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19200" windowHeight="8100" activeTab="3"/>
  </bookViews>
  <sheets>
    <sheet name="UserTrials" sheetId="1" r:id="rId1"/>
    <sheet name="SetupData" sheetId="4" r:id="rId2"/>
    <sheet name="NormalData" sheetId="5" r:id="rId3"/>
    <sheet name="Action Durations" sheetId="9" r:id="rId4"/>
    <sheet name="Distribution Plots" sheetId="8" r:id="rId5"/>
    <sheet name="TapIntervals" sheetId="7" r:id="rId6"/>
    <sheet name="Password Sequences" sheetId="6" r:id="rId7"/>
    <sheet name="Entries &amp; Lengths" sheetId="2" r:id="rId8"/>
    <sheet name="Notes" sheetId="3" r:id="rId9"/>
  </sheets>
  <calcPr calcId="162913"/>
  <pivotCaches>
    <pivotCache cacheId="0" r:id="rId10"/>
  </pivotCaches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52" i="9" l="1"/>
  <c r="D53" i="9" s="1"/>
  <c r="D54" i="9" s="1"/>
  <c r="D55" i="9" s="1"/>
  <c r="D56" i="9" s="1"/>
  <c r="D57" i="9" s="1"/>
  <c r="D58" i="9" s="1"/>
  <c r="D59" i="9" s="1"/>
  <c r="A52" i="9"/>
  <c r="A53" i="9" s="1"/>
  <c r="A54" i="9" s="1"/>
  <c r="A55" i="9" s="1"/>
  <c r="A56" i="9" s="1"/>
  <c r="A57" i="9" s="1"/>
  <c r="A58" i="9" s="1"/>
  <c r="A59" i="9" s="1"/>
  <c r="D28" i="9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A28" i="9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D26" i="9"/>
  <c r="A26" i="9"/>
  <c r="J25" i="9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G25" i="9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D25" i="9"/>
  <c r="A25" i="9"/>
  <c r="BI980" i="4"/>
  <c r="BJ980" i="4"/>
  <c r="BK980" i="4"/>
  <c r="BL980" i="4"/>
  <c r="BM980" i="4"/>
  <c r="BN980" i="4"/>
  <c r="BO980" i="4"/>
  <c r="BP980" i="4"/>
  <c r="BQ980" i="4"/>
  <c r="BR980" i="4"/>
  <c r="BS980" i="4"/>
  <c r="BT980" i="4"/>
  <c r="BU980" i="4"/>
  <c r="BV980" i="4"/>
  <c r="BW980" i="4"/>
  <c r="BX980" i="4"/>
  <c r="BY980" i="4"/>
  <c r="BZ980" i="4"/>
  <c r="CA980" i="4"/>
  <c r="CB980" i="4"/>
  <c r="CC980" i="4"/>
  <c r="CD980" i="4"/>
  <c r="CE980" i="4"/>
  <c r="CF980" i="4"/>
  <c r="CG980" i="4"/>
  <c r="CH980" i="4"/>
  <c r="CI980" i="4"/>
  <c r="BI981" i="4"/>
  <c r="BJ981" i="4"/>
  <c r="BK981" i="4"/>
  <c r="BL981" i="4"/>
  <c r="BM981" i="4"/>
  <c r="BN981" i="4"/>
  <c r="BO981" i="4"/>
  <c r="BP981" i="4"/>
  <c r="BQ981" i="4"/>
  <c r="BR981" i="4"/>
  <c r="BS981" i="4"/>
  <c r="BT981" i="4"/>
  <c r="BU981" i="4"/>
  <c r="BV981" i="4"/>
  <c r="BW981" i="4"/>
  <c r="BX981" i="4"/>
  <c r="BY981" i="4"/>
  <c r="BZ981" i="4"/>
  <c r="CA981" i="4"/>
  <c r="CB981" i="4"/>
  <c r="CC981" i="4"/>
  <c r="CD981" i="4"/>
  <c r="CE981" i="4"/>
  <c r="CF981" i="4"/>
  <c r="CG981" i="4"/>
  <c r="CH981" i="4"/>
  <c r="CI981" i="4"/>
  <c r="BI982" i="4"/>
  <c r="BJ982" i="4"/>
  <c r="BK982" i="4"/>
  <c r="BL982" i="4"/>
  <c r="BM982" i="4"/>
  <c r="BN982" i="4"/>
  <c r="BO982" i="4"/>
  <c r="BP982" i="4"/>
  <c r="BQ982" i="4"/>
  <c r="BR982" i="4"/>
  <c r="BS982" i="4"/>
  <c r="BT982" i="4"/>
  <c r="BU982" i="4"/>
  <c r="BV982" i="4"/>
  <c r="BW982" i="4"/>
  <c r="BX982" i="4"/>
  <c r="BY982" i="4"/>
  <c r="BZ982" i="4"/>
  <c r="CA982" i="4"/>
  <c r="CB982" i="4"/>
  <c r="CC982" i="4"/>
  <c r="CD982" i="4"/>
  <c r="CE982" i="4"/>
  <c r="CF982" i="4"/>
  <c r="CG982" i="4"/>
  <c r="CH982" i="4"/>
  <c r="CI982" i="4"/>
  <c r="BI983" i="4"/>
  <c r="BJ983" i="4"/>
  <c r="BK983" i="4"/>
  <c r="BL983" i="4"/>
  <c r="BM983" i="4"/>
  <c r="BN983" i="4"/>
  <c r="BO983" i="4"/>
  <c r="BP983" i="4"/>
  <c r="BQ983" i="4"/>
  <c r="BR983" i="4"/>
  <c r="BS983" i="4"/>
  <c r="BT983" i="4"/>
  <c r="BU983" i="4"/>
  <c r="BV983" i="4"/>
  <c r="BW983" i="4"/>
  <c r="BX983" i="4"/>
  <c r="BY983" i="4"/>
  <c r="BZ983" i="4"/>
  <c r="CA983" i="4"/>
  <c r="CB983" i="4"/>
  <c r="CC983" i="4"/>
  <c r="CD983" i="4"/>
  <c r="CE983" i="4"/>
  <c r="CF983" i="4"/>
  <c r="CG983" i="4"/>
  <c r="CH983" i="4"/>
  <c r="CI983" i="4"/>
  <c r="BI984" i="4"/>
  <c r="BJ984" i="4"/>
  <c r="BK984" i="4"/>
  <c r="BL984" i="4"/>
  <c r="BM984" i="4"/>
  <c r="BN984" i="4"/>
  <c r="BO984" i="4"/>
  <c r="BP984" i="4"/>
  <c r="BQ984" i="4"/>
  <c r="BR984" i="4"/>
  <c r="BS984" i="4"/>
  <c r="BT984" i="4"/>
  <c r="BU984" i="4"/>
  <c r="BV984" i="4"/>
  <c r="BW984" i="4"/>
  <c r="BX984" i="4"/>
  <c r="BY984" i="4"/>
  <c r="BZ984" i="4"/>
  <c r="CA984" i="4"/>
  <c r="CB984" i="4"/>
  <c r="CC984" i="4"/>
  <c r="CD984" i="4"/>
  <c r="CE984" i="4"/>
  <c r="CF984" i="4"/>
  <c r="CG984" i="4"/>
  <c r="CH984" i="4"/>
  <c r="CI984" i="4"/>
  <c r="BI985" i="4"/>
  <c r="BJ985" i="4"/>
  <c r="BK985" i="4"/>
  <c r="BL985" i="4"/>
  <c r="BM985" i="4"/>
  <c r="BN985" i="4"/>
  <c r="BO985" i="4"/>
  <c r="BP985" i="4"/>
  <c r="BQ985" i="4"/>
  <c r="BR985" i="4"/>
  <c r="BS985" i="4"/>
  <c r="BT985" i="4"/>
  <c r="BU985" i="4"/>
  <c r="BV985" i="4"/>
  <c r="BW985" i="4"/>
  <c r="BX985" i="4"/>
  <c r="BY985" i="4"/>
  <c r="BZ985" i="4"/>
  <c r="CA985" i="4"/>
  <c r="CB985" i="4"/>
  <c r="CC985" i="4"/>
  <c r="CD985" i="4"/>
  <c r="CE985" i="4"/>
  <c r="CF985" i="4"/>
  <c r="CG985" i="4"/>
  <c r="CH985" i="4"/>
  <c r="CI985" i="4"/>
  <c r="BI986" i="4"/>
  <c r="BJ986" i="4"/>
  <c r="BK986" i="4"/>
  <c r="BL986" i="4"/>
  <c r="BM986" i="4"/>
  <c r="BN986" i="4"/>
  <c r="BO986" i="4"/>
  <c r="BP986" i="4"/>
  <c r="BQ986" i="4"/>
  <c r="BR986" i="4"/>
  <c r="BS986" i="4"/>
  <c r="BT986" i="4"/>
  <c r="BU986" i="4"/>
  <c r="BV986" i="4"/>
  <c r="BW986" i="4"/>
  <c r="BX986" i="4"/>
  <c r="BY986" i="4"/>
  <c r="BZ986" i="4"/>
  <c r="CA986" i="4"/>
  <c r="CB986" i="4"/>
  <c r="CC986" i="4"/>
  <c r="CD986" i="4"/>
  <c r="CE986" i="4"/>
  <c r="CF986" i="4"/>
  <c r="CG986" i="4"/>
  <c r="CH986" i="4"/>
  <c r="CI986" i="4"/>
  <c r="BI987" i="4"/>
  <c r="BJ987" i="4"/>
  <c r="BK987" i="4"/>
  <c r="BL987" i="4"/>
  <c r="BM987" i="4"/>
  <c r="BN987" i="4"/>
  <c r="BO987" i="4"/>
  <c r="BP987" i="4"/>
  <c r="BQ987" i="4"/>
  <c r="BR987" i="4"/>
  <c r="BS987" i="4"/>
  <c r="BT987" i="4"/>
  <c r="BU987" i="4"/>
  <c r="BV987" i="4"/>
  <c r="BW987" i="4"/>
  <c r="BX987" i="4"/>
  <c r="BY987" i="4"/>
  <c r="BZ987" i="4"/>
  <c r="CA987" i="4"/>
  <c r="CB987" i="4"/>
  <c r="CC987" i="4"/>
  <c r="CD987" i="4"/>
  <c r="CE987" i="4"/>
  <c r="CF987" i="4"/>
  <c r="CG987" i="4"/>
  <c r="CH987" i="4"/>
  <c r="CI987" i="4"/>
  <c r="BI988" i="4"/>
  <c r="BJ988" i="4"/>
  <c r="BK988" i="4"/>
  <c r="BL988" i="4"/>
  <c r="BM988" i="4"/>
  <c r="BN988" i="4"/>
  <c r="BO988" i="4"/>
  <c r="BP988" i="4"/>
  <c r="BQ988" i="4"/>
  <c r="BR988" i="4"/>
  <c r="BS988" i="4"/>
  <c r="BT988" i="4"/>
  <c r="BU988" i="4"/>
  <c r="BV988" i="4"/>
  <c r="BW988" i="4"/>
  <c r="BX988" i="4"/>
  <c r="BY988" i="4"/>
  <c r="BZ988" i="4"/>
  <c r="CA988" i="4"/>
  <c r="CB988" i="4"/>
  <c r="CC988" i="4"/>
  <c r="CD988" i="4"/>
  <c r="CE988" i="4"/>
  <c r="CF988" i="4"/>
  <c r="CG988" i="4"/>
  <c r="CH988" i="4"/>
  <c r="CI988" i="4"/>
  <c r="BI989" i="4"/>
  <c r="BJ989" i="4"/>
  <c r="BK989" i="4"/>
  <c r="BL989" i="4"/>
  <c r="BM989" i="4"/>
  <c r="BN989" i="4"/>
  <c r="BO989" i="4"/>
  <c r="BP989" i="4"/>
  <c r="BQ989" i="4"/>
  <c r="BR989" i="4"/>
  <c r="BS989" i="4"/>
  <c r="BT989" i="4"/>
  <c r="BU989" i="4"/>
  <c r="BV989" i="4"/>
  <c r="BW989" i="4"/>
  <c r="BX989" i="4"/>
  <c r="BY989" i="4"/>
  <c r="BZ989" i="4"/>
  <c r="CA989" i="4"/>
  <c r="CB989" i="4"/>
  <c r="CC989" i="4"/>
  <c r="CD989" i="4"/>
  <c r="CE989" i="4"/>
  <c r="CF989" i="4"/>
  <c r="CG989" i="4"/>
  <c r="CH989" i="4"/>
  <c r="CI989" i="4"/>
  <c r="BI990" i="4"/>
  <c r="BJ990" i="4"/>
  <c r="BK990" i="4"/>
  <c r="BL990" i="4"/>
  <c r="BM990" i="4"/>
  <c r="BN990" i="4"/>
  <c r="BO990" i="4"/>
  <c r="BP990" i="4"/>
  <c r="BQ990" i="4"/>
  <c r="BR990" i="4"/>
  <c r="BS990" i="4"/>
  <c r="BT990" i="4"/>
  <c r="BU990" i="4"/>
  <c r="BV990" i="4"/>
  <c r="BW990" i="4"/>
  <c r="BX990" i="4"/>
  <c r="BY990" i="4"/>
  <c r="BZ990" i="4"/>
  <c r="CA990" i="4"/>
  <c r="CB990" i="4"/>
  <c r="CC990" i="4"/>
  <c r="CD990" i="4"/>
  <c r="CE990" i="4"/>
  <c r="CF990" i="4"/>
  <c r="CG990" i="4"/>
  <c r="CH990" i="4"/>
  <c r="CI990" i="4"/>
  <c r="BI991" i="4"/>
  <c r="BJ991" i="4"/>
  <c r="BK991" i="4"/>
  <c r="BL991" i="4"/>
  <c r="BM991" i="4"/>
  <c r="BN991" i="4"/>
  <c r="BO991" i="4"/>
  <c r="BP991" i="4"/>
  <c r="BQ991" i="4"/>
  <c r="BR991" i="4"/>
  <c r="BS991" i="4"/>
  <c r="BT991" i="4"/>
  <c r="BU991" i="4"/>
  <c r="BV991" i="4"/>
  <c r="BW991" i="4"/>
  <c r="BX991" i="4"/>
  <c r="BY991" i="4"/>
  <c r="BZ991" i="4"/>
  <c r="CA991" i="4"/>
  <c r="CB991" i="4"/>
  <c r="CC991" i="4"/>
  <c r="CD991" i="4"/>
  <c r="CE991" i="4"/>
  <c r="CF991" i="4"/>
  <c r="CG991" i="4"/>
  <c r="CH991" i="4"/>
  <c r="CI991" i="4"/>
  <c r="BI992" i="4"/>
  <c r="BJ992" i="4"/>
  <c r="BK992" i="4"/>
  <c r="BL992" i="4"/>
  <c r="BM992" i="4"/>
  <c r="BN992" i="4"/>
  <c r="BO992" i="4"/>
  <c r="BP992" i="4"/>
  <c r="BQ992" i="4"/>
  <c r="BR992" i="4"/>
  <c r="BS992" i="4"/>
  <c r="BT992" i="4"/>
  <c r="BU992" i="4"/>
  <c r="BV992" i="4"/>
  <c r="BW992" i="4"/>
  <c r="BX992" i="4"/>
  <c r="BY992" i="4"/>
  <c r="BZ992" i="4"/>
  <c r="CA992" i="4"/>
  <c r="CB992" i="4"/>
  <c r="CC992" i="4"/>
  <c r="CD992" i="4"/>
  <c r="CE992" i="4"/>
  <c r="CF992" i="4"/>
  <c r="CG992" i="4"/>
  <c r="CH992" i="4"/>
  <c r="CI992" i="4"/>
  <c r="BI993" i="4"/>
  <c r="BJ993" i="4"/>
  <c r="BK993" i="4"/>
  <c r="BL993" i="4"/>
  <c r="BM993" i="4"/>
  <c r="BN993" i="4"/>
  <c r="BO993" i="4"/>
  <c r="BP993" i="4"/>
  <c r="BQ993" i="4"/>
  <c r="BR993" i="4"/>
  <c r="BS993" i="4"/>
  <c r="BT993" i="4"/>
  <c r="BU993" i="4"/>
  <c r="BV993" i="4"/>
  <c r="BW993" i="4"/>
  <c r="BX993" i="4"/>
  <c r="BY993" i="4"/>
  <c r="BZ993" i="4"/>
  <c r="CA993" i="4"/>
  <c r="CB993" i="4"/>
  <c r="CC993" i="4"/>
  <c r="CD993" i="4"/>
  <c r="CE993" i="4"/>
  <c r="CF993" i="4"/>
  <c r="CG993" i="4"/>
  <c r="CH993" i="4"/>
  <c r="CI993" i="4"/>
  <c r="BI994" i="4"/>
  <c r="BJ994" i="4"/>
  <c r="BK994" i="4"/>
  <c r="BL994" i="4"/>
  <c r="BM994" i="4"/>
  <c r="BN994" i="4"/>
  <c r="BO994" i="4"/>
  <c r="BP994" i="4"/>
  <c r="BQ994" i="4"/>
  <c r="BR994" i="4"/>
  <c r="BS994" i="4"/>
  <c r="BT994" i="4"/>
  <c r="BU994" i="4"/>
  <c r="BV994" i="4"/>
  <c r="BW994" i="4"/>
  <c r="BX994" i="4"/>
  <c r="BY994" i="4"/>
  <c r="BZ994" i="4"/>
  <c r="CA994" i="4"/>
  <c r="CB994" i="4"/>
  <c r="CC994" i="4"/>
  <c r="CD994" i="4"/>
  <c r="CE994" i="4"/>
  <c r="CF994" i="4"/>
  <c r="CG994" i="4"/>
  <c r="CH994" i="4"/>
  <c r="CI994" i="4"/>
  <c r="BI995" i="4"/>
  <c r="BJ995" i="4"/>
  <c r="BK995" i="4"/>
  <c r="BL995" i="4"/>
  <c r="BM995" i="4"/>
  <c r="BN995" i="4"/>
  <c r="BO995" i="4"/>
  <c r="BP995" i="4"/>
  <c r="BQ995" i="4"/>
  <c r="BR995" i="4"/>
  <c r="BS995" i="4"/>
  <c r="BT995" i="4"/>
  <c r="BU995" i="4"/>
  <c r="BV995" i="4"/>
  <c r="BW995" i="4"/>
  <c r="BX995" i="4"/>
  <c r="BY995" i="4"/>
  <c r="BZ995" i="4"/>
  <c r="CA995" i="4"/>
  <c r="CB995" i="4"/>
  <c r="CC995" i="4"/>
  <c r="CD995" i="4"/>
  <c r="CE995" i="4"/>
  <c r="CF995" i="4"/>
  <c r="CG995" i="4"/>
  <c r="CH995" i="4"/>
  <c r="CI995" i="4"/>
  <c r="BI996" i="4"/>
  <c r="BJ996" i="4"/>
  <c r="BK996" i="4"/>
  <c r="BL996" i="4"/>
  <c r="BM996" i="4"/>
  <c r="BN996" i="4"/>
  <c r="BO996" i="4"/>
  <c r="BP996" i="4"/>
  <c r="BQ996" i="4"/>
  <c r="BR996" i="4"/>
  <c r="BS996" i="4"/>
  <c r="BT996" i="4"/>
  <c r="BU996" i="4"/>
  <c r="BV996" i="4"/>
  <c r="BW996" i="4"/>
  <c r="BX996" i="4"/>
  <c r="BY996" i="4"/>
  <c r="BZ996" i="4"/>
  <c r="CA996" i="4"/>
  <c r="CB996" i="4"/>
  <c r="CC996" i="4"/>
  <c r="CD996" i="4"/>
  <c r="CE996" i="4"/>
  <c r="CF996" i="4"/>
  <c r="CG996" i="4"/>
  <c r="CH996" i="4"/>
  <c r="CI996" i="4"/>
  <c r="BI997" i="4"/>
  <c r="BJ997" i="4"/>
  <c r="BK997" i="4"/>
  <c r="BL997" i="4"/>
  <c r="BM997" i="4"/>
  <c r="BN997" i="4"/>
  <c r="BO997" i="4"/>
  <c r="BP997" i="4"/>
  <c r="BQ997" i="4"/>
  <c r="BR997" i="4"/>
  <c r="BS997" i="4"/>
  <c r="BT997" i="4"/>
  <c r="BU997" i="4"/>
  <c r="BV997" i="4"/>
  <c r="BW997" i="4"/>
  <c r="BX997" i="4"/>
  <c r="BY997" i="4"/>
  <c r="BZ997" i="4"/>
  <c r="CA997" i="4"/>
  <c r="CB997" i="4"/>
  <c r="CC997" i="4"/>
  <c r="CD997" i="4"/>
  <c r="CE997" i="4"/>
  <c r="CF997" i="4"/>
  <c r="CG997" i="4"/>
  <c r="CH997" i="4"/>
  <c r="CI997" i="4"/>
  <c r="BI998" i="4"/>
  <c r="BJ998" i="4"/>
  <c r="BK998" i="4"/>
  <c r="BL998" i="4"/>
  <c r="BM998" i="4"/>
  <c r="BN998" i="4"/>
  <c r="BO998" i="4"/>
  <c r="BP998" i="4"/>
  <c r="BQ998" i="4"/>
  <c r="BR998" i="4"/>
  <c r="BS998" i="4"/>
  <c r="BT998" i="4"/>
  <c r="BU998" i="4"/>
  <c r="BV998" i="4"/>
  <c r="BW998" i="4"/>
  <c r="BX998" i="4"/>
  <c r="BY998" i="4"/>
  <c r="BZ998" i="4"/>
  <c r="CA998" i="4"/>
  <c r="CB998" i="4"/>
  <c r="CC998" i="4"/>
  <c r="CD998" i="4"/>
  <c r="CE998" i="4"/>
  <c r="CF998" i="4"/>
  <c r="CG998" i="4"/>
  <c r="CH998" i="4"/>
  <c r="CI998" i="4"/>
  <c r="BI999" i="4"/>
  <c r="BJ999" i="4"/>
  <c r="BK999" i="4"/>
  <c r="BL999" i="4"/>
  <c r="BM999" i="4"/>
  <c r="BN999" i="4"/>
  <c r="BO999" i="4"/>
  <c r="BP999" i="4"/>
  <c r="BQ999" i="4"/>
  <c r="BR999" i="4"/>
  <c r="BS999" i="4"/>
  <c r="BT999" i="4"/>
  <c r="BU999" i="4"/>
  <c r="BV999" i="4"/>
  <c r="BW999" i="4"/>
  <c r="BX999" i="4"/>
  <c r="BY999" i="4"/>
  <c r="BZ999" i="4"/>
  <c r="CA999" i="4"/>
  <c r="CB999" i="4"/>
  <c r="CC999" i="4"/>
  <c r="CD999" i="4"/>
  <c r="CE999" i="4"/>
  <c r="CF999" i="4"/>
  <c r="CG999" i="4"/>
  <c r="CH999" i="4"/>
  <c r="CI999" i="4"/>
  <c r="BI1000" i="4"/>
  <c r="BJ1000" i="4"/>
  <c r="BK1000" i="4"/>
  <c r="BL1000" i="4"/>
  <c r="BM1000" i="4"/>
  <c r="BN1000" i="4"/>
  <c r="BO1000" i="4"/>
  <c r="BP1000" i="4"/>
  <c r="BQ1000" i="4"/>
  <c r="BR1000" i="4"/>
  <c r="BS1000" i="4"/>
  <c r="BT1000" i="4"/>
  <c r="BU1000" i="4"/>
  <c r="BV1000" i="4"/>
  <c r="BW1000" i="4"/>
  <c r="BX1000" i="4"/>
  <c r="BY1000" i="4"/>
  <c r="BZ1000" i="4"/>
  <c r="CA1000" i="4"/>
  <c r="CB1000" i="4"/>
  <c r="CC1000" i="4"/>
  <c r="CD1000" i="4"/>
  <c r="CE1000" i="4"/>
  <c r="CF1000" i="4"/>
  <c r="CG1000" i="4"/>
  <c r="CH1000" i="4"/>
  <c r="CI1000" i="4"/>
  <c r="BI1001" i="4"/>
  <c r="BJ1001" i="4"/>
  <c r="BK1001" i="4"/>
  <c r="BL1001" i="4"/>
  <c r="BM1001" i="4"/>
  <c r="BN1001" i="4"/>
  <c r="BO1001" i="4"/>
  <c r="BP1001" i="4"/>
  <c r="BQ1001" i="4"/>
  <c r="BR1001" i="4"/>
  <c r="BS1001" i="4"/>
  <c r="BT1001" i="4"/>
  <c r="BU1001" i="4"/>
  <c r="BV1001" i="4"/>
  <c r="BW1001" i="4"/>
  <c r="BX1001" i="4"/>
  <c r="BY1001" i="4"/>
  <c r="BZ1001" i="4"/>
  <c r="CA1001" i="4"/>
  <c r="CB1001" i="4"/>
  <c r="CC1001" i="4"/>
  <c r="CD1001" i="4"/>
  <c r="CE1001" i="4"/>
  <c r="CF1001" i="4"/>
  <c r="CG1001" i="4"/>
  <c r="CH1001" i="4"/>
  <c r="CI1001" i="4"/>
  <c r="BI1002" i="4"/>
  <c r="BJ1002" i="4"/>
  <c r="BK1002" i="4"/>
  <c r="BL1002" i="4"/>
  <c r="BM1002" i="4"/>
  <c r="BN1002" i="4"/>
  <c r="BO1002" i="4"/>
  <c r="BP1002" i="4"/>
  <c r="BQ1002" i="4"/>
  <c r="BR1002" i="4"/>
  <c r="BS1002" i="4"/>
  <c r="BT1002" i="4"/>
  <c r="BU1002" i="4"/>
  <c r="BV1002" i="4"/>
  <c r="BW1002" i="4"/>
  <c r="BX1002" i="4"/>
  <c r="BY1002" i="4"/>
  <c r="BZ1002" i="4"/>
  <c r="CA1002" i="4"/>
  <c r="CB1002" i="4"/>
  <c r="CC1002" i="4"/>
  <c r="CD1002" i="4"/>
  <c r="CE1002" i="4"/>
  <c r="CF1002" i="4"/>
  <c r="CG1002" i="4"/>
  <c r="CH1002" i="4"/>
  <c r="CI1002" i="4"/>
  <c r="BI1003" i="4"/>
  <c r="BJ1003" i="4"/>
  <c r="BK1003" i="4"/>
  <c r="BL1003" i="4"/>
  <c r="BM1003" i="4"/>
  <c r="BN1003" i="4"/>
  <c r="BO1003" i="4"/>
  <c r="BP1003" i="4"/>
  <c r="BQ1003" i="4"/>
  <c r="BR1003" i="4"/>
  <c r="BS1003" i="4"/>
  <c r="BT1003" i="4"/>
  <c r="BU1003" i="4"/>
  <c r="BV1003" i="4"/>
  <c r="BW1003" i="4"/>
  <c r="BX1003" i="4"/>
  <c r="BY1003" i="4"/>
  <c r="BZ1003" i="4"/>
  <c r="CA1003" i="4"/>
  <c r="CB1003" i="4"/>
  <c r="CC1003" i="4"/>
  <c r="CD1003" i="4"/>
  <c r="CE1003" i="4"/>
  <c r="CF1003" i="4"/>
  <c r="CG1003" i="4"/>
  <c r="CH1003" i="4"/>
  <c r="CI1003" i="4"/>
  <c r="BI1004" i="4"/>
  <c r="BJ1004" i="4"/>
  <c r="BK1004" i="4"/>
  <c r="BL1004" i="4"/>
  <c r="BM1004" i="4"/>
  <c r="BN1004" i="4"/>
  <c r="BO1004" i="4"/>
  <c r="BP1004" i="4"/>
  <c r="BQ1004" i="4"/>
  <c r="BR1004" i="4"/>
  <c r="BS1004" i="4"/>
  <c r="BT1004" i="4"/>
  <c r="BU1004" i="4"/>
  <c r="BV1004" i="4"/>
  <c r="BW1004" i="4"/>
  <c r="BX1004" i="4"/>
  <c r="BY1004" i="4"/>
  <c r="BZ1004" i="4"/>
  <c r="CA1004" i="4"/>
  <c r="CB1004" i="4"/>
  <c r="CC1004" i="4"/>
  <c r="CD1004" i="4"/>
  <c r="CE1004" i="4"/>
  <c r="CF1004" i="4"/>
  <c r="CG1004" i="4"/>
  <c r="CH1004" i="4"/>
  <c r="CI1004" i="4"/>
  <c r="BI1005" i="4"/>
  <c r="BJ1005" i="4"/>
  <c r="BK1005" i="4"/>
  <c r="BL1005" i="4"/>
  <c r="BM1005" i="4"/>
  <c r="BN1005" i="4"/>
  <c r="BO1005" i="4"/>
  <c r="BP1005" i="4"/>
  <c r="BQ1005" i="4"/>
  <c r="BR1005" i="4"/>
  <c r="BS1005" i="4"/>
  <c r="BT1005" i="4"/>
  <c r="BU1005" i="4"/>
  <c r="BV1005" i="4"/>
  <c r="BW1005" i="4"/>
  <c r="BX1005" i="4"/>
  <c r="BY1005" i="4"/>
  <c r="BZ1005" i="4"/>
  <c r="CA1005" i="4"/>
  <c r="CB1005" i="4"/>
  <c r="CC1005" i="4"/>
  <c r="CD1005" i="4"/>
  <c r="CE1005" i="4"/>
  <c r="CF1005" i="4"/>
  <c r="CG1005" i="4"/>
  <c r="CH1005" i="4"/>
  <c r="CI1005" i="4"/>
  <c r="BI1006" i="4"/>
  <c r="BJ1006" i="4"/>
  <c r="BK1006" i="4"/>
  <c r="BL1006" i="4"/>
  <c r="BM1006" i="4"/>
  <c r="BN1006" i="4"/>
  <c r="BO1006" i="4"/>
  <c r="BP1006" i="4"/>
  <c r="BQ1006" i="4"/>
  <c r="BR1006" i="4"/>
  <c r="BS1006" i="4"/>
  <c r="BT1006" i="4"/>
  <c r="BU1006" i="4"/>
  <c r="BV1006" i="4"/>
  <c r="BW1006" i="4"/>
  <c r="BX1006" i="4"/>
  <c r="BY1006" i="4"/>
  <c r="BZ1006" i="4"/>
  <c r="CA1006" i="4"/>
  <c r="CB1006" i="4"/>
  <c r="CC1006" i="4"/>
  <c r="CD1006" i="4"/>
  <c r="CE1006" i="4"/>
  <c r="CF1006" i="4"/>
  <c r="CG1006" i="4"/>
  <c r="CH1006" i="4"/>
  <c r="CI1006" i="4"/>
  <c r="BI1007" i="4"/>
  <c r="BJ1007" i="4"/>
  <c r="BK1007" i="4"/>
  <c r="BL1007" i="4"/>
  <c r="BM1007" i="4"/>
  <c r="BN1007" i="4"/>
  <c r="BO1007" i="4"/>
  <c r="BP1007" i="4"/>
  <c r="BQ1007" i="4"/>
  <c r="BR1007" i="4"/>
  <c r="BS1007" i="4"/>
  <c r="BT1007" i="4"/>
  <c r="BU1007" i="4"/>
  <c r="BV1007" i="4"/>
  <c r="BW1007" i="4"/>
  <c r="BX1007" i="4"/>
  <c r="BY1007" i="4"/>
  <c r="BZ1007" i="4"/>
  <c r="CA1007" i="4"/>
  <c r="CB1007" i="4"/>
  <c r="CC1007" i="4"/>
  <c r="CD1007" i="4"/>
  <c r="CE1007" i="4"/>
  <c r="CF1007" i="4"/>
  <c r="CG1007" i="4"/>
  <c r="CH1007" i="4"/>
  <c r="CI1007" i="4"/>
  <c r="CI979" i="4"/>
  <c r="CH979" i="4"/>
  <c r="CG979" i="4"/>
  <c r="CF979" i="4"/>
  <c r="CE979" i="4"/>
  <c r="CD979" i="4"/>
  <c r="CC979" i="4"/>
  <c r="CB979" i="4"/>
  <c r="CA979" i="4"/>
  <c r="BZ979" i="4"/>
  <c r="BY979" i="4"/>
  <c r="BX979" i="4"/>
  <c r="BW979" i="4"/>
  <c r="BV979" i="4"/>
  <c r="BU979" i="4"/>
  <c r="BT979" i="4"/>
  <c r="BS979" i="4"/>
  <c r="BR979" i="4"/>
  <c r="BQ979" i="4"/>
  <c r="BP979" i="4"/>
  <c r="BO979" i="4"/>
  <c r="BN979" i="4"/>
  <c r="BM979" i="4"/>
  <c r="BL979" i="4"/>
  <c r="BK979" i="4"/>
  <c r="BJ979" i="4"/>
  <c r="BI979" i="4"/>
  <c r="BI1008" i="4"/>
  <c r="BJ1008" i="4"/>
  <c r="BK1008" i="4"/>
  <c r="BL1008" i="4"/>
  <c r="BM1008" i="4"/>
  <c r="BN1008" i="4"/>
  <c r="BO1008" i="4"/>
  <c r="BP1008" i="4"/>
  <c r="BQ1008" i="4"/>
  <c r="BR1008" i="4"/>
  <c r="BS1008" i="4"/>
  <c r="BT1008" i="4"/>
  <c r="AR977" i="4"/>
  <c r="AR949" i="4"/>
  <c r="AR950" i="4"/>
  <c r="AR951" i="4"/>
  <c r="AR952" i="4"/>
  <c r="AR953" i="4"/>
  <c r="AR954" i="4"/>
  <c r="AR955" i="4"/>
  <c r="AR956" i="4"/>
  <c r="AR957" i="4"/>
  <c r="AR958" i="4"/>
  <c r="AR959" i="4"/>
  <c r="AR960" i="4"/>
  <c r="AR961" i="4"/>
  <c r="AR962" i="4"/>
  <c r="AR963" i="4"/>
  <c r="AR964" i="4"/>
  <c r="AR965" i="4"/>
  <c r="AR966" i="4"/>
  <c r="AR967" i="4"/>
  <c r="AR968" i="4"/>
  <c r="AR969" i="4"/>
  <c r="AR970" i="4"/>
  <c r="AR971" i="4"/>
  <c r="AR972" i="4"/>
  <c r="AR973" i="4"/>
  <c r="AR974" i="4"/>
  <c r="AR975" i="4"/>
  <c r="AR976" i="4"/>
  <c r="AR948" i="4"/>
  <c r="AR894" i="4"/>
  <c r="AS894" i="4"/>
  <c r="AT894" i="4"/>
  <c r="AU894" i="4"/>
  <c r="AR895" i="4"/>
  <c r="AS895" i="4"/>
  <c r="AT895" i="4"/>
  <c r="AU895" i="4"/>
  <c r="AR896" i="4"/>
  <c r="AS896" i="4"/>
  <c r="AT896" i="4"/>
  <c r="AU896" i="4"/>
  <c r="AR897" i="4"/>
  <c r="AS897" i="4"/>
  <c r="AT897" i="4"/>
  <c r="AU897" i="4"/>
  <c r="AR898" i="4"/>
  <c r="AS898" i="4"/>
  <c r="AT898" i="4"/>
  <c r="AU898" i="4"/>
  <c r="AR899" i="4"/>
  <c r="AS899" i="4"/>
  <c r="AT899" i="4"/>
  <c r="AU899" i="4"/>
  <c r="AR900" i="4"/>
  <c r="AS900" i="4"/>
  <c r="AT900" i="4"/>
  <c r="AU900" i="4"/>
  <c r="AR901" i="4"/>
  <c r="AS901" i="4"/>
  <c r="AT901" i="4"/>
  <c r="AU901" i="4"/>
  <c r="AR902" i="4"/>
  <c r="AS902" i="4"/>
  <c r="AT902" i="4"/>
  <c r="AU902" i="4"/>
  <c r="AR903" i="4"/>
  <c r="AS903" i="4"/>
  <c r="AT903" i="4"/>
  <c r="AU903" i="4"/>
  <c r="AR904" i="4"/>
  <c r="AS904" i="4"/>
  <c r="AT904" i="4"/>
  <c r="AU904" i="4"/>
  <c r="AR905" i="4"/>
  <c r="AS905" i="4"/>
  <c r="AT905" i="4"/>
  <c r="AU905" i="4"/>
  <c r="AR906" i="4"/>
  <c r="AS906" i="4"/>
  <c r="AT906" i="4"/>
  <c r="AU906" i="4"/>
  <c r="AR907" i="4"/>
  <c r="AS907" i="4"/>
  <c r="AT907" i="4"/>
  <c r="AU907" i="4"/>
  <c r="AR908" i="4"/>
  <c r="AS908" i="4"/>
  <c r="AT908" i="4"/>
  <c r="AU908" i="4"/>
  <c r="AR909" i="4"/>
  <c r="AS909" i="4"/>
  <c r="AT909" i="4"/>
  <c r="AU909" i="4"/>
  <c r="AR910" i="4"/>
  <c r="AS910" i="4"/>
  <c r="AT910" i="4"/>
  <c r="AU910" i="4"/>
  <c r="AR911" i="4"/>
  <c r="AS911" i="4"/>
  <c r="AT911" i="4"/>
  <c r="AU911" i="4"/>
  <c r="AR912" i="4"/>
  <c r="AS912" i="4"/>
  <c r="AT912" i="4"/>
  <c r="AU912" i="4"/>
  <c r="AR913" i="4"/>
  <c r="AS913" i="4"/>
  <c r="AT913" i="4"/>
  <c r="AU913" i="4"/>
  <c r="AR914" i="4"/>
  <c r="AS914" i="4"/>
  <c r="AT914" i="4"/>
  <c r="AU914" i="4"/>
  <c r="AR915" i="4"/>
  <c r="AS915" i="4"/>
  <c r="AT915" i="4"/>
  <c r="AU915" i="4"/>
  <c r="AR916" i="4"/>
  <c r="AS916" i="4"/>
  <c r="AT916" i="4"/>
  <c r="AU916" i="4"/>
  <c r="AR917" i="4"/>
  <c r="AS917" i="4"/>
  <c r="AT917" i="4"/>
  <c r="AU917" i="4"/>
  <c r="AR918" i="4"/>
  <c r="AS918" i="4"/>
  <c r="AT918" i="4"/>
  <c r="AU918" i="4"/>
  <c r="AR919" i="4"/>
  <c r="AS919" i="4"/>
  <c r="AT919" i="4"/>
  <c r="AU919" i="4"/>
  <c r="AR920" i="4"/>
  <c r="AS920" i="4"/>
  <c r="AT920" i="4"/>
  <c r="AU920" i="4"/>
  <c r="AR921" i="4"/>
  <c r="AS921" i="4"/>
  <c r="AT921" i="4"/>
  <c r="AU921" i="4"/>
  <c r="AR922" i="4"/>
  <c r="AS922" i="4"/>
  <c r="AT922" i="4"/>
  <c r="AU922" i="4"/>
  <c r="AU893" i="4"/>
  <c r="AT893" i="4"/>
  <c r="AS893" i="4"/>
  <c r="AR893" i="4"/>
  <c r="AR790" i="4"/>
  <c r="AS790" i="4"/>
  <c r="AR791" i="4"/>
  <c r="AS791" i="4"/>
  <c r="AR792" i="4"/>
  <c r="AS792" i="4"/>
  <c r="AR793" i="4"/>
  <c r="AS793" i="4"/>
  <c r="AR794" i="4"/>
  <c r="AS794" i="4"/>
  <c r="AR795" i="4"/>
  <c r="AS795" i="4"/>
  <c r="AR796" i="4"/>
  <c r="AS796" i="4"/>
  <c r="AR797" i="4"/>
  <c r="AS797" i="4"/>
  <c r="AR798" i="4"/>
  <c r="AS798" i="4"/>
  <c r="AR799" i="4"/>
  <c r="AS799" i="4"/>
  <c r="AR800" i="4"/>
  <c r="AS800" i="4"/>
  <c r="AR801" i="4"/>
  <c r="AS801" i="4"/>
  <c r="AR802" i="4"/>
  <c r="AS802" i="4"/>
  <c r="AR803" i="4"/>
  <c r="AS803" i="4"/>
  <c r="AR804" i="4"/>
  <c r="AS804" i="4"/>
  <c r="AR805" i="4"/>
  <c r="AS805" i="4"/>
  <c r="AR806" i="4"/>
  <c r="AS806" i="4"/>
  <c r="AR807" i="4"/>
  <c r="AS807" i="4"/>
  <c r="AR808" i="4"/>
  <c r="AS808" i="4"/>
  <c r="AR809" i="4"/>
  <c r="AS809" i="4"/>
  <c r="AR810" i="4"/>
  <c r="AS810" i="4"/>
  <c r="AR811" i="4"/>
  <c r="AS811" i="4"/>
  <c r="AR812" i="4"/>
  <c r="AS812" i="4"/>
  <c r="AR813" i="4"/>
  <c r="AS813" i="4"/>
  <c r="AR814" i="4"/>
  <c r="AS814" i="4"/>
  <c r="AR815" i="4"/>
  <c r="AS815" i="4"/>
  <c r="AR816" i="4"/>
  <c r="AS816" i="4"/>
  <c r="AR817" i="4"/>
  <c r="AS817" i="4"/>
  <c r="AR818" i="4"/>
  <c r="AS818" i="4"/>
  <c r="AS789" i="4"/>
  <c r="AR789" i="4"/>
  <c r="AR685" i="4"/>
  <c r="AS685" i="4"/>
  <c r="AT685" i="4"/>
  <c r="AR686" i="4"/>
  <c r="AS686" i="4"/>
  <c r="AT686" i="4"/>
  <c r="AR687" i="4"/>
  <c r="AS687" i="4"/>
  <c r="AT687" i="4"/>
  <c r="AR688" i="4"/>
  <c r="AS688" i="4"/>
  <c r="AT688" i="4"/>
  <c r="AR689" i="4"/>
  <c r="AS689" i="4"/>
  <c r="AT689" i="4"/>
  <c r="AR690" i="4"/>
  <c r="AS690" i="4"/>
  <c r="AT690" i="4"/>
  <c r="AR691" i="4"/>
  <c r="AS691" i="4"/>
  <c r="AT691" i="4"/>
  <c r="AR692" i="4"/>
  <c r="AS692" i="4"/>
  <c r="AT692" i="4"/>
  <c r="AR693" i="4"/>
  <c r="AS693" i="4"/>
  <c r="AT693" i="4"/>
  <c r="AR694" i="4"/>
  <c r="AS694" i="4"/>
  <c r="AT694" i="4"/>
  <c r="AR695" i="4"/>
  <c r="AS695" i="4"/>
  <c r="AT695" i="4"/>
  <c r="AR696" i="4"/>
  <c r="AS696" i="4"/>
  <c r="AT696" i="4"/>
  <c r="AR697" i="4"/>
  <c r="AS697" i="4"/>
  <c r="AT697" i="4"/>
  <c r="AR698" i="4"/>
  <c r="AS698" i="4"/>
  <c r="AT698" i="4"/>
  <c r="AR699" i="4"/>
  <c r="AS699" i="4"/>
  <c r="AT699" i="4"/>
  <c r="AR700" i="4"/>
  <c r="AS700" i="4"/>
  <c r="AT700" i="4"/>
  <c r="AR701" i="4"/>
  <c r="AS701" i="4"/>
  <c r="AT701" i="4"/>
  <c r="AR702" i="4"/>
  <c r="AS702" i="4"/>
  <c r="AT702" i="4"/>
  <c r="AR703" i="4"/>
  <c r="AS703" i="4"/>
  <c r="AT703" i="4"/>
  <c r="AR704" i="4"/>
  <c r="AS704" i="4"/>
  <c r="AT704" i="4"/>
  <c r="AR705" i="4"/>
  <c r="AS705" i="4"/>
  <c r="AT705" i="4"/>
  <c r="AR706" i="4"/>
  <c r="AS706" i="4"/>
  <c r="AT706" i="4"/>
  <c r="AR707" i="4"/>
  <c r="AS707" i="4"/>
  <c r="AT707" i="4"/>
  <c r="AR708" i="4"/>
  <c r="AS708" i="4"/>
  <c r="AT708" i="4"/>
  <c r="AR709" i="4"/>
  <c r="AS709" i="4"/>
  <c r="AT709" i="4"/>
  <c r="AR710" i="4"/>
  <c r="AS710" i="4"/>
  <c r="AT710" i="4"/>
  <c r="AR711" i="4"/>
  <c r="AS711" i="4"/>
  <c r="AT711" i="4"/>
  <c r="AR712" i="4"/>
  <c r="AS712" i="4"/>
  <c r="AT712" i="4"/>
  <c r="AR713" i="4"/>
  <c r="AS713" i="4"/>
  <c r="AT713" i="4"/>
  <c r="AR714" i="4"/>
  <c r="AS714" i="4"/>
  <c r="AT714" i="4"/>
  <c r="AR715" i="4"/>
  <c r="AS715" i="4"/>
  <c r="AT715" i="4"/>
  <c r="AR716" i="4"/>
  <c r="AS716" i="4"/>
  <c r="AT716" i="4"/>
  <c r="AR717" i="4"/>
  <c r="AS717" i="4"/>
  <c r="AT717" i="4"/>
  <c r="AR718" i="4"/>
  <c r="AS718" i="4"/>
  <c r="AT718" i="4"/>
  <c r="AR719" i="4"/>
  <c r="AS719" i="4"/>
  <c r="AT719" i="4"/>
  <c r="AR720" i="4"/>
  <c r="AS720" i="4"/>
  <c r="AR721" i="4"/>
  <c r="AS721" i="4"/>
  <c r="AR722" i="4"/>
  <c r="AS722" i="4"/>
  <c r="AR723" i="4"/>
  <c r="AS723" i="4"/>
  <c r="AR724" i="4"/>
  <c r="AS724" i="4"/>
  <c r="AR725" i="4"/>
  <c r="AS725" i="4"/>
  <c r="AR726" i="4"/>
  <c r="AS726" i="4"/>
  <c r="AR727" i="4"/>
  <c r="AS727" i="4"/>
  <c r="AR728" i="4"/>
  <c r="AS728" i="4"/>
  <c r="AR729" i="4"/>
  <c r="AS729" i="4"/>
  <c r="AR730" i="4"/>
  <c r="AS730" i="4"/>
  <c r="AR731" i="4"/>
  <c r="AS731" i="4"/>
  <c r="AR732" i="4"/>
  <c r="AS732" i="4"/>
  <c r="AR733" i="4"/>
  <c r="AS733" i="4"/>
  <c r="AR734" i="4"/>
  <c r="AS734" i="4"/>
  <c r="AR735" i="4"/>
  <c r="AS735" i="4"/>
  <c r="AR736" i="4"/>
  <c r="AS736" i="4"/>
  <c r="AR737" i="4"/>
  <c r="AS737" i="4"/>
  <c r="AR738" i="4"/>
  <c r="AS738" i="4"/>
  <c r="AR739" i="4"/>
  <c r="AS739" i="4"/>
  <c r="AR740" i="4"/>
  <c r="AS740" i="4"/>
  <c r="AR741" i="4"/>
  <c r="AS741" i="4"/>
  <c r="AR742" i="4"/>
  <c r="AS742" i="4"/>
  <c r="AR743" i="4"/>
  <c r="AS743" i="4"/>
  <c r="AR744" i="4"/>
  <c r="AS744" i="4"/>
  <c r="AR745" i="4"/>
  <c r="AS745" i="4"/>
  <c r="AR746" i="4"/>
  <c r="AS746" i="4"/>
  <c r="AR747" i="4"/>
  <c r="AS747" i="4"/>
  <c r="AR748" i="4"/>
  <c r="AS748" i="4"/>
  <c r="AR749" i="4"/>
  <c r="AS749" i="4"/>
  <c r="AR750" i="4"/>
  <c r="AS750" i="4"/>
  <c r="AR751" i="4"/>
  <c r="AS751" i="4"/>
  <c r="AR752" i="4"/>
  <c r="AS752" i="4"/>
  <c r="AR753" i="4"/>
  <c r="AS753" i="4"/>
  <c r="AR754" i="4"/>
  <c r="AS754" i="4"/>
  <c r="AR755" i="4"/>
  <c r="AS755" i="4"/>
  <c r="AR756" i="4"/>
  <c r="AS756" i="4"/>
  <c r="AR757" i="4"/>
  <c r="AS757" i="4"/>
  <c r="AR758" i="4"/>
  <c r="AS758" i="4"/>
  <c r="AS645" i="4"/>
  <c r="AT645" i="4"/>
  <c r="AS617" i="4"/>
  <c r="AT617" i="4"/>
  <c r="AS618" i="4"/>
  <c r="AT618" i="4"/>
  <c r="AS619" i="4"/>
  <c r="AT619" i="4"/>
  <c r="AS620" i="4"/>
  <c r="AT620" i="4"/>
  <c r="AS621" i="4"/>
  <c r="AT621" i="4"/>
  <c r="AS622" i="4"/>
  <c r="AT622" i="4"/>
  <c r="AS623" i="4"/>
  <c r="AT623" i="4"/>
  <c r="AS624" i="4"/>
  <c r="AT624" i="4"/>
  <c r="AS625" i="4"/>
  <c r="AT625" i="4"/>
  <c r="AS626" i="4"/>
  <c r="AT626" i="4"/>
  <c r="AS627" i="4"/>
  <c r="AT627" i="4"/>
  <c r="AS628" i="4"/>
  <c r="AT628" i="4"/>
  <c r="AS629" i="4"/>
  <c r="AT629" i="4"/>
  <c r="AS630" i="4"/>
  <c r="AT630" i="4"/>
  <c r="AS631" i="4"/>
  <c r="AT631" i="4"/>
  <c r="AS632" i="4"/>
  <c r="AT632" i="4"/>
  <c r="AS633" i="4"/>
  <c r="AT633" i="4"/>
  <c r="AS634" i="4"/>
  <c r="AT634" i="4"/>
  <c r="AS635" i="4"/>
  <c r="AT635" i="4"/>
  <c r="AS636" i="4"/>
  <c r="AT636" i="4"/>
  <c r="AS637" i="4"/>
  <c r="AT637" i="4"/>
  <c r="AS638" i="4"/>
  <c r="AT638" i="4"/>
  <c r="AS639" i="4"/>
  <c r="AT639" i="4"/>
  <c r="AS640" i="4"/>
  <c r="AT640" i="4"/>
  <c r="AS641" i="4"/>
  <c r="AT641" i="4"/>
  <c r="AS642" i="4"/>
  <c r="AT642" i="4"/>
  <c r="AS643" i="4"/>
  <c r="AT643" i="4"/>
  <c r="AS644" i="4"/>
  <c r="AT644" i="4"/>
  <c r="AT616" i="4"/>
  <c r="AS616" i="4"/>
  <c r="AR587" i="4"/>
  <c r="AR588" i="4"/>
  <c r="AR589" i="4"/>
  <c r="AR590" i="4"/>
  <c r="AR591" i="4"/>
  <c r="AR592" i="4"/>
  <c r="AR593" i="4"/>
  <c r="AR594" i="4"/>
  <c r="AR595" i="4"/>
  <c r="AR596" i="4"/>
  <c r="AR597" i="4"/>
  <c r="AR598" i="4"/>
  <c r="AR599" i="4"/>
  <c r="AR600" i="4"/>
  <c r="AR601" i="4"/>
  <c r="AR602" i="4"/>
  <c r="AR603" i="4"/>
  <c r="AR604" i="4"/>
  <c r="AR605" i="4"/>
  <c r="AR606" i="4"/>
  <c r="AR607" i="4"/>
  <c r="AR608" i="4"/>
  <c r="AR609" i="4"/>
  <c r="AR610" i="4"/>
  <c r="AR611" i="4"/>
  <c r="AR612" i="4"/>
  <c r="AR613" i="4"/>
  <c r="AR614" i="4"/>
  <c r="AR615" i="4"/>
  <c r="AR616" i="4"/>
  <c r="AR617" i="4"/>
  <c r="AR618" i="4"/>
  <c r="AR619" i="4"/>
  <c r="AR620" i="4"/>
  <c r="AR621" i="4"/>
  <c r="AR622" i="4"/>
  <c r="AR623" i="4"/>
  <c r="AR624" i="4"/>
  <c r="AR625" i="4"/>
  <c r="AR626" i="4"/>
  <c r="AR627" i="4"/>
  <c r="AR628" i="4"/>
  <c r="AR629" i="4"/>
  <c r="AR630" i="4"/>
  <c r="AR631" i="4"/>
  <c r="AR632" i="4"/>
  <c r="AR633" i="4"/>
  <c r="AR634" i="4"/>
  <c r="AR635" i="4"/>
  <c r="AR636" i="4"/>
  <c r="AR637" i="4"/>
  <c r="AR638" i="4"/>
  <c r="AR639" i="4"/>
  <c r="AR640" i="4"/>
  <c r="AR641" i="4"/>
  <c r="AR642" i="4"/>
  <c r="AR643" i="4"/>
  <c r="AR644" i="4"/>
  <c r="AR645" i="4"/>
  <c r="AR586" i="4"/>
  <c r="AR415" i="4"/>
  <c r="AS415" i="4"/>
  <c r="AT415" i="4"/>
  <c r="AR416" i="4"/>
  <c r="AS416" i="4"/>
  <c r="AT416" i="4"/>
  <c r="AR417" i="4"/>
  <c r="AS417" i="4"/>
  <c r="AT417" i="4"/>
  <c r="AR418" i="4"/>
  <c r="AS418" i="4"/>
  <c r="AT418" i="4"/>
  <c r="AR419" i="4"/>
  <c r="AS419" i="4"/>
  <c r="AT419" i="4"/>
  <c r="AR420" i="4"/>
  <c r="AS420" i="4"/>
  <c r="AT420" i="4"/>
  <c r="AR421" i="4"/>
  <c r="AS421" i="4"/>
  <c r="AT421" i="4"/>
  <c r="AR422" i="4"/>
  <c r="AS422" i="4"/>
  <c r="AT422" i="4"/>
  <c r="AR423" i="4"/>
  <c r="AS423" i="4"/>
  <c r="AT423" i="4"/>
  <c r="AR424" i="4"/>
  <c r="AS424" i="4"/>
  <c r="AT424" i="4"/>
  <c r="AR425" i="4"/>
  <c r="AS425" i="4"/>
  <c r="AT425" i="4"/>
  <c r="AR426" i="4"/>
  <c r="AS426" i="4"/>
  <c r="AT426" i="4"/>
  <c r="AR427" i="4"/>
  <c r="AS427" i="4"/>
  <c r="AT427" i="4"/>
  <c r="AR428" i="4"/>
  <c r="AS428" i="4"/>
  <c r="AT428" i="4"/>
  <c r="AR429" i="4"/>
  <c r="AS429" i="4"/>
  <c r="AT429" i="4"/>
  <c r="AR430" i="4"/>
  <c r="AS430" i="4"/>
  <c r="AT430" i="4"/>
  <c r="AR431" i="4"/>
  <c r="AS431" i="4"/>
  <c r="AT431" i="4"/>
  <c r="AR432" i="4"/>
  <c r="AS432" i="4"/>
  <c r="AT432" i="4"/>
  <c r="AR433" i="4"/>
  <c r="AS433" i="4"/>
  <c r="AT433" i="4"/>
  <c r="AR434" i="4"/>
  <c r="AS434" i="4"/>
  <c r="AT434" i="4"/>
  <c r="AR435" i="4"/>
  <c r="AS435" i="4"/>
  <c r="AT435" i="4"/>
  <c r="AR436" i="4"/>
  <c r="AS436" i="4"/>
  <c r="AT436" i="4"/>
  <c r="AR437" i="4"/>
  <c r="AS437" i="4"/>
  <c r="AT437" i="4"/>
  <c r="AR438" i="4"/>
  <c r="AS438" i="4"/>
  <c r="AT438" i="4"/>
  <c r="AR439" i="4"/>
  <c r="AS439" i="4"/>
  <c r="AT439" i="4"/>
  <c r="AR440" i="4"/>
  <c r="AS440" i="4"/>
  <c r="AT440" i="4"/>
  <c r="AR441" i="4"/>
  <c r="AS441" i="4"/>
  <c r="AT441" i="4"/>
  <c r="AR442" i="4"/>
  <c r="AS442" i="4"/>
  <c r="AT442" i="4"/>
  <c r="AR443" i="4"/>
  <c r="AS443" i="4"/>
  <c r="AT443" i="4"/>
  <c r="AR444" i="4"/>
  <c r="AR445" i="4"/>
  <c r="AR446" i="4"/>
  <c r="AR447" i="4"/>
  <c r="AR448" i="4"/>
  <c r="AR449" i="4"/>
  <c r="AR450" i="4"/>
  <c r="AR451" i="4"/>
  <c r="AR452" i="4"/>
  <c r="AR453" i="4"/>
  <c r="AR454" i="4"/>
  <c r="AR455" i="4"/>
  <c r="AR456" i="4"/>
  <c r="AR457" i="4"/>
  <c r="AR458" i="4"/>
  <c r="AR459" i="4"/>
  <c r="AR460" i="4"/>
  <c r="AR461" i="4"/>
  <c r="AR462" i="4"/>
  <c r="AR463" i="4"/>
  <c r="AR464" i="4"/>
  <c r="AR465" i="4"/>
  <c r="AR466" i="4"/>
  <c r="AR467" i="4"/>
  <c r="AR468" i="4"/>
  <c r="AR469" i="4"/>
  <c r="AR470" i="4"/>
  <c r="AR471" i="4"/>
  <c r="AR472" i="4"/>
  <c r="AR473" i="4"/>
  <c r="AR474" i="4"/>
  <c r="AR475" i="4"/>
  <c r="AR476" i="4"/>
  <c r="AR477" i="4"/>
  <c r="AR478" i="4"/>
  <c r="AR479" i="4"/>
  <c r="AR480" i="4"/>
  <c r="AR481" i="4"/>
  <c r="AR482" i="4"/>
  <c r="AR483" i="4"/>
  <c r="AR484" i="4"/>
  <c r="AR485" i="4"/>
  <c r="AR486" i="4"/>
  <c r="AR487" i="4"/>
  <c r="AR488" i="4"/>
  <c r="AR489" i="4"/>
  <c r="AR490" i="4"/>
  <c r="AR491" i="4"/>
  <c r="AR492" i="4"/>
  <c r="AR493" i="4"/>
  <c r="AR494" i="4"/>
  <c r="AS494" i="4"/>
  <c r="AT494" i="4"/>
  <c r="AR495" i="4"/>
  <c r="AS495" i="4"/>
  <c r="AT495" i="4"/>
  <c r="AR496" i="4"/>
  <c r="AS496" i="4"/>
  <c r="AT496" i="4"/>
  <c r="AR497" i="4"/>
  <c r="AS497" i="4"/>
  <c r="AT497" i="4"/>
  <c r="AR498" i="4"/>
  <c r="AS498" i="4"/>
  <c r="AT498" i="4"/>
  <c r="AR499" i="4"/>
  <c r="AS499" i="4"/>
  <c r="AT499" i="4"/>
  <c r="AR500" i="4"/>
  <c r="AS500" i="4"/>
  <c r="AT500" i="4"/>
  <c r="AR501" i="4"/>
  <c r="AS501" i="4"/>
  <c r="AT501" i="4"/>
  <c r="AR502" i="4"/>
  <c r="AS502" i="4"/>
  <c r="AT502" i="4"/>
  <c r="AR503" i="4"/>
  <c r="AS503" i="4"/>
  <c r="AT503" i="4"/>
  <c r="AR504" i="4"/>
  <c r="AS504" i="4"/>
  <c r="AT504" i="4"/>
  <c r="AR505" i="4"/>
  <c r="AS505" i="4"/>
  <c r="AT505" i="4"/>
  <c r="AR506" i="4"/>
  <c r="AS506" i="4"/>
  <c r="AT506" i="4"/>
  <c r="AR507" i="4"/>
  <c r="AS507" i="4"/>
  <c r="AT507" i="4"/>
  <c r="AR508" i="4"/>
  <c r="AS508" i="4"/>
  <c r="AT508" i="4"/>
  <c r="AR509" i="4"/>
  <c r="AS509" i="4"/>
  <c r="AT509" i="4"/>
  <c r="AR510" i="4"/>
  <c r="AS510" i="4"/>
  <c r="AT510" i="4"/>
  <c r="AR511" i="4"/>
  <c r="AS511" i="4"/>
  <c r="AT511" i="4"/>
  <c r="AR512" i="4"/>
  <c r="AS512" i="4"/>
  <c r="AT512" i="4"/>
  <c r="AR513" i="4"/>
  <c r="AS513" i="4"/>
  <c r="AT513" i="4"/>
  <c r="AR514" i="4"/>
  <c r="AS514" i="4"/>
  <c r="AT514" i="4"/>
  <c r="AR515" i="4"/>
  <c r="AS515" i="4"/>
  <c r="AT515" i="4"/>
  <c r="AR516" i="4"/>
  <c r="AS516" i="4"/>
  <c r="AT516" i="4"/>
  <c r="AR517" i="4"/>
  <c r="AS517" i="4"/>
  <c r="AT517" i="4"/>
  <c r="AR518" i="4"/>
  <c r="AS518" i="4"/>
  <c r="AT518" i="4"/>
  <c r="AR519" i="4"/>
  <c r="AS519" i="4"/>
  <c r="AT519" i="4"/>
  <c r="AR520" i="4"/>
  <c r="AS520" i="4"/>
  <c r="AT520" i="4"/>
  <c r="AR521" i="4"/>
  <c r="AS521" i="4"/>
  <c r="AT521" i="4"/>
  <c r="AR522" i="4"/>
  <c r="AS522" i="4"/>
  <c r="AT522" i="4"/>
  <c r="AR523" i="4"/>
  <c r="AS523" i="4"/>
  <c r="AT523" i="4"/>
  <c r="AT414" i="4"/>
  <c r="AS414" i="4"/>
  <c r="AR414" i="4"/>
  <c r="AV299" i="4"/>
  <c r="AW299" i="4"/>
  <c r="AV300" i="4"/>
  <c r="AW300" i="4"/>
  <c r="AV301" i="4"/>
  <c r="AW301" i="4"/>
  <c r="AV302" i="4"/>
  <c r="AW302" i="4"/>
  <c r="AV303" i="4"/>
  <c r="AW303" i="4"/>
  <c r="AV304" i="4"/>
  <c r="AW304" i="4"/>
  <c r="AV305" i="4"/>
  <c r="AW305" i="4"/>
  <c r="AV306" i="4"/>
  <c r="AW306" i="4"/>
  <c r="AV307" i="4"/>
  <c r="AW307" i="4"/>
  <c r="AV308" i="4"/>
  <c r="AW308" i="4"/>
  <c r="AV309" i="4"/>
  <c r="AW309" i="4"/>
  <c r="AV310" i="4"/>
  <c r="AW310" i="4"/>
  <c r="AV311" i="4"/>
  <c r="AW311" i="4"/>
  <c r="AV312" i="4"/>
  <c r="AW312" i="4"/>
  <c r="AV313" i="4"/>
  <c r="AW313" i="4"/>
  <c r="AV314" i="4"/>
  <c r="AW314" i="4"/>
  <c r="AV315" i="4"/>
  <c r="AW315" i="4"/>
  <c r="AV316" i="4"/>
  <c r="AW316" i="4"/>
  <c r="AV317" i="4"/>
  <c r="AW317" i="4"/>
  <c r="AV318" i="4"/>
  <c r="AW318" i="4"/>
  <c r="AW319" i="4"/>
  <c r="AV319" i="4"/>
  <c r="AR299" i="4"/>
  <c r="AS299" i="4"/>
  <c r="AT299" i="4"/>
  <c r="AU299" i="4"/>
  <c r="AR300" i="4"/>
  <c r="AS300" i="4"/>
  <c r="AT300" i="4"/>
  <c r="AU300" i="4"/>
  <c r="AR301" i="4"/>
  <c r="AS301" i="4"/>
  <c r="AT301" i="4"/>
  <c r="AU301" i="4"/>
  <c r="AR302" i="4"/>
  <c r="AS302" i="4"/>
  <c r="AT302" i="4"/>
  <c r="AU302" i="4"/>
  <c r="AR303" i="4"/>
  <c r="AS303" i="4"/>
  <c r="AT303" i="4"/>
  <c r="AU303" i="4"/>
  <c r="AR304" i="4"/>
  <c r="AS304" i="4"/>
  <c r="AT304" i="4"/>
  <c r="AU304" i="4"/>
  <c r="AR305" i="4"/>
  <c r="AS305" i="4"/>
  <c r="AT305" i="4"/>
  <c r="AU305" i="4"/>
  <c r="AR306" i="4"/>
  <c r="AS306" i="4"/>
  <c r="AT306" i="4"/>
  <c r="AU306" i="4"/>
  <c r="AR307" i="4"/>
  <c r="AS307" i="4"/>
  <c r="AT307" i="4"/>
  <c r="AU307" i="4"/>
  <c r="AR308" i="4"/>
  <c r="AS308" i="4"/>
  <c r="AT308" i="4"/>
  <c r="AU308" i="4"/>
  <c r="AR309" i="4"/>
  <c r="AS309" i="4"/>
  <c r="AT309" i="4"/>
  <c r="AU309" i="4"/>
  <c r="AR310" i="4"/>
  <c r="AS310" i="4"/>
  <c r="AT310" i="4"/>
  <c r="AU310" i="4"/>
  <c r="AR311" i="4"/>
  <c r="AS311" i="4"/>
  <c r="AT311" i="4"/>
  <c r="AU311" i="4"/>
  <c r="AR312" i="4"/>
  <c r="AS312" i="4"/>
  <c r="AT312" i="4"/>
  <c r="AU312" i="4"/>
  <c r="AR313" i="4"/>
  <c r="AS313" i="4"/>
  <c r="AT313" i="4"/>
  <c r="AU313" i="4"/>
  <c r="AR314" i="4"/>
  <c r="AS314" i="4"/>
  <c r="AT314" i="4"/>
  <c r="AU314" i="4"/>
  <c r="AR315" i="4"/>
  <c r="AS315" i="4"/>
  <c r="AT315" i="4"/>
  <c r="AU315" i="4"/>
  <c r="AR316" i="4"/>
  <c r="AS316" i="4"/>
  <c r="AT316" i="4"/>
  <c r="AU316" i="4"/>
  <c r="AR317" i="4"/>
  <c r="AS317" i="4"/>
  <c r="AT317" i="4"/>
  <c r="AU317" i="4"/>
  <c r="AR318" i="4"/>
  <c r="AS318" i="4"/>
  <c r="AT318" i="4"/>
  <c r="AU318" i="4"/>
  <c r="AR319" i="4"/>
  <c r="AS319" i="4"/>
  <c r="AT319" i="4"/>
  <c r="AU319" i="4"/>
  <c r="AR320" i="4"/>
  <c r="AS320" i="4"/>
  <c r="AT320" i="4"/>
  <c r="AU320" i="4"/>
  <c r="AR321" i="4"/>
  <c r="AS321" i="4"/>
  <c r="AT321" i="4"/>
  <c r="AU321" i="4"/>
  <c r="AR322" i="4"/>
  <c r="AS322" i="4"/>
  <c r="AT322" i="4"/>
  <c r="AU322" i="4"/>
  <c r="AR323" i="4"/>
  <c r="AS323" i="4"/>
  <c r="AT323" i="4"/>
  <c r="AU323" i="4"/>
  <c r="AR324" i="4"/>
  <c r="AS324" i="4"/>
  <c r="AT324" i="4"/>
  <c r="AU324" i="4"/>
  <c r="AR325" i="4"/>
  <c r="AS325" i="4"/>
  <c r="AT325" i="4"/>
  <c r="AU325" i="4"/>
  <c r="AR326" i="4"/>
  <c r="AS326" i="4"/>
  <c r="AT326" i="4"/>
  <c r="AU326" i="4"/>
  <c r="AR327" i="4"/>
  <c r="AS327" i="4"/>
  <c r="AT327" i="4"/>
  <c r="AU327" i="4"/>
  <c r="AR328" i="4"/>
  <c r="AS328" i="4"/>
  <c r="AT328" i="4"/>
  <c r="AU328" i="4"/>
  <c r="AR329" i="4"/>
  <c r="AS329" i="4"/>
  <c r="AT329" i="4"/>
  <c r="AU329" i="4"/>
  <c r="AR330" i="4"/>
  <c r="AS330" i="4"/>
  <c r="AT330" i="4"/>
  <c r="AU330" i="4"/>
  <c r="AR331" i="4"/>
  <c r="AS331" i="4"/>
  <c r="AT331" i="4"/>
  <c r="AU331" i="4"/>
  <c r="AR332" i="4"/>
  <c r="AS332" i="4"/>
  <c r="AT332" i="4"/>
  <c r="AU332" i="4"/>
  <c r="AR333" i="4"/>
  <c r="AS333" i="4"/>
  <c r="AT333" i="4"/>
  <c r="AU333" i="4"/>
  <c r="AR334" i="4"/>
  <c r="AS334" i="4"/>
  <c r="AT334" i="4"/>
  <c r="AU334" i="4"/>
  <c r="AR335" i="4"/>
  <c r="AS335" i="4"/>
  <c r="AT335" i="4"/>
  <c r="AU335" i="4"/>
  <c r="AR336" i="4"/>
  <c r="AS336" i="4"/>
  <c r="AT336" i="4"/>
  <c r="AU336" i="4"/>
  <c r="AR337" i="4"/>
  <c r="AS337" i="4"/>
  <c r="AT337" i="4"/>
  <c r="AU337" i="4"/>
  <c r="AR338" i="4"/>
  <c r="AS338" i="4"/>
  <c r="AT338" i="4"/>
  <c r="AU338" i="4"/>
  <c r="AR339" i="4"/>
  <c r="AS339" i="4"/>
  <c r="AT339" i="4"/>
  <c r="AU339" i="4"/>
  <c r="AR340" i="4"/>
  <c r="AS340" i="4"/>
  <c r="AT340" i="4"/>
  <c r="AU340" i="4"/>
  <c r="AR341" i="4"/>
  <c r="AS341" i="4"/>
  <c r="AT341" i="4"/>
  <c r="AU341" i="4"/>
  <c r="AR342" i="4"/>
  <c r="AS342" i="4"/>
  <c r="AT342" i="4"/>
  <c r="AU342" i="4"/>
  <c r="AR343" i="4"/>
  <c r="AS343" i="4"/>
  <c r="AT343" i="4"/>
  <c r="AU343" i="4"/>
  <c r="AR344" i="4"/>
  <c r="AS344" i="4"/>
  <c r="AT344" i="4"/>
  <c r="AU344" i="4"/>
  <c r="AR345" i="4"/>
  <c r="AS345" i="4"/>
  <c r="AT345" i="4"/>
  <c r="AU345" i="4"/>
  <c r="AR346" i="4"/>
  <c r="AS346" i="4"/>
  <c r="AT346" i="4"/>
  <c r="AU346" i="4"/>
  <c r="AR347" i="4"/>
  <c r="AS347" i="4"/>
  <c r="AT347" i="4"/>
  <c r="AU347" i="4"/>
  <c r="AR348" i="4"/>
  <c r="AS348" i="4"/>
  <c r="AT348" i="4"/>
  <c r="AU348" i="4"/>
  <c r="AR349" i="4"/>
  <c r="AS349" i="4"/>
  <c r="AT349" i="4"/>
  <c r="AU349" i="4"/>
  <c r="AR350" i="4"/>
  <c r="AS350" i="4"/>
  <c r="AT350" i="4"/>
  <c r="AU350" i="4"/>
  <c r="AR351" i="4"/>
  <c r="AS351" i="4"/>
  <c r="AT351" i="4"/>
  <c r="AU351" i="4"/>
  <c r="AR352" i="4"/>
  <c r="AS352" i="4"/>
  <c r="AT352" i="4"/>
  <c r="AU352" i="4"/>
  <c r="AU353" i="4"/>
  <c r="AT353" i="4"/>
  <c r="AS353" i="4"/>
  <c r="AR353" i="4"/>
  <c r="AR175" i="4"/>
  <c r="AR176" i="4"/>
  <c r="AR177" i="4"/>
  <c r="AR178" i="4"/>
  <c r="AR179" i="4"/>
  <c r="AR180" i="4"/>
  <c r="AR181" i="4"/>
  <c r="AR182" i="4"/>
  <c r="AR183" i="4"/>
  <c r="AR184" i="4"/>
  <c r="AR185" i="4"/>
  <c r="AR186" i="4"/>
  <c r="AR187" i="4"/>
  <c r="AR188" i="4"/>
  <c r="AR189" i="4"/>
  <c r="AR190" i="4"/>
  <c r="AR191" i="4"/>
  <c r="AR192" i="4"/>
  <c r="AR193" i="4"/>
  <c r="AR194" i="4"/>
  <c r="AR195" i="4"/>
  <c r="AR196" i="4"/>
  <c r="AR197" i="4"/>
  <c r="AR198" i="4"/>
  <c r="AR199" i="4"/>
  <c r="AR200" i="4"/>
  <c r="AR201" i="4"/>
  <c r="AR202" i="4"/>
  <c r="AR203" i="4"/>
  <c r="AR204" i="4"/>
  <c r="AR205" i="4"/>
  <c r="AR206" i="4"/>
  <c r="AR207" i="4"/>
  <c r="AR208" i="4"/>
  <c r="AR152" i="4"/>
  <c r="AR153" i="4"/>
  <c r="AR154" i="4"/>
  <c r="AR155" i="4"/>
  <c r="AR156" i="4"/>
  <c r="AR157" i="4"/>
  <c r="AR158" i="4"/>
  <c r="AR159" i="4"/>
  <c r="AR160" i="4"/>
  <c r="AR161" i="4"/>
  <c r="AR162" i="4"/>
  <c r="AR163" i="4"/>
  <c r="AR164" i="4"/>
  <c r="AR165" i="4"/>
  <c r="AR166" i="4"/>
  <c r="AR167" i="4"/>
  <c r="AR168" i="4"/>
  <c r="AR169" i="4"/>
  <c r="AR170" i="4"/>
  <c r="AR171" i="4"/>
  <c r="AR172" i="4"/>
  <c r="AR173" i="4"/>
  <c r="AR174" i="4"/>
  <c r="AR151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62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45" i="4"/>
  <c r="AR46" i="4"/>
  <c r="AR47" i="4"/>
  <c r="AR48" i="4"/>
  <c r="AR49" i="4"/>
  <c r="AR50" i="4"/>
  <c r="AR51" i="4"/>
  <c r="AR52" i="4"/>
  <c r="AR53" i="4"/>
  <c r="AR54" i="4"/>
  <c r="AR55" i="4"/>
  <c r="AR56" i="4"/>
  <c r="AR57" i="4"/>
  <c r="AR58" i="4"/>
  <c r="AR59" i="4"/>
  <c r="AR60" i="4"/>
  <c r="AR61" i="4"/>
  <c r="AR62" i="4"/>
  <c r="AR63" i="4"/>
  <c r="AR64" i="4"/>
  <c r="AR65" i="4"/>
  <c r="AR66" i="4"/>
  <c r="AR67" i="4"/>
  <c r="AR68" i="4"/>
  <c r="AR69" i="4"/>
  <c r="AR70" i="4"/>
  <c r="AR71" i="4"/>
  <c r="AR72" i="4"/>
  <c r="AR7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32" i="4"/>
  <c r="AL32" i="4"/>
  <c r="AM32" i="4"/>
  <c r="AN32" i="4"/>
  <c r="AO32" i="4"/>
  <c r="AP32" i="4"/>
  <c r="AQ32" i="4"/>
  <c r="AL33" i="4"/>
  <c r="AM33" i="4"/>
  <c r="AN33" i="4"/>
  <c r="AO33" i="4"/>
  <c r="AP33" i="4"/>
  <c r="AQ33" i="4"/>
  <c r="AL34" i="4"/>
  <c r="AM34" i="4"/>
  <c r="AN34" i="4"/>
  <c r="AO34" i="4"/>
  <c r="AP34" i="4"/>
  <c r="AQ34" i="4"/>
  <c r="AL35" i="4"/>
  <c r="AM35" i="4"/>
  <c r="AN35" i="4"/>
  <c r="AO35" i="4"/>
  <c r="AP35" i="4"/>
  <c r="AQ35" i="4"/>
  <c r="AL36" i="4"/>
  <c r="AM36" i="4"/>
  <c r="AN36" i="4"/>
  <c r="AO36" i="4"/>
  <c r="AP36" i="4"/>
  <c r="AQ36" i="4"/>
  <c r="AL37" i="4"/>
  <c r="AM37" i="4"/>
  <c r="AN37" i="4"/>
  <c r="AO37" i="4"/>
  <c r="AP37" i="4"/>
  <c r="AQ37" i="4"/>
  <c r="AL38" i="4"/>
  <c r="AM38" i="4"/>
  <c r="AN38" i="4"/>
  <c r="AO38" i="4"/>
  <c r="AP38" i="4"/>
  <c r="AQ38" i="4"/>
  <c r="AL39" i="4"/>
  <c r="AM39" i="4"/>
  <c r="AN39" i="4"/>
  <c r="AO39" i="4"/>
  <c r="AP39" i="4"/>
  <c r="AQ39" i="4"/>
  <c r="AL40" i="4"/>
  <c r="AM40" i="4"/>
  <c r="AN40" i="4"/>
  <c r="AO40" i="4"/>
  <c r="AP40" i="4"/>
  <c r="AQ40" i="4"/>
  <c r="AL41" i="4"/>
  <c r="AM41" i="4"/>
  <c r="AN41" i="4"/>
  <c r="AO41" i="4"/>
  <c r="AP41" i="4"/>
  <c r="AQ41" i="4"/>
  <c r="AL42" i="4"/>
  <c r="AM42" i="4"/>
  <c r="AN42" i="4"/>
  <c r="AO42" i="4"/>
  <c r="AP42" i="4"/>
  <c r="AQ42" i="4"/>
  <c r="AL43" i="4"/>
  <c r="AM43" i="4"/>
  <c r="AN43" i="4"/>
  <c r="AO43" i="4"/>
  <c r="AP43" i="4"/>
  <c r="AQ43" i="4"/>
  <c r="AL44" i="4"/>
  <c r="AM44" i="4"/>
  <c r="AN44" i="4"/>
  <c r="AO44" i="4"/>
  <c r="AP44" i="4"/>
  <c r="AQ44" i="4"/>
  <c r="AL45" i="4"/>
  <c r="AM45" i="4"/>
  <c r="AN45" i="4"/>
  <c r="AO45" i="4"/>
  <c r="AP45" i="4"/>
  <c r="AQ45" i="4"/>
  <c r="AL46" i="4"/>
  <c r="AM46" i="4"/>
  <c r="AN46" i="4"/>
  <c r="AO46" i="4"/>
  <c r="AP46" i="4"/>
  <c r="AQ46" i="4"/>
  <c r="AL47" i="4"/>
  <c r="AM47" i="4"/>
  <c r="AN47" i="4"/>
  <c r="AO47" i="4"/>
  <c r="AP47" i="4"/>
  <c r="AQ47" i="4"/>
  <c r="AL48" i="4"/>
  <c r="AM48" i="4"/>
  <c r="AN48" i="4"/>
  <c r="AO48" i="4"/>
  <c r="AP48" i="4"/>
  <c r="AQ48" i="4"/>
  <c r="AL49" i="4"/>
  <c r="AM49" i="4"/>
  <c r="AN49" i="4"/>
  <c r="AO49" i="4"/>
  <c r="AP49" i="4"/>
  <c r="AQ49" i="4"/>
  <c r="AL50" i="4"/>
  <c r="AM50" i="4"/>
  <c r="AN50" i="4"/>
  <c r="AO50" i="4"/>
  <c r="AP50" i="4"/>
  <c r="AQ50" i="4"/>
  <c r="AL51" i="4"/>
  <c r="AM51" i="4"/>
  <c r="AN51" i="4"/>
  <c r="AO51" i="4"/>
  <c r="AP51" i="4"/>
  <c r="AQ51" i="4"/>
  <c r="AL52" i="4"/>
  <c r="AM52" i="4"/>
  <c r="AN52" i="4"/>
  <c r="AO52" i="4"/>
  <c r="AP52" i="4"/>
  <c r="AQ52" i="4"/>
  <c r="AL53" i="4"/>
  <c r="AM53" i="4"/>
  <c r="AN53" i="4"/>
  <c r="AO53" i="4"/>
  <c r="AP53" i="4"/>
  <c r="AQ53" i="4"/>
  <c r="AL54" i="4"/>
  <c r="AM54" i="4"/>
  <c r="AN54" i="4"/>
  <c r="AO54" i="4"/>
  <c r="AP54" i="4"/>
  <c r="AQ54" i="4"/>
  <c r="AL55" i="4"/>
  <c r="AM55" i="4"/>
  <c r="AN55" i="4"/>
  <c r="AO55" i="4"/>
  <c r="AP55" i="4"/>
  <c r="AQ55" i="4"/>
  <c r="AL56" i="4"/>
  <c r="AM56" i="4"/>
  <c r="AN56" i="4"/>
  <c r="AO56" i="4"/>
  <c r="AP56" i="4"/>
  <c r="AQ56" i="4"/>
  <c r="AL57" i="4"/>
  <c r="AM57" i="4"/>
  <c r="AN57" i="4"/>
  <c r="AO57" i="4"/>
  <c r="AP57" i="4"/>
  <c r="AQ57" i="4"/>
  <c r="AL58" i="4"/>
  <c r="AM58" i="4"/>
  <c r="AN58" i="4"/>
  <c r="AO58" i="4"/>
  <c r="AP58" i="4"/>
  <c r="AQ58" i="4"/>
  <c r="AL59" i="4"/>
  <c r="AM59" i="4"/>
  <c r="AN59" i="4"/>
  <c r="AO59" i="4"/>
  <c r="AP59" i="4"/>
  <c r="AQ59" i="4"/>
  <c r="AL60" i="4"/>
  <c r="AM60" i="4"/>
  <c r="AN60" i="4"/>
  <c r="AO60" i="4"/>
  <c r="AP60" i="4"/>
  <c r="AQ60" i="4"/>
  <c r="AL61" i="4"/>
  <c r="AM61" i="4"/>
  <c r="AN61" i="4"/>
  <c r="AO61" i="4"/>
  <c r="AP61" i="4"/>
  <c r="AQ61" i="4"/>
  <c r="AL62" i="4"/>
  <c r="AM62" i="4"/>
  <c r="AN62" i="4"/>
  <c r="AO62" i="4"/>
  <c r="AP62" i="4"/>
  <c r="AQ62" i="4"/>
  <c r="AL63" i="4"/>
  <c r="AM63" i="4"/>
  <c r="AN63" i="4"/>
  <c r="AO63" i="4"/>
  <c r="AP63" i="4"/>
  <c r="AQ63" i="4"/>
  <c r="AL64" i="4"/>
  <c r="AM64" i="4"/>
  <c r="AN64" i="4"/>
  <c r="AO64" i="4"/>
  <c r="AP64" i="4"/>
  <c r="AQ64" i="4"/>
  <c r="AL65" i="4"/>
  <c r="AM65" i="4"/>
  <c r="AN65" i="4"/>
  <c r="AO65" i="4"/>
  <c r="AP65" i="4"/>
  <c r="AQ65" i="4"/>
  <c r="AL66" i="4"/>
  <c r="AM66" i="4"/>
  <c r="AN66" i="4"/>
  <c r="AO66" i="4"/>
  <c r="AP66" i="4"/>
  <c r="AQ66" i="4"/>
  <c r="AL67" i="4"/>
  <c r="AM67" i="4"/>
  <c r="AN67" i="4"/>
  <c r="AO67" i="4"/>
  <c r="AP67" i="4"/>
  <c r="AQ67" i="4"/>
  <c r="AL68" i="4"/>
  <c r="AM68" i="4"/>
  <c r="AN68" i="4"/>
  <c r="AO68" i="4"/>
  <c r="AP68" i="4"/>
  <c r="AQ68" i="4"/>
  <c r="AL69" i="4"/>
  <c r="AM69" i="4"/>
  <c r="AN69" i="4"/>
  <c r="AO69" i="4"/>
  <c r="AP69" i="4"/>
  <c r="AQ69" i="4"/>
  <c r="AL70" i="4"/>
  <c r="AM70" i="4"/>
  <c r="AN70" i="4"/>
  <c r="AO70" i="4"/>
  <c r="AP70" i="4"/>
  <c r="AQ70" i="4"/>
  <c r="AL71" i="4"/>
  <c r="AM71" i="4"/>
  <c r="AN71" i="4"/>
  <c r="AO71" i="4"/>
  <c r="AP71" i="4"/>
  <c r="AQ71" i="4"/>
  <c r="AL72" i="4"/>
  <c r="AM72" i="4"/>
  <c r="AN72" i="4"/>
  <c r="AO72" i="4"/>
  <c r="AP72" i="4"/>
  <c r="AQ72" i="4"/>
  <c r="AL73" i="4"/>
  <c r="AM73" i="4"/>
  <c r="AN73" i="4"/>
  <c r="AO73" i="4"/>
  <c r="AP73" i="4"/>
  <c r="AQ73" i="4"/>
  <c r="AL74" i="4"/>
  <c r="AM74" i="4"/>
  <c r="AN74" i="4"/>
  <c r="AO74" i="4"/>
  <c r="AP74" i="4"/>
  <c r="AQ74" i="4"/>
  <c r="AL75" i="4"/>
  <c r="AM75" i="4"/>
  <c r="AN75" i="4"/>
  <c r="AO75" i="4"/>
  <c r="AP75" i="4"/>
  <c r="AQ75" i="4"/>
  <c r="AL76" i="4"/>
  <c r="AM76" i="4"/>
  <c r="AN76" i="4"/>
  <c r="AO76" i="4"/>
  <c r="AP76" i="4"/>
  <c r="AQ76" i="4"/>
  <c r="AL77" i="4"/>
  <c r="AM77" i="4"/>
  <c r="AN77" i="4"/>
  <c r="AO77" i="4"/>
  <c r="AP77" i="4"/>
  <c r="AQ77" i="4"/>
  <c r="AL78" i="4"/>
  <c r="AM78" i="4"/>
  <c r="AN78" i="4"/>
  <c r="AO78" i="4"/>
  <c r="AP78" i="4"/>
  <c r="AQ78" i="4"/>
  <c r="AL79" i="4"/>
  <c r="AM79" i="4"/>
  <c r="AN79" i="4"/>
  <c r="AO79" i="4"/>
  <c r="AP79" i="4"/>
  <c r="AQ79" i="4"/>
  <c r="AL80" i="4"/>
  <c r="AM80" i="4"/>
  <c r="AN80" i="4"/>
  <c r="AO80" i="4"/>
  <c r="AP80" i="4"/>
  <c r="AQ80" i="4"/>
  <c r="AL81" i="4"/>
  <c r="AM81" i="4"/>
  <c r="AN81" i="4"/>
  <c r="AO81" i="4"/>
  <c r="AP81" i="4"/>
  <c r="AQ81" i="4"/>
  <c r="AL82" i="4"/>
  <c r="AM82" i="4"/>
  <c r="AN82" i="4"/>
  <c r="AO82" i="4"/>
  <c r="AP82" i="4"/>
  <c r="AQ82" i="4"/>
  <c r="AL83" i="4"/>
  <c r="AM83" i="4"/>
  <c r="AN83" i="4"/>
  <c r="AO83" i="4"/>
  <c r="AP83" i="4"/>
  <c r="AQ83" i="4"/>
  <c r="AL84" i="4"/>
  <c r="AM84" i="4"/>
  <c r="AN84" i="4"/>
  <c r="AO84" i="4"/>
  <c r="AP84" i="4"/>
  <c r="AQ84" i="4"/>
  <c r="AL85" i="4"/>
  <c r="AM85" i="4"/>
  <c r="AN85" i="4"/>
  <c r="AO85" i="4"/>
  <c r="AP85" i="4"/>
  <c r="AQ85" i="4"/>
  <c r="AL86" i="4"/>
  <c r="AM86" i="4"/>
  <c r="AN86" i="4"/>
  <c r="AO86" i="4"/>
  <c r="AP86" i="4"/>
  <c r="AQ86" i="4"/>
  <c r="AL87" i="4"/>
  <c r="AM87" i="4"/>
  <c r="AN87" i="4"/>
  <c r="AO87" i="4"/>
  <c r="AP87" i="4"/>
  <c r="AQ87" i="4"/>
  <c r="AL88" i="4"/>
  <c r="AM88" i="4"/>
  <c r="AN88" i="4"/>
  <c r="AO88" i="4"/>
  <c r="AP88" i="4"/>
  <c r="AQ88" i="4"/>
  <c r="AL89" i="4"/>
  <c r="AM89" i="4"/>
  <c r="AN89" i="4"/>
  <c r="AO89" i="4"/>
  <c r="AP89" i="4"/>
  <c r="AQ89" i="4"/>
  <c r="AL90" i="4"/>
  <c r="AM90" i="4"/>
  <c r="AN90" i="4"/>
  <c r="AO90" i="4"/>
  <c r="AP90" i="4"/>
  <c r="AQ90" i="4"/>
  <c r="AL91" i="4"/>
  <c r="AM91" i="4"/>
  <c r="AN91" i="4"/>
  <c r="AO91" i="4"/>
  <c r="AP91" i="4"/>
  <c r="AQ91" i="4"/>
  <c r="AL92" i="4"/>
  <c r="AM92" i="4"/>
  <c r="AN92" i="4"/>
  <c r="AO92" i="4"/>
  <c r="AP92" i="4"/>
  <c r="AQ92" i="4"/>
  <c r="AL93" i="4"/>
  <c r="AM93" i="4"/>
  <c r="AN93" i="4"/>
  <c r="AO93" i="4"/>
  <c r="AP93" i="4"/>
  <c r="AQ93" i="4"/>
  <c r="AL94" i="4"/>
  <c r="AM94" i="4"/>
  <c r="AN94" i="4"/>
  <c r="AO94" i="4"/>
  <c r="AP94" i="4"/>
  <c r="AQ94" i="4"/>
  <c r="AL95" i="4"/>
  <c r="AM95" i="4"/>
  <c r="AN95" i="4"/>
  <c r="AO95" i="4"/>
  <c r="AP95" i="4"/>
  <c r="AQ95" i="4"/>
  <c r="AL96" i="4"/>
  <c r="AM96" i="4"/>
  <c r="AN96" i="4"/>
  <c r="AO96" i="4"/>
  <c r="AP96" i="4"/>
  <c r="AQ96" i="4"/>
  <c r="AL97" i="4"/>
  <c r="AM97" i="4"/>
  <c r="AN97" i="4"/>
  <c r="AO97" i="4"/>
  <c r="AP97" i="4"/>
  <c r="AQ97" i="4"/>
  <c r="AL98" i="4"/>
  <c r="AM98" i="4"/>
  <c r="AN98" i="4"/>
  <c r="AO98" i="4"/>
  <c r="AP98" i="4"/>
  <c r="AQ98" i="4"/>
  <c r="AL99" i="4"/>
  <c r="AM99" i="4"/>
  <c r="AN99" i="4"/>
  <c r="AO99" i="4"/>
  <c r="AP99" i="4"/>
  <c r="AQ99" i="4"/>
  <c r="AL100" i="4"/>
  <c r="AM100" i="4"/>
  <c r="AN100" i="4"/>
  <c r="AO100" i="4"/>
  <c r="AP100" i="4"/>
  <c r="AQ100" i="4"/>
  <c r="AL101" i="4"/>
  <c r="AM101" i="4"/>
  <c r="AN101" i="4"/>
  <c r="AO101" i="4"/>
  <c r="AP101" i="4"/>
  <c r="AQ101" i="4"/>
  <c r="AL102" i="4"/>
  <c r="AM102" i="4"/>
  <c r="AN102" i="4"/>
  <c r="AO102" i="4"/>
  <c r="AP102" i="4"/>
  <c r="AQ102" i="4"/>
  <c r="AL103" i="4"/>
  <c r="AM103" i="4"/>
  <c r="AN103" i="4"/>
  <c r="AO103" i="4"/>
  <c r="AP103" i="4"/>
  <c r="AQ103" i="4"/>
  <c r="AL104" i="4"/>
  <c r="AM104" i="4"/>
  <c r="AN104" i="4"/>
  <c r="AO104" i="4"/>
  <c r="AP104" i="4"/>
  <c r="AQ104" i="4"/>
  <c r="AL105" i="4"/>
  <c r="AM105" i="4"/>
  <c r="AN105" i="4"/>
  <c r="AO105" i="4"/>
  <c r="AP105" i="4"/>
  <c r="AQ105" i="4"/>
  <c r="AL106" i="4"/>
  <c r="AM106" i="4"/>
  <c r="AN106" i="4"/>
  <c r="AO106" i="4"/>
  <c r="AP106" i="4"/>
  <c r="AQ106" i="4"/>
  <c r="AL107" i="4"/>
  <c r="AM107" i="4"/>
  <c r="AN107" i="4"/>
  <c r="AO107" i="4"/>
  <c r="AP107" i="4"/>
  <c r="AQ107" i="4"/>
  <c r="AL108" i="4"/>
  <c r="AM108" i="4"/>
  <c r="AN108" i="4"/>
  <c r="AO108" i="4"/>
  <c r="AP108" i="4"/>
  <c r="AQ108" i="4"/>
  <c r="AL109" i="4"/>
  <c r="AM109" i="4"/>
  <c r="AN109" i="4"/>
  <c r="AO109" i="4"/>
  <c r="AP109" i="4"/>
  <c r="AQ109" i="4"/>
  <c r="AL110" i="4"/>
  <c r="AM110" i="4"/>
  <c r="AN110" i="4"/>
  <c r="AO110" i="4"/>
  <c r="AP110" i="4"/>
  <c r="AQ110" i="4"/>
  <c r="AL111" i="4"/>
  <c r="AM111" i="4"/>
  <c r="AN111" i="4"/>
  <c r="AO111" i="4"/>
  <c r="AP111" i="4"/>
  <c r="AQ111" i="4"/>
  <c r="AL112" i="4"/>
  <c r="AM112" i="4"/>
  <c r="AN112" i="4"/>
  <c r="AO112" i="4"/>
  <c r="AP112" i="4"/>
  <c r="AQ112" i="4"/>
  <c r="AL113" i="4"/>
  <c r="AM113" i="4"/>
  <c r="AN113" i="4"/>
  <c r="AO113" i="4"/>
  <c r="AP113" i="4"/>
  <c r="AQ113" i="4"/>
  <c r="AL114" i="4"/>
  <c r="AM114" i="4"/>
  <c r="AN114" i="4"/>
  <c r="AO114" i="4"/>
  <c r="AP114" i="4"/>
  <c r="AQ114" i="4"/>
  <c r="AL115" i="4"/>
  <c r="AM115" i="4"/>
  <c r="AN115" i="4"/>
  <c r="AO115" i="4"/>
  <c r="AP115" i="4"/>
  <c r="AQ115" i="4"/>
  <c r="AL116" i="4"/>
  <c r="AM116" i="4"/>
  <c r="AN116" i="4"/>
  <c r="AO116" i="4"/>
  <c r="AP116" i="4"/>
  <c r="AQ116" i="4"/>
  <c r="AL117" i="4"/>
  <c r="AM117" i="4"/>
  <c r="AN117" i="4"/>
  <c r="AO117" i="4"/>
  <c r="AP117" i="4"/>
  <c r="AQ117" i="4"/>
  <c r="AL118" i="4"/>
  <c r="AM118" i="4"/>
  <c r="AN118" i="4"/>
  <c r="AO118" i="4"/>
  <c r="AP118" i="4"/>
  <c r="AQ118" i="4"/>
  <c r="AL119" i="4"/>
  <c r="AM119" i="4"/>
  <c r="AN119" i="4"/>
  <c r="AO119" i="4"/>
  <c r="AP119" i="4"/>
  <c r="AQ119" i="4"/>
  <c r="AL120" i="4"/>
  <c r="AM120" i="4"/>
  <c r="AN120" i="4"/>
  <c r="AO120" i="4"/>
  <c r="AP120" i="4"/>
  <c r="AQ120" i="4"/>
  <c r="AL121" i="4"/>
  <c r="AM121" i="4"/>
  <c r="AN121" i="4"/>
  <c r="AO121" i="4"/>
  <c r="AP121" i="4"/>
  <c r="AQ121" i="4"/>
  <c r="AL122" i="4"/>
  <c r="AM122" i="4"/>
  <c r="AN122" i="4"/>
  <c r="AO122" i="4"/>
  <c r="AP122" i="4"/>
  <c r="AQ122" i="4"/>
  <c r="AL123" i="4"/>
  <c r="AM123" i="4"/>
  <c r="AN123" i="4"/>
  <c r="AO123" i="4"/>
  <c r="AP123" i="4"/>
  <c r="AQ123" i="4"/>
  <c r="AL124" i="4"/>
  <c r="AM124" i="4"/>
  <c r="AN124" i="4"/>
  <c r="AO124" i="4"/>
  <c r="AP124" i="4"/>
  <c r="AQ124" i="4"/>
  <c r="AL125" i="4"/>
  <c r="AM125" i="4"/>
  <c r="AN125" i="4"/>
  <c r="AO125" i="4"/>
  <c r="AP125" i="4"/>
  <c r="AQ125" i="4"/>
  <c r="AL126" i="4"/>
  <c r="AM126" i="4"/>
  <c r="AN126" i="4"/>
  <c r="AO126" i="4"/>
  <c r="AP126" i="4"/>
  <c r="AQ126" i="4"/>
  <c r="AL127" i="4"/>
  <c r="AM127" i="4"/>
  <c r="AN127" i="4"/>
  <c r="AO127" i="4"/>
  <c r="AP127" i="4"/>
  <c r="AQ127" i="4"/>
  <c r="AL128" i="4"/>
  <c r="AM128" i="4"/>
  <c r="AN128" i="4"/>
  <c r="AO128" i="4"/>
  <c r="AP128" i="4"/>
  <c r="AQ128" i="4"/>
  <c r="AL129" i="4"/>
  <c r="AM129" i="4"/>
  <c r="AN129" i="4"/>
  <c r="AO129" i="4"/>
  <c r="AP129" i="4"/>
  <c r="AQ129" i="4"/>
  <c r="AL130" i="4"/>
  <c r="AM130" i="4"/>
  <c r="AN130" i="4"/>
  <c r="AO130" i="4"/>
  <c r="AP130" i="4"/>
  <c r="AQ130" i="4"/>
  <c r="AL131" i="4"/>
  <c r="AM131" i="4"/>
  <c r="AN131" i="4"/>
  <c r="AO131" i="4"/>
  <c r="AP131" i="4"/>
  <c r="AQ131" i="4"/>
  <c r="AL132" i="4"/>
  <c r="AM132" i="4"/>
  <c r="AN132" i="4"/>
  <c r="AO132" i="4"/>
  <c r="AP132" i="4"/>
  <c r="AQ132" i="4"/>
  <c r="AL133" i="4"/>
  <c r="AM133" i="4"/>
  <c r="AN133" i="4"/>
  <c r="AO133" i="4"/>
  <c r="AP133" i="4"/>
  <c r="AQ133" i="4"/>
  <c r="AL134" i="4"/>
  <c r="AM134" i="4"/>
  <c r="AN134" i="4"/>
  <c r="AO134" i="4"/>
  <c r="AP134" i="4"/>
  <c r="AQ134" i="4"/>
  <c r="AL135" i="4"/>
  <c r="AM135" i="4"/>
  <c r="AN135" i="4"/>
  <c r="AO135" i="4"/>
  <c r="AP135" i="4"/>
  <c r="AQ135" i="4"/>
  <c r="AL136" i="4"/>
  <c r="AM136" i="4"/>
  <c r="AN136" i="4"/>
  <c r="AO136" i="4"/>
  <c r="AP136" i="4"/>
  <c r="AQ136" i="4"/>
  <c r="AL137" i="4"/>
  <c r="AM137" i="4"/>
  <c r="AN137" i="4"/>
  <c r="AO137" i="4"/>
  <c r="AP137" i="4"/>
  <c r="AQ137" i="4"/>
  <c r="AL138" i="4"/>
  <c r="AM138" i="4"/>
  <c r="AN138" i="4"/>
  <c r="AO138" i="4"/>
  <c r="AP138" i="4"/>
  <c r="AQ138" i="4"/>
  <c r="AL139" i="4"/>
  <c r="AM139" i="4"/>
  <c r="AN139" i="4"/>
  <c r="AO139" i="4"/>
  <c r="AP139" i="4"/>
  <c r="AQ139" i="4"/>
  <c r="AL140" i="4"/>
  <c r="AM140" i="4"/>
  <c r="AN140" i="4"/>
  <c r="AO140" i="4"/>
  <c r="AP140" i="4"/>
  <c r="AQ140" i="4"/>
  <c r="AL141" i="4"/>
  <c r="AM141" i="4"/>
  <c r="AN141" i="4"/>
  <c r="AO141" i="4"/>
  <c r="AP141" i="4"/>
  <c r="AQ141" i="4"/>
  <c r="AL142" i="4"/>
  <c r="AM142" i="4"/>
  <c r="AN142" i="4"/>
  <c r="AO142" i="4"/>
  <c r="AP142" i="4"/>
  <c r="AQ142" i="4"/>
  <c r="AL143" i="4"/>
  <c r="AM143" i="4"/>
  <c r="AN143" i="4"/>
  <c r="AO143" i="4"/>
  <c r="AP143" i="4"/>
  <c r="AQ143" i="4"/>
  <c r="AL144" i="4"/>
  <c r="AM144" i="4"/>
  <c r="AN144" i="4"/>
  <c r="AO144" i="4"/>
  <c r="AP144" i="4"/>
  <c r="AQ144" i="4"/>
  <c r="AL145" i="4"/>
  <c r="AM145" i="4"/>
  <c r="AN145" i="4"/>
  <c r="AO145" i="4"/>
  <c r="AP145" i="4"/>
  <c r="AQ145" i="4"/>
  <c r="AL146" i="4"/>
  <c r="AM146" i="4"/>
  <c r="AN146" i="4"/>
  <c r="AO146" i="4"/>
  <c r="AP146" i="4"/>
  <c r="AQ146" i="4"/>
  <c r="AL147" i="4"/>
  <c r="AM147" i="4"/>
  <c r="AN147" i="4"/>
  <c r="AO147" i="4"/>
  <c r="AP147" i="4"/>
  <c r="AQ147" i="4"/>
  <c r="AL148" i="4"/>
  <c r="AM148" i="4"/>
  <c r="AN148" i="4"/>
  <c r="AO148" i="4"/>
  <c r="AP148" i="4"/>
  <c r="AQ148" i="4"/>
  <c r="AL149" i="4"/>
  <c r="AM149" i="4"/>
  <c r="AN149" i="4"/>
  <c r="AO149" i="4"/>
  <c r="AP149" i="4"/>
  <c r="AQ149" i="4"/>
  <c r="AL150" i="4"/>
  <c r="AM150" i="4"/>
  <c r="AN150" i="4"/>
  <c r="AO150" i="4"/>
  <c r="AP150" i="4"/>
  <c r="AQ150" i="4"/>
  <c r="AL151" i="4"/>
  <c r="AM151" i="4"/>
  <c r="AN151" i="4"/>
  <c r="AO151" i="4"/>
  <c r="AP151" i="4"/>
  <c r="AQ151" i="4"/>
  <c r="AL152" i="4"/>
  <c r="AM152" i="4"/>
  <c r="AN152" i="4"/>
  <c r="AO152" i="4"/>
  <c r="AP152" i="4"/>
  <c r="AQ152" i="4"/>
  <c r="AL153" i="4"/>
  <c r="AM153" i="4"/>
  <c r="AN153" i="4"/>
  <c r="AO153" i="4"/>
  <c r="AP153" i="4"/>
  <c r="AQ153" i="4"/>
  <c r="AL154" i="4"/>
  <c r="AM154" i="4"/>
  <c r="AN154" i="4"/>
  <c r="AO154" i="4"/>
  <c r="AP154" i="4"/>
  <c r="AQ154" i="4"/>
  <c r="AL155" i="4"/>
  <c r="AM155" i="4"/>
  <c r="AN155" i="4"/>
  <c r="AO155" i="4"/>
  <c r="AP155" i="4"/>
  <c r="AQ155" i="4"/>
  <c r="AL156" i="4"/>
  <c r="AM156" i="4"/>
  <c r="AN156" i="4"/>
  <c r="AO156" i="4"/>
  <c r="AP156" i="4"/>
  <c r="AQ156" i="4"/>
  <c r="AL157" i="4"/>
  <c r="AM157" i="4"/>
  <c r="AN157" i="4"/>
  <c r="AO157" i="4"/>
  <c r="AP157" i="4"/>
  <c r="AQ157" i="4"/>
  <c r="AL158" i="4"/>
  <c r="AM158" i="4"/>
  <c r="AN158" i="4"/>
  <c r="AO158" i="4"/>
  <c r="AP158" i="4"/>
  <c r="AQ158" i="4"/>
  <c r="AL159" i="4"/>
  <c r="AM159" i="4"/>
  <c r="AN159" i="4"/>
  <c r="AO159" i="4"/>
  <c r="AP159" i="4"/>
  <c r="AQ159" i="4"/>
  <c r="AL160" i="4"/>
  <c r="AM160" i="4"/>
  <c r="AN160" i="4"/>
  <c r="AO160" i="4"/>
  <c r="AP160" i="4"/>
  <c r="AQ160" i="4"/>
  <c r="AL161" i="4"/>
  <c r="AM161" i="4"/>
  <c r="AN161" i="4"/>
  <c r="AO161" i="4"/>
  <c r="AP161" i="4"/>
  <c r="AQ161" i="4"/>
  <c r="AL162" i="4"/>
  <c r="AM162" i="4"/>
  <c r="AN162" i="4"/>
  <c r="AO162" i="4"/>
  <c r="AP162" i="4"/>
  <c r="AQ162" i="4"/>
  <c r="AL163" i="4"/>
  <c r="AM163" i="4"/>
  <c r="AN163" i="4"/>
  <c r="AO163" i="4"/>
  <c r="AP163" i="4"/>
  <c r="AQ163" i="4"/>
  <c r="AL164" i="4"/>
  <c r="AM164" i="4"/>
  <c r="AN164" i="4"/>
  <c r="AO164" i="4"/>
  <c r="AP164" i="4"/>
  <c r="AQ164" i="4"/>
  <c r="AL165" i="4"/>
  <c r="AM165" i="4"/>
  <c r="AN165" i="4"/>
  <c r="AO165" i="4"/>
  <c r="AP165" i="4"/>
  <c r="AQ165" i="4"/>
  <c r="AL166" i="4"/>
  <c r="AM166" i="4"/>
  <c r="AN166" i="4"/>
  <c r="AO166" i="4"/>
  <c r="AP166" i="4"/>
  <c r="AQ166" i="4"/>
  <c r="AL167" i="4"/>
  <c r="AM167" i="4"/>
  <c r="AN167" i="4"/>
  <c r="AO167" i="4"/>
  <c r="AP167" i="4"/>
  <c r="AQ167" i="4"/>
  <c r="AL168" i="4"/>
  <c r="AM168" i="4"/>
  <c r="AN168" i="4"/>
  <c r="AO168" i="4"/>
  <c r="AP168" i="4"/>
  <c r="AQ168" i="4"/>
  <c r="AL169" i="4"/>
  <c r="AM169" i="4"/>
  <c r="AN169" i="4"/>
  <c r="AO169" i="4"/>
  <c r="AP169" i="4"/>
  <c r="AQ169" i="4"/>
  <c r="AL170" i="4"/>
  <c r="AM170" i="4"/>
  <c r="AN170" i="4"/>
  <c r="AO170" i="4"/>
  <c r="AP170" i="4"/>
  <c r="AQ170" i="4"/>
  <c r="AL171" i="4"/>
  <c r="AM171" i="4"/>
  <c r="AN171" i="4"/>
  <c r="AO171" i="4"/>
  <c r="AP171" i="4"/>
  <c r="AQ171" i="4"/>
  <c r="AL172" i="4"/>
  <c r="AM172" i="4"/>
  <c r="AN172" i="4"/>
  <c r="AO172" i="4"/>
  <c r="AP172" i="4"/>
  <c r="AQ172" i="4"/>
  <c r="AL173" i="4"/>
  <c r="AM173" i="4"/>
  <c r="AN173" i="4"/>
  <c r="AO173" i="4"/>
  <c r="AP173" i="4"/>
  <c r="AQ173" i="4"/>
  <c r="AL174" i="4"/>
  <c r="AM174" i="4"/>
  <c r="AN174" i="4"/>
  <c r="AO174" i="4"/>
  <c r="AP174" i="4"/>
  <c r="AQ174" i="4"/>
  <c r="AL175" i="4"/>
  <c r="AM175" i="4"/>
  <c r="AN175" i="4"/>
  <c r="AO175" i="4"/>
  <c r="AP175" i="4"/>
  <c r="AQ175" i="4"/>
  <c r="AL176" i="4"/>
  <c r="AM176" i="4"/>
  <c r="AN176" i="4"/>
  <c r="AO176" i="4"/>
  <c r="AP176" i="4"/>
  <c r="AQ176" i="4"/>
  <c r="AL177" i="4"/>
  <c r="AM177" i="4"/>
  <c r="AN177" i="4"/>
  <c r="AO177" i="4"/>
  <c r="AP177" i="4"/>
  <c r="AQ177" i="4"/>
  <c r="AL178" i="4"/>
  <c r="AM178" i="4"/>
  <c r="AN178" i="4"/>
  <c r="AO178" i="4"/>
  <c r="AP178" i="4"/>
  <c r="AQ178" i="4"/>
  <c r="AL179" i="4"/>
  <c r="AM179" i="4"/>
  <c r="AN179" i="4"/>
  <c r="AO179" i="4"/>
  <c r="AP179" i="4"/>
  <c r="AQ179" i="4"/>
  <c r="AL180" i="4"/>
  <c r="AM180" i="4"/>
  <c r="AN180" i="4"/>
  <c r="AO180" i="4"/>
  <c r="AP180" i="4"/>
  <c r="AQ180" i="4"/>
  <c r="AL181" i="4"/>
  <c r="AM181" i="4"/>
  <c r="AN181" i="4"/>
  <c r="AO181" i="4"/>
  <c r="AP181" i="4"/>
  <c r="AQ181" i="4"/>
  <c r="AL182" i="4"/>
  <c r="AM182" i="4"/>
  <c r="AN182" i="4"/>
  <c r="AO182" i="4"/>
  <c r="AP182" i="4"/>
  <c r="AQ182" i="4"/>
  <c r="AL183" i="4"/>
  <c r="AM183" i="4"/>
  <c r="AN183" i="4"/>
  <c r="AO183" i="4"/>
  <c r="AP183" i="4"/>
  <c r="AQ183" i="4"/>
  <c r="AL184" i="4"/>
  <c r="AM184" i="4"/>
  <c r="AN184" i="4"/>
  <c r="AO184" i="4"/>
  <c r="AP184" i="4"/>
  <c r="AQ184" i="4"/>
  <c r="AL185" i="4"/>
  <c r="AM185" i="4"/>
  <c r="AN185" i="4"/>
  <c r="AO185" i="4"/>
  <c r="AP185" i="4"/>
  <c r="AQ185" i="4"/>
  <c r="AL186" i="4"/>
  <c r="AM186" i="4"/>
  <c r="AN186" i="4"/>
  <c r="AO186" i="4"/>
  <c r="AP186" i="4"/>
  <c r="AQ186" i="4"/>
  <c r="AL187" i="4"/>
  <c r="AM187" i="4"/>
  <c r="AN187" i="4"/>
  <c r="AO187" i="4"/>
  <c r="AP187" i="4"/>
  <c r="AQ187" i="4"/>
  <c r="AL188" i="4"/>
  <c r="AM188" i="4"/>
  <c r="AN188" i="4"/>
  <c r="AO188" i="4"/>
  <c r="AP188" i="4"/>
  <c r="AQ188" i="4"/>
  <c r="AL189" i="4"/>
  <c r="AM189" i="4"/>
  <c r="AN189" i="4"/>
  <c r="AO189" i="4"/>
  <c r="AP189" i="4"/>
  <c r="AQ189" i="4"/>
  <c r="AL190" i="4"/>
  <c r="AM190" i="4"/>
  <c r="AN190" i="4"/>
  <c r="AO190" i="4"/>
  <c r="AP190" i="4"/>
  <c r="AQ190" i="4"/>
  <c r="AL191" i="4"/>
  <c r="AM191" i="4"/>
  <c r="AN191" i="4"/>
  <c r="AO191" i="4"/>
  <c r="AP191" i="4"/>
  <c r="AQ191" i="4"/>
  <c r="AL192" i="4"/>
  <c r="AM192" i="4"/>
  <c r="AN192" i="4"/>
  <c r="AO192" i="4"/>
  <c r="AP192" i="4"/>
  <c r="AQ192" i="4"/>
  <c r="AL193" i="4"/>
  <c r="AM193" i="4"/>
  <c r="AN193" i="4"/>
  <c r="AO193" i="4"/>
  <c r="AP193" i="4"/>
  <c r="AQ193" i="4"/>
  <c r="AL194" i="4"/>
  <c r="AM194" i="4"/>
  <c r="AN194" i="4"/>
  <c r="AO194" i="4"/>
  <c r="AP194" i="4"/>
  <c r="AQ194" i="4"/>
  <c r="AL195" i="4"/>
  <c r="AM195" i="4"/>
  <c r="AN195" i="4"/>
  <c r="AO195" i="4"/>
  <c r="AP195" i="4"/>
  <c r="AQ195" i="4"/>
  <c r="AL196" i="4"/>
  <c r="AM196" i="4"/>
  <c r="AN196" i="4"/>
  <c r="AO196" i="4"/>
  <c r="AP196" i="4"/>
  <c r="AQ196" i="4"/>
  <c r="AL197" i="4"/>
  <c r="AM197" i="4"/>
  <c r="AN197" i="4"/>
  <c r="AO197" i="4"/>
  <c r="AP197" i="4"/>
  <c r="AQ197" i="4"/>
  <c r="AL198" i="4"/>
  <c r="AM198" i="4"/>
  <c r="AN198" i="4"/>
  <c r="AO198" i="4"/>
  <c r="AP198" i="4"/>
  <c r="AQ198" i="4"/>
  <c r="AL199" i="4"/>
  <c r="AM199" i="4"/>
  <c r="AN199" i="4"/>
  <c r="AO199" i="4"/>
  <c r="AP199" i="4"/>
  <c r="AQ199" i="4"/>
  <c r="AL200" i="4"/>
  <c r="AM200" i="4"/>
  <c r="AN200" i="4"/>
  <c r="AO200" i="4"/>
  <c r="AP200" i="4"/>
  <c r="AQ200" i="4"/>
  <c r="AL201" i="4"/>
  <c r="AM201" i="4"/>
  <c r="AN201" i="4"/>
  <c r="AO201" i="4"/>
  <c r="AP201" i="4"/>
  <c r="AQ201" i="4"/>
  <c r="AL202" i="4"/>
  <c r="AM202" i="4"/>
  <c r="AN202" i="4"/>
  <c r="AO202" i="4"/>
  <c r="AP202" i="4"/>
  <c r="AQ202" i="4"/>
  <c r="AL203" i="4"/>
  <c r="AM203" i="4"/>
  <c r="AN203" i="4"/>
  <c r="AO203" i="4"/>
  <c r="AP203" i="4"/>
  <c r="AQ203" i="4"/>
  <c r="AL204" i="4"/>
  <c r="AM204" i="4"/>
  <c r="AN204" i="4"/>
  <c r="AO204" i="4"/>
  <c r="AP204" i="4"/>
  <c r="AQ204" i="4"/>
  <c r="AL205" i="4"/>
  <c r="AM205" i="4"/>
  <c r="AN205" i="4"/>
  <c r="AO205" i="4"/>
  <c r="AP205" i="4"/>
  <c r="AQ205" i="4"/>
  <c r="AL206" i="4"/>
  <c r="AM206" i="4"/>
  <c r="AN206" i="4"/>
  <c r="AO206" i="4"/>
  <c r="AP206" i="4"/>
  <c r="AQ206" i="4"/>
  <c r="AL207" i="4"/>
  <c r="AM207" i="4"/>
  <c r="AN207" i="4"/>
  <c r="AO207" i="4"/>
  <c r="AP207" i="4"/>
  <c r="AQ207" i="4"/>
  <c r="AL208" i="4"/>
  <c r="AM208" i="4"/>
  <c r="AN208" i="4"/>
  <c r="AO208" i="4"/>
  <c r="AP208" i="4"/>
  <c r="AQ208" i="4"/>
  <c r="AL209" i="4"/>
  <c r="AM209" i="4"/>
  <c r="AN209" i="4"/>
  <c r="AO209" i="4"/>
  <c r="AP209" i="4"/>
  <c r="AQ209" i="4"/>
  <c r="AL210" i="4"/>
  <c r="AM210" i="4"/>
  <c r="AN210" i="4"/>
  <c r="AO210" i="4"/>
  <c r="AP210" i="4"/>
  <c r="AQ210" i="4"/>
  <c r="AL211" i="4"/>
  <c r="AM211" i="4"/>
  <c r="AN211" i="4"/>
  <c r="AO211" i="4"/>
  <c r="AP211" i="4"/>
  <c r="AQ211" i="4"/>
  <c r="AL212" i="4"/>
  <c r="AM212" i="4"/>
  <c r="AN212" i="4"/>
  <c r="AO212" i="4"/>
  <c r="AP212" i="4"/>
  <c r="AQ212" i="4"/>
  <c r="AL213" i="4"/>
  <c r="AM213" i="4"/>
  <c r="AN213" i="4"/>
  <c r="AO213" i="4"/>
  <c r="AP213" i="4"/>
  <c r="AQ213" i="4"/>
  <c r="AL214" i="4"/>
  <c r="AM214" i="4"/>
  <c r="AN214" i="4"/>
  <c r="AO214" i="4"/>
  <c r="AP214" i="4"/>
  <c r="AQ214" i="4"/>
  <c r="AL215" i="4"/>
  <c r="AM215" i="4"/>
  <c r="AN215" i="4"/>
  <c r="AO215" i="4"/>
  <c r="AP215" i="4"/>
  <c r="AQ215" i="4"/>
  <c r="AL216" i="4"/>
  <c r="AM216" i="4"/>
  <c r="AN216" i="4"/>
  <c r="AO216" i="4"/>
  <c r="AP216" i="4"/>
  <c r="AQ216" i="4"/>
  <c r="AL217" i="4"/>
  <c r="AM217" i="4"/>
  <c r="AN217" i="4"/>
  <c r="AO217" i="4"/>
  <c r="AP217" i="4"/>
  <c r="AQ217" i="4"/>
  <c r="AL218" i="4"/>
  <c r="AM218" i="4"/>
  <c r="AN218" i="4"/>
  <c r="AO218" i="4"/>
  <c r="AP218" i="4"/>
  <c r="AQ218" i="4"/>
  <c r="AL219" i="4"/>
  <c r="AM219" i="4"/>
  <c r="AN219" i="4"/>
  <c r="AO219" i="4"/>
  <c r="AP219" i="4"/>
  <c r="AQ219" i="4"/>
  <c r="AL220" i="4"/>
  <c r="AM220" i="4"/>
  <c r="AN220" i="4"/>
  <c r="AO220" i="4"/>
  <c r="AP220" i="4"/>
  <c r="AQ220" i="4"/>
  <c r="AL221" i="4"/>
  <c r="AM221" i="4"/>
  <c r="AN221" i="4"/>
  <c r="AO221" i="4"/>
  <c r="AP221" i="4"/>
  <c r="AQ221" i="4"/>
  <c r="AL222" i="4"/>
  <c r="AM222" i="4"/>
  <c r="AN222" i="4"/>
  <c r="AO222" i="4"/>
  <c r="AP222" i="4"/>
  <c r="AQ222" i="4"/>
  <c r="AL223" i="4"/>
  <c r="AM223" i="4"/>
  <c r="AN223" i="4"/>
  <c r="AO223" i="4"/>
  <c r="AP223" i="4"/>
  <c r="AQ223" i="4"/>
  <c r="AL224" i="4"/>
  <c r="AM224" i="4"/>
  <c r="AN224" i="4"/>
  <c r="AO224" i="4"/>
  <c r="AP224" i="4"/>
  <c r="AQ224" i="4"/>
  <c r="AL225" i="4"/>
  <c r="AM225" i="4"/>
  <c r="AN225" i="4"/>
  <c r="AO225" i="4"/>
  <c r="AP225" i="4"/>
  <c r="AQ225" i="4"/>
  <c r="AL226" i="4"/>
  <c r="AM226" i="4"/>
  <c r="AN226" i="4"/>
  <c r="AO226" i="4"/>
  <c r="AP226" i="4"/>
  <c r="AQ226" i="4"/>
  <c r="AL227" i="4"/>
  <c r="AM227" i="4"/>
  <c r="AN227" i="4"/>
  <c r="AO227" i="4"/>
  <c r="AP227" i="4"/>
  <c r="AQ227" i="4"/>
  <c r="AL228" i="4"/>
  <c r="AM228" i="4"/>
  <c r="AN228" i="4"/>
  <c r="AO228" i="4"/>
  <c r="AP228" i="4"/>
  <c r="AQ228" i="4"/>
  <c r="AL229" i="4"/>
  <c r="AM229" i="4"/>
  <c r="AN229" i="4"/>
  <c r="AO229" i="4"/>
  <c r="AP229" i="4"/>
  <c r="AQ229" i="4"/>
  <c r="AL230" i="4"/>
  <c r="AM230" i="4"/>
  <c r="AN230" i="4"/>
  <c r="AO230" i="4"/>
  <c r="AP230" i="4"/>
  <c r="AQ230" i="4"/>
  <c r="AL231" i="4"/>
  <c r="AM231" i="4"/>
  <c r="AN231" i="4"/>
  <c r="AO231" i="4"/>
  <c r="AP231" i="4"/>
  <c r="AQ231" i="4"/>
  <c r="AL232" i="4"/>
  <c r="AM232" i="4"/>
  <c r="AN232" i="4"/>
  <c r="AO232" i="4"/>
  <c r="AP232" i="4"/>
  <c r="AQ232" i="4"/>
  <c r="AL233" i="4"/>
  <c r="AM233" i="4"/>
  <c r="AN233" i="4"/>
  <c r="AO233" i="4"/>
  <c r="AP233" i="4"/>
  <c r="AQ233" i="4"/>
  <c r="AL234" i="4"/>
  <c r="AM234" i="4"/>
  <c r="AN234" i="4"/>
  <c r="AO234" i="4"/>
  <c r="AP234" i="4"/>
  <c r="AQ234" i="4"/>
  <c r="AL235" i="4"/>
  <c r="AM235" i="4"/>
  <c r="AN235" i="4"/>
  <c r="AO235" i="4"/>
  <c r="AP235" i="4"/>
  <c r="AQ235" i="4"/>
  <c r="AL236" i="4"/>
  <c r="AM236" i="4"/>
  <c r="AN236" i="4"/>
  <c r="AO236" i="4"/>
  <c r="AP236" i="4"/>
  <c r="AQ236" i="4"/>
  <c r="AL237" i="4"/>
  <c r="AM237" i="4"/>
  <c r="AN237" i="4"/>
  <c r="AO237" i="4"/>
  <c r="AP237" i="4"/>
  <c r="AQ237" i="4"/>
  <c r="AL238" i="4"/>
  <c r="AM238" i="4"/>
  <c r="AN238" i="4"/>
  <c r="AO238" i="4"/>
  <c r="AP238" i="4"/>
  <c r="AQ238" i="4"/>
  <c r="AL239" i="4"/>
  <c r="AM239" i="4"/>
  <c r="AN239" i="4"/>
  <c r="AO239" i="4"/>
  <c r="AP239" i="4"/>
  <c r="AQ239" i="4"/>
  <c r="AL240" i="4"/>
  <c r="AM240" i="4"/>
  <c r="AN240" i="4"/>
  <c r="AO240" i="4"/>
  <c r="AP240" i="4"/>
  <c r="AQ240" i="4"/>
  <c r="AL241" i="4"/>
  <c r="AM241" i="4"/>
  <c r="AN241" i="4"/>
  <c r="AO241" i="4"/>
  <c r="AP241" i="4"/>
  <c r="AQ241" i="4"/>
  <c r="AL242" i="4"/>
  <c r="AM242" i="4"/>
  <c r="AN242" i="4"/>
  <c r="AO242" i="4"/>
  <c r="AP242" i="4"/>
  <c r="AQ242" i="4"/>
  <c r="AL243" i="4"/>
  <c r="AM243" i="4"/>
  <c r="AN243" i="4"/>
  <c r="AO243" i="4"/>
  <c r="AP243" i="4"/>
  <c r="AQ243" i="4"/>
  <c r="AL244" i="4"/>
  <c r="AM244" i="4"/>
  <c r="AN244" i="4"/>
  <c r="AO244" i="4"/>
  <c r="AP244" i="4"/>
  <c r="AQ244" i="4"/>
  <c r="AL245" i="4"/>
  <c r="AM245" i="4"/>
  <c r="AN245" i="4"/>
  <c r="AO245" i="4"/>
  <c r="AP245" i="4"/>
  <c r="AQ245" i="4"/>
  <c r="AL246" i="4"/>
  <c r="AM246" i="4"/>
  <c r="AN246" i="4"/>
  <c r="AO246" i="4"/>
  <c r="AP246" i="4"/>
  <c r="AQ246" i="4"/>
  <c r="AL247" i="4"/>
  <c r="AM247" i="4"/>
  <c r="AN247" i="4"/>
  <c r="AO247" i="4"/>
  <c r="AP247" i="4"/>
  <c r="AQ247" i="4"/>
  <c r="AL248" i="4"/>
  <c r="AM248" i="4"/>
  <c r="AN248" i="4"/>
  <c r="AO248" i="4"/>
  <c r="AP248" i="4"/>
  <c r="AQ248" i="4"/>
  <c r="AL249" i="4"/>
  <c r="AM249" i="4"/>
  <c r="AN249" i="4"/>
  <c r="AO249" i="4"/>
  <c r="AP249" i="4"/>
  <c r="AQ249" i="4"/>
  <c r="AL250" i="4"/>
  <c r="AM250" i="4"/>
  <c r="AN250" i="4"/>
  <c r="AO250" i="4"/>
  <c r="AP250" i="4"/>
  <c r="AQ250" i="4"/>
  <c r="AL251" i="4"/>
  <c r="AM251" i="4"/>
  <c r="AN251" i="4"/>
  <c r="AO251" i="4"/>
  <c r="AP251" i="4"/>
  <c r="AQ251" i="4"/>
  <c r="AL252" i="4"/>
  <c r="AM252" i="4"/>
  <c r="AN252" i="4"/>
  <c r="AO252" i="4"/>
  <c r="AP252" i="4"/>
  <c r="AQ252" i="4"/>
  <c r="AL253" i="4"/>
  <c r="AM253" i="4"/>
  <c r="AN253" i="4"/>
  <c r="AO253" i="4"/>
  <c r="AP253" i="4"/>
  <c r="AQ253" i="4"/>
  <c r="AL254" i="4"/>
  <c r="AM254" i="4"/>
  <c r="AN254" i="4"/>
  <c r="AO254" i="4"/>
  <c r="AP254" i="4"/>
  <c r="AQ254" i="4"/>
  <c r="AL255" i="4"/>
  <c r="AM255" i="4"/>
  <c r="AN255" i="4"/>
  <c r="AO255" i="4"/>
  <c r="AP255" i="4"/>
  <c r="AQ255" i="4"/>
  <c r="AL256" i="4"/>
  <c r="AM256" i="4"/>
  <c r="AN256" i="4"/>
  <c r="AO256" i="4"/>
  <c r="AP256" i="4"/>
  <c r="AQ256" i="4"/>
  <c r="AL257" i="4"/>
  <c r="AM257" i="4"/>
  <c r="AN257" i="4"/>
  <c r="AO257" i="4"/>
  <c r="AP257" i="4"/>
  <c r="AQ257" i="4"/>
  <c r="AL258" i="4"/>
  <c r="AM258" i="4"/>
  <c r="AN258" i="4"/>
  <c r="AO258" i="4"/>
  <c r="AP258" i="4"/>
  <c r="AQ258" i="4"/>
  <c r="AL259" i="4"/>
  <c r="AM259" i="4"/>
  <c r="AN259" i="4"/>
  <c r="AO259" i="4"/>
  <c r="AP259" i="4"/>
  <c r="AQ259" i="4"/>
  <c r="AL260" i="4"/>
  <c r="AM260" i="4"/>
  <c r="AN260" i="4"/>
  <c r="AO260" i="4"/>
  <c r="AP260" i="4"/>
  <c r="AQ260" i="4"/>
  <c r="AL261" i="4"/>
  <c r="AM261" i="4"/>
  <c r="AN261" i="4"/>
  <c r="AO261" i="4"/>
  <c r="AP261" i="4"/>
  <c r="AQ261" i="4"/>
  <c r="AL262" i="4"/>
  <c r="AM262" i="4"/>
  <c r="AN262" i="4"/>
  <c r="AO262" i="4"/>
  <c r="AP262" i="4"/>
  <c r="AQ262" i="4"/>
  <c r="AL263" i="4"/>
  <c r="AM263" i="4"/>
  <c r="AN263" i="4"/>
  <c r="AO263" i="4"/>
  <c r="AP263" i="4"/>
  <c r="AQ263" i="4"/>
  <c r="AL264" i="4"/>
  <c r="AM264" i="4"/>
  <c r="AN264" i="4"/>
  <c r="AO264" i="4"/>
  <c r="AP264" i="4"/>
  <c r="AQ264" i="4"/>
  <c r="AL265" i="4"/>
  <c r="AM265" i="4"/>
  <c r="AN265" i="4"/>
  <c r="AO265" i="4"/>
  <c r="AP265" i="4"/>
  <c r="AQ265" i="4"/>
  <c r="AL266" i="4"/>
  <c r="AM266" i="4"/>
  <c r="AN266" i="4"/>
  <c r="AO266" i="4"/>
  <c r="AP266" i="4"/>
  <c r="AQ266" i="4"/>
  <c r="AL267" i="4"/>
  <c r="AM267" i="4"/>
  <c r="AN267" i="4"/>
  <c r="AO267" i="4"/>
  <c r="AP267" i="4"/>
  <c r="AQ267" i="4"/>
  <c r="AL268" i="4"/>
  <c r="AM268" i="4"/>
  <c r="AN268" i="4"/>
  <c r="AO268" i="4"/>
  <c r="AP268" i="4"/>
  <c r="AQ268" i="4"/>
  <c r="AL269" i="4"/>
  <c r="AM269" i="4"/>
  <c r="AN269" i="4"/>
  <c r="AO269" i="4"/>
  <c r="AP269" i="4"/>
  <c r="AQ269" i="4"/>
  <c r="AL270" i="4"/>
  <c r="AM270" i="4"/>
  <c r="AN270" i="4"/>
  <c r="AO270" i="4"/>
  <c r="AP270" i="4"/>
  <c r="AQ270" i="4"/>
  <c r="AL271" i="4"/>
  <c r="AM271" i="4"/>
  <c r="AN271" i="4"/>
  <c r="AO271" i="4"/>
  <c r="AP271" i="4"/>
  <c r="AQ271" i="4"/>
  <c r="AL272" i="4"/>
  <c r="AM272" i="4"/>
  <c r="AN272" i="4"/>
  <c r="AO272" i="4"/>
  <c r="AP272" i="4"/>
  <c r="AQ272" i="4"/>
  <c r="AL273" i="4"/>
  <c r="AM273" i="4"/>
  <c r="AN273" i="4"/>
  <c r="AO273" i="4"/>
  <c r="AP273" i="4"/>
  <c r="AQ273" i="4"/>
  <c r="AL274" i="4"/>
  <c r="AM274" i="4"/>
  <c r="AN274" i="4"/>
  <c r="AO274" i="4"/>
  <c r="AP274" i="4"/>
  <c r="AQ274" i="4"/>
  <c r="AL275" i="4"/>
  <c r="AM275" i="4"/>
  <c r="AN275" i="4"/>
  <c r="AO275" i="4"/>
  <c r="AP275" i="4"/>
  <c r="AQ275" i="4"/>
  <c r="AL276" i="4"/>
  <c r="AM276" i="4"/>
  <c r="AN276" i="4"/>
  <c r="AO276" i="4"/>
  <c r="AP276" i="4"/>
  <c r="AQ276" i="4"/>
  <c r="AL277" i="4"/>
  <c r="AM277" i="4"/>
  <c r="AN277" i="4"/>
  <c r="AO277" i="4"/>
  <c r="AP277" i="4"/>
  <c r="AQ277" i="4"/>
  <c r="AL278" i="4"/>
  <c r="AM278" i="4"/>
  <c r="AN278" i="4"/>
  <c r="AO278" i="4"/>
  <c r="AP278" i="4"/>
  <c r="AQ278" i="4"/>
  <c r="AL279" i="4"/>
  <c r="AM279" i="4"/>
  <c r="AN279" i="4"/>
  <c r="AO279" i="4"/>
  <c r="AP279" i="4"/>
  <c r="AQ279" i="4"/>
  <c r="AL280" i="4"/>
  <c r="AM280" i="4"/>
  <c r="AN280" i="4"/>
  <c r="AO280" i="4"/>
  <c r="AP280" i="4"/>
  <c r="AQ280" i="4"/>
  <c r="AL281" i="4"/>
  <c r="AM281" i="4"/>
  <c r="AN281" i="4"/>
  <c r="AO281" i="4"/>
  <c r="AP281" i="4"/>
  <c r="AQ281" i="4"/>
  <c r="AL282" i="4"/>
  <c r="AM282" i="4"/>
  <c r="AN282" i="4"/>
  <c r="AO282" i="4"/>
  <c r="AP282" i="4"/>
  <c r="AQ282" i="4"/>
  <c r="AL283" i="4"/>
  <c r="AM283" i="4"/>
  <c r="AN283" i="4"/>
  <c r="AO283" i="4"/>
  <c r="AP283" i="4"/>
  <c r="AQ283" i="4"/>
  <c r="AL284" i="4"/>
  <c r="AM284" i="4"/>
  <c r="AN284" i="4"/>
  <c r="AO284" i="4"/>
  <c r="AP284" i="4"/>
  <c r="AQ284" i="4"/>
  <c r="AL285" i="4"/>
  <c r="AM285" i="4"/>
  <c r="AN285" i="4"/>
  <c r="AO285" i="4"/>
  <c r="AP285" i="4"/>
  <c r="AQ285" i="4"/>
  <c r="AL286" i="4"/>
  <c r="AM286" i="4"/>
  <c r="AN286" i="4"/>
  <c r="AO286" i="4"/>
  <c r="AP286" i="4"/>
  <c r="AQ286" i="4"/>
  <c r="AL287" i="4"/>
  <c r="AM287" i="4"/>
  <c r="AN287" i="4"/>
  <c r="AO287" i="4"/>
  <c r="AP287" i="4"/>
  <c r="AQ287" i="4"/>
  <c r="AL288" i="4"/>
  <c r="AM288" i="4"/>
  <c r="AN288" i="4"/>
  <c r="AO288" i="4"/>
  <c r="AP288" i="4"/>
  <c r="AQ288" i="4"/>
  <c r="AL289" i="4"/>
  <c r="AM289" i="4"/>
  <c r="AN289" i="4"/>
  <c r="AO289" i="4"/>
  <c r="AP289" i="4"/>
  <c r="AQ289" i="4"/>
  <c r="AL290" i="4"/>
  <c r="AM290" i="4"/>
  <c r="AN290" i="4"/>
  <c r="AO290" i="4"/>
  <c r="AP290" i="4"/>
  <c r="AQ290" i="4"/>
  <c r="AL291" i="4"/>
  <c r="AM291" i="4"/>
  <c r="AN291" i="4"/>
  <c r="AO291" i="4"/>
  <c r="AP291" i="4"/>
  <c r="AQ291" i="4"/>
  <c r="AL292" i="4"/>
  <c r="AM292" i="4"/>
  <c r="AN292" i="4"/>
  <c r="AO292" i="4"/>
  <c r="AP292" i="4"/>
  <c r="AQ292" i="4"/>
  <c r="AL293" i="4"/>
  <c r="AM293" i="4"/>
  <c r="AN293" i="4"/>
  <c r="AO293" i="4"/>
  <c r="AP293" i="4"/>
  <c r="AQ293" i="4"/>
  <c r="AL294" i="4"/>
  <c r="AM294" i="4"/>
  <c r="AN294" i="4"/>
  <c r="AO294" i="4"/>
  <c r="AP294" i="4"/>
  <c r="AQ294" i="4"/>
  <c r="AL295" i="4"/>
  <c r="AM295" i="4"/>
  <c r="AN295" i="4"/>
  <c r="AO295" i="4"/>
  <c r="AP295" i="4"/>
  <c r="AQ295" i="4"/>
  <c r="AL296" i="4"/>
  <c r="AM296" i="4"/>
  <c r="AN296" i="4"/>
  <c r="AO296" i="4"/>
  <c r="AP296" i="4"/>
  <c r="AQ296" i="4"/>
  <c r="AL297" i="4"/>
  <c r="AM297" i="4"/>
  <c r="AN297" i="4"/>
  <c r="AO297" i="4"/>
  <c r="AP297" i="4"/>
  <c r="AQ297" i="4"/>
  <c r="AL298" i="4"/>
  <c r="AM298" i="4"/>
  <c r="AN298" i="4"/>
  <c r="AO298" i="4"/>
  <c r="AP298" i="4"/>
  <c r="AQ298" i="4"/>
  <c r="AL299" i="4"/>
  <c r="AM299" i="4"/>
  <c r="AN299" i="4"/>
  <c r="AO299" i="4"/>
  <c r="AP299" i="4"/>
  <c r="AQ299" i="4"/>
  <c r="AL300" i="4"/>
  <c r="AM300" i="4"/>
  <c r="AN300" i="4"/>
  <c r="AO300" i="4"/>
  <c r="AP300" i="4"/>
  <c r="AQ300" i="4"/>
  <c r="AL301" i="4"/>
  <c r="AM301" i="4"/>
  <c r="AN301" i="4"/>
  <c r="AO301" i="4"/>
  <c r="AP301" i="4"/>
  <c r="AQ301" i="4"/>
  <c r="AL302" i="4"/>
  <c r="AM302" i="4"/>
  <c r="AN302" i="4"/>
  <c r="AO302" i="4"/>
  <c r="AP302" i="4"/>
  <c r="AQ302" i="4"/>
  <c r="AL303" i="4"/>
  <c r="AM303" i="4"/>
  <c r="AN303" i="4"/>
  <c r="AO303" i="4"/>
  <c r="AP303" i="4"/>
  <c r="AQ303" i="4"/>
  <c r="AL304" i="4"/>
  <c r="AM304" i="4"/>
  <c r="AN304" i="4"/>
  <c r="AO304" i="4"/>
  <c r="AP304" i="4"/>
  <c r="AQ304" i="4"/>
  <c r="AL305" i="4"/>
  <c r="AM305" i="4"/>
  <c r="AN305" i="4"/>
  <c r="AO305" i="4"/>
  <c r="AP305" i="4"/>
  <c r="AQ305" i="4"/>
  <c r="AL306" i="4"/>
  <c r="AM306" i="4"/>
  <c r="AN306" i="4"/>
  <c r="AO306" i="4"/>
  <c r="AP306" i="4"/>
  <c r="AQ306" i="4"/>
  <c r="AL307" i="4"/>
  <c r="AM307" i="4"/>
  <c r="AN307" i="4"/>
  <c r="AO307" i="4"/>
  <c r="AP307" i="4"/>
  <c r="AQ307" i="4"/>
  <c r="AL308" i="4"/>
  <c r="AM308" i="4"/>
  <c r="AN308" i="4"/>
  <c r="AO308" i="4"/>
  <c r="AP308" i="4"/>
  <c r="AQ308" i="4"/>
  <c r="AL309" i="4"/>
  <c r="AM309" i="4"/>
  <c r="AN309" i="4"/>
  <c r="AO309" i="4"/>
  <c r="AP309" i="4"/>
  <c r="AQ309" i="4"/>
  <c r="AL310" i="4"/>
  <c r="AM310" i="4"/>
  <c r="AN310" i="4"/>
  <c r="AO310" i="4"/>
  <c r="AP310" i="4"/>
  <c r="AQ310" i="4"/>
  <c r="AL311" i="4"/>
  <c r="AM311" i="4"/>
  <c r="AN311" i="4"/>
  <c r="AO311" i="4"/>
  <c r="AP311" i="4"/>
  <c r="AQ311" i="4"/>
  <c r="AL312" i="4"/>
  <c r="AM312" i="4"/>
  <c r="AN312" i="4"/>
  <c r="AO312" i="4"/>
  <c r="AP312" i="4"/>
  <c r="AQ312" i="4"/>
  <c r="AL313" i="4"/>
  <c r="AM313" i="4"/>
  <c r="AN313" i="4"/>
  <c r="AO313" i="4"/>
  <c r="AP313" i="4"/>
  <c r="AQ313" i="4"/>
  <c r="AL314" i="4"/>
  <c r="AM314" i="4"/>
  <c r="AN314" i="4"/>
  <c r="AO314" i="4"/>
  <c r="AP314" i="4"/>
  <c r="AQ314" i="4"/>
  <c r="AL315" i="4"/>
  <c r="AM315" i="4"/>
  <c r="AN315" i="4"/>
  <c r="AO315" i="4"/>
  <c r="AP315" i="4"/>
  <c r="AQ315" i="4"/>
  <c r="AL316" i="4"/>
  <c r="AM316" i="4"/>
  <c r="AN316" i="4"/>
  <c r="AO316" i="4"/>
  <c r="AP316" i="4"/>
  <c r="AQ316" i="4"/>
  <c r="AL317" i="4"/>
  <c r="AM317" i="4"/>
  <c r="AN317" i="4"/>
  <c r="AO317" i="4"/>
  <c r="AP317" i="4"/>
  <c r="AQ317" i="4"/>
  <c r="AL318" i="4"/>
  <c r="AM318" i="4"/>
  <c r="AN318" i="4"/>
  <c r="AO318" i="4"/>
  <c r="AP318" i="4"/>
  <c r="AQ318" i="4"/>
  <c r="AL319" i="4"/>
  <c r="AM319" i="4"/>
  <c r="AN319" i="4"/>
  <c r="AO319" i="4"/>
  <c r="AP319" i="4"/>
  <c r="AQ319" i="4"/>
  <c r="AL320" i="4"/>
  <c r="AM320" i="4"/>
  <c r="AN320" i="4"/>
  <c r="AO320" i="4"/>
  <c r="AP320" i="4"/>
  <c r="AQ320" i="4"/>
  <c r="AL321" i="4"/>
  <c r="AM321" i="4"/>
  <c r="AN321" i="4"/>
  <c r="AO321" i="4"/>
  <c r="AP321" i="4"/>
  <c r="AQ321" i="4"/>
  <c r="AL322" i="4"/>
  <c r="AM322" i="4"/>
  <c r="AN322" i="4"/>
  <c r="AO322" i="4"/>
  <c r="AP322" i="4"/>
  <c r="AQ322" i="4"/>
  <c r="AL323" i="4"/>
  <c r="AM323" i="4"/>
  <c r="AN323" i="4"/>
  <c r="AO323" i="4"/>
  <c r="AP323" i="4"/>
  <c r="AQ323" i="4"/>
  <c r="AL324" i="4"/>
  <c r="AM324" i="4"/>
  <c r="AN324" i="4"/>
  <c r="AO324" i="4"/>
  <c r="AP324" i="4"/>
  <c r="AQ324" i="4"/>
  <c r="AL325" i="4"/>
  <c r="AM325" i="4"/>
  <c r="AN325" i="4"/>
  <c r="AO325" i="4"/>
  <c r="AP325" i="4"/>
  <c r="AQ325" i="4"/>
  <c r="AL326" i="4"/>
  <c r="AM326" i="4"/>
  <c r="AN326" i="4"/>
  <c r="AO326" i="4"/>
  <c r="AP326" i="4"/>
  <c r="AQ326" i="4"/>
  <c r="AL327" i="4"/>
  <c r="AM327" i="4"/>
  <c r="AN327" i="4"/>
  <c r="AO327" i="4"/>
  <c r="AP327" i="4"/>
  <c r="AQ327" i="4"/>
  <c r="AL328" i="4"/>
  <c r="AM328" i="4"/>
  <c r="AN328" i="4"/>
  <c r="AO328" i="4"/>
  <c r="AP328" i="4"/>
  <c r="AQ328" i="4"/>
  <c r="AL329" i="4"/>
  <c r="AM329" i="4"/>
  <c r="AN329" i="4"/>
  <c r="AO329" i="4"/>
  <c r="AP329" i="4"/>
  <c r="AQ329" i="4"/>
  <c r="AL330" i="4"/>
  <c r="AM330" i="4"/>
  <c r="AN330" i="4"/>
  <c r="AO330" i="4"/>
  <c r="AP330" i="4"/>
  <c r="AQ330" i="4"/>
  <c r="AL331" i="4"/>
  <c r="AM331" i="4"/>
  <c r="AN331" i="4"/>
  <c r="AO331" i="4"/>
  <c r="AP331" i="4"/>
  <c r="AQ331" i="4"/>
  <c r="AL332" i="4"/>
  <c r="AM332" i="4"/>
  <c r="AN332" i="4"/>
  <c r="AO332" i="4"/>
  <c r="AP332" i="4"/>
  <c r="AQ332" i="4"/>
  <c r="AL333" i="4"/>
  <c r="AM333" i="4"/>
  <c r="AN333" i="4"/>
  <c r="AO333" i="4"/>
  <c r="AP333" i="4"/>
  <c r="AQ333" i="4"/>
  <c r="AL334" i="4"/>
  <c r="AM334" i="4"/>
  <c r="AN334" i="4"/>
  <c r="AO334" i="4"/>
  <c r="AP334" i="4"/>
  <c r="AQ334" i="4"/>
  <c r="AL335" i="4"/>
  <c r="AM335" i="4"/>
  <c r="AN335" i="4"/>
  <c r="AO335" i="4"/>
  <c r="AP335" i="4"/>
  <c r="AQ335" i="4"/>
  <c r="AL336" i="4"/>
  <c r="AM336" i="4"/>
  <c r="AN336" i="4"/>
  <c r="AO336" i="4"/>
  <c r="AP336" i="4"/>
  <c r="AQ336" i="4"/>
  <c r="AL337" i="4"/>
  <c r="AM337" i="4"/>
  <c r="AN337" i="4"/>
  <c r="AO337" i="4"/>
  <c r="AP337" i="4"/>
  <c r="AQ337" i="4"/>
  <c r="AL338" i="4"/>
  <c r="AM338" i="4"/>
  <c r="AN338" i="4"/>
  <c r="AO338" i="4"/>
  <c r="AP338" i="4"/>
  <c r="AQ338" i="4"/>
  <c r="AL339" i="4"/>
  <c r="AM339" i="4"/>
  <c r="AN339" i="4"/>
  <c r="AO339" i="4"/>
  <c r="AP339" i="4"/>
  <c r="AQ339" i="4"/>
  <c r="AL340" i="4"/>
  <c r="AM340" i="4"/>
  <c r="AN340" i="4"/>
  <c r="AO340" i="4"/>
  <c r="AP340" i="4"/>
  <c r="AQ340" i="4"/>
  <c r="AL341" i="4"/>
  <c r="AM341" i="4"/>
  <c r="AN341" i="4"/>
  <c r="AO341" i="4"/>
  <c r="AP341" i="4"/>
  <c r="AQ341" i="4"/>
  <c r="AL342" i="4"/>
  <c r="AM342" i="4"/>
  <c r="AN342" i="4"/>
  <c r="AO342" i="4"/>
  <c r="AP342" i="4"/>
  <c r="AQ342" i="4"/>
  <c r="AL343" i="4"/>
  <c r="AM343" i="4"/>
  <c r="AN343" i="4"/>
  <c r="AO343" i="4"/>
  <c r="AP343" i="4"/>
  <c r="AQ343" i="4"/>
  <c r="AL344" i="4"/>
  <c r="AM344" i="4"/>
  <c r="AN344" i="4"/>
  <c r="AO344" i="4"/>
  <c r="AP344" i="4"/>
  <c r="AQ344" i="4"/>
  <c r="AL345" i="4"/>
  <c r="AM345" i="4"/>
  <c r="AN345" i="4"/>
  <c r="AO345" i="4"/>
  <c r="AP345" i="4"/>
  <c r="AQ345" i="4"/>
  <c r="AL346" i="4"/>
  <c r="AM346" i="4"/>
  <c r="AN346" i="4"/>
  <c r="AO346" i="4"/>
  <c r="AP346" i="4"/>
  <c r="AQ346" i="4"/>
  <c r="AL347" i="4"/>
  <c r="AM347" i="4"/>
  <c r="AN347" i="4"/>
  <c r="AO347" i="4"/>
  <c r="AP347" i="4"/>
  <c r="AQ347" i="4"/>
  <c r="AL348" i="4"/>
  <c r="AM348" i="4"/>
  <c r="AN348" i="4"/>
  <c r="AO348" i="4"/>
  <c r="AP348" i="4"/>
  <c r="AQ348" i="4"/>
  <c r="AL349" i="4"/>
  <c r="AM349" i="4"/>
  <c r="AN349" i="4"/>
  <c r="AO349" i="4"/>
  <c r="AP349" i="4"/>
  <c r="AQ349" i="4"/>
  <c r="AL350" i="4"/>
  <c r="AM350" i="4"/>
  <c r="AN350" i="4"/>
  <c r="AO350" i="4"/>
  <c r="AP350" i="4"/>
  <c r="AQ350" i="4"/>
  <c r="AL351" i="4"/>
  <c r="AM351" i="4"/>
  <c r="AN351" i="4"/>
  <c r="AO351" i="4"/>
  <c r="AP351" i="4"/>
  <c r="AQ351" i="4"/>
  <c r="AL352" i="4"/>
  <c r="AM352" i="4"/>
  <c r="AN352" i="4"/>
  <c r="AO352" i="4"/>
  <c r="AP352" i="4"/>
  <c r="AQ352" i="4"/>
  <c r="AL353" i="4"/>
  <c r="AM353" i="4"/>
  <c r="AN353" i="4"/>
  <c r="AO353" i="4"/>
  <c r="AP353" i="4"/>
  <c r="AQ353" i="4"/>
  <c r="AL354" i="4"/>
  <c r="AM354" i="4"/>
  <c r="AN354" i="4"/>
  <c r="AO354" i="4"/>
  <c r="AP354" i="4"/>
  <c r="AQ354" i="4"/>
  <c r="AL355" i="4"/>
  <c r="AM355" i="4"/>
  <c r="AN355" i="4"/>
  <c r="AO355" i="4"/>
  <c r="AP355" i="4"/>
  <c r="AQ355" i="4"/>
  <c r="AL356" i="4"/>
  <c r="AM356" i="4"/>
  <c r="AN356" i="4"/>
  <c r="AO356" i="4"/>
  <c r="AP356" i="4"/>
  <c r="AQ356" i="4"/>
  <c r="AL357" i="4"/>
  <c r="AM357" i="4"/>
  <c r="AN357" i="4"/>
  <c r="AO357" i="4"/>
  <c r="AP357" i="4"/>
  <c r="AQ357" i="4"/>
  <c r="AL358" i="4"/>
  <c r="AM358" i="4"/>
  <c r="AN358" i="4"/>
  <c r="AO358" i="4"/>
  <c r="AP358" i="4"/>
  <c r="AQ358" i="4"/>
  <c r="AL359" i="4"/>
  <c r="AM359" i="4"/>
  <c r="AN359" i="4"/>
  <c r="AO359" i="4"/>
  <c r="AP359" i="4"/>
  <c r="AQ359" i="4"/>
  <c r="AL360" i="4"/>
  <c r="AM360" i="4"/>
  <c r="AN360" i="4"/>
  <c r="AO360" i="4"/>
  <c r="AP360" i="4"/>
  <c r="AQ360" i="4"/>
  <c r="AL361" i="4"/>
  <c r="AM361" i="4"/>
  <c r="AN361" i="4"/>
  <c r="AO361" i="4"/>
  <c r="AP361" i="4"/>
  <c r="AQ361" i="4"/>
  <c r="AL362" i="4"/>
  <c r="AM362" i="4"/>
  <c r="AN362" i="4"/>
  <c r="AO362" i="4"/>
  <c r="AP362" i="4"/>
  <c r="AQ362" i="4"/>
  <c r="AL363" i="4"/>
  <c r="AM363" i="4"/>
  <c r="AN363" i="4"/>
  <c r="AO363" i="4"/>
  <c r="AP363" i="4"/>
  <c r="AQ363" i="4"/>
  <c r="AL364" i="4"/>
  <c r="AM364" i="4"/>
  <c r="AN364" i="4"/>
  <c r="AO364" i="4"/>
  <c r="AP364" i="4"/>
  <c r="AQ364" i="4"/>
  <c r="AL365" i="4"/>
  <c r="AM365" i="4"/>
  <c r="AN365" i="4"/>
  <c r="AO365" i="4"/>
  <c r="AP365" i="4"/>
  <c r="AQ365" i="4"/>
  <c r="AL366" i="4"/>
  <c r="AM366" i="4"/>
  <c r="AN366" i="4"/>
  <c r="AO366" i="4"/>
  <c r="AP366" i="4"/>
  <c r="AQ366" i="4"/>
  <c r="AL367" i="4"/>
  <c r="AM367" i="4"/>
  <c r="AN367" i="4"/>
  <c r="AO367" i="4"/>
  <c r="AP367" i="4"/>
  <c r="AQ367" i="4"/>
  <c r="AL368" i="4"/>
  <c r="AM368" i="4"/>
  <c r="AN368" i="4"/>
  <c r="AO368" i="4"/>
  <c r="AP368" i="4"/>
  <c r="AQ368" i="4"/>
  <c r="AL369" i="4"/>
  <c r="AM369" i="4"/>
  <c r="AN369" i="4"/>
  <c r="AO369" i="4"/>
  <c r="AP369" i="4"/>
  <c r="AQ369" i="4"/>
  <c r="AL370" i="4"/>
  <c r="AM370" i="4"/>
  <c r="AN370" i="4"/>
  <c r="AO370" i="4"/>
  <c r="AP370" i="4"/>
  <c r="AQ370" i="4"/>
  <c r="AL371" i="4"/>
  <c r="AM371" i="4"/>
  <c r="AN371" i="4"/>
  <c r="AO371" i="4"/>
  <c r="AP371" i="4"/>
  <c r="AQ371" i="4"/>
  <c r="AL372" i="4"/>
  <c r="AM372" i="4"/>
  <c r="AN372" i="4"/>
  <c r="AO372" i="4"/>
  <c r="AP372" i="4"/>
  <c r="AQ372" i="4"/>
  <c r="AL373" i="4"/>
  <c r="AM373" i="4"/>
  <c r="AN373" i="4"/>
  <c r="AO373" i="4"/>
  <c r="AP373" i="4"/>
  <c r="AQ373" i="4"/>
  <c r="AL374" i="4"/>
  <c r="AM374" i="4"/>
  <c r="AN374" i="4"/>
  <c r="AO374" i="4"/>
  <c r="AP374" i="4"/>
  <c r="AQ374" i="4"/>
  <c r="AL375" i="4"/>
  <c r="AM375" i="4"/>
  <c r="AN375" i="4"/>
  <c r="AO375" i="4"/>
  <c r="AP375" i="4"/>
  <c r="AQ375" i="4"/>
  <c r="AL376" i="4"/>
  <c r="AM376" i="4"/>
  <c r="AN376" i="4"/>
  <c r="AO376" i="4"/>
  <c r="AP376" i="4"/>
  <c r="AQ376" i="4"/>
  <c r="AL377" i="4"/>
  <c r="AM377" i="4"/>
  <c r="AN377" i="4"/>
  <c r="AO377" i="4"/>
  <c r="AP377" i="4"/>
  <c r="AQ377" i="4"/>
  <c r="AL378" i="4"/>
  <c r="AM378" i="4"/>
  <c r="AN378" i="4"/>
  <c r="AO378" i="4"/>
  <c r="AP378" i="4"/>
  <c r="AQ378" i="4"/>
  <c r="AL379" i="4"/>
  <c r="AM379" i="4"/>
  <c r="AN379" i="4"/>
  <c r="AO379" i="4"/>
  <c r="AP379" i="4"/>
  <c r="AQ379" i="4"/>
  <c r="AL380" i="4"/>
  <c r="AM380" i="4"/>
  <c r="AN380" i="4"/>
  <c r="AO380" i="4"/>
  <c r="AP380" i="4"/>
  <c r="AQ380" i="4"/>
  <c r="AL381" i="4"/>
  <c r="AM381" i="4"/>
  <c r="AN381" i="4"/>
  <c r="AO381" i="4"/>
  <c r="AP381" i="4"/>
  <c r="AQ381" i="4"/>
  <c r="AL382" i="4"/>
  <c r="AM382" i="4"/>
  <c r="AN382" i="4"/>
  <c r="AO382" i="4"/>
  <c r="AP382" i="4"/>
  <c r="AQ382" i="4"/>
  <c r="AL383" i="4"/>
  <c r="AM383" i="4"/>
  <c r="AN383" i="4"/>
  <c r="AO383" i="4"/>
  <c r="AP383" i="4"/>
  <c r="AQ383" i="4"/>
  <c r="AL384" i="4"/>
  <c r="AM384" i="4"/>
  <c r="AN384" i="4"/>
  <c r="AO384" i="4"/>
  <c r="AP384" i="4"/>
  <c r="AQ384" i="4"/>
  <c r="AL385" i="4"/>
  <c r="AM385" i="4"/>
  <c r="AN385" i="4"/>
  <c r="AO385" i="4"/>
  <c r="AP385" i="4"/>
  <c r="AQ385" i="4"/>
  <c r="AL386" i="4"/>
  <c r="AM386" i="4"/>
  <c r="AN386" i="4"/>
  <c r="AO386" i="4"/>
  <c r="AP386" i="4"/>
  <c r="AQ386" i="4"/>
  <c r="AL387" i="4"/>
  <c r="AM387" i="4"/>
  <c r="AN387" i="4"/>
  <c r="AO387" i="4"/>
  <c r="AP387" i="4"/>
  <c r="AQ387" i="4"/>
  <c r="AL388" i="4"/>
  <c r="AM388" i="4"/>
  <c r="AN388" i="4"/>
  <c r="AO388" i="4"/>
  <c r="AP388" i="4"/>
  <c r="AQ388" i="4"/>
  <c r="AL389" i="4"/>
  <c r="AM389" i="4"/>
  <c r="AN389" i="4"/>
  <c r="AO389" i="4"/>
  <c r="AP389" i="4"/>
  <c r="AQ389" i="4"/>
  <c r="AL390" i="4"/>
  <c r="AM390" i="4"/>
  <c r="AN390" i="4"/>
  <c r="AO390" i="4"/>
  <c r="AP390" i="4"/>
  <c r="AQ390" i="4"/>
  <c r="AL391" i="4"/>
  <c r="AM391" i="4"/>
  <c r="AN391" i="4"/>
  <c r="AO391" i="4"/>
  <c r="AP391" i="4"/>
  <c r="AQ391" i="4"/>
  <c r="AL392" i="4"/>
  <c r="AM392" i="4"/>
  <c r="AN392" i="4"/>
  <c r="AO392" i="4"/>
  <c r="AP392" i="4"/>
  <c r="AQ392" i="4"/>
  <c r="AL393" i="4"/>
  <c r="AM393" i="4"/>
  <c r="AN393" i="4"/>
  <c r="AO393" i="4"/>
  <c r="AP393" i="4"/>
  <c r="AQ393" i="4"/>
  <c r="AL394" i="4"/>
  <c r="AM394" i="4"/>
  <c r="AN394" i="4"/>
  <c r="AO394" i="4"/>
  <c r="AP394" i="4"/>
  <c r="AQ394" i="4"/>
  <c r="AL395" i="4"/>
  <c r="AM395" i="4"/>
  <c r="AN395" i="4"/>
  <c r="AO395" i="4"/>
  <c r="AP395" i="4"/>
  <c r="AQ395" i="4"/>
  <c r="AL396" i="4"/>
  <c r="AM396" i="4"/>
  <c r="AN396" i="4"/>
  <c r="AO396" i="4"/>
  <c r="AP396" i="4"/>
  <c r="AQ396" i="4"/>
  <c r="AL397" i="4"/>
  <c r="AM397" i="4"/>
  <c r="AN397" i="4"/>
  <c r="AO397" i="4"/>
  <c r="AP397" i="4"/>
  <c r="AQ397" i="4"/>
  <c r="AL398" i="4"/>
  <c r="AM398" i="4"/>
  <c r="AN398" i="4"/>
  <c r="AO398" i="4"/>
  <c r="AP398" i="4"/>
  <c r="AQ398" i="4"/>
  <c r="AL399" i="4"/>
  <c r="AM399" i="4"/>
  <c r="AN399" i="4"/>
  <c r="AO399" i="4"/>
  <c r="AP399" i="4"/>
  <c r="AQ399" i="4"/>
  <c r="AL400" i="4"/>
  <c r="AM400" i="4"/>
  <c r="AN400" i="4"/>
  <c r="AO400" i="4"/>
  <c r="AP400" i="4"/>
  <c r="AQ400" i="4"/>
  <c r="AL401" i="4"/>
  <c r="AM401" i="4"/>
  <c r="AN401" i="4"/>
  <c r="AO401" i="4"/>
  <c r="AP401" i="4"/>
  <c r="AQ401" i="4"/>
  <c r="AL402" i="4"/>
  <c r="AM402" i="4"/>
  <c r="AN402" i="4"/>
  <c r="AO402" i="4"/>
  <c r="AP402" i="4"/>
  <c r="AQ402" i="4"/>
  <c r="AL403" i="4"/>
  <c r="AM403" i="4"/>
  <c r="AN403" i="4"/>
  <c r="AO403" i="4"/>
  <c r="AP403" i="4"/>
  <c r="AQ403" i="4"/>
  <c r="AL404" i="4"/>
  <c r="AM404" i="4"/>
  <c r="AN404" i="4"/>
  <c r="AO404" i="4"/>
  <c r="AP404" i="4"/>
  <c r="AQ404" i="4"/>
  <c r="AL405" i="4"/>
  <c r="AM405" i="4"/>
  <c r="AN405" i="4"/>
  <c r="AO405" i="4"/>
  <c r="AP405" i="4"/>
  <c r="AQ405" i="4"/>
  <c r="AL406" i="4"/>
  <c r="AM406" i="4"/>
  <c r="AN406" i="4"/>
  <c r="AO406" i="4"/>
  <c r="AP406" i="4"/>
  <c r="AQ406" i="4"/>
  <c r="AL407" i="4"/>
  <c r="AM407" i="4"/>
  <c r="AN407" i="4"/>
  <c r="AO407" i="4"/>
  <c r="AP407" i="4"/>
  <c r="AQ407" i="4"/>
  <c r="AL408" i="4"/>
  <c r="AM408" i="4"/>
  <c r="AN408" i="4"/>
  <c r="AO408" i="4"/>
  <c r="AP408" i="4"/>
  <c r="AQ408" i="4"/>
  <c r="AL409" i="4"/>
  <c r="AM409" i="4"/>
  <c r="AN409" i="4"/>
  <c r="AO409" i="4"/>
  <c r="AP409" i="4"/>
  <c r="AQ409" i="4"/>
  <c r="AL410" i="4"/>
  <c r="AM410" i="4"/>
  <c r="AN410" i="4"/>
  <c r="AO410" i="4"/>
  <c r="AP410" i="4"/>
  <c r="AQ410" i="4"/>
  <c r="AL411" i="4"/>
  <c r="AM411" i="4"/>
  <c r="AN411" i="4"/>
  <c r="AO411" i="4"/>
  <c r="AP411" i="4"/>
  <c r="AQ411" i="4"/>
  <c r="AL412" i="4"/>
  <c r="AM412" i="4"/>
  <c r="AN412" i="4"/>
  <c r="AO412" i="4"/>
  <c r="AP412" i="4"/>
  <c r="AQ412" i="4"/>
  <c r="AL413" i="4"/>
  <c r="AM413" i="4"/>
  <c r="AN413" i="4"/>
  <c r="AO413" i="4"/>
  <c r="AP413" i="4"/>
  <c r="AQ413" i="4"/>
  <c r="AL414" i="4"/>
  <c r="AM414" i="4"/>
  <c r="AN414" i="4"/>
  <c r="AO414" i="4"/>
  <c r="AP414" i="4"/>
  <c r="AQ414" i="4"/>
  <c r="AL415" i="4"/>
  <c r="AM415" i="4"/>
  <c r="AN415" i="4"/>
  <c r="AO415" i="4"/>
  <c r="AP415" i="4"/>
  <c r="AQ415" i="4"/>
  <c r="AL416" i="4"/>
  <c r="AM416" i="4"/>
  <c r="AN416" i="4"/>
  <c r="AO416" i="4"/>
  <c r="AP416" i="4"/>
  <c r="AQ416" i="4"/>
  <c r="AL417" i="4"/>
  <c r="AM417" i="4"/>
  <c r="AN417" i="4"/>
  <c r="AO417" i="4"/>
  <c r="AP417" i="4"/>
  <c r="AQ417" i="4"/>
  <c r="AL418" i="4"/>
  <c r="AM418" i="4"/>
  <c r="AN418" i="4"/>
  <c r="AO418" i="4"/>
  <c r="AP418" i="4"/>
  <c r="AQ418" i="4"/>
  <c r="AL419" i="4"/>
  <c r="AM419" i="4"/>
  <c r="AN419" i="4"/>
  <c r="AO419" i="4"/>
  <c r="AP419" i="4"/>
  <c r="AQ419" i="4"/>
  <c r="AL420" i="4"/>
  <c r="AM420" i="4"/>
  <c r="AN420" i="4"/>
  <c r="AO420" i="4"/>
  <c r="AP420" i="4"/>
  <c r="AQ420" i="4"/>
  <c r="AL421" i="4"/>
  <c r="AM421" i="4"/>
  <c r="AN421" i="4"/>
  <c r="AO421" i="4"/>
  <c r="AP421" i="4"/>
  <c r="AQ421" i="4"/>
  <c r="AL422" i="4"/>
  <c r="AM422" i="4"/>
  <c r="AN422" i="4"/>
  <c r="AO422" i="4"/>
  <c r="AP422" i="4"/>
  <c r="AQ422" i="4"/>
  <c r="AL423" i="4"/>
  <c r="AM423" i="4"/>
  <c r="AN423" i="4"/>
  <c r="AO423" i="4"/>
  <c r="AP423" i="4"/>
  <c r="AQ423" i="4"/>
  <c r="AL424" i="4"/>
  <c r="AM424" i="4"/>
  <c r="AN424" i="4"/>
  <c r="AO424" i="4"/>
  <c r="AP424" i="4"/>
  <c r="AQ424" i="4"/>
  <c r="AL425" i="4"/>
  <c r="AM425" i="4"/>
  <c r="AN425" i="4"/>
  <c r="AO425" i="4"/>
  <c r="AP425" i="4"/>
  <c r="AQ425" i="4"/>
  <c r="AL426" i="4"/>
  <c r="AM426" i="4"/>
  <c r="AN426" i="4"/>
  <c r="AO426" i="4"/>
  <c r="AP426" i="4"/>
  <c r="AQ426" i="4"/>
  <c r="AL427" i="4"/>
  <c r="AM427" i="4"/>
  <c r="AN427" i="4"/>
  <c r="AO427" i="4"/>
  <c r="AP427" i="4"/>
  <c r="AQ427" i="4"/>
  <c r="AL428" i="4"/>
  <c r="AM428" i="4"/>
  <c r="AN428" i="4"/>
  <c r="AO428" i="4"/>
  <c r="AP428" i="4"/>
  <c r="AQ428" i="4"/>
  <c r="AL429" i="4"/>
  <c r="AM429" i="4"/>
  <c r="AN429" i="4"/>
  <c r="AO429" i="4"/>
  <c r="AP429" i="4"/>
  <c r="AQ429" i="4"/>
  <c r="AL430" i="4"/>
  <c r="AM430" i="4"/>
  <c r="AN430" i="4"/>
  <c r="AO430" i="4"/>
  <c r="AP430" i="4"/>
  <c r="AQ430" i="4"/>
  <c r="AL431" i="4"/>
  <c r="AM431" i="4"/>
  <c r="AN431" i="4"/>
  <c r="AO431" i="4"/>
  <c r="AP431" i="4"/>
  <c r="AQ431" i="4"/>
  <c r="AL432" i="4"/>
  <c r="AM432" i="4"/>
  <c r="AN432" i="4"/>
  <c r="AO432" i="4"/>
  <c r="AP432" i="4"/>
  <c r="AQ432" i="4"/>
  <c r="AL433" i="4"/>
  <c r="AM433" i="4"/>
  <c r="AN433" i="4"/>
  <c r="AO433" i="4"/>
  <c r="AP433" i="4"/>
  <c r="AQ433" i="4"/>
  <c r="AL434" i="4"/>
  <c r="AM434" i="4"/>
  <c r="AN434" i="4"/>
  <c r="AO434" i="4"/>
  <c r="AP434" i="4"/>
  <c r="AQ434" i="4"/>
  <c r="AL435" i="4"/>
  <c r="AM435" i="4"/>
  <c r="AN435" i="4"/>
  <c r="AO435" i="4"/>
  <c r="AP435" i="4"/>
  <c r="AQ435" i="4"/>
  <c r="AL436" i="4"/>
  <c r="AM436" i="4"/>
  <c r="AN436" i="4"/>
  <c r="AO436" i="4"/>
  <c r="AP436" i="4"/>
  <c r="AQ436" i="4"/>
  <c r="AL437" i="4"/>
  <c r="AM437" i="4"/>
  <c r="AN437" i="4"/>
  <c r="AO437" i="4"/>
  <c r="AP437" i="4"/>
  <c r="AQ437" i="4"/>
  <c r="AL438" i="4"/>
  <c r="AM438" i="4"/>
  <c r="AN438" i="4"/>
  <c r="AO438" i="4"/>
  <c r="AP438" i="4"/>
  <c r="AQ438" i="4"/>
  <c r="AL439" i="4"/>
  <c r="AM439" i="4"/>
  <c r="AN439" i="4"/>
  <c r="AO439" i="4"/>
  <c r="AP439" i="4"/>
  <c r="AQ439" i="4"/>
  <c r="AL440" i="4"/>
  <c r="AM440" i="4"/>
  <c r="AN440" i="4"/>
  <c r="AO440" i="4"/>
  <c r="AP440" i="4"/>
  <c r="AQ440" i="4"/>
  <c r="AL441" i="4"/>
  <c r="AM441" i="4"/>
  <c r="AN441" i="4"/>
  <c r="AO441" i="4"/>
  <c r="AP441" i="4"/>
  <c r="AQ441" i="4"/>
  <c r="AL442" i="4"/>
  <c r="AM442" i="4"/>
  <c r="AN442" i="4"/>
  <c r="AO442" i="4"/>
  <c r="AP442" i="4"/>
  <c r="AQ442" i="4"/>
  <c r="AL443" i="4"/>
  <c r="AM443" i="4"/>
  <c r="AN443" i="4"/>
  <c r="AO443" i="4"/>
  <c r="AP443" i="4"/>
  <c r="AQ443" i="4"/>
  <c r="AL444" i="4"/>
  <c r="AM444" i="4"/>
  <c r="AN444" i="4"/>
  <c r="AO444" i="4"/>
  <c r="AP444" i="4"/>
  <c r="AQ444" i="4"/>
  <c r="AL445" i="4"/>
  <c r="AM445" i="4"/>
  <c r="AN445" i="4"/>
  <c r="AO445" i="4"/>
  <c r="AP445" i="4"/>
  <c r="AQ445" i="4"/>
  <c r="AL446" i="4"/>
  <c r="AM446" i="4"/>
  <c r="AN446" i="4"/>
  <c r="AO446" i="4"/>
  <c r="AP446" i="4"/>
  <c r="AQ446" i="4"/>
  <c r="AL447" i="4"/>
  <c r="AM447" i="4"/>
  <c r="AN447" i="4"/>
  <c r="AO447" i="4"/>
  <c r="AP447" i="4"/>
  <c r="AQ447" i="4"/>
  <c r="AL448" i="4"/>
  <c r="AM448" i="4"/>
  <c r="AN448" i="4"/>
  <c r="AO448" i="4"/>
  <c r="AP448" i="4"/>
  <c r="AQ448" i="4"/>
  <c r="AL449" i="4"/>
  <c r="AM449" i="4"/>
  <c r="AN449" i="4"/>
  <c r="AO449" i="4"/>
  <c r="AP449" i="4"/>
  <c r="AQ449" i="4"/>
  <c r="AL450" i="4"/>
  <c r="AM450" i="4"/>
  <c r="AN450" i="4"/>
  <c r="AO450" i="4"/>
  <c r="AP450" i="4"/>
  <c r="AQ450" i="4"/>
  <c r="AL451" i="4"/>
  <c r="AM451" i="4"/>
  <c r="AN451" i="4"/>
  <c r="AO451" i="4"/>
  <c r="AP451" i="4"/>
  <c r="AQ451" i="4"/>
  <c r="AL452" i="4"/>
  <c r="AM452" i="4"/>
  <c r="AN452" i="4"/>
  <c r="AO452" i="4"/>
  <c r="AP452" i="4"/>
  <c r="AQ452" i="4"/>
  <c r="AL453" i="4"/>
  <c r="AM453" i="4"/>
  <c r="AN453" i="4"/>
  <c r="AO453" i="4"/>
  <c r="AP453" i="4"/>
  <c r="AQ453" i="4"/>
  <c r="AL454" i="4"/>
  <c r="AM454" i="4"/>
  <c r="AN454" i="4"/>
  <c r="AO454" i="4"/>
  <c r="AP454" i="4"/>
  <c r="AQ454" i="4"/>
  <c r="AL455" i="4"/>
  <c r="AM455" i="4"/>
  <c r="AN455" i="4"/>
  <c r="AO455" i="4"/>
  <c r="AP455" i="4"/>
  <c r="AQ455" i="4"/>
  <c r="AL456" i="4"/>
  <c r="AM456" i="4"/>
  <c r="AN456" i="4"/>
  <c r="AO456" i="4"/>
  <c r="AP456" i="4"/>
  <c r="AQ456" i="4"/>
  <c r="AL457" i="4"/>
  <c r="AM457" i="4"/>
  <c r="AN457" i="4"/>
  <c r="AO457" i="4"/>
  <c r="AP457" i="4"/>
  <c r="AQ457" i="4"/>
  <c r="AL458" i="4"/>
  <c r="AM458" i="4"/>
  <c r="AN458" i="4"/>
  <c r="AO458" i="4"/>
  <c r="AP458" i="4"/>
  <c r="AQ458" i="4"/>
  <c r="AL459" i="4"/>
  <c r="AM459" i="4"/>
  <c r="AN459" i="4"/>
  <c r="AO459" i="4"/>
  <c r="AP459" i="4"/>
  <c r="AQ459" i="4"/>
  <c r="AL460" i="4"/>
  <c r="AM460" i="4"/>
  <c r="AN460" i="4"/>
  <c r="AO460" i="4"/>
  <c r="AP460" i="4"/>
  <c r="AQ460" i="4"/>
  <c r="AL461" i="4"/>
  <c r="AM461" i="4"/>
  <c r="AN461" i="4"/>
  <c r="AO461" i="4"/>
  <c r="AP461" i="4"/>
  <c r="AQ461" i="4"/>
  <c r="AL462" i="4"/>
  <c r="AM462" i="4"/>
  <c r="AN462" i="4"/>
  <c r="AO462" i="4"/>
  <c r="AP462" i="4"/>
  <c r="AQ462" i="4"/>
  <c r="AL463" i="4"/>
  <c r="AM463" i="4"/>
  <c r="AN463" i="4"/>
  <c r="AO463" i="4"/>
  <c r="AP463" i="4"/>
  <c r="AQ463" i="4"/>
  <c r="AL464" i="4"/>
  <c r="AM464" i="4"/>
  <c r="AN464" i="4"/>
  <c r="AO464" i="4"/>
  <c r="AP464" i="4"/>
  <c r="AQ464" i="4"/>
  <c r="AL465" i="4"/>
  <c r="AM465" i="4"/>
  <c r="AN465" i="4"/>
  <c r="AO465" i="4"/>
  <c r="AP465" i="4"/>
  <c r="AQ465" i="4"/>
  <c r="AL466" i="4"/>
  <c r="AM466" i="4"/>
  <c r="AN466" i="4"/>
  <c r="AO466" i="4"/>
  <c r="AP466" i="4"/>
  <c r="AQ466" i="4"/>
  <c r="AL467" i="4"/>
  <c r="AM467" i="4"/>
  <c r="AN467" i="4"/>
  <c r="AO467" i="4"/>
  <c r="AP467" i="4"/>
  <c r="AQ467" i="4"/>
  <c r="AL468" i="4"/>
  <c r="AM468" i="4"/>
  <c r="AN468" i="4"/>
  <c r="AO468" i="4"/>
  <c r="AP468" i="4"/>
  <c r="AQ468" i="4"/>
  <c r="AL469" i="4"/>
  <c r="AM469" i="4"/>
  <c r="AN469" i="4"/>
  <c r="AO469" i="4"/>
  <c r="AP469" i="4"/>
  <c r="AQ469" i="4"/>
  <c r="AL470" i="4"/>
  <c r="AM470" i="4"/>
  <c r="AN470" i="4"/>
  <c r="AO470" i="4"/>
  <c r="AP470" i="4"/>
  <c r="AQ470" i="4"/>
  <c r="AL471" i="4"/>
  <c r="AM471" i="4"/>
  <c r="AN471" i="4"/>
  <c r="AO471" i="4"/>
  <c r="AP471" i="4"/>
  <c r="AQ471" i="4"/>
  <c r="AL472" i="4"/>
  <c r="AM472" i="4"/>
  <c r="AN472" i="4"/>
  <c r="AO472" i="4"/>
  <c r="AP472" i="4"/>
  <c r="AQ472" i="4"/>
  <c r="AL473" i="4"/>
  <c r="AM473" i="4"/>
  <c r="AN473" i="4"/>
  <c r="AO473" i="4"/>
  <c r="AP473" i="4"/>
  <c r="AQ473" i="4"/>
  <c r="AL474" i="4"/>
  <c r="AM474" i="4"/>
  <c r="AN474" i="4"/>
  <c r="AO474" i="4"/>
  <c r="AP474" i="4"/>
  <c r="AQ474" i="4"/>
  <c r="AL475" i="4"/>
  <c r="AM475" i="4"/>
  <c r="AN475" i="4"/>
  <c r="AO475" i="4"/>
  <c r="AP475" i="4"/>
  <c r="AQ475" i="4"/>
  <c r="AL476" i="4"/>
  <c r="AM476" i="4"/>
  <c r="AN476" i="4"/>
  <c r="AO476" i="4"/>
  <c r="AP476" i="4"/>
  <c r="AQ476" i="4"/>
  <c r="AL477" i="4"/>
  <c r="AM477" i="4"/>
  <c r="AN477" i="4"/>
  <c r="AO477" i="4"/>
  <c r="AP477" i="4"/>
  <c r="AQ477" i="4"/>
  <c r="AL478" i="4"/>
  <c r="AM478" i="4"/>
  <c r="AN478" i="4"/>
  <c r="AO478" i="4"/>
  <c r="AP478" i="4"/>
  <c r="AQ478" i="4"/>
  <c r="AL479" i="4"/>
  <c r="AM479" i="4"/>
  <c r="AN479" i="4"/>
  <c r="AO479" i="4"/>
  <c r="AP479" i="4"/>
  <c r="AQ479" i="4"/>
  <c r="AL480" i="4"/>
  <c r="AM480" i="4"/>
  <c r="AN480" i="4"/>
  <c r="AO480" i="4"/>
  <c r="AP480" i="4"/>
  <c r="AQ480" i="4"/>
  <c r="AL481" i="4"/>
  <c r="AM481" i="4"/>
  <c r="AN481" i="4"/>
  <c r="AO481" i="4"/>
  <c r="AP481" i="4"/>
  <c r="AQ481" i="4"/>
  <c r="AL482" i="4"/>
  <c r="AM482" i="4"/>
  <c r="AN482" i="4"/>
  <c r="AO482" i="4"/>
  <c r="AP482" i="4"/>
  <c r="AQ482" i="4"/>
  <c r="AL483" i="4"/>
  <c r="AM483" i="4"/>
  <c r="AN483" i="4"/>
  <c r="AO483" i="4"/>
  <c r="AP483" i="4"/>
  <c r="AQ483" i="4"/>
  <c r="AL484" i="4"/>
  <c r="AM484" i="4"/>
  <c r="AN484" i="4"/>
  <c r="AO484" i="4"/>
  <c r="AP484" i="4"/>
  <c r="AQ484" i="4"/>
  <c r="AL485" i="4"/>
  <c r="AM485" i="4"/>
  <c r="AN485" i="4"/>
  <c r="AO485" i="4"/>
  <c r="AP485" i="4"/>
  <c r="AQ485" i="4"/>
  <c r="AL486" i="4"/>
  <c r="AM486" i="4"/>
  <c r="AN486" i="4"/>
  <c r="AO486" i="4"/>
  <c r="AP486" i="4"/>
  <c r="AQ486" i="4"/>
  <c r="AL487" i="4"/>
  <c r="AM487" i="4"/>
  <c r="AN487" i="4"/>
  <c r="AO487" i="4"/>
  <c r="AP487" i="4"/>
  <c r="AQ487" i="4"/>
  <c r="AL488" i="4"/>
  <c r="AM488" i="4"/>
  <c r="AN488" i="4"/>
  <c r="AO488" i="4"/>
  <c r="AP488" i="4"/>
  <c r="AQ488" i="4"/>
  <c r="AL489" i="4"/>
  <c r="AM489" i="4"/>
  <c r="AN489" i="4"/>
  <c r="AO489" i="4"/>
  <c r="AP489" i="4"/>
  <c r="AQ489" i="4"/>
  <c r="AL490" i="4"/>
  <c r="AM490" i="4"/>
  <c r="AN490" i="4"/>
  <c r="AO490" i="4"/>
  <c r="AP490" i="4"/>
  <c r="AQ490" i="4"/>
  <c r="AL491" i="4"/>
  <c r="AM491" i="4"/>
  <c r="AN491" i="4"/>
  <c r="AO491" i="4"/>
  <c r="AP491" i="4"/>
  <c r="AQ491" i="4"/>
  <c r="AL492" i="4"/>
  <c r="AM492" i="4"/>
  <c r="AN492" i="4"/>
  <c r="AO492" i="4"/>
  <c r="AP492" i="4"/>
  <c r="AQ492" i="4"/>
  <c r="AL493" i="4"/>
  <c r="AM493" i="4"/>
  <c r="AN493" i="4"/>
  <c r="AO493" i="4"/>
  <c r="AP493" i="4"/>
  <c r="AQ493" i="4"/>
  <c r="AL494" i="4"/>
  <c r="AM494" i="4"/>
  <c r="AN494" i="4"/>
  <c r="AO494" i="4"/>
  <c r="AP494" i="4"/>
  <c r="AQ494" i="4"/>
  <c r="AL495" i="4"/>
  <c r="AM495" i="4"/>
  <c r="AN495" i="4"/>
  <c r="AO495" i="4"/>
  <c r="AP495" i="4"/>
  <c r="AQ495" i="4"/>
  <c r="AL496" i="4"/>
  <c r="AM496" i="4"/>
  <c r="AN496" i="4"/>
  <c r="AO496" i="4"/>
  <c r="AP496" i="4"/>
  <c r="AQ496" i="4"/>
  <c r="AL497" i="4"/>
  <c r="AM497" i="4"/>
  <c r="AN497" i="4"/>
  <c r="AO497" i="4"/>
  <c r="AP497" i="4"/>
  <c r="AQ497" i="4"/>
  <c r="AL498" i="4"/>
  <c r="AM498" i="4"/>
  <c r="AN498" i="4"/>
  <c r="AO498" i="4"/>
  <c r="AP498" i="4"/>
  <c r="AQ498" i="4"/>
  <c r="AL499" i="4"/>
  <c r="AM499" i="4"/>
  <c r="AN499" i="4"/>
  <c r="AO499" i="4"/>
  <c r="AP499" i="4"/>
  <c r="AQ499" i="4"/>
  <c r="AL500" i="4"/>
  <c r="AM500" i="4"/>
  <c r="AN500" i="4"/>
  <c r="AO500" i="4"/>
  <c r="AP500" i="4"/>
  <c r="AQ500" i="4"/>
  <c r="AL501" i="4"/>
  <c r="AM501" i="4"/>
  <c r="AN501" i="4"/>
  <c r="AO501" i="4"/>
  <c r="AP501" i="4"/>
  <c r="AQ501" i="4"/>
  <c r="AL502" i="4"/>
  <c r="AM502" i="4"/>
  <c r="AN502" i="4"/>
  <c r="AO502" i="4"/>
  <c r="AP502" i="4"/>
  <c r="AQ502" i="4"/>
  <c r="AL503" i="4"/>
  <c r="AM503" i="4"/>
  <c r="AN503" i="4"/>
  <c r="AO503" i="4"/>
  <c r="AP503" i="4"/>
  <c r="AQ503" i="4"/>
  <c r="AL504" i="4"/>
  <c r="AM504" i="4"/>
  <c r="AN504" i="4"/>
  <c r="AO504" i="4"/>
  <c r="AP504" i="4"/>
  <c r="AQ504" i="4"/>
  <c r="AL505" i="4"/>
  <c r="AM505" i="4"/>
  <c r="AN505" i="4"/>
  <c r="AO505" i="4"/>
  <c r="AP505" i="4"/>
  <c r="AQ505" i="4"/>
  <c r="AL506" i="4"/>
  <c r="AM506" i="4"/>
  <c r="AN506" i="4"/>
  <c r="AO506" i="4"/>
  <c r="AP506" i="4"/>
  <c r="AQ506" i="4"/>
  <c r="AL507" i="4"/>
  <c r="AM507" i="4"/>
  <c r="AN507" i="4"/>
  <c r="AO507" i="4"/>
  <c r="AP507" i="4"/>
  <c r="AQ507" i="4"/>
  <c r="AL508" i="4"/>
  <c r="AM508" i="4"/>
  <c r="AN508" i="4"/>
  <c r="AO508" i="4"/>
  <c r="AP508" i="4"/>
  <c r="AQ508" i="4"/>
  <c r="AL509" i="4"/>
  <c r="AM509" i="4"/>
  <c r="AN509" i="4"/>
  <c r="AO509" i="4"/>
  <c r="AP509" i="4"/>
  <c r="AQ509" i="4"/>
  <c r="AL510" i="4"/>
  <c r="AM510" i="4"/>
  <c r="AN510" i="4"/>
  <c r="AO510" i="4"/>
  <c r="AP510" i="4"/>
  <c r="AQ510" i="4"/>
  <c r="AL511" i="4"/>
  <c r="AM511" i="4"/>
  <c r="AN511" i="4"/>
  <c r="AO511" i="4"/>
  <c r="AP511" i="4"/>
  <c r="AQ511" i="4"/>
  <c r="AL512" i="4"/>
  <c r="AM512" i="4"/>
  <c r="AN512" i="4"/>
  <c r="AO512" i="4"/>
  <c r="AP512" i="4"/>
  <c r="AQ512" i="4"/>
  <c r="AL513" i="4"/>
  <c r="AM513" i="4"/>
  <c r="AN513" i="4"/>
  <c r="AO513" i="4"/>
  <c r="AP513" i="4"/>
  <c r="AQ513" i="4"/>
  <c r="AL514" i="4"/>
  <c r="AM514" i="4"/>
  <c r="AN514" i="4"/>
  <c r="AO514" i="4"/>
  <c r="AP514" i="4"/>
  <c r="AQ514" i="4"/>
  <c r="AL515" i="4"/>
  <c r="AM515" i="4"/>
  <c r="AN515" i="4"/>
  <c r="AO515" i="4"/>
  <c r="AP515" i="4"/>
  <c r="AQ515" i="4"/>
  <c r="AL516" i="4"/>
  <c r="AM516" i="4"/>
  <c r="AN516" i="4"/>
  <c r="AO516" i="4"/>
  <c r="AP516" i="4"/>
  <c r="AQ516" i="4"/>
  <c r="AL517" i="4"/>
  <c r="AM517" i="4"/>
  <c r="AN517" i="4"/>
  <c r="AO517" i="4"/>
  <c r="AP517" i="4"/>
  <c r="AQ517" i="4"/>
  <c r="AL518" i="4"/>
  <c r="AM518" i="4"/>
  <c r="AN518" i="4"/>
  <c r="AO518" i="4"/>
  <c r="AP518" i="4"/>
  <c r="AQ518" i="4"/>
  <c r="AL519" i="4"/>
  <c r="AM519" i="4"/>
  <c r="AN519" i="4"/>
  <c r="AO519" i="4"/>
  <c r="AP519" i="4"/>
  <c r="AQ519" i="4"/>
  <c r="AL520" i="4"/>
  <c r="AM520" i="4"/>
  <c r="AN520" i="4"/>
  <c r="AO520" i="4"/>
  <c r="AP520" i="4"/>
  <c r="AQ520" i="4"/>
  <c r="AL521" i="4"/>
  <c r="AM521" i="4"/>
  <c r="AN521" i="4"/>
  <c r="AO521" i="4"/>
  <c r="AP521" i="4"/>
  <c r="AQ521" i="4"/>
  <c r="AL522" i="4"/>
  <c r="AM522" i="4"/>
  <c r="AN522" i="4"/>
  <c r="AO522" i="4"/>
  <c r="AP522" i="4"/>
  <c r="AQ522" i="4"/>
  <c r="AL523" i="4"/>
  <c r="AM523" i="4"/>
  <c r="AN523" i="4"/>
  <c r="AO523" i="4"/>
  <c r="AP523" i="4"/>
  <c r="AQ523" i="4"/>
  <c r="AL524" i="4"/>
  <c r="AM524" i="4"/>
  <c r="AN524" i="4"/>
  <c r="AO524" i="4"/>
  <c r="AP524" i="4"/>
  <c r="AQ524" i="4"/>
  <c r="AL525" i="4"/>
  <c r="AM525" i="4"/>
  <c r="AN525" i="4"/>
  <c r="AO525" i="4"/>
  <c r="AP525" i="4"/>
  <c r="AQ525" i="4"/>
  <c r="AL526" i="4"/>
  <c r="AM526" i="4"/>
  <c r="AN526" i="4"/>
  <c r="AO526" i="4"/>
  <c r="AP526" i="4"/>
  <c r="AQ526" i="4"/>
  <c r="AL527" i="4"/>
  <c r="AM527" i="4"/>
  <c r="AN527" i="4"/>
  <c r="AO527" i="4"/>
  <c r="AP527" i="4"/>
  <c r="AQ527" i="4"/>
  <c r="AL528" i="4"/>
  <c r="AM528" i="4"/>
  <c r="AN528" i="4"/>
  <c r="AO528" i="4"/>
  <c r="AP528" i="4"/>
  <c r="AQ528" i="4"/>
  <c r="AL529" i="4"/>
  <c r="AM529" i="4"/>
  <c r="AN529" i="4"/>
  <c r="AO529" i="4"/>
  <c r="AP529" i="4"/>
  <c r="AQ529" i="4"/>
  <c r="AL530" i="4"/>
  <c r="AM530" i="4"/>
  <c r="AN530" i="4"/>
  <c r="AO530" i="4"/>
  <c r="AP530" i="4"/>
  <c r="AQ530" i="4"/>
  <c r="AL531" i="4"/>
  <c r="AM531" i="4"/>
  <c r="AN531" i="4"/>
  <c r="AO531" i="4"/>
  <c r="AP531" i="4"/>
  <c r="AQ531" i="4"/>
  <c r="AL532" i="4"/>
  <c r="AM532" i="4"/>
  <c r="AN532" i="4"/>
  <c r="AO532" i="4"/>
  <c r="AP532" i="4"/>
  <c r="AQ532" i="4"/>
  <c r="AL533" i="4"/>
  <c r="AM533" i="4"/>
  <c r="AN533" i="4"/>
  <c r="AO533" i="4"/>
  <c r="AP533" i="4"/>
  <c r="AQ533" i="4"/>
  <c r="AL534" i="4"/>
  <c r="AM534" i="4"/>
  <c r="AN534" i="4"/>
  <c r="AO534" i="4"/>
  <c r="AP534" i="4"/>
  <c r="AQ534" i="4"/>
  <c r="AL535" i="4"/>
  <c r="AM535" i="4"/>
  <c r="AN535" i="4"/>
  <c r="AO535" i="4"/>
  <c r="AP535" i="4"/>
  <c r="AQ535" i="4"/>
  <c r="AL536" i="4"/>
  <c r="AM536" i="4"/>
  <c r="AN536" i="4"/>
  <c r="AO536" i="4"/>
  <c r="AP536" i="4"/>
  <c r="AQ536" i="4"/>
  <c r="AL537" i="4"/>
  <c r="AM537" i="4"/>
  <c r="AN537" i="4"/>
  <c r="AO537" i="4"/>
  <c r="AP537" i="4"/>
  <c r="AQ537" i="4"/>
  <c r="AL538" i="4"/>
  <c r="AM538" i="4"/>
  <c r="AN538" i="4"/>
  <c r="AO538" i="4"/>
  <c r="AP538" i="4"/>
  <c r="AQ538" i="4"/>
  <c r="AL539" i="4"/>
  <c r="AM539" i="4"/>
  <c r="AN539" i="4"/>
  <c r="AO539" i="4"/>
  <c r="AP539" i="4"/>
  <c r="AQ539" i="4"/>
  <c r="AL540" i="4"/>
  <c r="AM540" i="4"/>
  <c r="AN540" i="4"/>
  <c r="AO540" i="4"/>
  <c r="AP540" i="4"/>
  <c r="AQ540" i="4"/>
  <c r="AL541" i="4"/>
  <c r="AM541" i="4"/>
  <c r="AN541" i="4"/>
  <c r="AO541" i="4"/>
  <c r="AP541" i="4"/>
  <c r="AQ541" i="4"/>
  <c r="AL542" i="4"/>
  <c r="AM542" i="4"/>
  <c r="AN542" i="4"/>
  <c r="AO542" i="4"/>
  <c r="AP542" i="4"/>
  <c r="AQ542" i="4"/>
  <c r="AL543" i="4"/>
  <c r="AM543" i="4"/>
  <c r="AN543" i="4"/>
  <c r="AO543" i="4"/>
  <c r="AP543" i="4"/>
  <c r="AQ543" i="4"/>
  <c r="AL544" i="4"/>
  <c r="AM544" i="4"/>
  <c r="AN544" i="4"/>
  <c r="AO544" i="4"/>
  <c r="AP544" i="4"/>
  <c r="AQ544" i="4"/>
  <c r="AL545" i="4"/>
  <c r="AM545" i="4"/>
  <c r="AN545" i="4"/>
  <c r="AO545" i="4"/>
  <c r="AP545" i="4"/>
  <c r="AQ545" i="4"/>
  <c r="AL546" i="4"/>
  <c r="AM546" i="4"/>
  <c r="AN546" i="4"/>
  <c r="AO546" i="4"/>
  <c r="AP546" i="4"/>
  <c r="AQ546" i="4"/>
  <c r="AL547" i="4"/>
  <c r="AM547" i="4"/>
  <c r="AN547" i="4"/>
  <c r="AO547" i="4"/>
  <c r="AP547" i="4"/>
  <c r="AQ547" i="4"/>
  <c r="AL548" i="4"/>
  <c r="AM548" i="4"/>
  <c r="AN548" i="4"/>
  <c r="AO548" i="4"/>
  <c r="AP548" i="4"/>
  <c r="AQ548" i="4"/>
  <c r="AL549" i="4"/>
  <c r="AM549" i="4"/>
  <c r="AN549" i="4"/>
  <c r="AO549" i="4"/>
  <c r="AP549" i="4"/>
  <c r="AQ549" i="4"/>
  <c r="AL550" i="4"/>
  <c r="AM550" i="4"/>
  <c r="AN550" i="4"/>
  <c r="AO550" i="4"/>
  <c r="AP550" i="4"/>
  <c r="AQ550" i="4"/>
  <c r="AL551" i="4"/>
  <c r="AM551" i="4"/>
  <c r="AN551" i="4"/>
  <c r="AO551" i="4"/>
  <c r="AP551" i="4"/>
  <c r="AQ551" i="4"/>
  <c r="AL552" i="4"/>
  <c r="AM552" i="4"/>
  <c r="AN552" i="4"/>
  <c r="AO552" i="4"/>
  <c r="AP552" i="4"/>
  <c r="AQ552" i="4"/>
  <c r="AL553" i="4"/>
  <c r="AM553" i="4"/>
  <c r="AN553" i="4"/>
  <c r="AO553" i="4"/>
  <c r="AP553" i="4"/>
  <c r="AQ553" i="4"/>
  <c r="AL554" i="4"/>
  <c r="AM554" i="4"/>
  <c r="AN554" i="4"/>
  <c r="AO554" i="4"/>
  <c r="AP554" i="4"/>
  <c r="AQ554" i="4"/>
  <c r="AL555" i="4"/>
  <c r="AM555" i="4"/>
  <c r="AN555" i="4"/>
  <c r="AO555" i="4"/>
  <c r="AP555" i="4"/>
  <c r="AQ555" i="4"/>
  <c r="AL556" i="4"/>
  <c r="AM556" i="4"/>
  <c r="AN556" i="4"/>
  <c r="AO556" i="4"/>
  <c r="AP556" i="4"/>
  <c r="AQ556" i="4"/>
  <c r="AL557" i="4"/>
  <c r="AM557" i="4"/>
  <c r="AN557" i="4"/>
  <c r="AO557" i="4"/>
  <c r="AP557" i="4"/>
  <c r="AQ557" i="4"/>
  <c r="AL558" i="4"/>
  <c r="AM558" i="4"/>
  <c r="AN558" i="4"/>
  <c r="AO558" i="4"/>
  <c r="AP558" i="4"/>
  <c r="AQ558" i="4"/>
  <c r="AL559" i="4"/>
  <c r="AM559" i="4"/>
  <c r="AN559" i="4"/>
  <c r="AO559" i="4"/>
  <c r="AP559" i="4"/>
  <c r="AQ559" i="4"/>
  <c r="AL560" i="4"/>
  <c r="AM560" i="4"/>
  <c r="AN560" i="4"/>
  <c r="AO560" i="4"/>
  <c r="AP560" i="4"/>
  <c r="AQ560" i="4"/>
  <c r="AL561" i="4"/>
  <c r="AM561" i="4"/>
  <c r="AN561" i="4"/>
  <c r="AO561" i="4"/>
  <c r="AP561" i="4"/>
  <c r="AQ561" i="4"/>
  <c r="AL562" i="4"/>
  <c r="AM562" i="4"/>
  <c r="AN562" i="4"/>
  <c r="AO562" i="4"/>
  <c r="AP562" i="4"/>
  <c r="AQ562" i="4"/>
  <c r="AL563" i="4"/>
  <c r="AM563" i="4"/>
  <c r="AN563" i="4"/>
  <c r="AO563" i="4"/>
  <c r="AP563" i="4"/>
  <c r="AQ563" i="4"/>
  <c r="AL564" i="4"/>
  <c r="AM564" i="4"/>
  <c r="AN564" i="4"/>
  <c r="AO564" i="4"/>
  <c r="AP564" i="4"/>
  <c r="AQ564" i="4"/>
  <c r="AL565" i="4"/>
  <c r="AM565" i="4"/>
  <c r="AN565" i="4"/>
  <c r="AO565" i="4"/>
  <c r="AP565" i="4"/>
  <c r="AQ565" i="4"/>
  <c r="AL566" i="4"/>
  <c r="AM566" i="4"/>
  <c r="AN566" i="4"/>
  <c r="AO566" i="4"/>
  <c r="AP566" i="4"/>
  <c r="AQ566" i="4"/>
  <c r="AL567" i="4"/>
  <c r="AM567" i="4"/>
  <c r="AN567" i="4"/>
  <c r="AO567" i="4"/>
  <c r="AP567" i="4"/>
  <c r="AQ567" i="4"/>
  <c r="AL568" i="4"/>
  <c r="AM568" i="4"/>
  <c r="AN568" i="4"/>
  <c r="AO568" i="4"/>
  <c r="AP568" i="4"/>
  <c r="AQ568" i="4"/>
  <c r="AL569" i="4"/>
  <c r="AM569" i="4"/>
  <c r="AN569" i="4"/>
  <c r="AO569" i="4"/>
  <c r="AP569" i="4"/>
  <c r="AQ569" i="4"/>
  <c r="AL570" i="4"/>
  <c r="AM570" i="4"/>
  <c r="AN570" i="4"/>
  <c r="AO570" i="4"/>
  <c r="AP570" i="4"/>
  <c r="AQ570" i="4"/>
  <c r="AL571" i="4"/>
  <c r="AM571" i="4"/>
  <c r="AN571" i="4"/>
  <c r="AO571" i="4"/>
  <c r="AP571" i="4"/>
  <c r="AQ571" i="4"/>
  <c r="AL572" i="4"/>
  <c r="AM572" i="4"/>
  <c r="AN572" i="4"/>
  <c r="AO572" i="4"/>
  <c r="AP572" i="4"/>
  <c r="AQ572" i="4"/>
  <c r="AL573" i="4"/>
  <c r="AM573" i="4"/>
  <c r="AN573" i="4"/>
  <c r="AO573" i="4"/>
  <c r="AP573" i="4"/>
  <c r="AQ573" i="4"/>
  <c r="AL574" i="4"/>
  <c r="AM574" i="4"/>
  <c r="AN574" i="4"/>
  <c r="AO574" i="4"/>
  <c r="AP574" i="4"/>
  <c r="AQ574" i="4"/>
  <c r="AL575" i="4"/>
  <c r="AM575" i="4"/>
  <c r="AN575" i="4"/>
  <c r="AO575" i="4"/>
  <c r="AP575" i="4"/>
  <c r="AQ575" i="4"/>
  <c r="AL576" i="4"/>
  <c r="AM576" i="4"/>
  <c r="AN576" i="4"/>
  <c r="AO576" i="4"/>
  <c r="AP576" i="4"/>
  <c r="AQ576" i="4"/>
  <c r="AL577" i="4"/>
  <c r="AM577" i="4"/>
  <c r="AN577" i="4"/>
  <c r="AO577" i="4"/>
  <c r="AP577" i="4"/>
  <c r="AQ577" i="4"/>
  <c r="AL578" i="4"/>
  <c r="AM578" i="4"/>
  <c r="AN578" i="4"/>
  <c r="AO578" i="4"/>
  <c r="AP578" i="4"/>
  <c r="AQ578" i="4"/>
  <c r="AL579" i="4"/>
  <c r="AM579" i="4"/>
  <c r="AN579" i="4"/>
  <c r="AO579" i="4"/>
  <c r="AP579" i="4"/>
  <c r="AQ579" i="4"/>
  <c r="AL580" i="4"/>
  <c r="AM580" i="4"/>
  <c r="AN580" i="4"/>
  <c r="AO580" i="4"/>
  <c r="AP580" i="4"/>
  <c r="AQ580" i="4"/>
  <c r="AL581" i="4"/>
  <c r="AM581" i="4"/>
  <c r="AN581" i="4"/>
  <c r="AO581" i="4"/>
  <c r="AP581" i="4"/>
  <c r="AQ581" i="4"/>
  <c r="AL582" i="4"/>
  <c r="AM582" i="4"/>
  <c r="AN582" i="4"/>
  <c r="AO582" i="4"/>
  <c r="AP582" i="4"/>
  <c r="AQ582" i="4"/>
  <c r="AL583" i="4"/>
  <c r="AM583" i="4"/>
  <c r="AN583" i="4"/>
  <c r="AO583" i="4"/>
  <c r="AP583" i="4"/>
  <c r="AQ583" i="4"/>
  <c r="AL584" i="4"/>
  <c r="AM584" i="4"/>
  <c r="AN584" i="4"/>
  <c r="AO584" i="4"/>
  <c r="AP584" i="4"/>
  <c r="AQ584" i="4"/>
  <c r="AL585" i="4"/>
  <c r="AM585" i="4"/>
  <c r="AN585" i="4"/>
  <c r="AO585" i="4"/>
  <c r="AP585" i="4"/>
  <c r="AQ585" i="4"/>
  <c r="AL586" i="4"/>
  <c r="AM586" i="4"/>
  <c r="AN586" i="4"/>
  <c r="AO586" i="4"/>
  <c r="AP586" i="4"/>
  <c r="AQ586" i="4"/>
  <c r="AL587" i="4"/>
  <c r="AM587" i="4"/>
  <c r="AN587" i="4"/>
  <c r="AO587" i="4"/>
  <c r="AP587" i="4"/>
  <c r="AQ587" i="4"/>
  <c r="AL588" i="4"/>
  <c r="AM588" i="4"/>
  <c r="AN588" i="4"/>
  <c r="AO588" i="4"/>
  <c r="AP588" i="4"/>
  <c r="AQ588" i="4"/>
  <c r="AL589" i="4"/>
  <c r="AM589" i="4"/>
  <c r="AN589" i="4"/>
  <c r="AO589" i="4"/>
  <c r="AP589" i="4"/>
  <c r="AQ589" i="4"/>
  <c r="AL590" i="4"/>
  <c r="AM590" i="4"/>
  <c r="AN590" i="4"/>
  <c r="AO590" i="4"/>
  <c r="AP590" i="4"/>
  <c r="AQ590" i="4"/>
  <c r="AL591" i="4"/>
  <c r="AM591" i="4"/>
  <c r="AN591" i="4"/>
  <c r="AO591" i="4"/>
  <c r="AP591" i="4"/>
  <c r="AQ591" i="4"/>
  <c r="AL592" i="4"/>
  <c r="AM592" i="4"/>
  <c r="AN592" i="4"/>
  <c r="AO592" i="4"/>
  <c r="AP592" i="4"/>
  <c r="AQ592" i="4"/>
  <c r="AL593" i="4"/>
  <c r="AM593" i="4"/>
  <c r="AN593" i="4"/>
  <c r="AO593" i="4"/>
  <c r="AP593" i="4"/>
  <c r="AQ593" i="4"/>
  <c r="AL594" i="4"/>
  <c r="AM594" i="4"/>
  <c r="AN594" i="4"/>
  <c r="AO594" i="4"/>
  <c r="AP594" i="4"/>
  <c r="AQ594" i="4"/>
  <c r="AL595" i="4"/>
  <c r="AM595" i="4"/>
  <c r="AN595" i="4"/>
  <c r="AO595" i="4"/>
  <c r="AP595" i="4"/>
  <c r="AQ595" i="4"/>
  <c r="AL596" i="4"/>
  <c r="AM596" i="4"/>
  <c r="AN596" i="4"/>
  <c r="AO596" i="4"/>
  <c r="AP596" i="4"/>
  <c r="AQ596" i="4"/>
  <c r="AL597" i="4"/>
  <c r="AM597" i="4"/>
  <c r="AN597" i="4"/>
  <c r="AO597" i="4"/>
  <c r="AP597" i="4"/>
  <c r="AQ597" i="4"/>
  <c r="AL598" i="4"/>
  <c r="AM598" i="4"/>
  <c r="AN598" i="4"/>
  <c r="AO598" i="4"/>
  <c r="AP598" i="4"/>
  <c r="AQ598" i="4"/>
  <c r="AL599" i="4"/>
  <c r="AM599" i="4"/>
  <c r="AN599" i="4"/>
  <c r="AO599" i="4"/>
  <c r="AP599" i="4"/>
  <c r="AQ599" i="4"/>
  <c r="AL600" i="4"/>
  <c r="AM600" i="4"/>
  <c r="AN600" i="4"/>
  <c r="AO600" i="4"/>
  <c r="AP600" i="4"/>
  <c r="AQ600" i="4"/>
  <c r="AL601" i="4"/>
  <c r="AM601" i="4"/>
  <c r="AN601" i="4"/>
  <c r="AO601" i="4"/>
  <c r="AP601" i="4"/>
  <c r="AQ601" i="4"/>
  <c r="AL602" i="4"/>
  <c r="AM602" i="4"/>
  <c r="AN602" i="4"/>
  <c r="AO602" i="4"/>
  <c r="AP602" i="4"/>
  <c r="AQ602" i="4"/>
  <c r="AL603" i="4"/>
  <c r="AM603" i="4"/>
  <c r="AN603" i="4"/>
  <c r="AO603" i="4"/>
  <c r="AP603" i="4"/>
  <c r="AQ603" i="4"/>
  <c r="AL604" i="4"/>
  <c r="AM604" i="4"/>
  <c r="AN604" i="4"/>
  <c r="AO604" i="4"/>
  <c r="AP604" i="4"/>
  <c r="AQ604" i="4"/>
  <c r="AL605" i="4"/>
  <c r="AM605" i="4"/>
  <c r="AN605" i="4"/>
  <c r="AO605" i="4"/>
  <c r="AP605" i="4"/>
  <c r="AQ605" i="4"/>
  <c r="AL606" i="4"/>
  <c r="AM606" i="4"/>
  <c r="AN606" i="4"/>
  <c r="AO606" i="4"/>
  <c r="AP606" i="4"/>
  <c r="AQ606" i="4"/>
  <c r="AL607" i="4"/>
  <c r="AM607" i="4"/>
  <c r="AN607" i="4"/>
  <c r="AO607" i="4"/>
  <c r="AP607" i="4"/>
  <c r="AQ607" i="4"/>
  <c r="AL608" i="4"/>
  <c r="AM608" i="4"/>
  <c r="AN608" i="4"/>
  <c r="AO608" i="4"/>
  <c r="AP608" i="4"/>
  <c r="AQ608" i="4"/>
  <c r="AL609" i="4"/>
  <c r="AM609" i="4"/>
  <c r="AN609" i="4"/>
  <c r="AO609" i="4"/>
  <c r="AP609" i="4"/>
  <c r="AQ609" i="4"/>
  <c r="AL610" i="4"/>
  <c r="AM610" i="4"/>
  <c r="AN610" i="4"/>
  <c r="AO610" i="4"/>
  <c r="AP610" i="4"/>
  <c r="AQ610" i="4"/>
  <c r="AL611" i="4"/>
  <c r="AM611" i="4"/>
  <c r="AN611" i="4"/>
  <c r="AO611" i="4"/>
  <c r="AP611" i="4"/>
  <c r="AQ611" i="4"/>
  <c r="AL612" i="4"/>
  <c r="AM612" i="4"/>
  <c r="AN612" i="4"/>
  <c r="AO612" i="4"/>
  <c r="AP612" i="4"/>
  <c r="AQ612" i="4"/>
  <c r="AL613" i="4"/>
  <c r="AM613" i="4"/>
  <c r="AN613" i="4"/>
  <c r="AO613" i="4"/>
  <c r="AP613" i="4"/>
  <c r="AQ613" i="4"/>
  <c r="AL614" i="4"/>
  <c r="AM614" i="4"/>
  <c r="AN614" i="4"/>
  <c r="AO614" i="4"/>
  <c r="AP614" i="4"/>
  <c r="AQ614" i="4"/>
  <c r="AL615" i="4"/>
  <c r="AM615" i="4"/>
  <c r="AN615" i="4"/>
  <c r="AO615" i="4"/>
  <c r="AP615" i="4"/>
  <c r="AQ615" i="4"/>
  <c r="AL616" i="4"/>
  <c r="AM616" i="4"/>
  <c r="AN616" i="4"/>
  <c r="AO616" i="4"/>
  <c r="AP616" i="4"/>
  <c r="AQ616" i="4"/>
  <c r="AL617" i="4"/>
  <c r="AM617" i="4"/>
  <c r="AN617" i="4"/>
  <c r="AO617" i="4"/>
  <c r="AP617" i="4"/>
  <c r="AQ617" i="4"/>
  <c r="AL618" i="4"/>
  <c r="AM618" i="4"/>
  <c r="AN618" i="4"/>
  <c r="AO618" i="4"/>
  <c r="AP618" i="4"/>
  <c r="AQ618" i="4"/>
  <c r="AL619" i="4"/>
  <c r="AM619" i="4"/>
  <c r="AN619" i="4"/>
  <c r="AO619" i="4"/>
  <c r="AP619" i="4"/>
  <c r="AQ619" i="4"/>
  <c r="AL620" i="4"/>
  <c r="AM620" i="4"/>
  <c r="AN620" i="4"/>
  <c r="AO620" i="4"/>
  <c r="AP620" i="4"/>
  <c r="AQ620" i="4"/>
  <c r="AL621" i="4"/>
  <c r="AM621" i="4"/>
  <c r="AN621" i="4"/>
  <c r="AO621" i="4"/>
  <c r="AP621" i="4"/>
  <c r="AQ621" i="4"/>
  <c r="AL622" i="4"/>
  <c r="AM622" i="4"/>
  <c r="AN622" i="4"/>
  <c r="AO622" i="4"/>
  <c r="AP622" i="4"/>
  <c r="AQ622" i="4"/>
  <c r="AL623" i="4"/>
  <c r="AM623" i="4"/>
  <c r="AN623" i="4"/>
  <c r="AO623" i="4"/>
  <c r="AP623" i="4"/>
  <c r="AQ623" i="4"/>
  <c r="AL624" i="4"/>
  <c r="AM624" i="4"/>
  <c r="AN624" i="4"/>
  <c r="AO624" i="4"/>
  <c r="AP624" i="4"/>
  <c r="AQ624" i="4"/>
  <c r="AL625" i="4"/>
  <c r="AM625" i="4"/>
  <c r="AN625" i="4"/>
  <c r="AO625" i="4"/>
  <c r="AP625" i="4"/>
  <c r="AQ625" i="4"/>
  <c r="AL626" i="4"/>
  <c r="AM626" i="4"/>
  <c r="AN626" i="4"/>
  <c r="AO626" i="4"/>
  <c r="AP626" i="4"/>
  <c r="AQ626" i="4"/>
  <c r="AL627" i="4"/>
  <c r="AM627" i="4"/>
  <c r="AN627" i="4"/>
  <c r="AO627" i="4"/>
  <c r="AP627" i="4"/>
  <c r="AQ627" i="4"/>
  <c r="AL628" i="4"/>
  <c r="AM628" i="4"/>
  <c r="AN628" i="4"/>
  <c r="AO628" i="4"/>
  <c r="AP628" i="4"/>
  <c r="AQ628" i="4"/>
  <c r="AL629" i="4"/>
  <c r="AM629" i="4"/>
  <c r="AN629" i="4"/>
  <c r="AO629" i="4"/>
  <c r="AP629" i="4"/>
  <c r="AQ629" i="4"/>
  <c r="AL630" i="4"/>
  <c r="AM630" i="4"/>
  <c r="AN630" i="4"/>
  <c r="AO630" i="4"/>
  <c r="AP630" i="4"/>
  <c r="AQ630" i="4"/>
  <c r="AL631" i="4"/>
  <c r="AM631" i="4"/>
  <c r="AN631" i="4"/>
  <c r="AO631" i="4"/>
  <c r="AP631" i="4"/>
  <c r="AQ631" i="4"/>
  <c r="AL632" i="4"/>
  <c r="AM632" i="4"/>
  <c r="AN632" i="4"/>
  <c r="AO632" i="4"/>
  <c r="AP632" i="4"/>
  <c r="AQ632" i="4"/>
  <c r="AL633" i="4"/>
  <c r="AM633" i="4"/>
  <c r="AN633" i="4"/>
  <c r="AO633" i="4"/>
  <c r="AP633" i="4"/>
  <c r="AQ633" i="4"/>
  <c r="AL634" i="4"/>
  <c r="AM634" i="4"/>
  <c r="AN634" i="4"/>
  <c r="AO634" i="4"/>
  <c r="AP634" i="4"/>
  <c r="AQ634" i="4"/>
  <c r="AL635" i="4"/>
  <c r="AM635" i="4"/>
  <c r="AN635" i="4"/>
  <c r="AO635" i="4"/>
  <c r="AP635" i="4"/>
  <c r="AQ635" i="4"/>
  <c r="AL636" i="4"/>
  <c r="AM636" i="4"/>
  <c r="AN636" i="4"/>
  <c r="AO636" i="4"/>
  <c r="AP636" i="4"/>
  <c r="AQ636" i="4"/>
  <c r="AL637" i="4"/>
  <c r="AM637" i="4"/>
  <c r="AN637" i="4"/>
  <c r="AO637" i="4"/>
  <c r="AP637" i="4"/>
  <c r="AQ637" i="4"/>
  <c r="AL638" i="4"/>
  <c r="AM638" i="4"/>
  <c r="AN638" i="4"/>
  <c r="AO638" i="4"/>
  <c r="AP638" i="4"/>
  <c r="AQ638" i="4"/>
  <c r="AL639" i="4"/>
  <c r="AM639" i="4"/>
  <c r="AN639" i="4"/>
  <c r="AO639" i="4"/>
  <c r="AP639" i="4"/>
  <c r="AQ639" i="4"/>
  <c r="AL640" i="4"/>
  <c r="AM640" i="4"/>
  <c r="AN640" i="4"/>
  <c r="AO640" i="4"/>
  <c r="AP640" i="4"/>
  <c r="AQ640" i="4"/>
  <c r="AL641" i="4"/>
  <c r="AM641" i="4"/>
  <c r="AN641" i="4"/>
  <c r="AO641" i="4"/>
  <c r="AP641" i="4"/>
  <c r="AQ641" i="4"/>
  <c r="AL642" i="4"/>
  <c r="AM642" i="4"/>
  <c r="AN642" i="4"/>
  <c r="AO642" i="4"/>
  <c r="AP642" i="4"/>
  <c r="AQ642" i="4"/>
  <c r="AL643" i="4"/>
  <c r="AM643" i="4"/>
  <c r="AN643" i="4"/>
  <c r="AO643" i="4"/>
  <c r="AP643" i="4"/>
  <c r="AQ643" i="4"/>
  <c r="AL644" i="4"/>
  <c r="AM644" i="4"/>
  <c r="AN644" i="4"/>
  <c r="AO644" i="4"/>
  <c r="AP644" i="4"/>
  <c r="AQ644" i="4"/>
  <c r="AL645" i="4"/>
  <c r="AM645" i="4"/>
  <c r="AN645" i="4"/>
  <c r="AO645" i="4"/>
  <c r="AP645" i="4"/>
  <c r="AQ645" i="4"/>
  <c r="AL646" i="4"/>
  <c r="AM646" i="4"/>
  <c r="AN646" i="4"/>
  <c r="AO646" i="4"/>
  <c r="AP646" i="4"/>
  <c r="AQ646" i="4"/>
  <c r="AL647" i="4"/>
  <c r="AM647" i="4"/>
  <c r="AN647" i="4"/>
  <c r="AO647" i="4"/>
  <c r="AP647" i="4"/>
  <c r="AQ647" i="4"/>
  <c r="AL648" i="4"/>
  <c r="AM648" i="4"/>
  <c r="AN648" i="4"/>
  <c r="AO648" i="4"/>
  <c r="AP648" i="4"/>
  <c r="AQ648" i="4"/>
  <c r="AL649" i="4"/>
  <c r="AM649" i="4"/>
  <c r="AN649" i="4"/>
  <c r="AO649" i="4"/>
  <c r="AP649" i="4"/>
  <c r="AQ649" i="4"/>
  <c r="AL650" i="4"/>
  <c r="AM650" i="4"/>
  <c r="AN650" i="4"/>
  <c r="AO650" i="4"/>
  <c r="AP650" i="4"/>
  <c r="AQ650" i="4"/>
  <c r="AL651" i="4"/>
  <c r="AM651" i="4"/>
  <c r="AN651" i="4"/>
  <c r="AO651" i="4"/>
  <c r="AP651" i="4"/>
  <c r="AQ651" i="4"/>
  <c r="AL652" i="4"/>
  <c r="AM652" i="4"/>
  <c r="AN652" i="4"/>
  <c r="AO652" i="4"/>
  <c r="AP652" i="4"/>
  <c r="AQ652" i="4"/>
  <c r="AL653" i="4"/>
  <c r="AM653" i="4"/>
  <c r="AN653" i="4"/>
  <c r="AO653" i="4"/>
  <c r="AP653" i="4"/>
  <c r="AQ653" i="4"/>
  <c r="AL654" i="4"/>
  <c r="AM654" i="4"/>
  <c r="AN654" i="4"/>
  <c r="AO654" i="4"/>
  <c r="AP654" i="4"/>
  <c r="AQ654" i="4"/>
  <c r="AL655" i="4"/>
  <c r="AM655" i="4"/>
  <c r="AN655" i="4"/>
  <c r="AO655" i="4"/>
  <c r="AP655" i="4"/>
  <c r="AQ655" i="4"/>
  <c r="AL656" i="4"/>
  <c r="AM656" i="4"/>
  <c r="AN656" i="4"/>
  <c r="AO656" i="4"/>
  <c r="AP656" i="4"/>
  <c r="AQ656" i="4"/>
  <c r="AL657" i="4"/>
  <c r="AM657" i="4"/>
  <c r="AN657" i="4"/>
  <c r="AO657" i="4"/>
  <c r="AP657" i="4"/>
  <c r="AQ657" i="4"/>
  <c r="AL658" i="4"/>
  <c r="AM658" i="4"/>
  <c r="AN658" i="4"/>
  <c r="AO658" i="4"/>
  <c r="AP658" i="4"/>
  <c r="AQ658" i="4"/>
  <c r="AL659" i="4"/>
  <c r="AM659" i="4"/>
  <c r="AN659" i="4"/>
  <c r="AO659" i="4"/>
  <c r="AP659" i="4"/>
  <c r="AQ659" i="4"/>
  <c r="AL660" i="4"/>
  <c r="AM660" i="4"/>
  <c r="AN660" i="4"/>
  <c r="AO660" i="4"/>
  <c r="AP660" i="4"/>
  <c r="AQ660" i="4"/>
  <c r="AL661" i="4"/>
  <c r="AM661" i="4"/>
  <c r="AN661" i="4"/>
  <c r="AO661" i="4"/>
  <c r="AP661" i="4"/>
  <c r="AQ661" i="4"/>
  <c r="AL662" i="4"/>
  <c r="AM662" i="4"/>
  <c r="AN662" i="4"/>
  <c r="AO662" i="4"/>
  <c r="AP662" i="4"/>
  <c r="AQ662" i="4"/>
  <c r="AL663" i="4"/>
  <c r="AM663" i="4"/>
  <c r="AN663" i="4"/>
  <c r="AO663" i="4"/>
  <c r="AP663" i="4"/>
  <c r="AQ663" i="4"/>
  <c r="AL664" i="4"/>
  <c r="AM664" i="4"/>
  <c r="AN664" i="4"/>
  <c r="AO664" i="4"/>
  <c r="AP664" i="4"/>
  <c r="AQ664" i="4"/>
  <c r="AL665" i="4"/>
  <c r="AM665" i="4"/>
  <c r="AN665" i="4"/>
  <c r="AO665" i="4"/>
  <c r="AP665" i="4"/>
  <c r="AQ665" i="4"/>
  <c r="AL666" i="4"/>
  <c r="AM666" i="4"/>
  <c r="AN666" i="4"/>
  <c r="AO666" i="4"/>
  <c r="AP666" i="4"/>
  <c r="AQ666" i="4"/>
  <c r="AL667" i="4"/>
  <c r="AM667" i="4"/>
  <c r="AN667" i="4"/>
  <c r="AO667" i="4"/>
  <c r="AP667" i="4"/>
  <c r="AQ667" i="4"/>
  <c r="AL668" i="4"/>
  <c r="AM668" i="4"/>
  <c r="AN668" i="4"/>
  <c r="AO668" i="4"/>
  <c r="AP668" i="4"/>
  <c r="AQ668" i="4"/>
  <c r="AL669" i="4"/>
  <c r="AM669" i="4"/>
  <c r="AN669" i="4"/>
  <c r="AO669" i="4"/>
  <c r="AP669" i="4"/>
  <c r="AQ669" i="4"/>
  <c r="AL670" i="4"/>
  <c r="AM670" i="4"/>
  <c r="AN670" i="4"/>
  <c r="AO670" i="4"/>
  <c r="AP670" i="4"/>
  <c r="AQ670" i="4"/>
  <c r="AL671" i="4"/>
  <c r="AM671" i="4"/>
  <c r="AN671" i="4"/>
  <c r="AO671" i="4"/>
  <c r="AP671" i="4"/>
  <c r="AQ671" i="4"/>
  <c r="AL672" i="4"/>
  <c r="AM672" i="4"/>
  <c r="AN672" i="4"/>
  <c r="AO672" i="4"/>
  <c r="AP672" i="4"/>
  <c r="AQ672" i="4"/>
  <c r="AL673" i="4"/>
  <c r="AM673" i="4"/>
  <c r="AN673" i="4"/>
  <c r="AO673" i="4"/>
  <c r="AP673" i="4"/>
  <c r="AQ673" i="4"/>
  <c r="AL674" i="4"/>
  <c r="AM674" i="4"/>
  <c r="AN674" i="4"/>
  <c r="AO674" i="4"/>
  <c r="AP674" i="4"/>
  <c r="AQ674" i="4"/>
  <c r="AL675" i="4"/>
  <c r="AM675" i="4"/>
  <c r="AN675" i="4"/>
  <c r="AO675" i="4"/>
  <c r="AP675" i="4"/>
  <c r="AQ675" i="4"/>
  <c r="AL676" i="4"/>
  <c r="AM676" i="4"/>
  <c r="AN676" i="4"/>
  <c r="AO676" i="4"/>
  <c r="AP676" i="4"/>
  <c r="AQ676" i="4"/>
  <c r="AL677" i="4"/>
  <c r="AM677" i="4"/>
  <c r="AN677" i="4"/>
  <c r="AO677" i="4"/>
  <c r="AP677" i="4"/>
  <c r="AQ677" i="4"/>
  <c r="AL678" i="4"/>
  <c r="AM678" i="4"/>
  <c r="AN678" i="4"/>
  <c r="AO678" i="4"/>
  <c r="AP678" i="4"/>
  <c r="AQ678" i="4"/>
  <c r="AL679" i="4"/>
  <c r="AM679" i="4"/>
  <c r="AN679" i="4"/>
  <c r="AO679" i="4"/>
  <c r="AP679" i="4"/>
  <c r="AQ679" i="4"/>
  <c r="AL680" i="4"/>
  <c r="AM680" i="4"/>
  <c r="AN680" i="4"/>
  <c r="AO680" i="4"/>
  <c r="AP680" i="4"/>
  <c r="AQ680" i="4"/>
  <c r="AL681" i="4"/>
  <c r="AM681" i="4"/>
  <c r="AN681" i="4"/>
  <c r="AO681" i="4"/>
  <c r="AP681" i="4"/>
  <c r="AQ681" i="4"/>
  <c r="AL682" i="4"/>
  <c r="AM682" i="4"/>
  <c r="AN682" i="4"/>
  <c r="AO682" i="4"/>
  <c r="AP682" i="4"/>
  <c r="AQ682" i="4"/>
  <c r="AL683" i="4"/>
  <c r="AM683" i="4"/>
  <c r="AN683" i="4"/>
  <c r="AO683" i="4"/>
  <c r="AP683" i="4"/>
  <c r="AQ683" i="4"/>
  <c r="AL684" i="4"/>
  <c r="AM684" i="4"/>
  <c r="AN684" i="4"/>
  <c r="AO684" i="4"/>
  <c r="AP684" i="4"/>
  <c r="AQ684" i="4"/>
  <c r="AL685" i="4"/>
  <c r="AM685" i="4"/>
  <c r="AN685" i="4"/>
  <c r="AO685" i="4"/>
  <c r="AP685" i="4"/>
  <c r="AQ685" i="4"/>
  <c r="AL686" i="4"/>
  <c r="AM686" i="4"/>
  <c r="AN686" i="4"/>
  <c r="AO686" i="4"/>
  <c r="AP686" i="4"/>
  <c r="AQ686" i="4"/>
  <c r="AL687" i="4"/>
  <c r="AM687" i="4"/>
  <c r="AN687" i="4"/>
  <c r="AO687" i="4"/>
  <c r="AP687" i="4"/>
  <c r="AQ687" i="4"/>
  <c r="AL688" i="4"/>
  <c r="AM688" i="4"/>
  <c r="AN688" i="4"/>
  <c r="AO688" i="4"/>
  <c r="AP688" i="4"/>
  <c r="AQ688" i="4"/>
  <c r="AL689" i="4"/>
  <c r="AM689" i="4"/>
  <c r="AN689" i="4"/>
  <c r="AO689" i="4"/>
  <c r="AP689" i="4"/>
  <c r="AQ689" i="4"/>
  <c r="AL690" i="4"/>
  <c r="AM690" i="4"/>
  <c r="AN690" i="4"/>
  <c r="AO690" i="4"/>
  <c r="AP690" i="4"/>
  <c r="AQ690" i="4"/>
  <c r="AL691" i="4"/>
  <c r="AM691" i="4"/>
  <c r="AN691" i="4"/>
  <c r="AO691" i="4"/>
  <c r="AP691" i="4"/>
  <c r="AQ691" i="4"/>
  <c r="AL692" i="4"/>
  <c r="AM692" i="4"/>
  <c r="AN692" i="4"/>
  <c r="AO692" i="4"/>
  <c r="AP692" i="4"/>
  <c r="AQ692" i="4"/>
  <c r="AL693" i="4"/>
  <c r="AM693" i="4"/>
  <c r="AN693" i="4"/>
  <c r="AO693" i="4"/>
  <c r="AP693" i="4"/>
  <c r="AQ693" i="4"/>
  <c r="AL694" i="4"/>
  <c r="AM694" i="4"/>
  <c r="AN694" i="4"/>
  <c r="AO694" i="4"/>
  <c r="AP694" i="4"/>
  <c r="AQ694" i="4"/>
  <c r="AL695" i="4"/>
  <c r="AM695" i="4"/>
  <c r="AN695" i="4"/>
  <c r="AO695" i="4"/>
  <c r="AP695" i="4"/>
  <c r="AQ695" i="4"/>
  <c r="AL696" i="4"/>
  <c r="AM696" i="4"/>
  <c r="AN696" i="4"/>
  <c r="AO696" i="4"/>
  <c r="AP696" i="4"/>
  <c r="AQ696" i="4"/>
  <c r="AL697" i="4"/>
  <c r="AM697" i="4"/>
  <c r="AN697" i="4"/>
  <c r="AO697" i="4"/>
  <c r="AP697" i="4"/>
  <c r="AQ697" i="4"/>
  <c r="AL698" i="4"/>
  <c r="AM698" i="4"/>
  <c r="AN698" i="4"/>
  <c r="AO698" i="4"/>
  <c r="AP698" i="4"/>
  <c r="AQ698" i="4"/>
  <c r="AL699" i="4"/>
  <c r="AM699" i="4"/>
  <c r="AN699" i="4"/>
  <c r="AO699" i="4"/>
  <c r="AP699" i="4"/>
  <c r="AQ699" i="4"/>
  <c r="AL700" i="4"/>
  <c r="AM700" i="4"/>
  <c r="AN700" i="4"/>
  <c r="AO700" i="4"/>
  <c r="AP700" i="4"/>
  <c r="AQ700" i="4"/>
  <c r="AL701" i="4"/>
  <c r="AM701" i="4"/>
  <c r="AN701" i="4"/>
  <c r="AO701" i="4"/>
  <c r="AP701" i="4"/>
  <c r="AQ701" i="4"/>
  <c r="AL702" i="4"/>
  <c r="AM702" i="4"/>
  <c r="AN702" i="4"/>
  <c r="AO702" i="4"/>
  <c r="AP702" i="4"/>
  <c r="AQ702" i="4"/>
  <c r="AL703" i="4"/>
  <c r="AM703" i="4"/>
  <c r="AN703" i="4"/>
  <c r="AO703" i="4"/>
  <c r="AP703" i="4"/>
  <c r="AQ703" i="4"/>
  <c r="AL704" i="4"/>
  <c r="AM704" i="4"/>
  <c r="AN704" i="4"/>
  <c r="AO704" i="4"/>
  <c r="AP704" i="4"/>
  <c r="AQ704" i="4"/>
  <c r="AL705" i="4"/>
  <c r="AM705" i="4"/>
  <c r="AN705" i="4"/>
  <c r="AO705" i="4"/>
  <c r="AP705" i="4"/>
  <c r="AQ705" i="4"/>
  <c r="AL706" i="4"/>
  <c r="AM706" i="4"/>
  <c r="AN706" i="4"/>
  <c r="AO706" i="4"/>
  <c r="AP706" i="4"/>
  <c r="AQ706" i="4"/>
  <c r="AL707" i="4"/>
  <c r="AM707" i="4"/>
  <c r="AN707" i="4"/>
  <c r="AO707" i="4"/>
  <c r="AP707" i="4"/>
  <c r="AQ707" i="4"/>
  <c r="AL708" i="4"/>
  <c r="AM708" i="4"/>
  <c r="AN708" i="4"/>
  <c r="AO708" i="4"/>
  <c r="AP708" i="4"/>
  <c r="AQ708" i="4"/>
  <c r="AL709" i="4"/>
  <c r="AM709" i="4"/>
  <c r="AN709" i="4"/>
  <c r="AO709" i="4"/>
  <c r="AP709" i="4"/>
  <c r="AQ709" i="4"/>
  <c r="AL710" i="4"/>
  <c r="AM710" i="4"/>
  <c r="AN710" i="4"/>
  <c r="AO710" i="4"/>
  <c r="AP710" i="4"/>
  <c r="AQ710" i="4"/>
  <c r="AL711" i="4"/>
  <c r="AM711" i="4"/>
  <c r="AN711" i="4"/>
  <c r="AO711" i="4"/>
  <c r="AP711" i="4"/>
  <c r="AQ711" i="4"/>
  <c r="AL712" i="4"/>
  <c r="AM712" i="4"/>
  <c r="AN712" i="4"/>
  <c r="AO712" i="4"/>
  <c r="AP712" i="4"/>
  <c r="AQ712" i="4"/>
  <c r="AL713" i="4"/>
  <c r="AM713" i="4"/>
  <c r="AN713" i="4"/>
  <c r="AO713" i="4"/>
  <c r="AP713" i="4"/>
  <c r="AQ713" i="4"/>
  <c r="AL714" i="4"/>
  <c r="AM714" i="4"/>
  <c r="AN714" i="4"/>
  <c r="AO714" i="4"/>
  <c r="AP714" i="4"/>
  <c r="AQ714" i="4"/>
  <c r="AL715" i="4"/>
  <c r="AM715" i="4"/>
  <c r="AN715" i="4"/>
  <c r="AO715" i="4"/>
  <c r="AP715" i="4"/>
  <c r="AQ715" i="4"/>
  <c r="AL716" i="4"/>
  <c r="AM716" i="4"/>
  <c r="AN716" i="4"/>
  <c r="AO716" i="4"/>
  <c r="AP716" i="4"/>
  <c r="AQ716" i="4"/>
  <c r="AL717" i="4"/>
  <c r="AM717" i="4"/>
  <c r="AN717" i="4"/>
  <c r="AO717" i="4"/>
  <c r="AP717" i="4"/>
  <c r="AQ717" i="4"/>
  <c r="AL718" i="4"/>
  <c r="AM718" i="4"/>
  <c r="AN718" i="4"/>
  <c r="AO718" i="4"/>
  <c r="AP718" i="4"/>
  <c r="AQ718" i="4"/>
  <c r="AL719" i="4"/>
  <c r="AM719" i="4"/>
  <c r="AN719" i="4"/>
  <c r="AO719" i="4"/>
  <c r="AP719" i="4"/>
  <c r="AQ719" i="4"/>
  <c r="AL720" i="4"/>
  <c r="AM720" i="4"/>
  <c r="AN720" i="4"/>
  <c r="AO720" i="4"/>
  <c r="AP720" i="4"/>
  <c r="AQ720" i="4"/>
  <c r="AL721" i="4"/>
  <c r="AM721" i="4"/>
  <c r="AN721" i="4"/>
  <c r="AO721" i="4"/>
  <c r="AP721" i="4"/>
  <c r="AQ721" i="4"/>
  <c r="AL722" i="4"/>
  <c r="AM722" i="4"/>
  <c r="AN722" i="4"/>
  <c r="AO722" i="4"/>
  <c r="AP722" i="4"/>
  <c r="AQ722" i="4"/>
  <c r="AL723" i="4"/>
  <c r="AM723" i="4"/>
  <c r="AN723" i="4"/>
  <c r="AO723" i="4"/>
  <c r="AP723" i="4"/>
  <c r="AQ723" i="4"/>
  <c r="AL724" i="4"/>
  <c r="AM724" i="4"/>
  <c r="AN724" i="4"/>
  <c r="AO724" i="4"/>
  <c r="AP724" i="4"/>
  <c r="AQ724" i="4"/>
  <c r="AL725" i="4"/>
  <c r="AM725" i="4"/>
  <c r="AN725" i="4"/>
  <c r="AO725" i="4"/>
  <c r="AP725" i="4"/>
  <c r="AQ725" i="4"/>
  <c r="AL726" i="4"/>
  <c r="AM726" i="4"/>
  <c r="AN726" i="4"/>
  <c r="AO726" i="4"/>
  <c r="AP726" i="4"/>
  <c r="AQ726" i="4"/>
  <c r="AL727" i="4"/>
  <c r="AM727" i="4"/>
  <c r="AN727" i="4"/>
  <c r="AO727" i="4"/>
  <c r="AP727" i="4"/>
  <c r="AQ727" i="4"/>
  <c r="AL728" i="4"/>
  <c r="AM728" i="4"/>
  <c r="AN728" i="4"/>
  <c r="AO728" i="4"/>
  <c r="AP728" i="4"/>
  <c r="AQ728" i="4"/>
  <c r="AL729" i="4"/>
  <c r="AM729" i="4"/>
  <c r="AN729" i="4"/>
  <c r="AO729" i="4"/>
  <c r="AP729" i="4"/>
  <c r="AQ729" i="4"/>
  <c r="AL730" i="4"/>
  <c r="AM730" i="4"/>
  <c r="AN730" i="4"/>
  <c r="AO730" i="4"/>
  <c r="AP730" i="4"/>
  <c r="AQ730" i="4"/>
  <c r="AL731" i="4"/>
  <c r="AM731" i="4"/>
  <c r="AN731" i="4"/>
  <c r="AO731" i="4"/>
  <c r="AP731" i="4"/>
  <c r="AQ731" i="4"/>
  <c r="AL732" i="4"/>
  <c r="AM732" i="4"/>
  <c r="AN732" i="4"/>
  <c r="AO732" i="4"/>
  <c r="AP732" i="4"/>
  <c r="AQ732" i="4"/>
  <c r="AL733" i="4"/>
  <c r="AM733" i="4"/>
  <c r="AN733" i="4"/>
  <c r="AO733" i="4"/>
  <c r="AP733" i="4"/>
  <c r="AQ733" i="4"/>
  <c r="AL734" i="4"/>
  <c r="AM734" i="4"/>
  <c r="AN734" i="4"/>
  <c r="AO734" i="4"/>
  <c r="AP734" i="4"/>
  <c r="AQ734" i="4"/>
  <c r="AL735" i="4"/>
  <c r="AM735" i="4"/>
  <c r="AN735" i="4"/>
  <c r="AO735" i="4"/>
  <c r="AP735" i="4"/>
  <c r="AQ735" i="4"/>
  <c r="AL736" i="4"/>
  <c r="AM736" i="4"/>
  <c r="AN736" i="4"/>
  <c r="AO736" i="4"/>
  <c r="AP736" i="4"/>
  <c r="AQ736" i="4"/>
  <c r="AL737" i="4"/>
  <c r="AM737" i="4"/>
  <c r="AN737" i="4"/>
  <c r="AO737" i="4"/>
  <c r="AP737" i="4"/>
  <c r="AQ737" i="4"/>
  <c r="AL738" i="4"/>
  <c r="AM738" i="4"/>
  <c r="AN738" i="4"/>
  <c r="AO738" i="4"/>
  <c r="AP738" i="4"/>
  <c r="AQ738" i="4"/>
  <c r="AL739" i="4"/>
  <c r="AM739" i="4"/>
  <c r="AN739" i="4"/>
  <c r="AO739" i="4"/>
  <c r="AP739" i="4"/>
  <c r="AQ739" i="4"/>
  <c r="AL740" i="4"/>
  <c r="AM740" i="4"/>
  <c r="AN740" i="4"/>
  <c r="AO740" i="4"/>
  <c r="AP740" i="4"/>
  <c r="AQ740" i="4"/>
  <c r="AL741" i="4"/>
  <c r="AM741" i="4"/>
  <c r="AN741" i="4"/>
  <c r="AO741" i="4"/>
  <c r="AP741" i="4"/>
  <c r="AQ741" i="4"/>
  <c r="AL742" i="4"/>
  <c r="AM742" i="4"/>
  <c r="AN742" i="4"/>
  <c r="AO742" i="4"/>
  <c r="AP742" i="4"/>
  <c r="AQ742" i="4"/>
  <c r="AL743" i="4"/>
  <c r="AM743" i="4"/>
  <c r="AN743" i="4"/>
  <c r="AO743" i="4"/>
  <c r="AP743" i="4"/>
  <c r="AQ743" i="4"/>
  <c r="AL744" i="4"/>
  <c r="AM744" i="4"/>
  <c r="AN744" i="4"/>
  <c r="AO744" i="4"/>
  <c r="AP744" i="4"/>
  <c r="AQ744" i="4"/>
  <c r="AL745" i="4"/>
  <c r="AM745" i="4"/>
  <c r="AN745" i="4"/>
  <c r="AO745" i="4"/>
  <c r="AP745" i="4"/>
  <c r="AQ745" i="4"/>
  <c r="AL746" i="4"/>
  <c r="AM746" i="4"/>
  <c r="AN746" i="4"/>
  <c r="AO746" i="4"/>
  <c r="AP746" i="4"/>
  <c r="AQ746" i="4"/>
  <c r="AL747" i="4"/>
  <c r="AM747" i="4"/>
  <c r="AN747" i="4"/>
  <c r="AO747" i="4"/>
  <c r="AP747" i="4"/>
  <c r="AQ747" i="4"/>
  <c r="AL748" i="4"/>
  <c r="AM748" i="4"/>
  <c r="AN748" i="4"/>
  <c r="AO748" i="4"/>
  <c r="AP748" i="4"/>
  <c r="AQ748" i="4"/>
  <c r="AL749" i="4"/>
  <c r="AM749" i="4"/>
  <c r="AN749" i="4"/>
  <c r="AO749" i="4"/>
  <c r="AP749" i="4"/>
  <c r="AQ749" i="4"/>
  <c r="AL750" i="4"/>
  <c r="AM750" i="4"/>
  <c r="AN750" i="4"/>
  <c r="AO750" i="4"/>
  <c r="AP750" i="4"/>
  <c r="AQ750" i="4"/>
  <c r="AL751" i="4"/>
  <c r="AM751" i="4"/>
  <c r="AN751" i="4"/>
  <c r="AO751" i="4"/>
  <c r="AP751" i="4"/>
  <c r="AQ751" i="4"/>
  <c r="AL752" i="4"/>
  <c r="AM752" i="4"/>
  <c r="AN752" i="4"/>
  <c r="AO752" i="4"/>
  <c r="AP752" i="4"/>
  <c r="AQ752" i="4"/>
  <c r="AL753" i="4"/>
  <c r="AM753" i="4"/>
  <c r="AN753" i="4"/>
  <c r="AO753" i="4"/>
  <c r="AP753" i="4"/>
  <c r="AQ753" i="4"/>
  <c r="AL754" i="4"/>
  <c r="AM754" i="4"/>
  <c r="AN754" i="4"/>
  <c r="AO754" i="4"/>
  <c r="AP754" i="4"/>
  <c r="AQ754" i="4"/>
  <c r="AL755" i="4"/>
  <c r="AM755" i="4"/>
  <c r="AN755" i="4"/>
  <c r="AO755" i="4"/>
  <c r="AP755" i="4"/>
  <c r="AQ755" i="4"/>
  <c r="AL756" i="4"/>
  <c r="AM756" i="4"/>
  <c r="AN756" i="4"/>
  <c r="AO756" i="4"/>
  <c r="AP756" i="4"/>
  <c r="AQ756" i="4"/>
  <c r="AL757" i="4"/>
  <c r="AM757" i="4"/>
  <c r="AN757" i="4"/>
  <c r="AO757" i="4"/>
  <c r="AP757" i="4"/>
  <c r="AQ757" i="4"/>
  <c r="AL758" i="4"/>
  <c r="AM758" i="4"/>
  <c r="AN758" i="4"/>
  <c r="AO758" i="4"/>
  <c r="AP758" i="4"/>
  <c r="AQ758" i="4"/>
  <c r="AL759" i="4"/>
  <c r="AM759" i="4"/>
  <c r="AN759" i="4"/>
  <c r="AO759" i="4"/>
  <c r="AP759" i="4"/>
  <c r="AQ759" i="4"/>
  <c r="AL760" i="4"/>
  <c r="AM760" i="4"/>
  <c r="AN760" i="4"/>
  <c r="AO760" i="4"/>
  <c r="AP760" i="4"/>
  <c r="AQ760" i="4"/>
  <c r="AL761" i="4"/>
  <c r="AM761" i="4"/>
  <c r="AN761" i="4"/>
  <c r="AO761" i="4"/>
  <c r="AP761" i="4"/>
  <c r="AQ761" i="4"/>
  <c r="AL762" i="4"/>
  <c r="AM762" i="4"/>
  <c r="AN762" i="4"/>
  <c r="AO762" i="4"/>
  <c r="AP762" i="4"/>
  <c r="AQ762" i="4"/>
  <c r="AL763" i="4"/>
  <c r="AM763" i="4"/>
  <c r="AN763" i="4"/>
  <c r="AO763" i="4"/>
  <c r="AP763" i="4"/>
  <c r="AQ763" i="4"/>
  <c r="AL764" i="4"/>
  <c r="AM764" i="4"/>
  <c r="AN764" i="4"/>
  <c r="AO764" i="4"/>
  <c r="AP764" i="4"/>
  <c r="AQ764" i="4"/>
  <c r="AL765" i="4"/>
  <c r="AM765" i="4"/>
  <c r="AN765" i="4"/>
  <c r="AO765" i="4"/>
  <c r="AP765" i="4"/>
  <c r="AQ765" i="4"/>
  <c r="AL766" i="4"/>
  <c r="AM766" i="4"/>
  <c r="AN766" i="4"/>
  <c r="AO766" i="4"/>
  <c r="AP766" i="4"/>
  <c r="AQ766" i="4"/>
  <c r="AL767" i="4"/>
  <c r="AM767" i="4"/>
  <c r="AN767" i="4"/>
  <c r="AO767" i="4"/>
  <c r="AP767" i="4"/>
  <c r="AQ767" i="4"/>
  <c r="AL768" i="4"/>
  <c r="AM768" i="4"/>
  <c r="AN768" i="4"/>
  <c r="AO768" i="4"/>
  <c r="AP768" i="4"/>
  <c r="AQ768" i="4"/>
  <c r="AL769" i="4"/>
  <c r="AM769" i="4"/>
  <c r="AN769" i="4"/>
  <c r="AO769" i="4"/>
  <c r="AP769" i="4"/>
  <c r="AQ769" i="4"/>
  <c r="AL770" i="4"/>
  <c r="AM770" i="4"/>
  <c r="AN770" i="4"/>
  <c r="AO770" i="4"/>
  <c r="AP770" i="4"/>
  <c r="AQ770" i="4"/>
  <c r="AL771" i="4"/>
  <c r="AM771" i="4"/>
  <c r="AN771" i="4"/>
  <c r="AO771" i="4"/>
  <c r="AP771" i="4"/>
  <c r="AQ771" i="4"/>
  <c r="AL772" i="4"/>
  <c r="AM772" i="4"/>
  <c r="AN772" i="4"/>
  <c r="AO772" i="4"/>
  <c r="AP772" i="4"/>
  <c r="AQ772" i="4"/>
  <c r="AL773" i="4"/>
  <c r="AM773" i="4"/>
  <c r="AN773" i="4"/>
  <c r="AO773" i="4"/>
  <c r="AP773" i="4"/>
  <c r="AQ773" i="4"/>
  <c r="AL774" i="4"/>
  <c r="AM774" i="4"/>
  <c r="AN774" i="4"/>
  <c r="AO774" i="4"/>
  <c r="AP774" i="4"/>
  <c r="AQ774" i="4"/>
  <c r="AL775" i="4"/>
  <c r="AM775" i="4"/>
  <c r="AN775" i="4"/>
  <c r="AO775" i="4"/>
  <c r="AP775" i="4"/>
  <c r="AQ775" i="4"/>
  <c r="AL776" i="4"/>
  <c r="AM776" i="4"/>
  <c r="AN776" i="4"/>
  <c r="AO776" i="4"/>
  <c r="AP776" i="4"/>
  <c r="AQ776" i="4"/>
  <c r="AL777" i="4"/>
  <c r="AM777" i="4"/>
  <c r="AN777" i="4"/>
  <c r="AO777" i="4"/>
  <c r="AP777" i="4"/>
  <c r="AQ777" i="4"/>
  <c r="AL778" i="4"/>
  <c r="AM778" i="4"/>
  <c r="AN778" i="4"/>
  <c r="AO778" i="4"/>
  <c r="AP778" i="4"/>
  <c r="AQ778" i="4"/>
  <c r="AL779" i="4"/>
  <c r="AM779" i="4"/>
  <c r="AN779" i="4"/>
  <c r="AO779" i="4"/>
  <c r="AP779" i="4"/>
  <c r="AQ779" i="4"/>
  <c r="AL780" i="4"/>
  <c r="AM780" i="4"/>
  <c r="AN780" i="4"/>
  <c r="AO780" i="4"/>
  <c r="AP780" i="4"/>
  <c r="AQ780" i="4"/>
  <c r="AL781" i="4"/>
  <c r="AM781" i="4"/>
  <c r="AN781" i="4"/>
  <c r="AO781" i="4"/>
  <c r="AP781" i="4"/>
  <c r="AQ781" i="4"/>
  <c r="AL782" i="4"/>
  <c r="AM782" i="4"/>
  <c r="AN782" i="4"/>
  <c r="AO782" i="4"/>
  <c r="AP782" i="4"/>
  <c r="AQ782" i="4"/>
  <c r="AL783" i="4"/>
  <c r="AM783" i="4"/>
  <c r="AN783" i="4"/>
  <c r="AO783" i="4"/>
  <c r="AP783" i="4"/>
  <c r="AQ783" i="4"/>
  <c r="AL784" i="4"/>
  <c r="AM784" i="4"/>
  <c r="AN784" i="4"/>
  <c r="AO784" i="4"/>
  <c r="AP784" i="4"/>
  <c r="AQ784" i="4"/>
  <c r="AL785" i="4"/>
  <c r="AM785" i="4"/>
  <c r="AN785" i="4"/>
  <c r="AO785" i="4"/>
  <c r="AP785" i="4"/>
  <c r="AQ785" i="4"/>
  <c r="AL786" i="4"/>
  <c r="AM786" i="4"/>
  <c r="AN786" i="4"/>
  <c r="AO786" i="4"/>
  <c r="AP786" i="4"/>
  <c r="AQ786" i="4"/>
  <c r="AL787" i="4"/>
  <c r="AM787" i="4"/>
  <c r="AN787" i="4"/>
  <c r="AO787" i="4"/>
  <c r="AP787" i="4"/>
  <c r="AQ787" i="4"/>
  <c r="AL788" i="4"/>
  <c r="AM788" i="4"/>
  <c r="AN788" i="4"/>
  <c r="AO788" i="4"/>
  <c r="AP788" i="4"/>
  <c r="AQ788" i="4"/>
  <c r="AL789" i="4"/>
  <c r="AM789" i="4"/>
  <c r="AN789" i="4"/>
  <c r="AO789" i="4"/>
  <c r="AP789" i="4"/>
  <c r="AQ789" i="4"/>
  <c r="AL790" i="4"/>
  <c r="AM790" i="4"/>
  <c r="AN790" i="4"/>
  <c r="AO790" i="4"/>
  <c r="AP790" i="4"/>
  <c r="AQ790" i="4"/>
  <c r="AL791" i="4"/>
  <c r="AM791" i="4"/>
  <c r="AN791" i="4"/>
  <c r="AO791" i="4"/>
  <c r="AP791" i="4"/>
  <c r="AQ791" i="4"/>
  <c r="AL792" i="4"/>
  <c r="AM792" i="4"/>
  <c r="AN792" i="4"/>
  <c r="AO792" i="4"/>
  <c r="AP792" i="4"/>
  <c r="AQ792" i="4"/>
  <c r="AL793" i="4"/>
  <c r="AM793" i="4"/>
  <c r="AN793" i="4"/>
  <c r="AO793" i="4"/>
  <c r="AP793" i="4"/>
  <c r="AQ793" i="4"/>
  <c r="AL794" i="4"/>
  <c r="AM794" i="4"/>
  <c r="AN794" i="4"/>
  <c r="AO794" i="4"/>
  <c r="AP794" i="4"/>
  <c r="AQ794" i="4"/>
  <c r="AL795" i="4"/>
  <c r="AM795" i="4"/>
  <c r="AN795" i="4"/>
  <c r="AO795" i="4"/>
  <c r="AP795" i="4"/>
  <c r="AQ795" i="4"/>
  <c r="AL796" i="4"/>
  <c r="AM796" i="4"/>
  <c r="AN796" i="4"/>
  <c r="AO796" i="4"/>
  <c r="AP796" i="4"/>
  <c r="AQ796" i="4"/>
  <c r="AL797" i="4"/>
  <c r="AM797" i="4"/>
  <c r="AN797" i="4"/>
  <c r="AO797" i="4"/>
  <c r="AP797" i="4"/>
  <c r="AQ797" i="4"/>
  <c r="AL798" i="4"/>
  <c r="AM798" i="4"/>
  <c r="AN798" i="4"/>
  <c r="AO798" i="4"/>
  <c r="AP798" i="4"/>
  <c r="AQ798" i="4"/>
  <c r="AL799" i="4"/>
  <c r="AM799" i="4"/>
  <c r="AN799" i="4"/>
  <c r="AO799" i="4"/>
  <c r="AP799" i="4"/>
  <c r="AQ799" i="4"/>
  <c r="AL800" i="4"/>
  <c r="AM800" i="4"/>
  <c r="AN800" i="4"/>
  <c r="AO800" i="4"/>
  <c r="AP800" i="4"/>
  <c r="AQ800" i="4"/>
  <c r="AL801" i="4"/>
  <c r="AM801" i="4"/>
  <c r="AN801" i="4"/>
  <c r="AO801" i="4"/>
  <c r="AP801" i="4"/>
  <c r="AQ801" i="4"/>
  <c r="AL802" i="4"/>
  <c r="AM802" i="4"/>
  <c r="AN802" i="4"/>
  <c r="AO802" i="4"/>
  <c r="AP802" i="4"/>
  <c r="AQ802" i="4"/>
  <c r="AL803" i="4"/>
  <c r="AM803" i="4"/>
  <c r="AN803" i="4"/>
  <c r="AO803" i="4"/>
  <c r="AP803" i="4"/>
  <c r="AQ803" i="4"/>
  <c r="AL804" i="4"/>
  <c r="AM804" i="4"/>
  <c r="AN804" i="4"/>
  <c r="AO804" i="4"/>
  <c r="AP804" i="4"/>
  <c r="AQ804" i="4"/>
  <c r="AL805" i="4"/>
  <c r="AM805" i="4"/>
  <c r="AN805" i="4"/>
  <c r="AO805" i="4"/>
  <c r="AP805" i="4"/>
  <c r="AQ805" i="4"/>
  <c r="AL806" i="4"/>
  <c r="AM806" i="4"/>
  <c r="AN806" i="4"/>
  <c r="AO806" i="4"/>
  <c r="AP806" i="4"/>
  <c r="AQ806" i="4"/>
  <c r="AL807" i="4"/>
  <c r="AM807" i="4"/>
  <c r="AN807" i="4"/>
  <c r="AO807" i="4"/>
  <c r="AP807" i="4"/>
  <c r="AQ807" i="4"/>
  <c r="AL808" i="4"/>
  <c r="AM808" i="4"/>
  <c r="AN808" i="4"/>
  <c r="AO808" i="4"/>
  <c r="AP808" i="4"/>
  <c r="AQ808" i="4"/>
  <c r="AL809" i="4"/>
  <c r="AM809" i="4"/>
  <c r="AN809" i="4"/>
  <c r="AO809" i="4"/>
  <c r="AP809" i="4"/>
  <c r="AQ809" i="4"/>
  <c r="AL810" i="4"/>
  <c r="AM810" i="4"/>
  <c r="AN810" i="4"/>
  <c r="AO810" i="4"/>
  <c r="AP810" i="4"/>
  <c r="AQ810" i="4"/>
  <c r="AL811" i="4"/>
  <c r="AM811" i="4"/>
  <c r="AN811" i="4"/>
  <c r="AO811" i="4"/>
  <c r="AP811" i="4"/>
  <c r="AQ811" i="4"/>
  <c r="AL812" i="4"/>
  <c r="AM812" i="4"/>
  <c r="AN812" i="4"/>
  <c r="AO812" i="4"/>
  <c r="AP812" i="4"/>
  <c r="AQ812" i="4"/>
  <c r="AL813" i="4"/>
  <c r="AM813" i="4"/>
  <c r="AN813" i="4"/>
  <c r="AO813" i="4"/>
  <c r="AP813" i="4"/>
  <c r="AQ813" i="4"/>
  <c r="AL814" i="4"/>
  <c r="AM814" i="4"/>
  <c r="AN814" i="4"/>
  <c r="AO814" i="4"/>
  <c r="AP814" i="4"/>
  <c r="AQ814" i="4"/>
  <c r="AL815" i="4"/>
  <c r="AM815" i="4"/>
  <c r="AN815" i="4"/>
  <c r="AO815" i="4"/>
  <c r="AP815" i="4"/>
  <c r="AQ815" i="4"/>
  <c r="AL816" i="4"/>
  <c r="AM816" i="4"/>
  <c r="AN816" i="4"/>
  <c r="AO816" i="4"/>
  <c r="AP816" i="4"/>
  <c r="AQ816" i="4"/>
  <c r="AL817" i="4"/>
  <c r="AM817" i="4"/>
  <c r="AN817" i="4"/>
  <c r="AO817" i="4"/>
  <c r="AP817" i="4"/>
  <c r="AQ817" i="4"/>
  <c r="AL818" i="4"/>
  <c r="AM818" i="4"/>
  <c r="AN818" i="4"/>
  <c r="AO818" i="4"/>
  <c r="AP818" i="4"/>
  <c r="AQ818" i="4"/>
  <c r="AL819" i="4"/>
  <c r="AM819" i="4"/>
  <c r="AN819" i="4"/>
  <c r="AO819" i="4"/>
  <c r="AP819" i="4"/>
  <c r="AQ819" i="4"/>
  <c r="AL820" i="4"/>
  <c r="AM820" i="4"/>
  <c r="AN820" i="4"/>
  <c r="AO820" i="4"/>
  <c r="AP820" i="4"/>
  <c r="AQ820" i="4"/>
  <c r="AL821" i="4"/>
  <c r="AM821" i="4"/>
  <c r="AN821" i="4"/>
  <c r="AO821" i="4"/>
  <c r="AP821" i="4"/>
  <c r="AQ821" i="4"/>
  <c r="AL822" i="4"/>
  <c r="AM822" i="4"/>
  <c r="AN822" i="4"/>
  <c r="AO822" i="4"/>
  <c r="AP822" i="4"/>
  <c r="AQ822" i="4"/>
  <c r="AL823" i="4"/>
  <c r="AM823" i="4"/>
  <c r="AN823" i="4"/>
  <c r="AO823" i="4"/>
  <c r="AP823" i="4"/>
  <c r="AQ823" i="4"/>
  <c r="AL824" i="4"/>
  <c r="AM824" i="4"/>
  <c r="AN824" i="4"/>
  <c r="AO824" i="4"/>
  <c r="AP824" i="4"/>
  <c r="AQ824" i="4"/>
  <c r="AL825" i="4"/>
  <c r="AM825" i="4"/>
  <c r="AN825" i="4"/>
  <c r="AO825" i="4"/>
  <c r="AP825" i="4"/>
  <c r="AQ825" i="4"/>
  <c r="AL826" i="4"/>
  <c r="AM826" i="4"/>
  <c r="AN826" i="4"/>
  <c r="AO826" i="4"/>
  <c r="AP826" i="4"/>
  <c r="AQ826" i="4"/>
  <c r="AL827" i="4"/>
  <c r="AM827" i="4"/>
  <c r="AN827" i="4"/>
  <c r="AO827" i="4"/>
  <c r="AP827" i="4"/>
  <c r="AQ827" i="4"/>
  <c r="AL828" i="4"/>
  <c r="AM828" i="4"/>
  <c r="AN828" i="4"/>
  <c r="AO828" i="4"/>
  <c r="AP828" i="4"/>
  <c r="AQ828" i="4"/>
  <c r="AL829" i="4"/>
  <c r="AM829" i="4"/>
  <c r="AN829" i="4"/>
  <c r="AO829" i="4"/>
  <c r="AP829" i="4"/>
  <c r="AQ829" i="4"/>
  <c r="AL830" i="4"/>
  <c r="AM830" i="4"/>
  <c r="AN830" i="4"/>
  <c r="AO830" i="4"/>
  <c r="AP830" i="4"/>
  <c r="AQ830" i="4"/>
  <c r="AL831" i="4"/>
  <c r="AM831" i="4"/>
  <c r="AN831" i="4"/>
  <c r="AO831" i="4"/>
  <c r="AP831" i="4"/>
  <c r="AQ831" i="4"/>
  <c r="AL832" i="4"/>
  <c r="AM832" i="4"/>
  <c r="AN832" i="4"/>
  <c r="AO832" i="4"/>
  <c r="AP832" i="4"/>
  <c r="AQ832" i="4"/>
  <c r="AL833" i="4"/>
  <c r="AM833" i="4"/>
  <c r="AN833" i="4"/>
  <c r="AO833" i="4"/>
  <c r="AP833" i="4"/>
  <c r="AQ833" i="4"/>
  <c r="AL834" i="4"/>
  <c r="AM834" i="4"/>
  <c r="AN834" i="4"/>
  <c r="AO834" i="4"/>
  <c r="AP834" i="4"/>
  <c r="AQ834" i="4"/>
  <c r="AL835" i="4"/>
  <c r="AM835" i="4"/>
  <c r="AN835" i="4"/>
  <c r="AO835" i="4"/>
  <c r="AP835" i="4"/>
  <c r="AQ835" i="4"/>
  <c r="AL836" i="4"/>
  <c r="AM836" i="4"/>
  <c r="AN836" i="4"/>
  <c r="AO836" i="4"/>
  <c r="AP836" i="4"/>
  <c r="AQ836" i="4"/>
  <c r="AL837" i="4"/>
  <c r="AM837" i="4"/>
  <c r="AN837" i="4"/>
  <c r="AO837" i="4"/>
  <c r="AP837" i="4"/>
  <c r="AQ837" i="4"/>
  <c r="AL838" i="4"/>
  <c r="AM838" i="4"/>
  <c r="AN838" i="4"/>
  <c r="AO838" i="4"/>
  <c r="AP838" i="4"/>
  <c r="AQ838" i="4"/>
  <c r="AL839" i="4"/>
  <c r="AM839" i="4"/>
  <c r="AN839" i="4"/>
  <c r="AO839" i="4"/>
  <c r="AP839" i="4"/>
  <c r="AQ839" i="4"/>
  <c r="AL840" i="4"/>
  <c r="AM840" i="4"/>
  <c r="AN840" i="4"/>
  <c r="AO840" i="4"/>
  <c r="AP840" i="4"/>
  <c r="AQ840" i="4"/>
  <c r="AL841" i="4"/>
  <c r="AM841" i="4"/>
  <c r="AN841" i="4"/>
  <c r="AO841" i="4"/>
  <c r="AP841" i="4"/>
  <c r="AQ841" i="4"/>
  <c r="AL842" i="4"/>
  <c r="AM842" i="4"/>
  <c r="AN842" i="4"/>
  <c r="AO842" i="4"/>
  <c r="AP842" i="4"/>
  <c r="AQ842" i="4"/>
  <c r="AL843" i="4"/>
  <c r="AM843" i="4"/>
  <c r="AN843" i="4"/>
  <c r="AO843" i="4"/>
  <c r="AP843" i="4"/>
  <c r="AQ843" i="4"/>
  <c r="AL844" i="4"/>
  <c r="AM844" i="4"/>
  <c r="AN844" i="4"/>
  <c r="AO844" i="4"/>
  <c r="AP844" i="4"/>
  <c r="AQ844" i="4"/>
  <c r="AL845" i="4"/>
  <c r="AM845" i="4"/>
  <c r="AN845" i="4"/>
  <c r="AO845" i="4"/>
  <c r="AP845" i="4"/>
  <c r="AQ845" i="4"/>
  <c r="AL846" i="4"/>
  <c r="AM846" i="4"/>
  <c r="AN846" i="4"/>
  <c r="AO846" i="4"/>
  <c r="AP846" i="4"/>
  <c r="AQ846" i="4"/>
  <c r="AL847" i="4"/>
  <c r="AM847" i="4"/>
  <c r="AN847" i="4"/>
  <c r="AO847" i="4"/>
  <c r="AP847" i="4"/>
  <c r="AQ847" i="4"/>
  <c r="AL848" i="4"/>
  <c r="AM848" i="4"/>
  <c r="AN848" i="4"/>
  <c r="AO848" i="4"/>
  <c r="AP848" i="4"/>
  <c r="AQ848" i="4"/>
  <c r="AL849" i="4"/>
  <c r="AM849" i="4"/>
  <c r="AN849" i="4"/>
  <c r="AO849" i="4"/>
  <c r="AP849" i="4"/>
  <c r="AQ849" i="4"/>
  <c r="AL850" i="4"/>
  <c r="AM850" i="4"/>
  <c r="AN850" i="4"/>
  <c r="AO850" i="4"/>
  <c r="AP850" i="4"/>
  <c r="AQ850" i="4"/>
  <c r="AL851" i="4"/>
  <c r="AM851" i="4"/>
  <c r="AN851" i="4"/>
  <c r="AO851" i="4"/>
  <c r="AP851" i="4"/>
  <c r="AQ851" i="4"/>
  <c r="AL852" i="4"/>
  <c r="AM852" i="4"/>
  <c r="AN852" i="4"/>
  <c r="AO852" i="4"/>
  <c r="AP852" i="4"/>
  <c r="AQ852" i="4"/>
  <c r="AL853" i="4"/>
  <c r="AM853" i="4"/>
  <c r="AN853" i="4"/>
  <c r="AO853" i="4"/>
  <c r="AP853" i="4"/>
  <c r="AQ853" i="4"/>
  <c r="AL854" i="4"/>
  <c r="AM854" i="4"/>
  <c r="AN854" i="4"/>
  <c r="AO854" i="4"/>
  <c r="AP854" i="4"/>
  <c r="AQ854" i="4"/>
  <c r="AL855" i="4"/>
  <c r="AM855" i="4"/>
  <c r="AN855" i="4"/>
  <c r="AO855" i="4"/>
  <c r="AP855" i="4"/>
  <c r="AQ855" i="4"/>
  <c r="AL856" i="4"/>
  <c r="AM856" i="4"/>
  <c r="AN856" i="4"/>
  <c r="AO856" i="4"/>
  <c r="AP856" i="4"/>
  <c r="AQ856" i="4"/>
  <c r="AL857" i="4"/>
  <c r="AM857" i="4"/>
  <c r="AN857" i="4"/>
  <c r="AO857" i="4"/>
  <c r="AP857" i="4"/>
  <c r="AQ857" i="4"/>
  <c r="AL858" i="4"/>
  <c r="AM858" i="4"/>
  <c r="AN858" i="4"/>
  <c r="AO858" i="4"/>
  <c r="AP858" i="4"/>
  <c r="AQ858" i="4"/>
  <c r="AL859" i="4"/>
  <c r="AM859" i="4"/>
  <c r="AN859" i="4"/>
  <c r="AO859" i="4"/>
  <c r="AP859" i="4"/>
  <c r="AQ859" i="4"/>
  <c r="AL860" i="4"/>
  <c r="AM860" i="4"/>
  <c r="AN860" i="4"/>
  <c r="AO860" i="4"/>
  <c r="AP860" i="4"/>
  <c r="AQ860" i="4"/>
  <c r="AL861" i="4"/>
  <c r="AM861" i="4"/>
  <c r="AN861" i="4"/>
  <c r="AO861" i="4"/>
  <c r="AP861" i="4"/>
  <c r="AQ861" i="4"/>
  <c r="AL862" i="4"/>
  <c r="AM862" i="4"/>
  <c r="AN862" i="4"/>
  <c r="AO862" i="4"/>
  <c r="AP862" i="4"/>
  <c r="AQ862" i="4"/>
  <c r="AL863" i="4"/>
  <c r="AM863" i="4"/>
  <c r="AN863" i="4"/>
  <c r="AO863" i="4"/>
  <c r="AP863" i="4"/>
  <c r="AQ863" i="4"/>
  <c r="AL864" i="4"/>
  <c r="AM864" i="4"/>
  <c r="AN864" i="4"/>
  <c r="AO864" i="4"/>
  <c r="AP864" i="4"/>
  <c r="AQ864" i="4"/>
  <c r="AL865" i="4"/>
  <c r="AM865" i="4"/>
  <c r="AN865" i="4"/>
  <c r="AO865" i="4"/>
  <c r="AP865" i="4"/>
  <c r="AQ865" i="4"/>
  <c r="AL866" i="4"/>
  <c r="AM866" i="4"/>
  <c r="AN866" i="4"/>
  <c r="AO866" i="4"/>
  <c r="AP866" i="4"/>
  <c r="AQ866" i="4"/>
  <c r="AL867" i="4"/>
  <c r="AM867" i="4"/>
  <c r="AN867" i="4"/>
  <c r="AO867" i="4"/>
  <c r="AP867" i="4"/>
  <c r="AQ867" i="4"/>
  <c r="AL868" i="4"/>
  <c r="AM868" i="4"/>
  <c r="AN868" i="4"/>
  <c r="AO868" i="4"/>
  <c r="AP868" i="4"/>
  <c r="AQ868" i="4"/>
  <c r="AL869" i="4"/>
  <c r="AM869" i="4"/>
  <c r="AN869" i="4"/>
  <c r="AO869" i="4"/>
  <c r="AP869" i="4"/>
  <c r="AQ869" i="4"/>
  <c r="AL870" i="4"/>
  <c r="AM870" i="4"/>
  <c r="AN870" i="4"/>
  <c r="AO870" i="4"/>
  <c r="AP870" i="4"/>
  <c r="AQ870" i="4"/>
  <c r="AL871" i="4"/>
  <c r="AM871" i="4"/>
  <c r="AN871" i="4"/>
  <c r="AO871" i="4"/>
  <c r="AP871" i="4"/>
  <c r="AQ871" i="4"/>
  <c r="AL872" i="4"/>
  <c r="AM872" i="4"/>
  <c r="AN872" i="4"/>
  <c r="AO872" i="4"/>
  <c r="AP872" i="4"/>
  <c r="AQ872" i="4"/>
  <c r="AL873" i="4"/>
  <c r="AM873" i="4"/>
  <c r="AN873" i="4"/>
  <c r="AO873" i="4"/>
  <c r="AP873" i="4"/>
  <c r="AQ873" i="4"/>
  <c r="AL874" i="4"/>
  <c r="AM874" i="4"/>
  <c r="AN874" i="4"/>
  <c r="AO874" i="4"/>
  <c r="AP874" i="4"/>
  <c r="AQ874" i="4"/>
  <c r="AL875" i="4"/>
  <c r="AM875" i="4"/>
  <c r="AN875" i="4"/>
  <c r="AO875" i="4"/>
  <c r="AP875" i="4"/>
  <c r="AQ875" i="4"/>
  <c r="AL876" i="4"/>
  <c r="AM876" i="4"/>
  <c r="AN876" i="4"/>
  <c r="AO876" i="4"/>
  <c r="AP876" i="4"/>
  <c r="AQ876" i="4"/>
  <c r="AL877" i="4"/>
  <c r="AM877" i="4"/>
  <c r="AN877" i="4"/>
  <c r="AO877" i="4"/>
  <c r="AP877" i="4"/>
  <c r="AQ877" i="4"/>
  <c r="AL878" i="4"/>
  <c r="AM878" i="4"/>
  <c r="AN878" i="4"/>
  <c r="AO878" i="4"/>
  <c r="AP878" i="4"/>
  <c r="AQ878" i="4"/>
  <c r="AL879" i="4"/>
  <c r="AM879" i="4"/>
  <c r="AN879" i="4"/>
  <c r="AO879" i="4"/>
  <c r="AP879" i="4"/>
  <c r="AQ879" i="4"/>
  <c r="AL880" i="4"/>
  <c r="AM880" i="4"/>
  <c r="AN880" i="4"/>
  <c r="AO880" i="4"/>
  <c r="AP880" i="4"/>
  <c r="AQ880" i="4"/>
  <c r="AL881" i="4"/>
  <c r="AM881" i="4"/>
  <c r="AN881" i="4"/>
  <c r="AO881" i="4"/>
  <c r="AP881" i="4"/>
  <c r="AQ881" i="4"/>
  <c r="AL882" i="4"/>
  <c r="AM882" i="4"/>
  <c r="AN882" i="4"/>
  <c r="AO882" i="4"/>
  <c r="AP882" i="4"/>
  <c r="AQ882" i="4"/>
  <c r="AL883" i="4"/>
  <c r="AM883" i="4"/>
  <c r="AN883" i="4"/>
  <c r="AO883" i="4"/>
  <c r="AP883" i="4"/>
  <c r="AQ883" i="4"/>
  <c r="AL884" i="4"/>
  <c r="AM884" i="4"/>
  <c r="AN884" i="4"/>
  <c r="AO884" i="4"/>
  <c r="AP884" i="4"/>
  <c r="AQ884" i="4"/>
  <c r="AL885" i="4"/>
  <c r="AM885" i="4"/>
  <c r="AN885" i="4"/>
  <c r="AO885" i="4"/>
  <c r="AP885" i="4"/>
  <c r="AQ885" i="4"/>
  <c r="AL886" i="4"/>
  <c r="AM886" i="4"/>
  <c r="AN886" i="4"/>
  <c r="AO886" i="4"/>
  <c r="AP886" i="4"/>
  <c r="AQ886" i="4"/>
  <c r="AL887" i="4"/>
  <c r="AM887" i="4"/>
  <c r="AN887" i="4"/>
  <c r="AO887" i="4"/>
  <c r="AP887" i="4"/>
  <c r="AQ887" i="4"/>
  <c r="AL888" i="4"/>
  <c r="AM888" i="4"/>
  <c r="AN888" i="4"/>
  <c r="AO888" i="4"/>
  <c r="AP888" i="4"/>
  <c r="AQ888" i="4"/>
  <c r="AL889" i="4"/>
  <c r="AM889" i="4"/>
  <c r="AN889" i="4"/>
  <c r="AO889" i="4"/>
  <c r="AP889" i="4"/>
  <c r="AQ889" i="4"/>
  <c r="AL890" i="4"/>
  <c r="AM890" i="4"/>
  <c r="AN890" i="4"/>
  <c r="AO890" i="4"/>
  <c r="AP890" i="4"/>
  <c r="AQ890" i="4"/>
  <c r="AL891" i="4"/>
  <c r="AM891" i="4"/>
  <c r="AN891" i="4"/>
  <c r="AO891" i="4"/>
  <c r="AP891" i="4"/>
  <c r="AQ891" i="4"/>
  <c r="AL892" i="4"/>
  <c r="AM892" i="4"/>
  <c r="AN892" i="4"/>
  <c r="AO892" i="4"/>
  <c r="AP892" i="4"/>
  <c r="AQ892" i="4"/>
  <c r="AL893" i="4"/>
  <c r="AM893" i="4"/>
  <c r="AN893" i="4"/>
  <c r="AO893" i="4"/>
  <c r="AP893" i="4"/>
  <c r="AQ893" i="4"/>
  <c r="AL894" i="4"/>
  <c r="AM894" i="4"/>
  <c r="AN894" i="4"/>
  <c r="AO894" i="4"/>
  <c r="AP894" i="4"/>
  <c r="AQ894" i="4"/>
  <c r="AL895" i="4"/>
  <c r="AM895" i="4"/>
  <c r="AN895" i="4"/>
  <c r="AO895" i="4"/>
  <c r="AP895" i="4"/>
  <c r="AQ895" i="4"/>
  <c r="AL896" i="4"/>
  <c r="AM896" i="4"/>
  <c r="AN896" i="4"/>
  <c r="AO896" i="4"/>
  <c r="AP896" i="4"/>
  <c r="AQ896" i="4"/>
  <c r="AL897" i="4"/>
  <c r="AM897" i="4"/>
  <c r="AN897" i="4"/>
  <c r="AO897" i="4"/>
  <c r="AP897" i="4"/>
  <c r="AQ897" i="4"/>
  <c r="AL898" i="4"/>
  <c r="AM898" i="4"/>
  <c r="AN898" i="4"/>
  <c r="AO898" i="4"/>
  <c r="AP898" i="4"/>
  <c r="AQ898" i="4"/>
  <c r="AL899" i="4"/>
  <c r="AM899" i="4"/>
  <c r="AN899" i="4"/>
  <c r="AO899" i="4"/>
  <c r="AP899" i="4"/>
  <c r="AQ899" i="4"/>
  <c r="AL900" i="4"/>
  <c r="AM900" i="4"/>
  <c r="AN900" i="4"/>
  <c r="AO900" i="4"/>
  <c r="AP900" i="4"/>
  <c r="AQ900" i="4"/>
  <c r="AL901" i="4"/>
  <c r="AM901" i="4"/>
  <c r="AN901" i="4"/>
  <c r="AO901" i="4"/>
  <c r="AP901" i="4"/>
  <c r="AQ901" i="4"/>
  <c r="AL902" i="4"/>
  <c r="AM902" i="4"/>
  <c r="AN902" i="4"/>
  <c r="AO902" i="4"/>
  <c r="AP902" i="4"/>
  <c r="AQ902" i="4"/>
  <c r="AL903" i="4"/>
  <c r="AM903" i="4"/>
  <c r="AN903" i="4"/>
  <c r="AO903" i="4"/>
  <c r="AP903" i="4"/>
  <c r="AQ903" i="4"/>
  <c r="AL904" i="4"/>
  <c r="AM904" i="4"/>
  <c r="AN904" i="4"/>
  <c r="AO904" i="4"/>
  <c r="AP904" i="4"/>
  <c r="AQ904" i="4"/>
  <c r="AL905" i="4"/>
  <c r="AM905" i="4"/>
  <c r="AN905" i="4"/>
  <c r="AO905" i="4"/>
  <c r="AP905" i="4"/>
  <c r="AQ905" i="4"/>
  <c r="AL906" i="4"/>
  <c r="AM906" i="4"/>
  <c r="AN906" i="4"/>
  <c r="AO906" i="4"/>
  <c r="AP906" i="4"/>
  <c r="AQ906" i="4"/>
  <c r="AL907" i="4"/>
  <c r="AM907" i="4"/>
  <c r="AN907" i="4"/>
  <c r="AO907" i="4"/>
  <c r="AP907" i="4"/>
  <c r="AQ907" i="4"/>
  <c r="AL908" i="4"/>
  <c r="AM908" i="4"/>
  <c r="AN908" i="4"/>
  <c r="AO908" i="4"/>
  <c r="AP908" i="4"/>
  <c r="AQ908" i="4"/>
  <c r="AL909" i="4"/>
  <c r="AM909" i="4"/>
  <c r="AN909" i="4"/>
  <c r="AO909" i="4"/>
  <c r="AP909" i="4"/>
  <c r="AQ909" i="4"/>
  <c r="AL910" i="4"/>
  <c r="AM910" i="4"/>
  <c r="AN910" i="4"/>
  <c r="AO910" i="4"/>
  <c r="AP910" i="4"/>
  <c r="AQ910" i="4"/>
  <c r="AL911" i="4"/>
  <c r="AM911" i="4"/>
  <c r="AN911" i="4"/>
  <c r="AO911" i="4"/>
  <c r="AP911" i="4"/>
  <c r="AQ911" i="4"/>
  <c r="AL912" i="4"/>
  <c r="AM912" i="4"/>
  <c r="AN912" i="4"/>
  <c r="AO912" i="4"/>
  <c r="AP912" i="4"/>
  <c r="AQ912" i="4"/>
  <c r="AL913" i="4"/>
  <c r="AM913" i="4"/>
  <c r="AN913" i="4"/>
  <c r="AO913" i="4"/>
  <c r="AP913" i="4"/>
  <c r="AQ913" i="4"/>
  <c r="AL914" i="4"/>
  <c r="AM914" i="4"/>
  <c r="AN914" i="4"/>
  <c r="AO914" i="4"/>
  <c r="AP914" i="4"/>
  <c r="AQ914" i="4"/>
  <c r="AL915" i="4"/>
  <c r="AM915" i="4"/>
  <c r="AN915" i="4"/>
  <c r="AO915" i="4"/>
  <c r="AP915" i="4"/>
  <c r="AQ915" i="4"/>
  <c r="AL916" i="4"/>
  <c r="AM916" i="4"/>
  <c r="AN916" i="4"/>
  <c r="AO916" i="4"/>
  <c r="AP916" i="4"/>
  <c r="AQ916" i="4"/>
  <c r="AL917" i="4"/>
  <c r="AM917" i="4"/>
  <c r="AN917" i="4"/>
  <c r="AO917" i="4"/>
  <c r="AP917" i="4"/>
  <c r="AQ917" i="4"/>
  <c r="AL918" i="4"/>
  <c r="AM918" i="4"/>
  <c r="AN918" i="4"/>
  <c r="AO918" i="4"/>
  <c r="AP918" i="4"/>
  <c r="AQ918" i="4"/>
  <c r="AL919" i="4"/>
  <c r="AM919" i="4"/>
  <c r="AN919" i="4"/>
  <c r="AO919" i="4"/>
  <c r="AP919" i="4"/>
  <c r="AQ919" i="4"/>
  <c r="AL920" i="4"/>
  <c r="AM920" i="4"/>
  <c r="AN920" i="4"/>
  <c r="AO920" i="4"/>
  <c r="AP920" i="4"/>
  <c r="AQ920" i="4"/>
  <c r="AL921" i="4"/>
  <c r="AM921" i="4"/>
  <c r="AN921" i="4"/>
  <c r="AO921" i="4"/>
  <c r="AP921" i="4"/>
  <c r="AQ921" i="4"/>
  <c r="AL922" i="4"/>
  <c r="AM922" i="4"/>
  <c r="AN922" i="4"/>
  <c r="AO922" i="4"/>
  <c r="AP922" i="4"/>
  <c r="AQ922" i="4"/>
  <c r="AL923" i="4"/>
  <c r="AM923" i="4"/>
  <c r="AN923" i="4"/>
  <c r="AO923" i="4"/>
  <c r="AP923" i="4"/>
  <c r="AQ923" i="4"/>
  <c r="AL924" i="4"/>
  <c r="AM924" i="4"/>
  <c r="AN924" i="4"/>
  <c r="AO924" i="4"/>
  <c r="AP924" i="4"/>
  <c r="AQ924" i="4"/>
  <c r="AL925" i="4"/>
  <c r="AM925" i="4"/>
  <c r="AN925" i="4"/>
  <c r="AO925" i="4"/>
  <c r="AP925" i="4"/>
  <c r="AQ925" i="4"/>
  <c r="AL926" i="4"/>
  <c r="AM926" i="4"/>
  <c r="AN926" i="4"/>
  <c r="AO926" i="4"/>
  <c r="AP926" i="4"/>
  <c r="AQ926" i="4"/>
  <c r="AL927" i="4"/>
  <c r="AM927" i="4"/>
  <c r="AN927" i="4"/>
  <c r="AO927" i="4"/>
  <c r="AP927" i="4"/>
  <c r="AQ927" i="4"/>
  <c r="AL928" i="4"/>
  <c r="AM928" i="4"/>
  <c r="AN928" i="4"/>
  <c r="AO928" i="4"/>
  <c r="AP928" i="4"/>
  <c r="AQ928" i="4"/>
  <c r="AL929" i="4"/>
  <c r="AM929" i="4"/>
  <c r="AN929" i="4"/>
  <c r="AO929" i="4"/>
  <c r="AP929" i="4"/>
  <c r="AQ929" i="4"/>
  <c r="AL930" i="4"/>
  <c r="AM930" i="4"/>
  <c r="AN930" i="4"/>
  <c r="AO930" i="4"/>
  <c r="AP930" i="4"/>
  <c r="AQ930" i="4"/>
  <c r="AL931" i="4"/>
  <c r="AM931" i="4"/>
  <c r="AN931" i="4"/>
  <c r="AO931" i="4"/>
  <c r="AP931" i="4"/>
  <c r="AQ931" i="4"/>
  <c r="AL932" i="4"/>
  <c r="AM932" i="4"/>
  <c r="AN932" i="4"/>
  <c r="AO932" i="4"/>
  <c r="AP932" i="4"/>
  <c r="AQ932" i="4"/>
  <c r="AL933" i="4"/>
  <c r="AM933" i="4"/>
  <c r="AN933" i="4"/>
  <c r="AO933" i="4"/>
  <c r="AP933" i="4"/>
  <c r="AQ933" i="4"/>
  <c r="AL934" i="4"/>
  <c r="AM934" i="4"/>
  <c r="AN934" i="4"/>
  <c r="AO934" i="4"/>
  <c r="AP934" i="4"/>
  <c r="AQ934" i="4"/>
  <c r="AL935" i="4"/>
  <c r="AM935" i="4"/>
  <c r="AN935" i="4"/>
  <c r="AO935" i="4"/>
  <c r="AP935" i="4"/>
  <c r="AQ935" i="4"/>
  <c r="AL936" i="4"/>
  <c r="AM936" i="4"/>
  <c r="AN936" i="4"/>
  <c r="AO936" i="4"/>
  <c r="AP936" i="4"/>
  <c r="AQ936" i="4"/>
  <c r="AL937" i="4"/>
  <c r="AM937" i="4"/>
  <c r="AN937" i="4"/>
  <c r="AO937" i="4"/>
  <c r="AP937" i="4"/>
  <c r="AQ937" i="4"/>
  <c r="AL938" i="4"/>
  <c r="AM938" i="4"/>
  <c r="AN938" i="4"/>
  <c r="AO938" i="4"/>
  <c r="AP938" i="4"/>
  <c r="AQ938" i="4"/>
  <c r="AL939" i="4"/>
  <c r="AM939" i="4"/>
  <c r="AN939" i="4"/>
  <c r="AO939" i="4"/>
  <c r="AP939" i="4"/>
  <c r="AQ939" i="4"/>
  <c r="AL940" i="4"/>
  <c r="AM940" i="4"/>
  <c r="AN940" i="4"/>
  <c r="AO940" i="4"/>
  <c r="AP940" i="4"/>
  <c r="AQ940" i="4"/>
  <c r="AL941" i="4"/>
  <c r="AM941" i="4"/>
  <c r="AN941" i="4"/>
  <c r="AO941" i="4"/>
  <c r="AP941" i="4"/>
  <c r="AQ941" i="4"/>
  <c r="AL942" i="4"/>
  <c r="AM942" i="4"/>
  <c r="AN942" i="4"/>
  <c r="AO942" i="4"/>
  <c r="AP942" i="4"/>
  <c r="AQ942" i="4"/>
  <c r="AL943" i="4"/>
  <c r="AM943" i="4"/>
  <c r="AN943" i="4"/>
  <c r="AO943" i="4"/>
  <c r="AP943" i="4"/>
  <c r="AQ943" i="4"/>
  <c r="AL944" i="4"/>
  <c r="AM944" i="4"/>
  <c r="AN944" i="4"/>
  <c r="AO944" i="4"/>
  <c r="AP944" i="4"/>
  <c r="AQ944" i="4"/>
  <c r="AL945" i="4"/>
  <c r="AM945" i="4"/>
  <c r="AN945" i="4"/>
  <c r="AO945" i="4"/>
  <c r="AP945" i="4"/>
  <c r="AQ945" i="4"/>
  <c r="AL946" i="4"/>
  <c r="AM946" i="4"/>
  <c r="AN946" i="4"/>
  <c r="AO946" i="4"/>
  <c r="AP946" i="4"/>
  <c r="AQ946" i="4"/>
  <c r="AL947" i="4"/>
  <c r="AM947" i="4"/>
  <c r="AN947" i="4"/>
  <c r="AO947" i="4"/>
  <c r="AP947" i="4"/>
  <c r="AQ947" i="4"/>
  <c r="AL948" i="4"/>
  <c r="AM948" i="4"/>
  <c r="AN948" i="4"/>
  <c r="AO948" i="4"/>
  <c r="AP948" i="4"/>
  <c r="AQ948" i="4"/>
  <c r="AL949" i="4"/>
  <c r="AM949" i="4"/>
  <c r="AN949" i="4"/>
  <c r="AO949" i="4"/>
  <c r="AP949" i="4"/>
  <c r="AQ949" i="4"/>
  <c r="AL950" i="4"/>
  <c r="AM950" i="4"/>
  <c r="AN950" i="4"/>
  <c r="AO950" i="4"/>
  <c r="AP950" i="4"/>
  <c r="AQ950" i="4"/>
  <c r="AL951" i="4"/>
  <c r="AM951" i="4"/>
  <c r="AN951" i="4"/>
  <c r="AO951" i="4"/>
  <c r="AP951" i="4"/>
  <c r="AQ951" i="4"/>
  <c r="AL952" i="4"/>
  <c r="AM952" i="4"/>
  <c r="AN952" i="4"/>
  <c r="AO952" i="4"/>
  <c r="AP952" i="4"/>
  <c r="AQ952" i="4"/>
  <c r="AL953" i="4"/>
  <c r="AM953" i="4"/>
  <c r="AN953" i="4"/>
  <c r="AO953" i="4"/>
  <c r="AP953" i="4"/>
  <c r="AQ953" i="4"/>
  <c r="AL954" i="4"/>
  <c r="AM954" i="4"/>
  <c r="AN954" i="4"/>
  <c r="AO954" i="4"/>
  <c r="AP954" i="4"/>
  <c r="AQ954" i="4"/>
  <c r="AL955" i="4"/>
  <c r="AM955" i="4"/>
  <c r="AN955" i="4"/>
  <c r="AO955" i="4"/>
  <c r="AP955" i="4"/>
  <c r="AQ955" i="4"/>
  <c r="AL956" i="4"/>
  <c r="AM956" i="4"/>
  <c r="AN956" i="4"/>
  <c r="AO956" i="4"/>
  <c r="AP956" i="4"/>
  <c r="AQ956" i="4"/>
  <c r="AL957" i="4"/>
  <c r="AM957" i="4"/>
  <c r="AN957" i="4"/>
  <c r="AO957" i="4"/>
  <c r="AP957" i="4"/>
  <c r="AQ957" i="4"/>
  <c r="AL958" i="4"/>
  <c r="AM958" i="4"/>
  <c r="AN958" i="4"/>
  <c r="AO958" i="4"/>
  <c r="AP958" i="4"/>
  <c r="AQ958" i="4"/>
  <c r="AL959" i="4"/>
  <c r="AM959" i="4"/>
  <c r="AN959" i="4"/>
  <c r="AO959" i="4"/>
  <c r="AP959" i="4"/>
  <c r="AQ959" i="4"/>
  <c r="AL960" i="4"/>
  <c r="AM960" i="4"/>
  <c r="AN960" i="4"/>
  <c r="AO960" i="4"/>
  <c r="AP960" i="4"/>
  <c r="AQ960" i="4"/>
  <c r="AL961" i="4"/>
  <c r="AM961" i="4"/>
  <c r="AN961" i="4"/>
  <c r="AO961" i="4"/>
  <c r="AP961" i="4"/>
  <c r="AQ961" i="4"/>
  <c r="AL962" i="4"/>
  <c r="AM962" i="4"/>
  <c r="AN962" i="4"/>
  <c r="AO962" i="4"/>
  <c r="AP962" i="4"/>
  <c r="AQ962" i="4"/>
  <c r="AL963" i="4"/>
  <c r="AM963" i="4"/>
  <c r="AN963" i="4"/>
  <c r="AO963" i="4"/>
  <c r="AP963" i="4"/>
  <c r="AQ963" i="4"/>
  <c r="AL964" i="4"/>
  <c r="AM964" i="4"/>
  <c r="AN964" i="4"/>
  <c r="AO964" i="4"/>
  <c r="AP964" i="4"/>
  <c r="AQ964" i="4"/>
  <c r="AL965" i="4"/>
  <c r="AM965" i="4"/>
  <c r="AN965" i="4"/>
  <c r="AO965" i="4"/>
  <c r="AP965" i="4"/>
  <c r="AQ965" i="4"/>
  <c r="AL966" i="4"/>
  <c r="AM966" i="4"/>
  <c r="AN966" i="4"/>
  <c r="AO966" i="4"/>
  <c r="AP966" i="4"/>
  <c r="AQ966" i="4"/>
  <c r="AL967" i="4"/>
  <c r="AM967" i="4"/>
  <c r="AN967" i="4"/>
  <c r="AO967" i="4"/>
  <c r="AP967" i="4"/>
  <c r="AQ967" i="4"/>
  <c r="AL968" i="4"/>
  <c r="AM968" i="4"/>
  <c r="AN968" i="4"/>
  <c r="AO968" i="4"/>
  <c r="AP968" i="4"/>
  <c r="AQ968" i="4"/>
  <c r="AL969" i="4"/>
  <c r="AM969" i="4"/>
  <c r="AN969" i="4"/>
  <c r="AO969" i="4"/>
  <c r="AP969" i="4"/>
  <c r="AQ969" i="4"/>
  <c r="AL970" i="4"/>
  <c r="AM970" i="4"/>
  <c r="AN970" i="4"/>
  <c r="AO970" i="4"/>
  <c r="AP970" i="4"/>
  <c r="AQ970" i="4"/>
  <c r="AL971" i="4"/>
  <c r="AM971" i="4"/>
  <c r="AN971" i="4"/>
  <c r="AO971" i="4"/>
  <c r="AP971" i="4"/>
  <c r="AQ971" i="4"/>
  <c r="AL972" i="4"/>
  <c r="AM972" i="4"/>
  <c r="AN972" i="4"/>
  <c r="AO972" i="4"/>
  <c r="AP972" i="4"/>
  <c r="AQ972" i="4"/>
  <c r="AL973" i="4"/>
  <c r="AM973" i="4"/>
  <c r="AN973" i="4"/>
  <c r="AO973" i="4"/>
  <c r="AP973" i="4"/>
  <c r="AQ973" i="4"/>
  <c r="AL974" i="4"/>
  <c r="AM974" i="4"/>
  <c r="AN974" i="4"/>
  <c r="AO974" i="4"/>
  <c r="AP974" i="4"/>
  <c r="AQ974" i="4"/>
  <c r="AL975" i="4"/>
  <c r="AM975" i="4"/>
  <c r="AN975" i="4"/>
  <c r="AO975" i="4"/>
  <c r="AP975" i="4"/>
  <c r="AQ975" i="4"/>
  <c r="AL976" i="4"/>
  <c r="AM976" i="4"/>
  <c r="AN976" i="4"/>
  <c r="AO976" i="4"/>
  <c r="AP976" i="4"/>
  <c r="AQ976" i="4"/>
  <c r="AL977" i="4"/>
  <c r="AM977" i="4"/>
  <c r="AN977" i="4"/>
  <c r="AO977" i="4"/>
  <c r="AP977" i="4"/>
  <c r="AQ977" i="4"/>
  <c r="AL978" i="4"/>
  <c r="AM978" i="4"/>
  <c r="AN978" i="4"/>
  <c r="AO978" i="4"/>
  <c r="AP978" i="4"/>
  <c r="AQ978" i="4"/>
  <c r="AL979" i="4"/>
  <c r="AM979" i="4"/>
  <c r="AN979" i="4"/>
  <c r="AO979" i="4"/>
  <c r="AP979" i="4"/>
  <c r="AQ979" i="4"/>
  <c r="AL980" i="4"/>
  <c r="AM980" i="4"/>
  <c r="AN980" i="4"/>
  <c r="AO980" i="4"/>
  <c r="AP980" i="4"/>
  <c r="AQ980" i="4"/>
  <c r="AL981" i="4"/>
  <c r="AM981" i="4"/>
  <c r="AN981" i="4"/>
  <c r="AO981" i="4"/>
  <c r="AP981" i="4"/>
  <c r="AQ981" i="4"/>
  <c r="AL982" i="4"/>
  <c r="AM982" i="4"/>
  <c r="AN982" i="4"/>
  <c r="AO982" i="4"/>
  <c r="AP982" i="4"/>
  <c r="AQ982" i="4"/>
  <c r="AL983" i="4"/>
  <c r="AM983" i="4"/>
  <c r="AN983" i="4"/>
  <c r="AO983" i="4"/>
  <c r="AP983" i="4"/>
  <c r="AQ983" i="4"/>
  <c r="AL984" i="4"/>
  <c r="AM984" i="4"/>
  <c r="AN984" i="4"/>
  <c r="AO984" i="4"/>
  <c r="AP984" i="4"/>
  <c r="AQ984" i="4"/>
  <c r="AL985" i="4"/>
  <c r="AM985" i="4"/>
  <c r="AN985" i="4"/>
  <c r="AO985" i="4"/>
  <c r="AP985" i="4"/>
  <c r="AQ985" i="4"/>
  <c r="AL986" i="4"/>
  <c r="AM986" i="4"/>
  <c r="AN986" i="4"/>
  <c r="AO986" i="4"/>
  <c r="AP986" i="4"/>
  <c r="AQ986" i="4"/>
  <c r="AL987" i="4"/>
  <c r="AM987" i="4"/>
  <c r="AN987" i="4"/>
  <c r="AO987" i="4"/>
  <c r="AP987" i="4"/>
  <c r="AQ987" i="4"/>
  <c r="AL988" i="4"/>
  <c r="AM988" i="4"/>
  <c r="AN988" i="4"/>
  <c r="AO988" i="4"/>
  <c r="AP988" i="4"/>
  <c r="AQ988" i="4"/>
  <c r="AL989" i="4"/>
  <c r="AM989" i="4"/>
  <c r="AN989" i="4"/>
  <c r="AO989" i="4"/>
  <c r="AP989" i="4"/>
  <c r="AQ989" i="4"/>
  <c r="AL990" i="4"/>
  <c r="AM990" i="4"/>
  <c r="AN990" i="4"/>
  <c r="AO990" i="4"/>
  <c r="AP990" i="4"/>
  <c r="AQ990" i="4"/>
  <c r="AL991" i="4"/>
  <c r="AM991" i="4"/>
  <c r="AN991" i="4"/>
  <c r="AO991" i="4"/>
  <c r="AP991" i="4"/>
  <c r="AQ991" i="4"/>
  <c r="AL992" i="4"/>
  <c r="AM992" i="4"/>
  <c r="AN992" i="4"/>
  <c r="AO992" i="4"/>
  <c r="AP992" i="4"/>
  <c r="AQ992" i="4"/>
  <c r="AL993" i="4"/>
  <c r="AM993" i="4"/>
  <c r="AN993" i="4"/>
  <c r="AO993" i="4"/>
  <c r="AP993" i="4"/>
  <c r="AQ993" i="4"/>
  <c r="AL994" i="4"/>
  <c r="AM994" i="4"/>
  <c r="AN994" i="4"/>
  <c r="AO994" i="4"/>
  <c r="AP994" i="4"/>
  <c r="AQ994" i="4"/>
  <c r="AL995" i="4"/>
  <c r="AM995" i="4"/>
  <c r="AN995" i="4"/>
  <c r="AO995" i="4"/>
  <c r="AP995" i="4"/>
  <c r="AQ995" i="4"/>
  <c r="AL996" i="4"/>
  <c r="AM996" i="4"/>
  <c r="AN996" i="4"/>
  <c r="AO996" i="4"/>
  <c r="AP996" i="4"/>
  <c r="AQ996" i="4"/>
  <c r="AL997" i="4"/>
  <c r="AM997" i="4"/>
  <c r="AN997" i="4"/>
  <c r="AO997" i="4"/>
  <c r="AP997" i="4"/>
  <c r="AQ997" i="4"/>
  <c r="AL998" i="4"/>
  <c r="AM998" i="4"/>
  <c r="AN998" i="4"/>
  <c r="AO998" i="4"/>
  <c r="AP998" i="4"/>
  <c r="AQ998" i="4"/>
  <c r="AL999" i="4"/>
  <c r="AM999" i="4"/>
  <c r="AN999" i="4"/>
  <c r="AO999" i="4"/>
  <c r="AP999" i="4"/>
  <c r="AQ999" i="4"/>
  <c r="AL1000" i="4"/>
  <c r="AM1000" i="4"/>
  <c r="AN1000" i="4"/>
  <c r="AO1000" i="4"/>
  <c r="AP1000" i="4"/>
  <c r="AQ1000" i="4"/>
  <c r="AL1001" i="4"/>
  <c r="AM1001" i="4"/>
  <c r="AN1001" i="4"/>
  <c r="AO1001" i="4"/>
  <c r="AP1001" i="4"/>
  <c r="AQ1001" i="4"/>
  <c r="AL1002" i="4"/>
  <c r="AM1002" i="4"/>
  <c r="AN1002" i="4"/>
  <c r="AO1002" i="4"/>
  <c r="AP1002" i="4"/>
  <c r="AQ1002" i="4"/>
  <c r="AL1003" i="4"/>
  <c r="AM1003" i="4"/>
  <c r="AN1003" i="4"/>
  <c r="AO1003" i="4"/>
  <c r="AP1003" i="4"/>
  <c r="AQ1003" i="4"/>
  <c r="AL1004" i="4"/>
  <c r="AM1004" i="4"/>
  <c r="AN1004" i="4"/>
  <c r="AO1004" i="4"/>
  <c r="AP1004" i="4"/>
  <c r="AQ1004" i="4"/>
  <c r="AL1005" i="4"/>
  <c r="AM1005" i="4"/>
  <c r="AN1005" i="4"/>
  <c r="AO1005" i="4"/>
  <c r="AP1005" i="4"/>
  <c r="AQ1005" i="4"/>
  <c r="AL1006" i="4"/>
  <c r="AM1006" i="4"/>
  <c r="AN1006" i="4"/>
  <c r="AO1006" i="4"/>
  <c r="AP1006" i="4"/>
  <c r="AQ1006" i="4"/>
  <c r="AL1007" i="4"/>
  <c r="AM1007" i="4"/>
  <c r="AN1007" i="4"/>
  <c r="AO1007" i="4"/>
  <c r="AP1007" i="4"/>
  <c r="AQ1007" i="4"/>
  <c r="AL3" i="4"/>
  <c r="AM3" i="4"/>
  <c r="AN3" i="4"/>
  <c r="AO3" i="4"/>
  <c r="AP3" i="4"/>
  <c r="AQ3" i="4"/>
  <c r="AL4" i="4"/>
  <c r="AM4" i="4"/>
  <c r="AN4" i="4"/>
  <c r="AO4" i="4"/>
  <c r="AP4" i="4"/>
  <c r="AQ4" i="4"/>
  <c r="AL5" i="4"/>
  <c r="AM5" i="4"/>
  <c r="AN5" i="4"/>
  <c r="AO5" i="4"/>
  <c r="AP5" i="4"/>
  <c r="AQ5" i="4"/>
  <c r="AL6" i="4"/>
  <c r="AM6" i="4"/>
  <c r="AN6" i="4"/>
  <c r="AO6" i="4"/>
  <c r="AP6" i="4"/>
  <c r="AQ6" i="4"/>
  <c r="AL7" i="4"/>
  <c r="AM7" i="4"/>
  <c r="AN7" i="4"/>
  <c r="AO7" i="4"/>
  <c r="AP7" i="4"/>
  <c r="AQ7" i="4"/>
  <c r="AL8" i="4"/>
  <c r="AM8" i="4"/>
  <c r="AN8" i="4"/>
  <c r="AO8" i="4"/>
  <c r="AP8" i="4"/>
  <c r="AQ8" i="4"/>
  <c r="AL9" i="4"/>
  <c r="AM9" i="4"/>
  <c r="AN9" i="4"/>
  <c r="AO9" i="4"/>
  <c r="AP9" i="4"/>
  <c r="AQ9" i="4"/>
  <c r="AL10" i="4"/>
  <c r="AM10" i="4"/>
  <c r="AN10" i="4"/>
  <c r="AO10" i="4"/>
  <c r="AP10" i="4"/>
  <c r="AQ10" i="4"/>
  <c r="AL11" i="4"/>
  <c r="AM11" i="4"/>
  <c r="AN11" i="4"/>
  <c r="AO11" i="4"/>
  <c r="AP11" i="4"/>
  <c r="AQ11" i="4"/>
  <c r="AL12" i="4"/>
  <c r="AM12" i="4"/>
  <c r="AN12" i="4"/>
  <c r="AO12" i="4"/>
  <c r="AP12" i="4"/>
  <c r="AQ12" i="4"/>
  <c r="AL13" i="4"/>
  <c r="AM13" i="4"/>
  <c r="AN13" i="4"/>
  <c r="AO13" i="4"/>
  <c r="AP13" i="4"/>
  <c r="AQ13" i="4"/>
  <c r="AL14" i="4"/>
  <c r="AM14" i="4"/>
  <c r="AN14" i="4"/>
  <c r="AO14" i="4"/>
  <c r="AP14" i="4"/>
  <c r="AQ14" i="4"/>
  <c r="AL15" i="4"/>
  <c r="AM15" i="4"/>
  <c r="AN15" i="4"/>
  <c r="AO15" i="4"/>
  <c r="AP15" i="4"/>
  <c r="AQ15" i="4"/>
  <c r="AL16" i="4"/>
  <c r="AM16" i="4"/>
  <c r="AN16" i="4"/>
  <c r="AO16" i="4"/>
  <c r="AP16" i="4"/>
  <c r="AQ16" i="4"/>
  <c r="AL17" i="4"/>
  <c r="AM17" i="4"/>
  <c r="AN17" i="4"/>
  <c r="AO17" i="4"/>
  <c r="AP17" i="4"/>
  <c r="AQ17" i="4"/>
  <c r="AL18" i="4"/>
  <c r="AM18" i="4"/>
  <c r="AN18" i="4"/>
  <c r="AO18" i="4"/>
  <c r="AP18" i="4"/>
  <c r="AQ18" i="4"/>
  <c r="AL19" i="4"/>
  <c r="AM19" i="4"/>
  <c r="AN19" i="4"/>
  <c r="AO19" i="4"/>
  <c r="AP19" i="4"/>
  <c r="AQ19" i="4"/>
  <c r="AL20" i="4"/>
  <c r="AM20" i="4"/>
  <c r="AN20" i="4"/>
  <c r="AO20" i="4"/>
  <c r="AP20" i="4"/>
  <c r="AQ20" i="4"/>
  <c r="AL21" i="4"/>
  <c r="AM21" i="4"/>
  <c r="AN21" i="4"/>
  <c r="AO21" i="4"/>
  <c r="AP21" i="4"/>
  <c r="AQ21" i="4"/>
  <c r="AL22" i="4"/>
  <c r="AM22" i="4"/>
  <c r="AN22" i="4"/>
  <c r="AO22" i="4"/>
  <c r="AP22" i="4"/>
  <c r="AQ22" i="4"/>
  <c r="AL23" i="4"/>
  <c r="AM23" i="4"/>
  <c r="AN23" i="4"/>
  <c r="AO23" i="4"/>
  <c r="AP23" i="4"/>
  <c r="AQ23" i="4"/>
  <c r="AL24" i="4"/>
  <c r="AM24" i="4"/>
  <c r="AN24" i="4"/>
  <c r="AO24" i="4"/>
  <c r="AP24" i="4"/>
  <c r="AQ24" i="4"/>
  <c r="AL25" i="4"/>
  <c r="AM25" i="4"/>
  <c r="AN25" i="4"/>
  <c r="AO25" i="4"/>
  <c r="AP25" i="4"/>
  <c r="AQ25" i="4"/>
  <c r="AL26" i="4"/>
  <c r="AM26" i="4"/>
  <c r="AN26" i="4"/>
  <c r="AO26" i="4"/>
  <c r="AP26" i="4"/>
  <c r="AQ26" i="4"/>
  <c r="AL27" i="4"/>
  <c r="AM27" i="4"/>
  <c r="AN27" i="4"/>
  <c r="AO27" i="4"/>
  <c r="AP27" i="4"/>
  <c r="AQ27" i="4"/>
  <c r="AL28" i="4"/>
  <c r="AM28" i="4"/>
  <c r="AN28" i="4"/>
  <c r="AO28" i="4"/>
  <c r="AP28" i="4"/>
  <c r="AQ28" i="4"/>
  <c r="AL29" i="4"/>
  <c r="AM29" i="4"/>
  <c r="AN29" i="4"/>
  <c r="AO29" i="4"/>
  <c r="AP29" i="4"/>
  <c r="AQ29" i="4"/>
  <c r="AL30" i="4"/>
  <c r="AM30" i="4"/>
  <c r="AN30" i="4"/>
  <c r="AO30" i="4"/>
  <c r="AP30" i="4"/>
  <c r="AQ30" i="4"/>
  <c r="AL31" i="4"/>
  <c r="AM31" i="4"/>
  <c r="AN31" i="4"/>
  <c r="AO31" i="4"/>
  <c r="AP31" i="4"/>
  <c r="AQ31" i="4"/>
  <c r="AQ2" i="4"/>
  <c r="AP2" i="4"/>
  <c r="AO2" i="4"/>
  <c r="AN2" i="4"/>
  <c r="AM2" i="4"/>
  <c r="AL2" i="4"/>
  <c r="D47" i="8"/>
  <c r="D48" i="8" s="1"/>
  <c r="D49" i="8" s="1"/>
  <c r="D50" i="8" s="1"/>
  <c r="D51" i="8" s="1"/>
  <c r="D52" i="8" s="1"/>
  <c r="D53" i="8" s="1"/>
  <c r="D54" i="8" s="1"/>
  <c r="D23" i="8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21" i="8"/>
  <c r="D20" i="8"/>
  <c r="J20" i="8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G20" i="8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BI1036" i="4"/>
  <c r="BJ1036" i="4"/>
  <c r="BK1036" i="4"/>
  <c r="BL1036" i="4"/>
  <c r="BM1036" i="4"/>
  <c r="BN1036" i="4"/>
  <c r="BO1036" i="4"/>
  <c r="BP1036" i="4"/>
  <c r="BQ1036" i="4"/>
  <c r="BR1036" i="4"/>
  <c r="BS1036" i="4"/>
  <c r="BT1036" i="4"/>
  <c r="BU1036" i="4"/>
  <c r="BV1036" i="4"/>
  <c r="BW1036" i="4"/>
  <c r="BX1036" i="4"/>
  <c r="BY1036" i="4"/>
  <c r="BZ1036" i="4"/>
  <c r="CA1036" i="4"/>
  <c r="CB1036" i="4"/>
  <c r="CC1036" i="4"/>
  <c r="CD1036" i="4"/>
  <c r="CE1036" i="4"/>
  <c r="CF1036" i="4"/>
  <c r="CG1036" i="4"/>
  <c r="CH1036" i="4"/>
  <c r="BI1009" i="4"/>
  <c r="BJ1009" i="4"/>
  <c r="BK1009" i="4"/>
  <c r="BL1009" i="4"/>
  <c r="BM1009" i="4"/>
  <c r="BN1009" i="4"/>
  <c r="BO1009" i="4"/>
  <c r="BP1009" i="4"/>
  <c r="BQ1009" i="4"/>
  <c r="BR1009" i="4"/>
  <c r="BS1009" i="4"/>
  <c r="BT1009" i="4"/>
  <c r="BU1009" i="4"/>
  <c r="BV1009" i="4"/>
  <c r="BW1009" i="4"/>
  <c r="BX1009" i="4"/>
  <c r="BY1009" i="4"/>
  <c r="BZ1009" i="4"/>
  <c r="CA1009" i="4"/>
  <c r="CB1009" i="4"/>
  <c r="CC1009" i="4"/>
  <c r="CD1009" i="4"/>
  <c r="CE1009" i="4"/>
  <c r="CF1009" i="4"/>
  <c r="CG1009" i="4"/>
  <c r="CH1009" i="4"/>
  <c r="BI1010" i="4"/>
  <c r="BJ1010" i="4"/>
  <c r="BK1010" i="4"/>
  <c r="BL1010" i="4"/>
  <c r="BM1010" i="4"/>
  <c r="BN1010" i="4"/>
  <c r="BO1010" i="4"/>
  <c r="BP1010" i="4"/>
  <c r="BQ1010" i="4"/>
  <c r="BR1010" i="4"/>
  <c r="BS1010" i="4"/>
  <c r="BT1010" i="4"/>
  <c r="BU1010" i="4"/>
  <c r="BV1010" i="4"/>
  <c r="BW1010" i="4"/>
  <c r="BX1010" i="4"/>
  <c r="BY1010" i="4"/>
  <c r="BZ1010" i="4"/>
  <c r="CA1010" i="4"/>
  <c r="CB1010" i="4"/>
  <c r="CC1010" i="4"/>
  <c r="CD1010" i="4"/>
  <c r="CE1010" i="4"/>
  <c r="CF1010" i="4"/>
  <c r="CG1010" i="4"/>
  <c r="CH1010" i="4"/>
  <c r="BI1011" i="4"/>
  <c r="BJ1011" i="4"/>
  <c r="BK1011" i="4"/>
  <c r="BL1011" i="4"/>
  <c r="BM1011" i="4"/>
  <c r="BN1011" i="4"/>
  <c r="BO1011" i="4"/>
  <c r="BP1011" i="4"/>
  <c r="BQ1011" i="4"/>
  <c r="BR1011" i="4"/>
  <c r="BS1011" i="4"/>
  <c r="BT1011" i="4"/>
  <c r="BU1011" i="4"/>
  <c r="BV1011" i="4"/>
  <c r="BW1011" i="4"/>
  <c r="BX1011" i="4"/>
  <c r="BY1011" i="4"/>
  <c r="BZ1011" i="4"/>
  <c r="CA1011" i="4"/>
  <c r="CB1011" i="4"/>
  <c r="CC1011" i="4"/>
  <c r="CD1011" i="4"/>
  <c r="CE1011" i="4"/>
  <c r="CF1011" i="4"/>
  <c r="CG1011" i="4"/>
  <c r="CH1011" i="4"/>
  <c r="BI1012" i="4"/>
  <c r="BJ1012" i="4"/>
  <c r="BK1012" i="4"/>
  <c r="BL1012" i="4"/>
  <c r="BM1012" i="4"/>
  <c r="BN1012" i="4"/>
  <c r="BO1012" i="4"/>
  <c r="BP1012" i="4"/>
  <c r="BQ1012" i="4"/>
  <c r="BR1012" i="4"/>
  <c r="BS1012" i="4"/>
  <c r="BT1012" i="4"/>
  <c r="BU1012" i="4"/>
  <c r="BV1012" i="4"/>
  <c r="BW1012" i="4"/>
  <c r="BX1012" i="4"/>
  <c r="BY1012" i="4"/>
  <c r="BZ1012" i="4"/>
  <c r="CA1012" i="4"/>
  <c r="CB1012" i="4"/>
  <c r="CC1012" i="4"/>
  <c r="CD1012" i="4"/>
  <c r="CE1012" i="4"/>
  <c r="CF1012" i="4"/>
  <c r="CG1012" i="4"/>
  <c r="CH1012" i="4"/>
  <c r="BI1013" i="4"/>
  <c r="BJ1013" i="4"/>
  <c r="BK1013" i="4"/>
  <c r="BL1013" i="4"/>
  <c r="BM1013" i="4"/>
  <c r="BN1013" i="4"/>
  <c r="BO1013" i="4"/>
  <c r="BP1013" i="4"/>
  <c r="BQ1013" i="4"/>
  <c r="BR1013" i="4"/>
  <c r="BS1013" i="4"/>
  <c r="BT1013" i="4"/>
  <c r="BU1013" i="4"/>
  <c r="BV1013" i="4"/>
  <c r="BW1013" i="4"/>
  <c r="BX1013" i="4"/>
  <c r="BY1013" i="4"/>
  <c r="BZ1013" i="4"/>
  <c r="CA1013" i="4"/>
  <c r="CB1013" i="4"/>
  <c r="CC1013" i="4"/>
  <c r="CD1013" i="4"/>
  <c r="CE1013" i="4"/>
  <c r="CF1013" i="4"/>
  <c r="CG1013" i="4"/>
  <c r="CH1013" i="4"/>
  <c r="BI1014" i="4"/>
  <c r="BJ1014" i="4"/>
  <c r="BK1014" i="4"/>
  <c r="BL1014" i="4"/>
  <c r="BM1014" i="4"/>
  <c r="BN1014" i="4"/>
  <c r="BO1014" i="4"/>
  <c r="BP1014" i="4"/>
  <c r="BQ1014" i="4"/>
  <c r="BR1014" i="4"/>
  <c r="BS1014" i="4"/>
  <c r="BT1014" i="4"/>
  <c r="BU1014" i="4"/>
  <c r="BV1014" i="4"/>
  <c r="BW1014" i="4"/>
  <c r="BX1014" i="4"/>
  <c r="BY1014" i="4"/>
  <c r="BZ1014" i="4"/>
  <c r="CA1014" i="4"/>
  <c r="CB1014" i="4"/>
  <c r="CC1014" i="4"/>
  <c r="CD1014" i="4"/>
  <c r="CE1014" i="4"/>
  <c r="CF1014" i="4"/>
  <c r="CG1014" i="4"/>
  <c r="CH1014" i="4"/>
  <c r="BI1015" i="4"/>
  <c r="BJ1015" i="4"/>
  <c r="BK1015" i="4"/>
  <c r="BL1015" i="4"/>
  <c r="BM1015" i="4"/>
  <c r="BN1015" i="4"/>
  <c r="BO1015" i="4"/>
  <c r="BP1015" i="4"/>
  <c r="BQ1015" i="4"/>
  <c r="BR1015" i="4"/>
  <c r="BS1015" i="4"/>
  <c r="BT1015" i="4"/>
  <c r="BU1015" i="4"/>
  <c r="BV1015" i="4"/>
  <c r="BW1015" i="4"/>
  <c r="BX1015" i="4"/>
  <c r="BY1015" i="4"/>
  <c r="BZ1015" i="4"/>
  <c r="CA1015" i="4"/>
  <c r="CB1015" i="4"/>
  <c r="CC1015" i="4"/>
  <c r="CD1015" i="4"/>
  <c r="CE1015" i="4"/>
  <c r="CF1015" i="4"/>
  <c r="CG1015" i="4"/>
  <c r="CH1015" i="4"/>
  <c r="BI1016" i="4"/>
  <c r="BJ1016" i="4"/>
  <c r="BK1016" i="4"/>
  <c r="BL1016" i="4"/>
  <c r="BM1016" i="4"/>
  <c r="BN1016" i="4"/>
  <c r="BO1016" i="4"/>
  <c r="BP1016" i="4"/>
  <c r="BQ1016" i="4"/>
  <c r="BR1016" i="4"/>
  <c r="BS1016" i="4"/>
  <c r="BT1016" i="4"/>
  <c r="BU1016" i="4"/>
  <c r="BV1016" i="4"/>
  <c r="BW1016" i="4"/>
  <c r="BX1016" i="4"/>
  <c r="BY1016" i="4"/>
  <c r="BZ1016" i="4"/>
  <c r="CA1016" i="4"/>
  <c r="CB1016" i="4"/>
  <c r="CC1016" i="4"/>
  <c r="CD1016" i="4"/>
  <c r="CE1016" i="4"/>
  <c r="CF1016" i="4"/>
  <c r="CG1016" i="4"/>
  <c r="CH1016" i="4"/>
  <c r="BI1017" i="4"/>
  <c r="BJ1017" i="4"/>
  <c r="BK1017" i="4"/>
  <c r="BL1017" i="4"/>
  <c r="BM1017" i="4"/>
  <c r="BN1017" i="4"/>
  <c r="BO1017" i="4"/>
  <c r="BP1017" i="4"/>
  <c r="BQ1017" i="4"/>
  <c r="BR1017" i="4"/>
  <c r="BS1017" i="4"/>
  <c r="BT1017" i="4"/>
  <c r="BU1017" i="4"/>
  <c r="BV1017" i="4"/>
  <c r="BW1017" i="4"/>
  <c r="BX1017" i="4"/>
  <c r="BY1017" i="4"/>
  <c r="BZ1017" i="4"/>
  <c r="CA1017" i="4"/>
  <c r="CB1017" i="4"/>
  <c r="CC1017" i="4"/>
  <c r="CD1017" i="4"/>
  <c r="CE1017" i="4"/>
  <c r="CF1017" i="4"/>
  <c r="CG1017" i="4"/>
  <c r="CH1017" i="4"/>
  <c r="BI1018" i="4"/>
  <c r="BJ1018" i="4"/>
  <c r="BK1018" i="4"/>
  <c r="BL1018" i="4"/>
  <c r="BM1018" i="4"/>
  <c r="BN1018" i="4"/>
  <c r="BO1018" i="4"/>
  <c r="BP1018" i="4"/>
  <c r="BQ1018" i="4"/>
  <c r="BR1018" i="4"/>
  <c r="BS1018" i="4"/>
  <c r="BT1018" i="4"/>
  <c r="BU1018" i="4"/>
  <c r="BV1018" i="4"/>
  <c r="BW1018" i="4"/>
  <c r="BX1018" i="4"/>
  <c r="BY1018" i="4"/>
  <c r="BZ1018" i="4"/>
  <c r="CA1018" i="4"/>
  <c r="CB1018" i="4"/>
  <c r="CC1018" i="4"/>
  <c r="CD1018" i="4"/>
  <c r="CE1018" i="4"/>
  <c r="CF1018" i="4"/>
  <c r="CG1018" i="4"/>
  <c r="CH1018" i="4"/>
  <c r="BI1019" i="4"/>
  <c r="BJ1019" i="4"/>
  <c r="BK1019" i="4"/>
  <c r="BL1019" i="4"/>
  <c r="BM1019" i="4"/>
  <c r="BN1019" i="4"/>
  <c r="BO1019" i="4"/>
  <c r="BP1019" i="4"/>
  <c r="BQ1019" i="4"/>
  <c r="BR1019" i="4"/>
  <c r="BS1019" i="4"/>
  <c r="BT1019" i="4"/>
  <c r="BU1019" i="4"/>
  <c r="BV1019" i="4"/>
  <c r="BW1019" i="4"/>
  <c r="BX1019" i="4"/>
  <c r="BY1019" i="4"/>
  <c r="BZ1019" i="4"/>
  <c r="CA1019" i="4"/>
  <c r="CB1019" i="4"/>
  <c r="CC1019" i="4"/>
  <c r="CD1019" i="4"/>
  <c r="CE1019" i="4"/>
  <c r="CF1019" i="4"/>
  <c r="CG1019" i="4"/>
  <c r="CH1019" i="4"/>
  <c r="BI1020" i="4"/>
  <c r="BJ1020" i="4"/>
  <c r="BK1020" i="4"/>
  <c r="BL1020" i="4"/>
  <c r="BM1020" i="4"/>
  <c r="BN1020" i="4"/>
  <c r="BO1020" i="4"/>
  <c r="BP1020" i="4"/>
  <c r="BQ1020" i="4"/>
  <c r="BR1020" i="4"/>
  <c r="BS1020" i="4"/>
  <c r="BT1020" i="4"/>
  <c r="BU1020" i="4"/>
  <c r="BV1020" i="4"/>
  <c r="BW1020" i="4"/>
  <c r="BX1020" i="4"/>
  <c r="BY1020" i="4"/>
  <c r="BZ1020" i="4"/>
  <c r="CA1020" i="4"/>
  <c r="CB1020" i="4"/>
  <c r="CC1020" i="4"/>
  <c r="CD1020" i="4"/>
  <c r="CE1020" i="4"/>
  <c r="CF1020" i="4"/>
  <c r="CG1020" i="4"/>
  <c r="CH1020" i="4"/>
  <c r="BI1021" i="4"/>
  <c r="BJ1021" i="4"/>
  <c r="BK1021" i="4"/>
  <c r="BL1021" i="4"/>
  <c r="BM1021" i="4"/>
  <c r="BN1021" i="4"/>
  <c r="BO1021" i="4"/>
  <c r="BP1021" i="4"/>
  <c r="BQ1021" i="4"/>
  <c r="BR1021" i="4"/>
  <c r="BS1021" i="4"/>
  <c r="BT1021" i="4"/>
  <c r="BU1021" i="4"/>
  <c r="BV1021" i="4"/>
  <c r="BW1021" i="4"/>
  <c r="BX1021" i="4"/>
  <c r="BY1021" i="4"/>
  <c r="BZ1021" i="4"/>
  <c r="CA1021" i="4"/>
  <c r="CB1021" i="4"/>
  <c r="CC1021" i="4"/>
  <c r="CD1021" i="4"/>
  <c r="CE1021" i="4"/>
  <c r="CF1021" i="4"/>
  <c r="CG1021" i="4"/>
  <c r="CH1021" i="4"/>
  <c r="BI1022" i="4"/>
  <c r="BJ1022" i="4"/>
  <c r="BK1022" i="4"/>
  <c r="BL1022" i="4"/>
  <c r="BM1022" i="4"/>
  <c r="BN1022" i="4"/>
  <c r="BO1022" i="4"/>
  <c r="BP1022" i="4"/>
  <c r="BQ1022" i="4"/>
  <c r="BR1022" i="4"/>
  <c r="BS1022" i="4"/>
  <c r="BT1022" i="4"/>
  <c r="BU1022" i="4"/>
  <c r="BV1022" i="4"/>
  <c r="BW1022" i="4"/>
  <c r="BX1022" i="4"/>
  <c r="BY1022" i="4"/>
  <c r="BZ1022" i="4"/>
  <c r="CA1022" i="4"/>
  <c r="CB1022" i="4"/>
  <c r="CC1022" i="4"/>
  <c r="CD1022" i="4"/>
  <c r="CE1022" i="4"/>
  <c r="CF1022" i="4"/>
  <c r="CG1022" i="4"/>
  <c r="CH1022" i="4"/>
  <c r="BI1023" i="4"/>
  <c r="BJ1023" i="4"/>
  <c r="BK1023" i="4"/>
  <c r="BL1023" i="4"/>
  <c r="BM1023" i="4"/>
  <c r="BN1023" i="4"/>
  <c r="BO1023" i="4"/>
  <c r="BP1023" i="4"/>
  <c r="BQ1023" i="4"/>
  <c r="BR1023" i="4"/>
  <c r="BS1023" i="4"/>
  <c r="BT1023" i="4"/>
  <c r="BU1023" i="4"/>
  <c r="BV1023" i="4"/>
  <c r="BW1023" i="4"/>
  <c r="BX1023" i="4"/>
  <c r="BY1023" i="4"/>
  <c r="BZ1023" i="4"/>
  <c r="CA1023" i="4"/>
  <c r="CB1023" i="4"/>
  <c r="CC1023" i="4"/>
  <c r="CD1023" i="4"/>
  <c r="CE1023" i="4"/>
  <c r="CF1023" i="4"/>
  <c r="CG1023" i="4"/>
  <c r="CH1023" i="4"/>
  <c r="BI1024" i="4"/>
  <c r="BJ1024" i="4"/>
  <c r="BK1024" i="4"/>
  <c r="BL1024" i="4"/>
  <c r="BM1024" i="4"/>
  <c r="BN1024" i="4"/>
  <c r="BO1024" i="4"/>
  <c r="BP1024" i="4"/>
  <c r="BQ1024" i="4"/>
  <c r="BR1024" i="4"/>
  <c r="BS1024" i="4"/>
  <c r="BT1024" i="4"/>
  <c r="BU1024" i="4"/>
  <c r="BV1024" i="4"/>
  <c r="BW1024" i="4"/>
  <c r="BX1024" i="4"/>
  <c r="BY1024" i="4"/>
  <c r="BZ1024" i="4"/>
  <c r="CA1024" i="4"/>
  <c r="CB1024" i="4"/>
  <c r="CC1024" i="4"/>
  <c r="CD1024" i="4"/>
  <c r="CE1024" i="4"/>
  <c r="CF1024" i="4"/>
  <c r="CG1024" i="4"/>
  <c r="CH1024" i="4"/>
  <c r="BI1025" i="4"/>
  <c r="BJ1025" i="4"/>
  <c r="BK1025" i="4"/>
  <c r="BL1025" i="4"/>
  <c r="BM1025" i="4"/>
  <c r="BN1025" i="4"/>
  <c r="BO1025" i="4"/>
  <c r="BP1025" i="4"/>
  <c r="BQ1025" i="4"/>
  <c r="BR1025" i="4"/>
  <c r="BS1025" i="4"/>
  <c r="BT1025" i="4"/>
  <c r="BU1025" i="4"/>
  <c r="BV1025" i="4"/>
  <c r="BW1025" i="4"/>
  <c r="BX1025" i="4"/>
  <c r="BY1025" i="4"/>
  <c r="BZ1025" i="4"/>
  <c r="CA1025" i="4"/>
  <c r="CB1025" i="4"/>
  <c r="CC1025" i="4"/>
  <c r="CD1025" i="4"/>
  <c r="CE1025" i="4"/>
  <c r="CF1025" i="4"/>
  <c r="CG1025" i="4"/>
  <c r="CH1025" i="4"/>
  <c r="BI1026" i="4"/>
  <c r="BJ1026" i="4"/>
  <c r="BK1026" i="4"/>
  <c r="BL1026" i="4"/>
  <c r="BM1026" i="4"/>
  <c r="BN1026" i="4"/>
  <c r="BO1026" i="4"/>
  <c r="BP1026" i="4"/>
  <c r="BQ1026" i="4"/>
  <c r="BR1026" i="4"/>
  <c r="BS1026" i="4"/>
  <c r="BT1026" i="4"/>
  <c r="BU1026" i="4"/>
  <c r="BV1026" i="4"/>
  <c r="BW1026" i="4"/>
  <c r="BX1026" i="4"/>
  <c r="BY1026" i="4"/>
  <c r="BZ1026" i="4"/>
  <c r="CA1026" i="4"/>
  <c r="CB1026" i="4"/>
  <c r="CC1026" i="4"/>
  <c r="CD1026" i="4"/>
  <c r="CE1026" i="4"/>
  <c r="CF1026" i="4"/>
  <c r="CG1026" i="4"/>
  <c r="CH1026" i="4"/>
  <c r="BI1027" i="4"/>
  <c r="BJ1027" i="4"/>
  <c r="BK1027" i="4"/>
  <c r="BL1027" i="4"/>
  <c r="BM1027" i="4"/>
  <c r="BN1027" i="4"/>
  <c r="BO1027" i="4"/>
  <c r="BP1027" i="4"/>
  <c r="BQ1027" i="4"/>
  <c r="BR1027" i="4"/>
  <c r="BS1027" i="4"/>
  <c r="BT1027" i="4"/>
  <c r="BU1027" i="4"/>
  <c r="BV1027" i="4"/>
  <c r="BW1027" i="4"/>
  <c r="BX1027" i="4"/>
  <c r="BY1027" i="4"/>
  <c r="BZ1027" i="4"/>
  <c r="CA1027" i="4"/>
  <c r="CB1027" i="4"/>
  <c r="CC1027" i="4"/>
  <c r="CD1027" i="4"/>
  <c r="CE1027" i="4"/>
  <c r="CF1027" i="4"/>
  <c r="CG1027" i="4"/>
  <c r="CH1027" i="4"/>
  <c r="BI1028" i="4"/>
  <c r="BJ1028" i="4"/>
  <c r="BK1028" i="4"/>
  <c r="BL1028" i="4"/>
  <c r="BM1028" i="4"/>
  <c r="BN1028" i="4"/>
  <c r="BO1028" i="4"/>
  <c r="BP1028" i="4"/>
  <c r="BQ1028" i="4"/>
  <c r="BR1028" i="4"/>
  <c r="BS1028" i="4"/>
  <c r="BT1028" i="4"/>
  <c r="BU1028" i="4"/>
  <c r="BV1028" i="4"/>
  <c r="BW1028" i="4"/>
  <c r="BX1028" i="4"/>
  <c r="BY1028" i="4"/>
  <c r="BZ1028" i="4"/>
  <c r="CA1028" i="4"/>
  <c r="CB1028" i="4"/>
  <c r="CC1028" i="4"/>
  <c r="CD1028" i="4"/>
  <c r="CE1028" i="4"/>
  <c r="CF1028" i="4"/>
  <c r="CG1028" i="4"/>
  <c r="CH1028" i="4"/>
  <c r="BI1029" i="4"/>
  <c r="BJ1029" i="4"/>
  <c r="BK1029" i="4"/>
  <c r="BL1029" i="4"/>
  <c r="BM1029" i="4"/>
  <c r="BN1029" i="4"/>
  <c r="BO1029" i="4"/>
  <c r="BP1029" i="4"/>
  <c r="BQ1029" i="4"/>
  <c r="BR1029" i="4"/>
  <c r="BS1029" i="4"/>
  <c r="BT1029" i="4"/>
  <c r="BU1029" i="4"/>
  <c r="BV1029" i="4"/>
  <c r="BW1029" i="4"/>
  <c r="BX1029" i="4"/>
  <c r="BY1029" i="4"/>
  <c r="BZ1029" i="4"/>
  <c r="CA1029" i="4"/>
  <c r="CB1029" i="4"/>
  <c r="CC1029" i="4"/>
  <c r="CD1029" i="4"/>
  <c r="CE1029" i="4"/>
  <c r="CF1029" i="4"/>
  <c r="CG1029" i="4"/>
  <c r="CH1029" i="4"/>
  <c r="BI1030" i="4"/>
  <c r="BJ1030" i="4"/>
  <c r="BK1030" i="4"/>
  <c r="BL1030" i="4"/>
  <c r="BM1030" i="4"/>
  <c r="BN1030" i="4"/>
  <c r="BO1030" i="4"/>
  <c r="BP1030" i="4"/>
  <c r="BQ1030" i="4"/>
  <c r="BR1030" i="4"/>
  <c r="BS1030" i="4"/>
  <c r="BT1030" i="4"/>
  <c r="BU1030" i="4"/>
  <c r="BV1030" i="4"/>
  <c r="BW1030" i="4"/>
  <c r="BX1030" i="4"/>
  <c r="BY1030" i="4"/>
  <c r="BZ1030" i="4"/>
  <c r="CA1030" i="4"/>
  <c r="CB1030" i="4"/>
  <c r="CC1030" i="4"/>
  <c r="CD1030" i="4"/>
  <c r="CE1030" i="4"/>
  <c r="CF1030" i="4"/>
  <c r="CG1030" i="4"/>
  <c r="CH1030" i="4"/>
  <c r="BI1031" i="4"/>
  <c r="BJ1031" i="4"/>
  <c r="BK1031" i="4"/>
  <c r="BL1031" i="4"/>
  <c r="BM1031" i="4"/>
  <c r="BN1031" i="4"/>
  <c r="BO1031" i="4"/>
  <c r="BP1031" i="4"/>
  <c r="BQ1031" i="4"/>
  <c r="BR1031" i="4"/>
  <c r="BS1031" i="4"/>
  <c r="BT1031" i="4"/>
  <c r="BU1031" i="4"/>
  <c r="BV1031" i="4"/>
  <c r="BW1031" i="4"/>
  <c r="BX1031" i="4"/>
  <c r="BY1031" i="4"/>
  <c r="BZ1031" i="4"/>
  <c r="CA1031" i="4"/>
  <c r="CB1031" i="4"/>
  <c r="CC1031" i="4"/>
  <c r="CD1031" i="4"/>
  <c r="CE1031" i="4"/>
  <c r="CF1031" i="4"/>
  <c r="CG1031" i="4"/>
  <c r="CH1031" i="4"/>
  <c r="BI1032" i="4"/>
  <c r="BJ1032" i="4"/>
  <c r="BK1032" i="4"/>
  <c r="BL1032" i="4"/>
  <c r="BM1032" i="4"/>
  <c r="BN1032" i="4"/>
  <c r="BO1032" i="4"/>
  <c r="BP1032" i="4"/>
  <c r="BQ1032" i="4"/>
  <c r="BR1032" i="4"/>
  <c r="BS1032" i="4"/>
  <c r="BT1032" i="4"/>
  <c r="BU1032" i="4"/>
  <c r="BV1032" i="4"/>
  <c r="BW1032" i="4"/>
  <c r="BX1032" i="4"/>
  <c r="BY1032" i="4"/>
  <c r="BZ1032" i="4"/>
  <c r="CA1032" i="4"/>
  <c r="CB1032" i="4"/>
  <c r="CC1032" i="4"/>
  <c r="CD1032" i="4"/>
  <c r="CE1032" i="4"/>
  <c r="CF1032" i="4"/>
  <c r="CG1032" i="4"/>
  <c r="CH1032" i="4"/>
  <c r="BI1033" i="4"/>
  <c r="BJ1033" i="4"/>
  <c r="BK1033" i="4"/>
  <c r="BL1033" i="4"/>
  <c r="BM1033" i="4"/>
  <c r="BN1033" i="4"/>
  <c r="BO1033" i="4"/>
  <c r="BP1033" i="4"/>
  <c r="BQ1033" i="4"/>
  <c r="BR1033" i="4"/>
  <c r="BS1033" i="4"/>
  <c r="BT1033" i="4"/>
  <c r="BU1033" i="4"/>
  <c r="BV1033" i="4"/>
  <c r="BW1033" i="4"/>
  <c r="BX1033" i="4"/>
  <c r="BY1033" i="4"/>
  <c r="BZ1033" i="4"/>
  <c r="CA1033" i="4"/>
  <c r="CB1033" i="4"/>
  <c r="CC1033" i="4"/>
  <c r="CD1033" i="4"/>
  <c r="CE1033" i="4"/>
  <c r="CF1033" i="4"/>
  <c r="CG1033" i="4"/>
  <c r="CH1033" i="4"/>
  <c r="BI1034" i="4"/>
  <c r="BJ1034" i="4"/>
  <c r="BK1034" i="4"/>
  <c r="BL1034" i="4"/>
  <c r="BM1034" i="4"/>
  <c r="BN1034" i="4"/>
  <c r="BO1034" i="4"/>
  <c r="BP1034" i="4"/>
  <c r="BQ1034" i="4"/>
  <c r="BR1034" i="4"/>
  <c r="BS1034" i="4"/>
  <c r="BT1034" i="4"/>
  <c r="BU1034" i="4"/>
  <c r="BV1034" i="4"/>
  <c r="BW1034" i="4"/>
  <c r="BX1034" i="4"/>
  <c r="BY1034" i="4"/>
  <c r="BZ1034" i="4"/>
  <c r="CA1034" i="4"/>
  <c r="CB1034" i="4"/>
  <c r="CC1034" i="4"/>
  <c r="CD1034" i="4"/>
  <c r="CE1034" i="4"/>
  <c r="CF1034" i="4"/>
  <c r="CG1034" i="4"/>
  <c r="CH1034" i="4"/>
  <c r="BI1035" i="4"/>
  <c r="BJ1035" i="4"/>
  <c r="BK1035" i="4"/>
  <c r="BL1035" i="4"/>
  <c r="BM1035" i="4"/>
  <c r="BN1035" i="4"/>
  <c r="BO1035" i="4"/>
  <c r="BP1035" i="4"/>
  <c r="BQ1035" i="4"/>
  <c r="BR1035" i="4"/>
  <c r="BS1035" i="4"/>
  <c r="BT1035" i="4"/>
  <c r="BU1035" i="4"/>
  <c r="BV1035" i="4"/>
  <c r="BW1035" i="4"/>
  <c r="BX1035" i="4"/>
  <c r="BY1035" i="4"/>
  <c r="BZ1035" i="4"/>
  <c r="CA1035" i="4"/>
  <c r="CB1035" i="4"/>
  <c r="CC1035" i="4"/>
  <c r="CD1035" i="4"/>
  <c r="CE1035" i="4"/>
  <c r="CF1035" i="4"/>
  <c r="CG1035" i="4"/>
  <c r="CH1035" i="4"/>
  <c r="CH1008" i="4"/>
  <c r="CG1008" i="4"/>
  <c r="CF1008" i="4"/>
  <c r="CE1008" i="4"/>
  <c r="BU1008" i="4"/>
  <c r="BV1008" i="4"/>
  <c r="BW1008" i="4"/>
  <c r="CD1008" i="4"/>
  <c r="CC1008" i="4"/>
  <c r="CB1008" i="4"/>
  <c r="CA1008" i="4"/>
  <c r="BZ1008" i="4"/>
  <c r="BY1008" i="4"/>
  <c r="BX1008" i="4"/>
  <c r="AJ681" i="4"/>
  <c r="AJ299" i="4"/>
  <c r="AJ300" i="4"/>
  <c r="AJ301" i="4"/>
  <c r="AJ302" i="4"/>
  <c r="AJ303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939" i="4"/>
  <c r="AJ63" i="4"/>
  <c r="AJ940" i="4"/>
  <c r="AJ64" i="4"/>
  <c r="AJ941" i="4"/>
  <c r="AJ65" i="4"/>
  <c r="AJ942" i="4"/>
  <c r="AJ66" i="4"/>
  <c r="AJ943" i="4"/>
  <c r="AJ67" i="4"/>
  <c r="AJ944" i="4"/>
  <c r="AJ68" i="4"/>
  <c r="AJ945" i="4"/>
  <c r="AJ69" i="4"/>
  <c r="AJ946" i="4"/>
  <c r="AJ70" i="4"/>
  <c r="AJ947" i="4"/>
  <c r="AJ71" i="4"/>
  <c r="AJ684" i="4"/>
  <c r="AJ72" i="4"/>
  <c r="AJ91" i="4"/>
  <c r="AJ73" i="4"/>
  <c r="AJ92" i="4"/>
  <c r="AJ74" i="4"/>
  <c r="AJ93" i="4"/>
  <c r="AJ75" i="4"/>
  <c r="AJ94" i="4"/>
  <c r="AJ76" i="4"/>
  <c r="AJ95" i="4"/>
  <c r="AJ77" i="4"/>
  <c r="AJ96" i="4"/>
  <c r="AJ78" i="4"/>
  <c r="AJ97" i="4"/>
  <c r="AJ79" i="4"/>
  <c r="AJ98" i="4"/>
  <c r="AJ80" i="4"/>
  <c r="AJ99" i="4"/>
  <c r="AJ81" i="4"/>
  <c r="AJ100" i="4"/>
  <c r="AJ82" i="4"/>
  <c r="AJ101" i="4"/>
  <c r="AJ83" i="4"/>
  <c r="AJ102" i="4"/>
  <c r="AJ84" i="4"/>
  <c r="AJ103" i="4"/>
  <c r="AJ85" i="4"/>
  <c r="AJ104" i="4"/>
  <c r="AJ86" i="4"/>
  <c r="AJ105" i="4"/>
  <c r="AJ87" i="4"/>
  <c r="AJ106" i="4"/>
  <c r="AJ88" i="4"/>
  <c r="AJ107" i="4"/>
  <c r="AJ89" i="4"/>
  <c r="AJ108" i="4"/>
  <c r="AJ109" i="4"/>
  <c r="AJ9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31" i="4"/>
  <c r="AJ210" i="4"/>
  <c r="AJ232" i="4"/>
  <c r="AJ211" i="4"/>
  <c r="AJ233" i="4"/>
  <c r="AJ212" i="4"/>
  <c r="AJ234" i="4"/>
  <c r="AJ213" i="4"/>
  <c r="AJ235" i="4"/>
  <c r="AJ214" i="4"/>
  <c r="AJ236" i="4"/>
  <c r="AJ215" i="4"/>
  <c r="AJ237" i="4"/>
  <c r="AJ216" i="4"/>
  <c r="AJ238" i="4"/>
  <c r="AJ217" i="4"/>
  <c r="AJ239" i="4"/>
  <c r="AJ218" i="4"/>
  <c r="AJ240" i="4"/>
  <c r="AJ219" i="4"/>
  <c r="AJ241" i="4"/>
  <c r="AJ220" i="4"/>
  <c r="AJ242" i="4"/>
  <c r="AJ221" i="4"/>
  <c r="AJ243" i="4"/>
  <c r="AJ222" i="4"/>
  <c r="AJ244" i="4"/>
  <c r="AJ223" i="4"/>
  <c r="AJ245" i="4"/>
  <c r="AJ224" i="4"/>
  <c r="AJ246" i="4"/>
  <c r="AJ225" i="4"/>
  <c r="AJ247" i="4"/>
  <c r="AJ226" i="4"/>
  <c r="AJ248" i="4"/>
  <c r="AJ227" i="4"/>
  <c r="AJ249" i="4"/>
  <c r="AJ228" i="4"/>
  <c r="AJ250" i="4"/>
  <c r="AJ229" i="4"/>
  <c r="AJ209" i="4"/>
  <c r="AJ230" i="4"/>
  <c r="AJ110" i="4"/>
  <c r="AJ361" i="4"/>
  <c r="AJ251" i="4"/>
  <c r="AJ111" i="4"/>
  <c r="AJ362" i="4"/>
  <c r="AJ252" i="4"/>
  <c r="AJ112" i="4"/>
  <c r="AJ363" i="4"/>
  <c r="AJ253" i="4"/>
  <c r="AJ113" i="4"/>
  <c r="AJ364" i="4"/>
  <c r="AJ254" i="4"/>
  <c r="AJ114" i="4"/>
  <c r="AJ365" i="4"/>
  <c r="AJ255" i="4"/>
  <c r="AJ304" i="4"/>
  <c r="AJ115" i="4"/>
  <c r="AJ366" i="4"/>
  <c r="AJ256" i="4"/>
  <c r="AJ305" i="4"/>
  <c r="AJ116" i="4"/>
  <c r="AJ367" i="4"/>
  <c r="AJ257" i="4"/>
  <c r="AJ306" i="4"/>
  <c r="AJ117" i="4"/>
  <c r="AJ368" i="4"/>
  <c r="AJ258" i="4"/>
  <c r="AJ307" i="4"/>
  <c r="AJ118" i="4"/>
  <c r="AJ369" i="4"/>
  <c r="AJ259" i="4"/>
  <c r="AJ308" i="4"/>
  <c r="AJ119" i="4"/>
  <c r="AJ370" i="4"/>
  <c r="AJ260" i="4"/>
  <c r="AJ309" i="4"/>
  <c r="AJ120" i="4"/>
  <c r="AJ371" i="4"/>
  <c r="AJ261" i="4"/>
  <c r="AJ310" i="4"/>
  <c r="AJ121" i="4"/>
  <c r="AJ372" i="4"/>
  <c r="AJ262" i="4"/>
  <c r="AJ311" i="4"/>
  <c r="AJ122" i="4"/>
  <c r="AJ373" i="4"/>
  <c r="AJ263" i="4"/>
  <c r="AJ312" i="4"/>
  <c r="AJ123" i="4"/>
  <c r="AJ374" i="4"/>
  <c r="AJ264" i="4"/>
  <c r="AJ313" i="4"/>
  <c r="AJ124" i="4"/>
  <c r="AJ375" i="4"/>
  <c r="AJ265" i="4"/>
  <c r="AJ314" i="4"/>
  <c r="AJ125" i="4"/>
  <c r="AJ376" i="4"/>
  <c r="AJ266" i="4"/>
  <c r="AJ315" i="4"/>
  <c r="AJ126" i="4"/>
  <c r="AJ377" i="4"/>
  <c r="AJ267" i="4"/>
  <c r="AJ316" i="4"/>
  <c r="AJ127" i="4"/>
  <c r="AJ378" i="4"/>
  <c r="AJ268" i="4"/>
  <c r="AJ317" i="4"/>
  <c r="AJ128" i="4"/>
  <c r="AJ379" i="4"/>
  <c r="AJ269" i="4"/>
  <c r="AJ318" i="4"/>
  <c r="AJ129" i="4"/>
  <c r="AJ380" i="4"/>
  <c r="AJ270" i="4"/>
  <c r="AJ319" i="4"/>
  <c r="AJ130" i="4"/>
  <c r="AJ381" i="4"/>
  <c r="AJ271" i="4"/>
  <c r="AJ320" i="4"/>
  <c r="AJ131" i="4"/>
  <c r="AJ382" i="4"/>
  <c r="AJ272" i="4"/>
  <c r="AJ321" i="4"/>
  <c r="AJ132" i="4"/>
  <c r="AJ383" i="4"/>
  <c r="AJ273" i="4"/>
  <c r="AJ322" i="4"/>
  <c r="AJ133" i="4"/>
  <c r="AJ384" i="4"/>
  <c r="AJ274" i="4"/>
  <c r="AJ323" i="4"/>
  <c r="AJ134" i="4"/>
  <c r="AJ385" i="4"/>
  <c r="AJ275" i="4"/>
  <c r="AJ324" i="4"/>
  <c r="AJ135" i="4"/>
  <c r="AJ386" i="4"/>
  <c r="AJ276" i="4"/>
  <c r="AJ325" i="4"/>
  <c r="AJ136" i="4"/>
  <c r="AJ387" i="4"/>
  <c r="AJ277" i="4"/>
  <c r="AJ326" i="4"/>
  <c r="AJ137" i="4"/>
  <c r="AJ388" i="4"/>
  <c r="AJ278" i="4"/>
  <c r="AJ327" i="4"/>
  <c r="AJ138" i="4"/>
  <c r="AJ389" i="4"/>
  <c r="AJ279" i="4"/>
  <c r="AJ328" i="4"/>
  <c r="AJ139" i="4"/>
  <c r="AJ390" i="4"/>
  <c r="AJ280" i="4"/>
  <c r="AJ329" i="4"/>
  <c r="AJ140" i="4"/>
  <c r="AJ391" i="4"/>
  <c r="AJ281" i="4"/>
  <c r="AJ330" i="4"/>
  <c r="AJ141" i="4"/>
  <c r="AJ392" i="4"/>
  <c r="AJ282" i="4"/>
  <c r="AJ331" i="4"/>
  <c r="AJ142" i="4"/>
  <c r="AJ393" i="4"/>
  <c r="AJ283" i="4"/>
  <c r="AJ332" i="4"/>
  <c r="AJ143" i="4"/>
  <c r="AJ394" i="4"/>
  <c r="AJ284" i="4"/>
  <c r="AJ333" i="4"/>
  <c r="AJ144" i="4"/>
  <c r="AJ395" i="4"/>
  <c r="AJ285" i="4"/>
  <c r="AJ334" i="4"/>
  <c r="AJ145" i="4"/>
  <c r="AJ396" i="4"/>
  <c r="AJ286" i="4"/>
  <c r="AJ335" i="4"/>
  <c r="AJ146" i="4"/>
  <c r="AJ397" i="4"/>
  <c r="AJ287" i="4"/>
  <c r="AJ336" i="4"/>
  <c r="AJ147" i="4"/>
  <c r="AJ398" i="4"/>
  <c r="AJ288" i="4"/>
  <c r="AJ337" i="4"/>
  <c r="AJ148" i="4"/>
  <c r="AJ399" i="4"/>
  <c r="AJ289" i="4"/>
  <c r="AJ338" i="4"/>
  <c r="AJ149" i="4"/>
  <c r="AJ400" i="4"/>
  <c r="AJ290" i="4"/>
  <c r="AJ339" i="4"/>
  <c r="AJ150" i="4"/>
  <c r="AJ401" i="4"/>
  <c r="AJ291" i="4"/>
  <c r="AJ340" i="4"/>
  <c r="AJ2" i="4"/>
  <c r="AJ402" i="4"/>
  <c r="AJ292" i="4"/>
  <c r="AJ341" i="4"/>
  <c r="AJ3" i="4"/>
  <c r="AJ403" i="4"/>
  <c r="AJ293" i="4"/>
  <c r="AJ342" i="4"/>
  <c r="AJ4" i="4"/>
  <c r="AJ404" i="4"/>
  <c r="AJ294" i="4"/>
  <c r="AJ343" i="4"/>
  <c r="AJ5" i="4"/>
  <c r="AJ405" i="4"/>
  <c r="AJ295" i="4"/>
  <c r="AJ344" i="4"/>
  <c r="AJ6" i="4"/>
  <c r="AJ406" i="4"/>
  <c r="AJ296" i="4"/>
  <c r="AJ345" i="4"/>
  <c r="AJ7" i="4"/>
  <c r="AJ407" i="4"/>
  <c r="AJ297" i="4"/>
  <c r="AJ346" i="4"/>
  <c r="AJ8" i="4"/>
  <c r="AJ408" i="4"/>
  <c r="AJ298" i="4"/>
  <c r="AJ347" i="4"/>
  <c r="AJ9" i="4"/>
  <c r="AJ409" i="4"/>
  <c r="AJ354" i="4"/>
  <c r="AJ348" i="4"/>
  <c r="AJ10" i="4"/>
  <c r="AJ410" i="4"/>
  <c r="AJ355" i="4"/>
  <c r="AJ349" i="4"/>
  <c r="AJ11" i="4"/>
  <c r="AJ411" i="4"/>
  <c r="AJ356" i="4"/>
  <c r="AJ350" i="4"/>
  <c r="AJ12" i="4"/>
  <c r="AJ412" i="4"/>
  <c r="AJ357" i="4"/>
  <c r="AJ351" i="4"/>
  <c r="AJ13" i="4"/>
  <c r="AJ413" i="4"/>
  <c r="AJ358" i="4"/>
  <c r="AJ352" i="4"/>
  <c r="AJ14" i="4"/>
  <c r="AJ16" i="4"/>
  <c r="AJ359" i="4"/>
  <c r="AJ360" i="4"/>
  <c r="AJ17" i="4"/>
  <c r="AJ15" i="4"/>
  <c r="AJ353" i="4"/>
  <c r="AK415" i="4"/>
  <c r="AJ525" i="4"/>
  <c r="AK416" i="4"/>
  <c r="AJ526" i="4"/>
  <c r="AK417" i="4"/>
  <c r="AJ527" i="4"/>
  <c r="AK418" i="4"/>
  <c r="AJ528" i="4"/>
  <c r="AK419" i="4"/>
  <c r="AJ529" i="4"/>
  <c r="AK420" i="4"/>
  <c r="AJ530" i="4"/>
  <c r="AK421" i="4"/>
  <c r="AJ531" i="4"/>
  <c r="AK422" i="4"/>
  <c r="AJ532" i="4"/>
  <c r="AK423" i="4"/>
  <c r="AJ533" i="4"/>
  <c r="AK424" i="4"/>
  <c r="AJ534" i="4"/>
  <c r="AK425" i="4"/>
  <c r="AJ535" i="4"/>
  <c r="AK426" i="4"/>
  <c r="AJ536" i="4"/>
  <c r="AK427" i="4"/>
  <c r="AJ537" i="4"/>
  <c r="AK428" i="4"/>
  <c r="AJ538" i="4"/>
  <c r="AK429" i="4"/>
  <c r="AJ539" i="4"/>
  <c r="AK430" i="4"/>
  <c r="AJ540" i="4"/>
  <c r="AK431" i="4"/>
  <c r="AJ541" i="4"/>
  <c r="AK432" i="4"/>
  <c r="AJ542" i="4"/>
  <c r="AK433" i="4"/>
  <c r="AJ543" i="4"/>
  <c r="AK434" i="4"/>
  <c r="AJ544" i="4"/>
  <c r="AK435" i="4"/>
  <c r="AJ545" i="4"/>
  <c r="AK436" i="4"/>
  <c r="AJ546" i="4"/>
  <c r="AK437" i="4"/>
  <c r="AJ547" i="4"/>
  <c r="AK438" i="4"/>
  <c r="AJ548" i="4"/>
  <c r="AK439" i="4"/>
  <c r="AJ549" i="4"/>
  <c r="AK440" i="4"/>
  <c r="AJ550" i="4"/>
  <c r="AK441" i="4"/>
  <c r="AJ551" i="4"/>
  <c r="AK442" i="4"/>
  <c r="AJ552" i="4"/>
  <c r="AK443" i="4"/>
  <c r="AJ553" i="4"/>
  <c r="AJ524" i="4"/>
  <c r="AK414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K494" i="4"/>
  <c r="AJ18" i="4"/>
  <c r="AJ495" i="4"/>
  <c r="AK495" i="4"/>
  <c r="AJ19" i="4"/>
  <c r="AJ496" i="4"/>
  <c r="AK496" i="4"/>
  <c r="AJ20" i="4"/>
  <c r="AJ497" i="4"/>
  <c r="AK497" i="4"/>
  <c r="AJ21" i="4"/>
  <c r="AJ498" i="4"/>
  <c r="AK498" i="4"/>
  <c r="AJ22" i="4"/>
  <c r="AJ499" i="4"/>
  <c r="AK499" i="4"/>
  <c r="AJ23" i="4"/>
  <c r="AJ500" i="4"/>
  <c r="AK500" i="4"/>
  <c r="AJ24" i="4"/>
  <c r="AJ501" i="4"/>
  <c r="AK501" i="4"/>
  <c r="AJ25" i="4"/>
  <c r="AJ502" i="4"/>
  <c r="AK502" i="4"/>
  <c r="AJ26" i="4"/>
  <c r="AJ503" i="4"/>
  <c r="AK503" i="4"/>
  <c r="AJ27" i="4"/>
  <c r="AJ504" i="4"/>
  <c r="AK504" i="4"/>
  <c r="AJ28" i="4"/>
  <c r="AJ505" i="4"/>
  <c r="AK505" i="4"/>
  <c r="AJ29" i="4"/>
  <c r="AJ506" i="4"/>
  <c r="AK506" i="4"/>
  <c r="AJ30" i="4"/>
  <c r="AJ507" i="4"/>
  <c r="AK507" i="4"/>
  <c r="AJ31" i="4"/>
  <c r="AJ508" i="4"/>
  <c r="AK508" i="4"/>
  <c r="AK646" i="4"/>
  <c r="AJ509" i="4"/>
  <c r="AK509" i="4"/>
  <c r="AK647" i="4"/>
  <c r="AJ510" i="4"/>
  <c r="AK510" i="4"/>
  <c r="AK648" i="4"/>
  <c r="AJ511" i="4"/>
  <c r="AK511" i="4"/>
  <c r="AK649" i="4"/>
  <c r="AJ512" i="4"/>
  <c r="AK512" i="4"/>
  <c r="AK650" i="4"/>
  <c r="AJ513" i="4"/>
  <c r="AK513" i="4"/>
  <c r="AK651" i="4"/>
  <c r="AJ514" i="4"/>
  <c r="AK514" i="4"/>
  <c r="AK652" i="4"/>
  <c r="AJ515" i="4"/>
  <c r="AK515" i="4"/>
  <c r="AK653" i="4"/>
  <c r="AJ516" i="4"/>
  <c r="AK516" i="4"/>
  <c r="AK654" i="4"/>
  <c r="AJ517" i="4"/>
  <c r="AK517" i="4"/>
  <c r="AK655" i="4"/>
  <c r="AJ518" i="4"/>
  <c r="AK518" i="4"/>
  <c r="AK656" i="4"/>
  <c r="AJ519" i="4"/>
  <c r="AK519" i="4"/>
  <c r="AK657" i="4"/>
  <c r="AJ520" i="4"/>
  <c r="AK520" i="4"/>
  <c r="AK658" i="4"/>
  <c r="AJ521" i="4"/>
  <c r="AK521" i="4"/>
  <c r="AK659" i="4"/>
  <c r="AJ522" i="4"/>
  <c r="AK522" i="4"/>
  <c r="AK660" i="4"/>
  <c r="AK661" i="4"/>
  <c r="AK523" i="4"/>
  <c r="AJ523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K616" i="4"/>
  <c r="AJ978" i="4"/>
  <c r="AJ617" i="4"/>
  <c r="AK617" i="4"/>
  <c r="AJ979" i="4"/>
  <c r="AJ618" i="4"/>
  <c r="AK618" i="4"/>
  <c r="AJ980" i="4"/>
  <c r="AJ619" i="4"/>
  <c r="AK619" i="4"/>
  <c r="AJ981" i="4"/>
  <c r="AJ620" i="4"/>
  <c r="AK620" i="4"/>
  <c r="AJ982" i="4"/>
  <c r="AJ621" i="4"/>
  <c r="AK621" i="4"/>
  <c r="AJ983" i="4"/>
  <c r="AJ622" i="4"/>
  <c r="AK622" i="4"/>
  <c r="AJ984" i="4"/>
  <c r="AJ623" i="4"/>
  <c r="AK623" i="4"/>
  <c r="AJ985" i="4"/>
  <c r="AJ624" i="4"/>
  <c r="AK624" i="4"/>
  <c r="AJ986" i="4"/>
  <c r="AJ625" i="4"/>
  <c r="AK625" i="4"/>
  <c r="AJ987" i="4"/>
  <c r="AJ626" i="4"/>
  <c r="AK626" i="4"/>
  <c r="AJ988" i="4"/>
  <c r="AJ627" i="4"/>
  <c r="AK627" i="4"/>
  <c r="AJ989" i="4"/>
  <c r="AJ628" i="4"/>
  <c r="AK628" i="4"/>
  <c r="AJ990" i="4"/>
  <c r="AJ629" i="4"/>
  <c r="AK629" i="4"/>
  <c r="AJ991" i="4"/>
  <c r="AJ630" i="4"/>
  <c r="AK630" i="4"/>
  <c r="AJ992" i="4"/>
  <c r="AJ631" i="4"/>
  <c r="AK631" i="4"/>
  <c r="AJ993" i="4"/>
  <c r="AJ632" i="4"/>
  <c r="AK632" i="4"/>
  <c r="AJ994" i="4"/>
  <c r="AJ633" i="4"/>
  <c r="AK633" i="4"/>
  <c r="AJ995" i="4"/>
  <c r="AJ634" i="4"/>
  <c r="AK634" i="4"/>
  <c r="AJ996" i="4"/>
  <c r="AJ635" i="4"/>
  <c r="AK635" i="4"/>
  <c r="AJ997" i="4"/>
  <c r="AJ636" i="4"/>
  <c r="AK636" i="4"/>
  <c r="AJ998" i="4"/>
  <c r="AJ637" i="4"/>
  <c r="AK637" i="4"/>
  <c r="AJ999" i="4"/>
  <c r="AJ638" i="4"/>
  <c r="AK638" i="4"/>
  <c r="AJ1000" i="4"/>
  <c r="AJ639" i="4"/>
  <c r="AK639" i="4"/>
  <c r="AJ1001" i="4"/>
  <c r="AJ640" i="4"/>
  <c r="AK640" i="4"/>
  <c r="AJ1002" i="4"/>
  <c r="AJ641" i="4"/>
  <c r="AK641" i="4"/>
  <c r="AJ1003" i="4"/>
  <c r="AJ642" i="4"/>
  <c r="AK642" i="4"/>
  <c r="AJ1004" i="4"/>
  <c r="AJ643" i="4"/>
  <c r="AK643" i="4"/>
  <c r="AJ1005" i="4"/>
  <c r="AJ644" i="4"/>
  <c r="AK644" i="4"/>
  <c r="AJ1006" i="4"/>
  <c r="AJ1007" i="4"/>
  <c r="AK645" i="4"/>
  <c r="AJ645" i="4"/>
  <c r="AJ647" i="4"/>
  <c r="AJ555" i="4"/>
  <c r="AJ648" i="4"/>
  <c r="AJ556" i="4"/>
  <c r="AJ649" i="4"/>
  <c r="AJ557" i="4"/>
  <c r="AJ650" i="4"/>
  <c r="AJ558" i="4"/>
  <c r="AJ651" i="4"/>
  <c r="AJ559" i="4"/>
  <c r="AJ652" i="4"/>
  <c r="AJ560" i="4"/>
  <c r="AJ653" i="4"/>
  <c r="AJ561" i="4"/>
  <c r="AJ654" i="4"/>
  <c r="AJ562" i="4"/>
  <c r="AJ655" i="4"/>
  <c r="AJ563" i="4"/>
  <c r="AJ656" i="4"/>
  <c r="AJ564" i="4"/>
  <c r="AJ657" i="4"/>
  <c r="AJ565" i="4"/>
  <c r="AJ658" i="4"/>
  <c r="AJ566" i="4"/>
  <c r="AJ659" i="4"/>
  <c r="AJ567" i="4"/>
  <c r="AJ660" i="4"/>
  <c r="AJ568" i="4"/>
  <c r="AJ661" i="4"/>
  <c r="AJ569" i="4"/>
  <c r="AJ662" i="4"/>
  <c r="AJ570" i="4"/>
  <c r="AJ663" i="4"/>
  <c r="AJ571" i="4"/>
  <c r="AJ664" i="4"/>
  <c r="AJ572" i="4"/>
  <c r="AJ665" i="4"/>
  <c r="AJ573" i="4"/>
  <c r="AJ666" i="4"/>
  <c r="AJ574" i="4"/>
  <c r="AJ667" i="4"/>
  <c r="AJ575" i="4"/>
  <c r="AJ668" i="4"/>
  <c r="AJ576" i="4"/>
  <c r="AJ669" i="4"/>
  <c r="AJ577" i="4"/>
  <c r="AJ670" i="4"/>
  <c r="AJ578" i="4"/>
  <c r="AJ671" i="4"/>
  <c r="AJ579" i="4"/>
  <c r="AJ672" i="4"/>
  <c r="AJ580" i="4"/>
  <c r="AJ673" i="4"/>
  <c r="AJ581" i="4"/>
  <c r="AJ674" i="4"/>
  <c r="AJ582" i="4"/>
  <c r="AJ675" i="4"/>
  <c r="AJ583" i="4"/>
  <c r="AJ676" i="4"/>
  <c r="AJ584" i="4"/>
  <c r="AJ677" i="4"/>
  <c r="AJ585" i="4"/>
  <c r="AJ678" i="4"/>
  <c r="AJ679" i="4"/>
  <c r="AJ682" i="4"/>
  <c r="AJ680" i="4"/>
  <c r="AJ683" i="4"/>
  <c r="AJ554" i="4"/>
  <c r="AJ646" i="4"/>
  <c r="AJ685" i="4"/>
  <c r="AK685" i="4"/>
  <c r="AJ686" i="4"/>
  <c r="AK686" i="4"/>
  <c r="AJ687" i="4"/>
  <c r="AK687" i="4"/>
  <c r="AJ688" i="4"/>
  <c r="AK688" i="4"/>
  <c r="AJ689" i="4"/>
  <c r="AK689" i="4"/>
  <c r="AJ690" i="4"/>
  <c r="AK690" i="4"/>
  <c r="AJ691" i="4"/>
  <c r="AK691" i="4"/>
  <c r="AJ692" i="4"/>
  <c r="AK692" i="4"/>
  <c r="AJ693" i="4"/>
  <c r="AK693" i="4"/>
  <c r="AJ694" i="4"/>
  <c r="AK694" i="4"/>
  <c r="AJ695" i="4"/>
  <c r="AK695" i="4"/>
  <c r="AJ696" i="4"/>
  <c r="AK696" i="4"/>
  <c r="AJ697" i="4"/>
  <c r="AK697" i="4"/>
  <c r="AJ698" i="4"/>
  <c r="AK698" i="4"/>
  <c r="AJ699" i="4"/>
  <c r="AK699" i="4"/>
  <c r="AJ700" i="4"/>
  <c r="AK700" i="4"/>
  <c r="AJ701" i="4"/>
  <c r="AK701" i="4"/>
  <c r="AJ702" i="4"/>
  <c r="AK702" i="4"/>
  <c r="AJ703" i="4"/>
  <c r="AK703" i="4"/>
  <c r="AJ704" i="4"/>
  <c r="AK704" i="4"/>
  <c r="AJ705" i="4"/>
  <c r="AK705" i="4"/>
  <c r="AJ706" i="4"/>
  <c r="AK706" i="4"/>
  <c r="AJ707" i="4"/>
  <c r="AK707" i="4"/>
  <c r="AJ708" i="4"/>
  <c r="AK708" i="4"/>
  <c r="AJ709" i="4"/>
  <c r="AK709" i="4"/>
  <c r="AJ710" i="4"/>
  <c r="AK710" i="4"/>
  <c r="AJ711" i="4"/>
  <c r="AK711" i="4"/>
  <c r="AJ712" i="4"/>
  <c r="AK712" i="4"/>
  <c r="AJ713" i="4"/>
  <c r="AK713" i="4"/>
  <c r="AJ714" i="4"/>
  <c r="AK714" i="4"/>
  <c r="AJ715" i="4"/>
  <c r="AK715" i="4"/>
  <c r="AJ716" i="4"/>
  <c r="AK716" i="4"/>
  <c r="AJ717" i="4"/>
  <c r="AK717" i="4"/>
  <c r="AJ718" i="4"/>
  <c r="AK718" i="4"/>
  <c r="AJ719" i="4"/>
  <c r="AK719" i="4"/>
  <c r="AJ720" i="4"/>
  <c r="AK720" i="4"/>
  <c r="AJ721" i="4"/>
  <c r="AK721" i="4"/>
  <c r="AJ722" i="4"/>
  <c r="AK722" i="4"/>
  <c r="AJ723" i="4"/>
  <c r="AK723" i="4"/>
  <c r="AJ724" i="4"/>
  <c r="AK724" i="4"/>
  <c r="AJ725" i="4"/>
  <c r="AK725" i="4"/>
  <c r="AJ726" i="4"/>
  <c r="AK726" i="4"/>
  <c r="AJ727" i="4"/>
  <c r="AK727" i="4"/>
  <c r="AJ728" i="4"/>
  <c r="AK728" i="4"/>
  <c r="AJ729" i="4"/>
  <c r="AK729" i="4"/>
  <c r="AJ730" i="4"/>
  <c r="AK730" i="4"/>
  <c r="AJ731" i="4"/>
  <c r="AK731" i="4"/>
  <c r="AJ732" i="4"/>
  <c r="AK732" i="4"/>
  <c r="AJ733" i="4"/>
  <c r="AK733" i="4"/>
  <c r="AJ734" i="4"/>
  <c r="AK734" i="4"/>
  <c r="AJ735" i="4"/>
  <c r="AK735" i="4"/>
  <c r="AJ736" i="4"/>
  <c r="AK736" i="4"/>
  <c r="AJ737" i="4"/>
  <c r="AK737" i="4"/>
  <c r="AJ738" i="4"/>
  <c r="AK738" i="4"/>
  <c r="AJ739" i="4"/>
  <c r="AK739" i="4"/>
  <c r="AJ740" i="4"/>
  <c r="AK740" i="4"/>
  <c r="AJ741" i="4"/>
  <c r="AK741" i="4"/>
  <c r="AJ742" i="4"/>
  <c r="AK742" i="4"/>
  <c r="AJ743" i="4"/>
  <c r="AK743" i="4"/>
  <c r="AJ744" i="4"/>
  <c r="AK744" i="4"/>
  <c r="AJ745" i="4"/>
  <c r="AK745" i="4"/>
  <c r="AJ746" i="4"/>
  <c r="AK746" i="4"/>
  <c r="AJ747" i="4"/>
  <c r="AK747" i="4"/>
  <c r="AJ748" i="4"/>
  <c r="AK748" i="4"/>
  <c r="AJ749" i="4"/>
  <c r="AK749" i="4"/>
  <c r="AJ750" i="4"/>
  <c r="AK750" i="4"/>
  <c r="AJ751" i="4"/>
  <c r="AK751" i="4"/>
  <c r="AJ752" i="4"/>
  <c r="AK752" i="4"/>
  <c r="AJ753" i="4"/>
  <c r="AK753" i="4"/>
  <c r="AJ754" i="4"/>
  <c r="AK754" i="4"/>
  <c r="AJ755" i="4"/>
  <c r="AK755" i="4"/>
  <c r="AJ756" i="4"/>
  <c r="AK756" i="4"/>
  <c r="AJ757" i="4"/>
  <c r="AK757" i="4"/>
  <c r="AK758" i="4"/>
  <c r="AJ758" i="4"/>
  <c r="AJ789" i="4"/>
  <c r="AJ759" i="4"/>
  <c r="AJ790" i="4"/>
  <c r="AJ760" i="4"/>
  <c r="AJ791" i="4"/>
  <c r="AJ761" i="4"/>
  <c r="AJ792" i="4"/>
  <c r="AJ762" i="4"/>
  <c r="AJ793" i="4"/>
  <c r="AJ763" i="4"/>
  <c r="AJ794" i="4"/>
  <c r="AJ764" i="4"/>
  <c r="AJ795" i="4"/>
  <c r="AJ765" i="4"/>
  <c r="AJ796" i="4"/>
  <c r="AJ766" i="4"/>
  <c r="AJ797" i="4"/>
  <c r="AJ767" i="4"/>
  <c r="AJ798" i="4"/>
  <c r="AJ768" i="4"/>
  <c r="AJ799" i="4"/>
  <c r="AJ769" i="4"/>
  <c r="AJ800" i="4"/>
  <c r="AJ770" i="4"/>
  <c r="AJ801" i="4"/>
  <c r="AJ771" i="4"/>
  <c r="AJ802" i="4"/>
  <c r="AJ772" i="4"/>
  <c r="AJ803" i="4"/>
  <c r="AJ773" i="4"/>
  <c r="AJ804" i="4"/>
  <c r="AJ774" i="4"/>
  <c r="AJ805" i="4"/>
  <c r="AJ775" i="4"/>
  <c r="AJ806" i="4"/>
  <c r="AJ776" i="4"/>
  <c r="AJ807" i="4"/>
  <c r="AJ777" i="4"/>
  <c r="AJ808" i="4"/>
  <c r="AJ778" i="4"/>
  <c r="AJ809" i="4"/>
  <c r="AJ779" i="4"/>
  <c r="AJ810" i="4"/>
  <c r="AJ780" i="4"/>
  <c r="AJ811" i="4"/>
  <c r="AJ781" i="4"/>
  <c r="AJ812" i="4"/>
  <c r="AJ782" i="4"/>
  <c r="AJ813" i="4"/>
  <c r="AJ783" i="4"/>
  <c r="AJ814" i="4"/>
  <c r="AJ784" i="4"/>
  <c r="AJ815" i="4"/>
  <c r="AJ785" i="4"/>
  <c r="AJ816" i="4"/>
  <c r="AJ786" i="4"/>
  <c r="AJ817" i="4"/>
  <c r="AJ787" i="4"/>
  <c r="AJ788" i="4"/>
  <c r="AJ818" i="4"/>
  <c r="AJ893" i="4"/>
  <c r="AJ879" i="4"/>
  <c r="AJ849" i="4"/>
  <c r="AJ819" i="4"/>
  <c r="AJ894" i="4"/>
  <c r="AJ880" i="4"/>
  <c r="AJ850" i="4"/>
  <c r="AJ820" i="4"/>
  <c r="AJ895" i="4"/>
  <c r="AJ881" i="4"/>
  <c r="AJ851" i="4"/>
  <c r="AJ821" i="4"/>
  <c r="AJ896" i="4"/>
  <c r="AJ882" i="4"/>
  <c r="AJ852" i="4"/>
  <c r="AJ822" i="4"/>
  <c r="AJ897" i="4"/>
  <c r="AJ883" i="4"/>
  <c r="AJ853" i="4"/>
  <c r="AJ823" i="4"/>
  <c r="AJ898" i="4"/>
  <c r="AJ884" i="4"/>
  <c r="AJ854" i="4"/>
  <c r="AJ824" i="4"/>
  <c r="AJ899" i="4"/>
  <c r="AJ885" i="4"/>
  <c r="AJ855" i="4"/>
  <c r="AJ825" i="4"/>
  <c r="AJ900" i="4"/>
  <c r="AJ886" i="4"/>
  <c r="AJ856" i="4"/>
  <c r="AJ826" i="4"/>
  <c r="AJ901" i="4"/>
  <c r="AJ887" i="4"/>
  <c r="AJ857" i="4"/>
  <c r="AJ827" i="4"/>
  <c r="AJ902" i="4"/>
  <c r="AJ888" i="4"/>
  <c r="AJ858" i="4"/>
  <c r="AJ828" i="4"/>
  <c r="AJ903" i="4"/>
  <c r="AJ889" i="4"/>
  <c r="AJ859" i="4"/>
  <c r="AJ829" i="4"/>
  <c r="AJ904" i="4"/>
  <c r="AJ890" i="4"/>
  <c r="AJ860" i="4"/>
  <c r="AJ830" i="4"/>
  <c r="AJ905" i="4"/>
  <c r="AJ891" i="4"/>
  <c r="AJ861" i="4"/>
  <c r="AJ831" i="4"/>
  <c r="AJ906" i="4"/>
  <c r="AJ892" i="4"/>
  <c r="AJ862" i="4"/>
  <c r="AJ832" i="4"/>
  <c r="AJ907" i="4"/>
  <c r="AJ923" i="4"/>
  <c r="AJ863" i="4"/>
  <c r="AJ833" i="4"/>
  <c r="AJ908" i="4"/>
  <c r="AJ924" i="4"/>
  <c r="AJ864" i="4"/>
  <c r="AJ834" i="4"/>
  <c r="AJ909" i="4"/>
  <c r="AJ925" i="4"/>
  <c r="AJ865" i="4"/>
  <c r="AJ835" i="4"/>
  <c r="AJ910" i="4"/>
  <c r="AJ926" i="4"/>
  <c r="AJ866" i="4"/>
  <c r="AJ836" i="4"/>
  <c r="AJ911" i="4"/>
  <c r="AJ927" i="4"/>
  <c r="AJ867" i="4"/>
  <c r="AJ837" i="4"/>
  <c r="AJ912" i="4"/>
  <c r="AJ928" i="4"/>
  <c r="AJ868" i="4"/>
  <c r="AJ838" i="4"/>
  <c r="AJ913" i="4"/>
  <c r="AJ929" i="4"/>
  <c r="AJ869" i="4"/>
  <c r="AJ839" i="4"/>
  <c r="AJ914" i="4"/>
  <c r="AJ930" i="4"/>
  <c r="AJ870" i="4"/>
  <c r="AJ840" i="4"/>
  <c r="AJ915" i="4"/>
  <c r="AJ931" i="4"/>
  <c r="AJ871" i="4"/>
  <c r="AJ841" i="4"/>
  <c r="AJ916" i="4"/>
  <c r="AJ932" i="4"/>
  <c r="AJ872" i="4"/>
  <c r="AJ842" i="4"/>
  <c r="AJ917" i="4"/>
  <c r="AJ933" i="4"/>
  <c r="AJ873" i="4"/>
  <c r="AJ843" i="4"/>
  <c r="AJ918" i="4"/>
  <c r="AJ934" i="4"/>
  <c r="AJ874" i="4"/>
  <c r="AJ844" i="4"/>
  <c r="AJ919" i="4"/>
  <c r="AJ935" i="4"/>
  <c r="AJ875" i="4"/>
  <c r="AJ845" i="4"/>
  <c r="AJ920" i="4"/>
  <c r="AJ936" i="4"/>
  <c r="AJ876" i="4"/>
  <c r="AJ846" i="4"/>
  <c r="AJ921" i="4"/>
  <c r="AJ937" i="4"/>
  <c r="AJ877" i="4"/>
  <c r="AJ847" i="4"/>
  <c r="AJ848" i="4"/>
  <c r="AJ878" i="4"/>
  <c r="AJ938" i="4"/>
  <c r="AJ922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32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151" i="4"/>
  <c r="AI1007" i="4"/>
  <c r="AH1007" i="4"/>
  <c r="AG1007" i="4"/>
  <c r="AF1007" i="4"/>
  <c r="AE1007" i="4"/>
  <c r="AI1006" i="4"/>
  <c r="AH1006" i="4"/>
  <c r="AG1006" i="4"/>
  <c r="AF1006" i="4"/>
  <c r="AE1006" i="4"/>
  <c r="AI1005" i="4"/>
  <c r="AH1005" i="4"/>
  <c r="AG1005" i="4"/>
  <c r="AF1005" i="4"/>
  <c r="AE1005" i="4"/>
  <c r="AI1004" i="4"/>
  <c r="AH1004" i="4"/>
  <c r="AG1004" i="4"/>
  <c r="AF1004" i="4"/>
  <c r="AE1004" i="4"/>
  <c r="AI1003" i="4"/>
  <c r="AH1003" i="4"/>
  <c r="AG1003" i="4"/>
  <c r="AF1003" i="4"/>
  <c r="AE1003" i="4"/>
  <c r="AI1002" i="4"/>
  <c r="AH1002" i="4"/>
  <c r="AG1002" i="4"/>
  <c r="AF1002" i="4"/>
  <c r="AE1002" i="4"/>
  <c r="AI1001" i="4"/>
  <c r="AH1001" i="4"/>
  <c r="AG1001" i="4"/>
  <c r="AF1001" i="4"/>
  <c r="AE1001" i="4"/>
  <c r="AI1000" i="4"/>
  <c r="AH1000" i="4"/>
  <c r="AG1000" i="4"/>
  <c r="AF1000" i="4"/>
  <c r="AE1000" i="4"/>
  <c r="AI999" i="4"/>
  <c r="AH999" i="4"/>
  <c r="AG999" i="4"/>
  <c r="AF999" i="4"/>
  <c r="AE999" i="4"/>
  <c r="AI998" i="4"/>
  <c r="AH998" i="4"/>
  <c r="AG998" i="4"/>
  <c r="AF998" i="4"/>
  <c r="AE998" i="4"/>
  <c r="AI997" i="4"/>
  <c r="AH997" i="4"/>
  <c r="AG997" i="4"/>
  <c r="AF997" i="4"/>
  <c r="AE997" i="4"/>
  <c r="AI996" i="4"/>
  <c r="AH996" i="4"/>
  <c r="AG996" i="4"/>
  <c r="AF996" i="4"/>
  <c r="AE996" i="4"/>
  <c r="AI995" i="4"/>
  <c r="AH995" i="4"/>
  <c r="AG995" i="4"/>
  <c r="AF995" i="4"/>
  <c r="AE995" i="4"/>
  <c r="AI994" i="4"/>
  <c r="AH994" i="4"/>
  <c r="AG994" i="4"/>
  <c r="AF994" i="4"/>
  <c r="AE994" i="4"/>
  <c r="AI993" i="4"/>
  <c r="AH993" i="4"/>
  <c r="AG993" i="4"/>
  <c r="AF993" i="4"/>
  <c r="AE993" i="4"/>
  <c r="AI992" i="4"/>
  <c r="AH992" i="4"/>
  <c r="AG992" i="4"/>
  <c r="AF992" i="4"/>
  <c r="AE992" i="4"/>
  <c r="AI991" i="4"/>
  <c r="AH991" i="4"/>
  <c r="AG991" i="4"/>
  <c r="AF991" i="4"/>
  <c r="AE991" i="4"/>
  <c r="AI990" i="4"/>
  <c r="AH990" i="4"/>
  <c r="AG990" i="4"/>
  <c r="AF990" i="4"/>
  <c r="AE990" i="4"/>
  <c r="AI989" i="4"/>
  <c r="AH989" i="4"/>
  <c r="AG989" i="4"/>
  <c r="AF989" i="4"/>
  <c r="AE989" i="4"/>
  <c r="AI988" i="4"/>
  <c r="AH988" i="4"/>
  <c r="AG988" i="4"/>
  <c r="AF988" i="4"/>
  <c r="AE988" i="4"/>
  <c r="AI987" i="4"/>
  <c r="AH987" i="4"/>
  <c r="AG987" i="4"/>
  <c r="AF987" i="4"/>
  <c r="AE987" i="4"/>
  <c r="AI986" i="4"/>
  <c r="AH986" i="4"/>
  <c r="AG986" i="4"/>
  <c r="AF986" i="4"/>
  <c r="AE986" i="4"/>
  <c r="AI985" i="4"/>
  <c r="AH985" i="4"/>
  <c r="AG985" i="4"/>
  <c r="AF985" i="4"/>
  <c r="AE985" i="4"/>
  <c r="AI984" i="4"/>
  <c r="AH984" i="4"/>
  <c r="AG984" i="4"/>
  <c r="AF984" i="4"/>
  <c r="AE984" i="4"/>
  <c r="AI983" i="4"/>
  <c r="AH983" i="4"/>
  <c r="AG983" i="4"/>
  <c r="AF983" i="4"/>
  <c r="AE983" i="4"/>
  <c r="AI982" i="4"/>
  <c r="AH982" i="4"/>
  <c r="AG982" i="4"/>
  <c r="AF982" i="4"/>
  <c r="AE982" i="4"/>
  <c r="AI981" i="4"/>
  <c r="AH981" i="4"/>
  <c r="AG981" i="4"/>
  <c r="AF981" i="4"/>
  <c r="AE981" i="4"/>
  <c r="AI980" i="4"/>
  <c r="AH980" i="4"/>
  <c r="AG980" i="4"/>
  <c r="AF980" i="4"/>
  <c r="AE980" i="4"/>
  <c r="AI979" i="4"/>
  <c r="AH979" i="4"/>
  <c r="AG979" i="4"/>
  <c r="AF979" i="4"/>
  <c r="AE979" i="4"/>
  <c r="AI978" i="4"/>
  <c r="AH978" i="4"/>
  <c r="AG978" i="4"/>
  <c r="AF978" i="4"/>
  <c r="AE978" i="4"/>
  <c r="AI977" i="4"/>
  <c r="AH977" i="4"/>
  <c r="AG977" i="4"/>
  <c r="AF977" i="4"/>
  <c r="AE977" i="4"/>
  <c r="AI976" i="4"/>
  <c r="AH976" i="4"/>
  <c r="AG976" i="4"/>
  <c r="AF976" i="4"/>
  <c r="AE976" i="4"/>
  <c r="AI975" i="4"/>
  <c r="AH975" i="4"/>
  <c r="AG975" i="4"/>
  <c r="AF975" i="4"/>
  <c r="AE975" i="4"/>
  <c r="AI974" i="4"/>
  <c r="AH974" i="4"/>
  <c r="AG974" i="4"/>
  <c r="AF974" i="4"/>
  <c r="AE974" i="4"/>
  <c r="AI973" i="4"/>
  <c r="AH973" i="4"/>
  <c r="AG973" i="4"/>
  <c r="AF973" i="4"/>
  <c r="AE973" i="4"/>
  <c r="AI972" i="4"/>
  <c r="AH972" i="4"/>
  <c r="AG972" i="4"/>
  <c r="AF972" i="4"/>
  <c r="AE972" i="4"/>
  <c r="AI971" i="4"/>
  <c r="AH971" i="4"/>
  <c r="AG971" i="4"/>
  <c r="AF971" i="4"/>
  <c r="AE971" i="4"/>
  <c r="AI970" i="4"/>
  <c r="AH970" i="4"/>
  <c r="AG970" i="4"/>
  <c r="AF970" i="4"/>
  <c r="AE970" i="4"/>
  <c r="AI969" i="4"/>
  <c r="AH969" i="4"/>
  <c r="AG969" i="4"/>
  <c r="AF969" i="4"/>
  <c r="AE969" i="4"/>
  <c r="AI968" i="4"/>
  <c r="AH968" i="4"/>
  <c r="AG968" i="4"/>
  <c r="AF968" i="4"/>
  <c r="AE968" i="4"/>
  <c r="AI967" i="4"/>
  <c r="AH967" i="4"/>
  <c r="AG967" i="4"/>
  <c r="AF967" i="4"/>
  <c r="AE967" i="4"/>
  <c r="AI966" i="4"/>
  <c r="AH966" i="4"/>
  <c r="AG966" i="4"/>
  <c r="AF966" i="4"/>
  <c r="AE966" i="4"/>
  <c r="AI965" i="4"/>
  <c r="AH965" i="4"/>
  <c r="AG965" i="4"/>
  <c r="AF965" i="4"/>
  <c r="AE965" i="4"/>
  <c r="AI964" i="4"/>
  <c r="AH964" i="4"/>
  <c r="AG964" i="4"/>
  <c r="AF964" i="4"/>
  <c r="AE964" i="4"/>
  <c r="AI963" i="4"/>
  <c r="AH963" i="4"/>
  <c r="AG963" i="4"/>
  <c r="AF963" i="4"/>
  <c r="AE963" i="4"/>
  <c r="AI962" i="4"/>
  <c r="AH962" i="4"/>
  <c r="AG962" i="4"/>
  <c r="AF962" i="4"/>
  <c r="AE962" i="4"/>
  <c r="AI961" i="4"/>
  <c r="AH961" i="4"/>
  <c r="AG961" i="4"/>
  <c r="AF961" i="4"/>
  <c r="AE961" i="4"/>
  <c r="AI960" i="4"/>
  <c r="AH960" i="4"/>
  <c r="AG960" i="4"/>
  <c r="AF960" i="4"/>
  <c r="AE960" i="4"/>
  <c r="AI959" i="4"/>
  <c r="AH959" i="4"/>
  <c r="AG959" i="4"/>
  <c r="AF959" i="4"/>
  <c r="AE959" i="4"/>
  <c r="AI958" i="4"/>
  <c r="AH958" i="4"/>
  <c r="AG958" i="4"/>
  <c r="AF958" i="4"/>
  <c r="AE958" i="4"/>
  <c r="AI957" i="4"/>
  <c r="AH957" i="4"/>
  <c r="AG957" i="4"/>
  <c r="AF957" i="4"/>
  <c r="AE957" i="4"/>
  <c r="AI956" i="4"/>
  <c r="AH956" i="4"/>
  <c r="AG956" i="4"/>
  <c r="AF956" i="4"/>
  <c r="AE956" i="4"/>
  <c r="AI955" i="4"/>
  <c r="AH955" i="4"/>
  <c r="AG955" i="4"/>
  <c r="AF955" i="4"/>
  <c r="AE955" i="4"/>
  <c r="AI954" i="4"/>
  <c r="AH954" i="4"/>
  <c r="AG954" i="4"/>
  <c r="AF954" i="4"/>
  <c r="AE954" i="4"/>
  <c r="AI953" i="4"/>
  <c r="AH953" i="4"/>
  <c r="AG953" i="4"/>
  <c r="AF953" i="4"/>
  <c r="AE953" i="4"/>
  <c r="AI952" i="4"/>
  <c r="AH952" i="4"/>
  <c r="AG952" i="4"/>
  <c r="AF952" i="4"/>
  <c r="AE952" i="4"/>
  <c r="AI951" i="4"/>
  <c r="AH951" i="4"/>
  <c r="AG951" i="4"/>
  <c r="AF951" i="4"/>
  <c r="AE951" i="4"/>
  <c r="AI950" i="4"/>
  <c r="AH950" i="4"/>
  <c r="AG950" i="4"/>
  <c r="AF950" i="4"/>
  <c r="AE950" i="4"/>
  <c r="AI949" i="4"/>
  <c r="AH949" i="4"/>
  <c r="AG949" i="4"/>
  <c r="AF949" i="4"/>
  <c r="AE949" i="4"/>
  <c r="AI948" i="4"/>
  <c r="AH948" i="4"/>
  <c r="AG948" i="4"/>
  <c r="AF948" i="4"/>
  <c r="AE948" i="4"/>
  <c r="AI947" i="4"/>
  <c r="AH947" i="4"/>
  <c r="AG947" i="4"/>
  <c r="AF947" i="4"/>
  <c r="AE947" i="4"/>
  <c r="AI946" i="4"/>
  <c r="AH946" i="4"/>
  <c r="AG946" i="4"/>
  <c r="AF946" i="4"/>
  <c r="AE946" i="4"/>
  <c r="AI945" i="4"/>
  <c r="AH945" i="4"/>
  <c r="AG945" i="4"/>
  <c r="AF945" i="4"/>
  <c r="AE945" i="4"/>
  <c r="AI944" i="4"/>
  <c r="AH944" i="4"/>
  <c r="AG944" i="4"/>
  <c r="AF944" i="4"/>
  <c r="AE944" i="4"/>
  <c r="AI943" i="4"/>
  <c r="AH943" i="4"/>
  <c r="AG943" i="4"/>
  <c r="AF943" i="4"/>
  <c r="AE943" i="4"/>
  <c r="AI942" i="4"/>
  <c r="AH942" i="4"/>
  <c r="AG942" i="4"/>
  <c r="AF942" i="4"/>
  <c r="AE942" i="4"/>
  <c r="AI941" i="4"/>
  <c r="AH941" i="4"/>
  <c r="AG941" i="4"/>
  <c r="AF941" i="4"/>
  <c r="AE941" i="4"/>
  <c r="AI940" i="4"/>
  <c r="AH940" i="4"/>
  <c r="AG940" i="4"/>
  <c r="AF940" i="4"/>
  <c r="AE940" i="4"/>
  <c r="AI939" i="4"/>
  <c r="AH939" i="4"/>
  <c r="AG939" i="4"/>
  <c r="AF939" i="4"/>
  <c r="AE939" i="4"/>
  <c r="AI938" i="4"/>
  <c r="AH938" i="4"/>
  <c r="AG938" i="4"/>
  <c r="AF938" i="4"/>
  <c r="AE938" i="4"/>
  <c r="AI937" i="4"/>
  <c r="AH937" i="4"/>
  <c r="AG937" i="4"/>
  <c r="AF937" i="4"/>
  <c r="AE937" i="4"/>
  <c r="AI936" i="4"/>
  <c r="AH936" i="4"/>
  <c r="AG936" i="4"/>
  <c r="AF936" i="4"/>
  <c r="AE936" i="4"/>
  <c r="AI935" i="4"/>
  <c r="AH935" i="4"/>
  <c r="AG935" i="4"/>
  <c r="AF935" i="4"/>
  <c r="AE935" i="4"/>
  <c r="AI934" i="4"/>
  <c r="AH934" i="4"/>
  <c r="AG934" i="4"/>
  <c r="AF934" i="4"/>
  <c r="AE934" i="4"/>
  <c r="AI933" i="4"/>
  <c r="AH933" i="4"/>
  <c r="AG933" i="4"/>
  <c r="AF933" i="4"/>
  <c r="AE933" i="4"/>
  <c r="AI932" i="4"/>
  <c r="AH932" i="4"/>
  <c r="AG932" i="4"/>
  <c r="AF932" i="4"/>
  <c r="AE932" i="4"/>
  <c r="AI931" i="4"/>
  <c r="AH931" i="4"/>
  <c r="AG931" i="4"/>
  <c r="AF931" i="4"/>
  <c r="AE931" i="4"/>
  <c r="AI930" i="4"/>
  <c r="AH930" i="4"/>
  <c r="AG930" i="4"/>
  <c r="AF930" i="4"/>
  <c r="AE930" i="4"/>
  <c r="AI929" i="4"/>
  <c r="AH929" i="4"/>
  <c r="AG929" i="4"/>
  <c r="AF929" i="4"/>
  <c r="AE929" i="4"/>
  <c r="AI928" i="4"/>
  <c r="AH928" i="4"/>
  <c r="AG928" i="4"/>
  <c r="AF928" i="4"/>
  <c r="AE928" i="4"/>
  <c r="AI927" i="4"/>
  <c r="AH927" i="4"/>
  <c r="AG927" i="4"/>
  <c r="AF927" i="4"/>
  <c r="AE927" i="4"/>
  <c r="AI926" i="4"/>
  <c r="AH926" i="4"/>
  <c r="AG926" i="4"/>
  <c r="AF926" i="4"/>
  <c r="AE926" i="4"/>
  <c r="AI925" i="4"/>
  <c r="AH925" i="4"/>
  <c r="AG925" i="4"/>
  <c r="AF925" i="4"/>
  <c r="AE925" i="4"/>
  <c r="AI924" i="4"/>
  <c r="AH924" i="4"/>
  <c r="AG924" i="4"/>
  <c r="AF924" i="4"/>
  <c r="AE924" i="4"/>
  <c r="AI923" i="4"/>
  <c r="AH923" i="4"/>
  <c r="AG923" i="4"/>
  <c r="AF923" i="4"/>
  <c r="AE923" i="4"/>
  <c r="AI922" i="4"/>
  <c r="AH922" i="4"/>
  <c r="AG922" i="4"/>
  <c r="AF922" i="4"/>
  <c r="AE922" i="4"/>
  <c r="AI921" i="4"/>
  <c r="AH921" i="4"/>
  <c r="AG921" i="4"/>
  <c r="AF921" i="4"/>
  <c r="AE921" i="4"/>
  <c r="AI920" i="4"/>
  <c r="AH920" i="4"/>
  <c r="AG920" i="4"/>
  <c r="AF920" i="4"/>
  <c r="AE920" i="4"/>
  <c r="AI919" i="4"/>
  <c r="AH919" i="4"/>
  <c r="AG919" i="4"/>
  <c r="AF919" i="4"/>
  <c r="AE919" i="4"/>
  <c r="AI918" i="4"/>
  <c r="AH918" i="4"/>
  <c r="AG918" i="4"/>
  <c r="AF918" i="4"/>
  <c r="AE918" i="4"/>
  <c r="AI917" i="4"/>
  <c r="AH917" i="4"/>
  <c r="AG917" i="4"/>
  <c r="AF917" i="4"/>
  <c r="AE917" i="4"/>
  <c r="AI916" i="4"/>
  <c r="AH916" i="4"/>
  <c r="AG916" i="4"/>
  <c r="AF916" i="4"/>
  <c r="AE916" i="4"/>
  <c r="AI915" i="4"/>
  <c r="AH915" i="4"/>
  <c r="AG915" i="4"/>
  <c r="AF915" i="4"/>
  <c r="AE915" i="4"/>
  <c r="AI914" i="4"/>
  <c r="AH914" i="4"/>
  <c r="AG914" i="4"/>
  <c r="AF914" i="4"/>
  <c r="AE914" i="4"/>
  <c r="AI913" i="4"/>
  <c r="AH913" i="4"/>
  <c r="AG913" i="4"/>
  <c r="AF913" i="4"/>
  <c r="AE913" i="4"/>
  <c r="AI912" i="4"/>
  <c r="AH912" i="4"/>
  <c r="AG912" i="4"/>
  <c r="AF912" i="4"/>
  <c r="AE912" i="4"/>
  <c r="AI911" i="4"/>
  <c r="AH911" i="4"/>
  <c r="AG911" i="4"/>
  <c r="AF911" i="4"/>
  <c r="AE911" i="4"/>
  <c r="AI910" i="4"/>
  <c r="AH910" i="4"/>
  <c r="AG910" i="4"/>
  <c r="AF910" i="4"/>
  <c r="AE910" i="4"/>
  <c r="AI909" i="4"/>
  <c r="AH909" i="4"/>
  <c r="AG909" i="4"/>
  <c r="AF909" i="4"/>
  <c r="AE909" i="4"/>
  <c r="AI908" i="4"/>
  <c r="AH908" i="4"/>
  <c r="AG908" i="4"/>
  <c r="AF908" i="4"/>
  <c r="AE908" i="4"/>
  <c r="AI907" i="4"/>
  <c r="AH907" i="4"/>
  <c r="AG907" i="4"/>
  <c r="AF907" i="4"/>
  <c r="AE907" i="4"/>
  <c r="AI906" i="4"/>
  <c r="AH906" i="4"/>
  <c r="AG906" i="4"/>
  <c r="AF906" i="4"/>
  <c r="AE906" i="4"/>
  <c r="AI905" i="4"/>
  <c r="AH905" i="4"/>
  <c r="AG905" i="4"/>
  <c r="AF905" i="4"/>
  <c r="AE905" i="4"/>
  <c r="AI904" i="4"/>
  <c r="AH904" i="4"/>
  <c r="AG904" i="4"/>
  <c r="AF904" i="4"/>
  <c r="AE904" i="4"/>
  <c r="AI903" i="4"/>
  <c r="AH903" i="4"/>
  <c r="AG903" i="4"/>
  <c r="AF903" i="4"/>
  <c r="AE903" i="4"/>
  <c r="AI902" i="4"/>
  <c r="AH902" i="4"/>
  <c r="AG902" i="4"/>
  <c r="AF902" i="4"/>
  <c r="AE902" i="4"/>
  <c r="AI901" i="4"/>
  <c r="AH901" i="4"/>
  <c r="AG901" i="4"/>
  <c r="AF901" i="4"/>
  <c r="AE901" i="4"/>
  <c r="AI900" i="4"/>
  <c r="AH900" i="4"/>
  <c r="AG900" i="4"/>
  <c r="AF900" i="4"/>
  <c r="AE900" i="4"/>
  <c r="AI899" i="4"/>
  <c r="AH899" i="4"/>
  <c r="AG899" i="4"/>
  <c r="AF899" i="4"/>
  <c r="AE899" i="4"/>
  <c r="AI898" i="4"/>
  <c r="AH898" i="4"/>
  <c r="AG898" i="4"/>
  <c r="AF898" i="4"/>
  <c r="AE898" i="4"/>
  <c r="AI897" i="4"/>
  <c r="AH897" i="4"/>
  <c r="AG897" i="4"/>
  <c r="AF897" i="4"/>
  <c r="AE897" i="4"/>
  <c r="AI896" i="4"/>
  <c r="AH896" i="4"/>
  <c r="AG896" i="4"/>
  <c r="AF896" i="4"/>
  <c r="AE896" i="4"/>
  <c r="AI895" i="4"/>
  <c r="AH895" i="4"/>
  <c r="AG895" i="4"/>
  <c r="AF895" i="4"/>
  <c r="AE895" i="4"/>
  <c r="AI894" i="4"/>
  <c r="AH894" i="4"/>
  <c r="AG894" i="4"/>
  <c r="AF894" i="4"/>
  <c r="AE894" i="4"/>
  <c r="AI893" i="4"/>
  <c r="AH893" i="4"/>
  <c r="AG893" i="4"/>
  <c r="AF893" i="4"/>
  <c r="AE893" i="4"/>
  <c r="AI892" i="4"/>
  <c r="AH892" i="4"/>
  <c r="AG892" i="4"/>
  <c r="AF892" i="4"/>
  <c r="AE892" i="4"/>
  <c r="AI891" i="4"/>
  <c r="AH891" i="4"/>
  <c r="AG891" i="4"/>
  <c r="AF891" i="4"/>
  <c r="AE891" i="4"/>
  <c r="AI890" i="4"/>
  <c r="AH890" i="4"/>
  <c r="AG890" i="4"/>
  <c r="AF890" i="4"/>
  <c r="AE890" i="4"/>
  <c r="AI889" i="4"/>
  <c r="AH889" i="4"/>
  <c r="AG889" i="4"/>
  <c r="AF889" i="4"/>
  <c r="AE889" i="4"/>
  <c r="AI888" i="4"/>
  <c r="AH888" i="4"/>
  <c r="AG888" i="4"/>
  <c r="AF888" i="4"/>
  <c r="AE888" i="4"/>
  <c r="AI887" i="4"/>
  <c r="AH887" i="4"/>
  <c r="AG887" i="4"/>
  <c r="AF887" i="4"/>
  <c r="AE887" i="4"/>
  <c r="AI886" i="4"/>
  <c r="AH886" i="4"/>
  <c r="AG886" i="4"/>
  <c r="AF886" i="4"/>
  <c r="AE886" i="4"/>
  <c r="AI885" i="4"/>
  <c r="AH885" i="4"/>
  <c r="AG885" i="4"/>
  <c r="AF885" i="4"/>
  <c r="AE885" i="4"/>
  <c r="AI884" i="4"/>
  <c r="AH884" i="4"/>
  <c r="AG884" i="4"/>
  <c r="AF884" i="4"/>
  <c r="AE884" i="4"/>
  <c r="AI883" i="4"/>
  <c r="AH883" i="4"/>
  <c r="AG883" i="4"/>
  <c r="AF883" i="4"/>
  <c r="AE883" i="4"/>
  <c r="AI882" i="4"/>
  <c r="AH882" i="4"/>
  <c r="AG882" i="4"/>
  <c r="AF882" i="4"/>
  <c r="AE882" i="4"/>
  <c r="AI881" i="4"/>
  <c r="AH881" i="4"/>
  <c r="AG881" i="4"/>
  <c r="AF881" i="4"/>
  <c r="AE881" i="4"/>
  <c r="AI880" i="4"/>
  <c r="AH880" i="4"/>
  <c r="AG880" i="4"/>
  <c r="AF880" i="4"/>
  <c r="AE880" i="4"/>
  <c r="AI879" i="4"/>
  <c r="AH879" i="4"/>
  <c r="AG879" i="4"/>
  <c r="AF879" i="4"/>
  <c r="AE879" i="4"/>
  <c r="AI878" i="4"/>
  <c r="AH878" i="4"/>
  <c r="AG878" i="4"/>
  <c r="AF878" i="4"/>
  <c r="AE878" i="4"/>
  <c r="AI877" i="4"/>
  <c r="AH877" i="4"/>
  <c r="AG877" i="4"/>
  <c r="AF877" i="4"/>
  <c r="AE877" i="4"/>
  <c r="AI876" i="4"/>
  <c r="AH876" i="4"/>
  <c r="AG876" i="4"/>
  <c r="AF876" i="4"/>
  <c r="AE876" i="4"/>
  <c r="AI875" i="4"/>
  <c r="AH875" i="4"/>
  <c r="AG875" i="4"/>
  <c r="AF875" i="4"/>
  <c r="AE875" i="4"/>
  <c r="AI874" i="4"/>
  <c r="AH874" i="4"/>
  <c r="AG874" i="4"/>
  <c r="AF874" i="4"/>
  <c r="AE874" i="4"/>
  <c r="AI873" i="4"/>
  <c r="AH873" i="4"/>
  <c r="AG873" i="4"/>
  <c r="AF873" i="4"/>
  <c r="AE873" i="4"/>
  <c r="AI872" i="4"/>
  <c r="AH872" i="4"/>
  <c r="AG872" i="4"/>
  <c r="AF872" i="4"/>
  <c r="AE872" i="4"/>
  <c r="AI871" i="4"/>
  <c r="AH871" i="4"/>
  <c r="AG871" i="4"/>
  <c r="AF871" i="4"/>
  <c r="AE871" i="4"/>
  <c r="AI870" i="4"/>
  <c r="AH870" i="4"/>
  <c r="AG870" i="4"/>
  <c r="AF870" i="4"/>
  <c r="AE870" i="4"/>
  <c r="AI869" i="4"/>
  <c r="AH869" i="4"/>
  <c r="AG869" i="4"/>
  <c r="AF869" i="4"/>
  <c r="AE869" i="4"/>
  <c r="AI868" i="4"/>
  <c r="AH868" i="4"/>
  <c r="AG868" i="4"/>
  <c r="AF868" i="4"/>
  <c r="AE868" i="4"/>
  <c r="AI867" i="4"/>
  <c r="AH867" i="4"/>
  <c r="AG867" i="4"/>
  <c r="AF867" i="4"/>
  <c r="AE867" i="4"/>
  <c r="AI866" i="4"/>
  <c r="AH866" i="4"/>
  <c r="AG866" i="4"/>
  <c r="AF866" i="4"/>
  <c r="AE866" i="4"/>
  <c r="AI865" i="4"/>
  <c r="AH865" i="4"/>
  <c r="AG865" i="4"/>
  <c r="AF865" i="4"/>
  <c r="AE865" i="4"/>
  <c r="AI864" i="4"/>
  <c r="AH864" i="4"/>
  <c r="AG864" i="4"/>
  <c r="AF864" i="4"/>
  <c r="AE864" i="4"/>
  <c r="AI863" i="4"/>
  <c r="AH863" i="4"/>
  <c r="AG863" i="4"/>
  <c r="AF863" i="4"/>
  <c r="AE863" i="4"/>
  <c r="AI862" i="4"/>
  <c r="AH862" i="4"/>
  <c r="AG862" i="4"/>
  <c r="AF862" i="4"/>
  <c r="AE862" i="4"/>
  <c r="AI861" i="4"/>
  <c r="AH861" i="4"/>
  <c r="AG861" i="4"/>
  <c r="AF861" i="4"/>
  <c r="AE861" i="4"/>
  <c r="AI860" i="4"/>
  <c r="AH860" i="4"/>
  <c r="AG860" i="4"/>
  <c r="AF860" i="4"/>
  <c r="AE860" i="4"/>
  <c r="AI859" i="4"/>
  <c r="AH859" i="4"/>
  <c r="AG859" i="4"/>
  <c r="AF859" i="4"/>
  <c r="AE859" i="4"/>
  <c r="AI858" i="4"/>
  <c r="AH858" i="4"/>
  <c r="AG858" i="4"/>
  <c r="AF858" i="4"/>
  <c r="AE858" i="4"/>
  <c r="AI857" i="4"/>
  <c r="AH857" i="4"/>
  <c r="AG857" i="4"/>
  <c r="AF857" i="4"/>
  <c r="AE857" i="4"/>
  <c r="AI856" i="4"/>
  <c r="AH856" i="4"/>
  <c r="AG856" i="4"/>
  <c r="AF856" i="4"/>
  <c r="AE856" i="4"/>
  <c r="AI855" i="4"/>
  <c r="AH855" i="4"/>
  <c r="AG855" i="4"/>
  <c r="AF855" i="4"/>
  <c r="AE855" i="4"/>
  <c r="AI854" i="4"/>
  <c r="AH854" i="4"/>
  <c r="AG854" i="4"/>
  <c r="AF854" i="4"/>
  <c r="AE854" i="4"/>
  <c r="AI853" i="4"/>
  <c r="AH853" i="4"/>
  <c r="AG853" i="4"/>
  <c r="AF853" i="4"/>
  <c r="AE853" i="4"/>
  <c r="AI852" i="4"/>
  <c r="AH852" i="4"/>
  <c r="AG852" i="4"/>
  <c r="AF852" i="4"/>
  <c r="AE852" i="4"/>
  <c r="AI851" i="4"/>
  <c r="AH851" i="4"/>
  <c r="AG851" i="4"/>
  <c r="AF851" i="4"/>
  <c r="AE851" i="4"/>
  <c r="AI850" i="4"/>
  <c r="AH850" i="4"/>
  <c r="AG850" i="4"/>
  <c r="AF850" i="4"/>
  <c r="AE850" i="4"/>
  <c r="AI849" i="4"/>
  <c r="AH849" i="4"/>
  <c r="AG849" i="4"/>
  <c r="AF849" i="4"/>
  <c r="AE849" i="4"/>
  <c r="AI848" i="4"/>
  <c r="AH848" i="4"/>
  <c r="AG848" i="4"/>
  <c r="AF848" i="4"/>
  <c r="AE848" i="4"/>
  <c r="AI847" i="4"/>
  <c r="AH847" i="4"/>
  <c r="AG847" i="4"/>
  <c r="AF847" i="4"/>
  <c r="AE847" i="4"/>
  <c r="AI846" i="4"/>
  <c r="AH846" i="4"/>
  <c r="AG846" i="4"/>
  <c r="AF846" i="4"/>
  <c r="AE846" i="4"/>
  <c r="AI845" i="4"/>
  <c r="AH845" i="4"/>
  <c r="AG845" i="4"/>
  <c r="AF845" i="4"/>
  <c r="AE845" i="4"/>
  <c r="AI844" i="4"/>
  <c r="AH844" i="4"/>
  <c r="AG844" i="4"/>
  <c r="AF844" i="4"/>
  <c r="AE844" i="4"/>
  <c r="AI843" i="4"/>
  <c r="AH843" i="4"/>
  <c r="AG843" i="4"/>
  <c r="AF843" i="4"/>
  <c r="AE843" i="4"/>
  <c r="AI842" i="4"/>
  <c r="AH842" i="4"/>
  <c r="AG842" i="4"/>
  <c r="AF842" i="4"/>
  <c r="AE842" i="4"/>
  <c r="AI841" i="4"/>
  <c r="AH841" i="4"/>
  <c r="AG841" i="4"/>
  <c r="AF841" i="4"/>
  <c r="AE841" i="4"/>
  <c r="AI840" i="4"/>
  <c r="AH840" i="4"/>
  <c r="AG840" i="4"/>
  <c r="AF840" i="4"/>
  <c r="AE840" i="4"/>
  <c r="AI839" i="4"/>
  <c r="AH839" i="4"/>
  <c r="AG839" i="4"/>
  <c r="AF839" i="4"/>
  <c r="AE839" i="4"/>
  <c r="AI838" i="4"/>
  <c r="AH838" i="4"/>
  <c r="AG838" i="4"/>
  <c r="AF838" i="4"/>
  <c r="AE838" i="4"/>
  <c r="AI837" i="4"/>
  <c r="AH837" i="4"/>
  <c r="AG837" i="4"/>
  <c r="AF837" i="4"/>
  <c r="AE837" i="4"/>
  <c r="AI836" i="4"/>
  <c r="AH836" i="4"/>
  <c r="AG836" i="4"/>
  <c r="AF836" i="4"/>
  <c r="AE836" i="4"/>
  <c r="AI835" i="4"/>
  <c r="AH835" i="4"/>
  <c r="AG835" i="4"/>
  <c r="AF835" i="4"/>
  <c r="AE835" i="4"/>
  <c r="AI834" i="4"/>
  <c r="AH834" i="4"/>
  <c r="AG834" i="4"/>
  <c r="AF834" i="4"/>
  <c r="AE834" i="4"/>
  <c r="AI833" i="4"/>
  <c r="AH833" i="4"/>
  <c r="AG833" i="4"/>
  <c r="AF833" i="4"/>
  <c r="AE833" i="4"/>
  <c r="AI832" i="4"/>
  <c r="AH832" i="4"/>
  <c r="AG832" i="4"/>
  <c r="AF832" i="4"/>
  <c r="AE832" i="4"/>
  <c r="AI831" i="4"/>
  <c r="AH831" i="4"/>
  <c r="AG831" i="4"/>
  <c r="AF831" i="4"/>
  <c r="AE831" i="4"/>
  <c r="AI830" i="4"/>
  <c r="AH830" i="4"/>
  <c r="AG830" i="4"/>
  <c r="AF830" i="4"/>
  <c r="AE830" i="4"/>
  <c r="AI829" i="4"/>
  <c r="AH829" i="4"/>
  <c r="AG829" i="4"/>
  <c r="AF829" i="4"/>
  <c r="AE829" i="4"/>
  <c r="AI828" i="4"/>
  <c r="AH828" i="4"/>
  <c r="AG828" i="4"/>
  <c r="AF828" i="4"/>
  <c r="AE828" i="4"/>
  <c r="AI827" i="4"/>
  <c r="AH827" i="4"/>
  <c r="AG827" i="4"/>
  <c r="AF827" i="4"/>
  <c r="AE827" i="4"/>
  <c r="AI826" i="4"/>
  <c r="AH826" i="4"/>
  <c r="AG826" i="4"/>
  <c r="AF826" i="4"/>
  <c r="AE826" i="4"/>
  <c r="AI825" i="4"/>
  <c r="AH825" i="4"/>
  <c r="AG825" i="4"/>
  <c r="AF825" i="4"/>
  <c r="AE825" i="4"/>
  <c r="AI824" i="4"/>
  <c r="AH824" i="4"/>
  <c r="AG824" i="4"/>
  <c r="AF824" i="4"/>
  <c r="AE824" i="4"/>
  <c r="AI823" i="4"/>
  <c r="AH823" i="4"/>
  <c r="AG823" i="4"/>
  <c r="AF823" i="4"/>
  <c r="AE823" i="4"/>
  <c r="AI822" i="4"/>
  <c r="AH822" i="4"/>
  <c r="AG822" i="4"/>
  <c r="AF822" i="4"/>
  <c r="AE822" i="4"/>
  <c r="AI821" i="4"/>
  <c r="AH821" i="4"/>
  <c r="AG821" i="4"/>
  <c r="AF821" i="4"/>
  <c r="AE821" i="4"/>
  <c r="AI820" i="4"/>
  <c r="AH820" i="4"/>
  <c r="AG820" i="4"/>
  <c r="AF820" i="4"/>
  <c r="AE820" i="4"/>
  <c r="AI819" i="4"/>
  <c r="AH819" i="4"/>
  <c r="AG819" i="4"/>
  <c r="AF819" i="4"/>
  <c r="AE819" i="4"/>
  <c r="AI818" i="4"/>
  <c r="AH818" i="4"/>
  <c r="AG818" i="4"/>
  <c r="AF818" i="4"/>
  <c r="AE818" i="4"/>
  <c r="AI817" i="4"/>
  <c r="AH817" i="4"/>
  <c r="AG817" i="4"/>
  <c r="AF817" i="4"/>
  <c r="AE817" i="4"/>
  <c r="AI816" i="4"/>
  <c r="AH816" i="4"/>
  <c r="AG816" i="4"/>
  <c r="AF816" i="4"/>
  <c r="AE816" i="4"/>
  <c r="AI815" i="4"/>
  <c r="AH815" i="4"/>
  <c r="AG815" i="4"/>
  <c r="AF815" i="4"/>
  <c r="AE815" i="4"/>
  <c r="AI814" i="4"/>
  <c r="AH814" i="4"/>
  <c r="AG814" i="4"/>
  <c r="AF814" i="4"/>
  <c r="AE814" i="4"/>
  <c r="AI813" i="4"/>
  <c r="AH813" i="4"/>
  <c r="AG813" i="4"/>
  <c r="AF813" i="4"/>
  <c r="AE813" i="4"/>
  <c r="AI812" i="4"/>
  <c r="AH812" i="4"/>
  <c r="AG812" i="4"/>
  <c r="AF812" i="4"/>
  <c r="AE812" i="4"/>
  <c r="AI811" i="4"/>
  <c r="AH811" i="4"/>
  <c r="AG811" i="4"/>
  <c r="AF811" i="4"/>
  <c r="AE811" i="4"/>
  <c r="AI810" i="4"/>
  <c r="AH810" i="4"/>
  <c r="AG810" i="4"/>
  <c r="AF810" i="4"/>
  <c r="AE810" i="4"/>
  <c r="AI809" i="4"/>
  <c r="AH809" i="4"/>
  <c r="AG809" i="4"/>
  <c r="AF809" i="4"/>
  <c r="AE809" i="4"/>
  <c r="AI808" i="4"/>
  <c r="AH808" i="4"/>
  <c r="AG808" i="4"/>
  <c r="AF808" i="4"/>
  <c r="AE808" i="4"/>
  <c r="AI807" i="4"/>
  <c r="AH807" i="4"/>
  <c r="AG807" i="4"/>
  <c r="AF807" i="4"/>
  <c r="AE807" i="4"/>
  <c r="AI806" i="4"/>
  <c r="AH806" i="4"/>
  <c r="AG806" i="4"/>
  <c r="AF806" i="4"/>
  <c r="AE806" i="4"/>
  <c r="AI805" i="4"/>
  <c r="AH805" i="4"/>
  <c r="AG805" i="4"/>
  <c r="AF805" i="4"/>
  <c r="AE805" i="4"/>
  <c r="AI804" i="4"/>
  <c r="AH804" i="4"/>
  <c r="AG804" i="4"/>
  <c r="AF804" i="4"/>
  <c r="AE804" i="4"/>
  <c r="AI803" i="4"/>
  <c r="AH803" i="4"/>
  <c r="AG803" i="4"/>
  <c r="AF803" i="4"/>
  <c r="AE803" i="4"/>
  <c r="AI802" i="4"/>
  <c r="AH802" i="4"/>
  <c r="AG802" i="4"/>
  <c r="AF802" i="4"/>
  <c r="AE802" i="4"/>
  <c r="AI801" i="4"/>
  <c r="AH801" i="4"/>
  <c r="AG801" i="4"/>
  <c r="AF801" i="4"/>
  <c r="AE801" i="4"/>
  <c r="AI800" i="4"/>
  <c r="AH800" i="4"/>
  <c r="AG800" i="4"/>
  <c r="AF800" i="4"/>
  <c r="AE800" i="4"/>
  <c r="AI799" i="4"/>
  <c r="AH799" i="4"/>
  <c r="AG799" i="4"/>
  <c r="AF799" i="4"/>
  <c r="AE799" i="4"/>
  <c r="AI798" i="4"/>
  <c r="AH798" i="4"/>
  <c r="AG798" i="4"/>
  <c r="AF798" i="4"/>
  <c r="AE798" i="4"/>
  <c r="AI797" i="4"/>
  <c r="AH797" i="4"/>
  <c r="AG797" i="4"/>
  <c r="AF797" i="4"/>
  <c r="AE797" i="4"/>
  <c r="AI796" i="4"/>
  <c r="AH796" i="4"/>
  <c r="AG796" i="4"/>
  <c r="AF796" i="4"/>
  <c r="AE796" i="4"/>
  <c r="AI795" i="4"/>
  <c r="AH795" i="4"/>
  <c r="AG795" i="4"/>
  <c r="AF795" i="4"/>
  <c r="AE795" i="4"/>
  <c r="AI794" i="4"/>
  <c r="AH794" i="4"/>
  <c r="AG794" i="4"/>
  <c r="AF794" i="4"/>
  <c r="AE794" i="4"/>
  <c r="AI793" i="4"/>
  <c r="AH793" i="4"/>
  <c r="AG793" i="4"/>
  <c r="AF793" i="4"/>
  <c r="AE793" i="4"/>
  <c r="AI792" i="4"/>
  <c r="AH792" i="4"/>
  <c r="AG792" i="4"/>
  <c r="AF792" i="4"/>
  <c r="AE792" i="4"/>
  <c r="AI791" i="4"/>
  <c r="AH791" i="4"/>
  <c r="AG791" i="4"/>
  <c r="AF791" i="4"/>
  <c r="AE791" i="4"/>
  <c r="AI790" i="4"/>
  <c r="AH790" i="4"/>
  <c r="AG790" i="4"/>
  <c r="AF790" i="4"/>
  <c r="AE790" i="4"/>
  <c r="AI789" i="4"/>
  <c r="AH789" i="4"/>
  <c r="AG789" i="4"/>
  <c r="AF789" i="4"/>
  <c r="AE789" i="4"/>
  <c r="AI788" i="4"/>
  <c r="AH788" i="4"/>
  <c r="AG788" i="4"/>
  <c r="AF788" i="4"/>
  <c r="AE788" i="4"/>
  <c r="AI787" i="4"/>
  <c r="AH787" i="4"/>
  <c r="AG787" i="4"/>
  <c r="AF787" i="4"/>
  <c r="AE787" i="4"/>
  <c r="AI786" i="4"/>
  <c r="AH786" i="4"/>
  <c r="AG786" i="4"/>
  <c r="AF786" i="4"/>
  <c r="AE786" i="4"/>
  <c r="AI785" i="4"/>
  <c r="AH785" i="4"/>
  <c r="AG785" i="4"/>
  <c r="AF785" i="4"/>
  <c r="AE785" i="4"/>
  <c r="AI784" i="4"/>
  <c r="AH784" i="4"/>
  <c r="AG784" i="4"/>
  <c r="AF784" i="4"/>
  <c r="AE784" i="4"/>
  <c r="AI783" i="4"/>
  <c r="AH783" i="4"/>
  <c r="AG783" i="4"/>
  <c r="AF783" i="4"/>
  <c r="AE783" i="4"/>
  <c r="AI782" i="4"/>
  <c r="AH782" i="4"/>
  <c r="AG782" i="4"/>
  <c r="AF782" i="4"/>
  <c r="AE782" i="4"/>
  <c r="AI781" i="4"/>
  <c r="AH781" i="4"/>
  <c r="AG781" i="4"/>
  <c r="AF781" i="4"/>
  <c r="AE781" i="4"/>
  <c r="AI780" i="4"/>
  <c r="AH780" i="4"/>
  <c r="AG780" i="4"/>
  <c r="AF780" i="4"/>
  <c r="AE780" i="4"/>
  <c r="AI779" i="4"/>
  <c r="AH779" i="4"/>
  <c r="AG779" i="4"/>
  <c r="AF779" i="4"/>
  <c r="AE779" i="4"/>
  <c r="AI778" i="4"/>
  <c r="AH778" i="4"/>
  <c r="AG778" i="4"/>
  <c r="AF778" i="4"/>
  <c r="AE778" i="4"/>
  <c r="AI777" i="4"/>
  <c r="AH777" i="4"/>
  <c r="AG777" i="4"/>
  <c r="AF777" i="4"/>
  <c r="AE777" i="4"/>
  <c r="AI776" i="4"/>
  <c r="AH776" i="4"/>
  <c r="AG776" i="4"/>
  <c r="AF776" i="4"/>
  <c r="AE776" i="4"/>
  <c r="AI775" i="4"/>
  <c r="AH775" i="4"/>
  <c r="AG775" i="4"/>
  <c r="AF775" i="4"/>
  <c r="AE775" i="4"/>
  <c r="AI774" i="4"/>
  <c r="AH774" i="4"/>
  <c r="AG774" i="4"/>
  <c r="AF774" i="4"/>
  <c r="AE774" i="4"/>
  <c r="AI773" i="4"/>
  <c r="AH773" i="4"/>
  <c r="AG773" i="4"/>
  <c r="AF773" i="4"/>
  <c r="AE773" i="4"/>
  <c r="AI772" i="4"/>
  <c r="AH772" i="4"/>
  <c r="AG772" i="4"/>
  <c r="AF772" i="4"/>
  <c r="AE772" i="4"/>
  <c r="AI771" i="4"/>
  <c r="AH771" i="4"/>
  <c r="AG771" i="4"/>
  <c r="AF771" i="4"/>
  <c r="AE771" i="4"/>
  <c r="AI770" i="4"/>
  <c r="AH770" i="4"/>
  <c r="AG770" i="4"/>
  <c r="AF770" i="4"/>
  <c r="AE770" i="4"/>
  <c r="AI769" i="4"/>
  <c r="AH769" i="4"/>
  <c r="AG769" i="4"/>
  <c r="AF769" i="4"/>
  <c r="AE769" i="4"/>
  <c r="AI768" i="4"/>
  <c r="AH768" i="4"/>
  <c r="AG768" i="4"/>
  <c r="AF768" i="4"/>
  <c r="AE768" i="4"/>
  <c r="AI767" i="4"/>
  <c r="AH767" i="4"/>
  <c r="AG767" i="4"/>
  <c r="AF767" i="4"/>
  <c r="AE767" i="4"/>
  <c r="AI766" i="4"/>
  <c r="AH766" i="4"/>
  <c r="AG766" i="4"/>
  <c r="AF766" i="4"/>
  <c r="AE766" i="4"/>
  <c r="AI765" i="4"/>
  <c r="AH765" i="4"/>
  <c r="AG765" i="4"/>
  <c r="AF765" i="4"/>
  <c r="AE765" i="4"/>
  <c r="AI764" i="4"/>
  <c r="AH764" i="4"/>
  <c r="AG764" i="4"/>
  <c r="AF764" i="4"/>
  <c r="AE764" i="4"/>
  <c r="AI763" i="4"/>
  <c r="AH763" i="4"/>
  <c r="AG763" i="4"/>
  <c r="AF763" i="4"/>
  <c r="AE763" i="4"/>
  <c r="AI762" i="4"/>
  <c r="AH762" i="4"/>
  <c r="AG762" i="4"/>
  <c r="AF762" i="4"/>
  <c r="AE762" i="4"/>
  <c r="AI761" i="4"/>
  <c r="AH761" i="4"/>
  <c r="AG761" i="4"/>
  <c r="AF761" i="4"/>
  <c r="AE761" i="4"/>
  <c r="AI760" i="4"/>
  <c r="AH760" i="4"/>
  <c r="AG760" i="4"/>
  <c r="AF760" i="4"/>
  <c r="AE760" i="4"/>
  <c r="AI759" i="4"/>
  <c r="AH759" i="4"/>
  <c r="AG759" i="4"/>
  <c r="AF759" i="4"/>
  <c r="AE759" i="4"/>
  <c r="AI758" i="4"/>
  <c r="AH758" i="4"/>
  <c r="AG758" i="4"/>
  <c r="AF758" i="4"/>
  <c r="AE758" i="4"/>
  <c r="AI757" i="4"/>
  <c r="AH757" i="4"/>
  <c r="AG757" i="4"/>
  <c r="AF757" i="4"/>
  <c r="AE757" i="4"/>
  <c r="AI756" i="4"/>
  <c r="AH756" i="4"/>
  <c r="AG756" i="4"/>
  <c r="AF756" i="4"/>
  <c r="AE756" i="4"/>
  <c r="AI755" i="4"/>
  <c r="AH755" i="4"/>
  <c r="AG755" i="4"/>
  <c r="AF755" i="4"/>
  <c r="AE755" i="4"/>
  <c r="AI754" i="4"/>
  <c r="AH754" i="4"/>
  <c r="AG754" i="4"/>
  <c r="AF754" i="4"/>
  <c r="AE754" i="4"/>
  <c r="AI753" i="4"/>
  <c r="AH753" i="4"/>
  <c r="AG753" i="4"/>
  <c r="AF753" i="4"/>
  <c r="AE753" i="4"/>
  <c r="AI752" i="4"/>
  <c r="AH752" i="4"/>
  <c r="AG752" i="4"/>
  <c r="AF752" i="4"/>
  <c r="AE752" i="4"/>
  <c r="AI751" i="4"/>
  <c r="AH751" i="4"/>
  <c r="AG751" i="4"/>
  <c r="AF751" i="4"/>
  <c r="AE751" i="4"/>
  <c r="AI750" i="4"/>
  <c r="AH750" i="4"/>
  <c r="AG750" i="4"/>
  <c r="AF750" i="4"/>
  <c r="AE750" i="4"/>
  <c r="AI749" i="4"/>
  <c r="AH749" i="4"/>
  <c r="AG749" i="4"/>
  <c r="AF749" i="4"/>
  <c r="AE749" i="4"/>
  <c r="AI748" i="4"/>
  <c r="AH748" i="4"/>
  <c r="AG748" i="4"/>
  <c r="AF748" i="4"/>
  <c r="AE748" i="4"/>
  <c r="AI747" i="4"/>
  <c r="AH747" i="4"/>
  <c r="AG747" i="4"/>
  <c r="AF747" i="4"/>
  <c r="AE747" i="4"/>
  <c r="AI746" i="4"/>
  <c r="AH746" i="4"/>
  <c r="AG746" i="4"/>
  <c r="AF746" i="4"/>
  <c r="AE746" i="4"/>
  <c r="AI745" i="4"/>
  <c r="AH745" i="4"/>
  <c r="AG745" i="4"/>
  <c r="AF745" i="4"/>
  <c r="AE745" i="4"/>
  <c r="AI744" i="4"/>
  <c r="AH744" i="4"/>
  <c r="AG744" i="4"/>
  <c r="AF744" i="4"/>
  <c r="AE744" i="4"/>
  <c r="AI743" i="4"/>
  <c r="AH743" i="4"/>
  <c r="AG743" i="4"/>
  <c r="AF743" i="4"/>
  <c r="AE743" i="4"/>
  <c r="AI742" i="4"/>
  <c r="AH742" i="4"/>
  <c r="AG742" i="4"/>
  <c r="AF742" i="4"/>
  <c r="AE742" i="4"/>
  <c r="AI741" i="4"/>
  <c r="AH741" i="4"/>
  <c r="AG741" i="4"/>
  <c r="AF741" i="4"/>
  <c r="AE741" i="4"/>
  <c r="AI740" i="4"/>
  <c r="AH740" i="4"/>
  <c r="AG740" i="4"/>
  <c r="AF740" i="4"/>
  <c r="AE740" i="4"/>
  <c r="AI739" i="4"/>
  <c r="AH739" i="4"/>
  <c r="AG739" i="4"/>
  <c r="AF739" i="4"/>
  <c r="AE739" i="4"/>
  <c r="AI738" i="4"/>
  <c r="AH738" i="4"/>
  <c r="AG738" i="4"/>
  <c r="AF738" i="4"/>
  <c r="AE738" i="4"/>
  <c r="AI737" i="4"/>
  <c r="AH737" i="4"/>
  <c r="AG737" i="4"/>
  <c r="AF737" i="4"/>
  <c r="AE737" i="4"/>
  <c r="AI736" i="4"/>
  <c r="AH736" i="4"/>
  <c r="AG736" i="4"/>
  <c r="AF736" i="4"/>
  <c r="AE736" i="4"/>
  <c r="AI735" i="4"/>
  <c r="AH735" i="4"/>
  <c r="AG735" i="4"/>
  <c r="AF735" i="4"/>
  <c r="AE735" i="4"/>
  <c r="AI734" i="4"/>
  <c r="AH734" i="4"/>
  <c r="AG734" i="4"/>
  <c r="AF734" i="4"/>
  <c r="AE734" i="4"/>
  <c r="AI733" i="4"/>
  <c r="AH733" i="4"/>
  <c r="AG733" i="4"/>
  <c r="AF733" i="4"/>
  <c r="AE733" i="4"/>
  <c r="AI732" i="4"/>
  <c r="AH732" i="4"/>
  <c r="AG732" i="4"/>
  <c r="AF732" i="4"/>
  <c r="AE732" i="4"/>
  <c r="AI731" i="4"/>
  <c r="AH731" i="4"/>
  <c r="AG731" i="4"/>
  <c r="AF731" i="4"/>
  <c r="AE731" i="4"/>
  <c r="AI730" i="4"/>
  <c r="AH730" i="4"/>
  <c r="AG730" i="4"/>
  <c r="AF730" i="4"/>
  <c r="AE730" i="4"/>
  <c r="AI729" i="4"/>
  <c r="AH729" i="4"/>
  <c r="AG729" i="4"/>
  <c r="AF729" i="4"/>
  <c r="AE729" i="4"/>
  <c r="AI728" i="4"/>
  <c r="AH728" i="4"/>
  <c r="AG728" i="4"/>
  <c r="AF728" i="4"/>
  <c r="AE728" i="4"/>
  <c r="AI727" i="4"/>
  <c r="AH727" i="4"/>
  <c r="AG727" i="4"/>
  <c r="AF727" i="4"/>
  <c r="AE727" i="4"/>
  <c r="AI726" i="4"/>
  <c r="AH726" i="4"/>
  <c r="AG726" i="4"/>
  <c r="AF726" i="4"/>
  <c r="AE726" i="4"/>
  <c r="AI725" i="4"/>
  <c r="AH725" i="4"/>
  <c r="AG725" i="4"/>
  <c r="AF725" i="4"/>
  <c r="AE725" i="4"/>
  <c r="AI724" i="4"/>
  <c r="AH724" i="4"/>
  <c r="AG724" i="4"/>
  <c r="AF724" i="4"/>
  <c r="AE724" i="4"/>
  <c r="AI723" i="4"/>
  <c r="AH723" i="4"/>
  <c r="AG723" i="4"/>
  <c r="AF723" i="4"/>
  <c r="AE723" i="4"/>
  <c r="AI722" i="4"/>
  <c r="AH722" i="4"/>
  <c r="AG722" i="4"/>
  <c r="AF722" i="4"/>
  <c r="AE722" i="4"/>
  <c r="AI721" i="4"/>
  <c r="AH721" i="4"/>
  <c r="AG721" i="4"/>
  <c r="AF721" i="4"/>
  <c r="AE721" i="4"/>
  <c r="AI720" i="4"/>
  <c r="AH720" i="4"/>
  <c r="AG720" i="4"/>
  <c r="AF720" i="4"/>
  <c r="AE720" i="4"/>
  <c r="AI719" i="4"/>
  <c r="AH719" i="4"/>
  <c r="AG719" i="4"/>
  <c r="AF719" i="4"/>
  <c r="AE719" i="4"/>
  <c r="AI718" i="4"/>
  <c r="AH718" i="4"/>
  <c r="AG718" i="4"/>
  <c r="AF718" i="4"/>
  <c r="AE718" i="4"/>
  <c r="AI717" i="4"/>
  <c r="AH717" i="4"/>
  <c r="AG717" i="4"/>
  <c r="AF717" i="4"/>
  <c r="AE717" i="4"/>
  <c r="AI716" i="4"/>
  <c r="AH716" i="4"/>
  <c r="AG716" i="4"/>
  <c r="AF716" i="4"/>
  <c r="AE716" i="4"/>
  <c r="AI715" i="4"/>
  <c r="AH715" i="4"/>
  <c r="AG715" i="4"/>
  <c r="AF715" i="4"/>
  <c r="AE715" i="4"/>
  <c r="AI714" i="4"/>
  <c r="AH714" i="4"/>
  <c r="AG714" i="4"/>
  <c r="AF714" i="4"/>
  <c r="AE714" i="4"/>
  <c r="AI713" i="4"/>
  <c r="AH713" i="4"/>
  <c r="AG713" i="4"/>
  <c r="AF713" i="4"/>
  <c r="AE713" i="4"/>
  <c r="AI712" i="4"/>
  <c r="AH712" i="4"/>
  <c r="AG712" i="4"/>
  <c r="AF712" i="4"/>
  <c r="AE712" i="4"/>
  <c r="AI711" i="4"/>
  <c r="AH711" i="4"/>
  <c r="AG711" i="4"/>
  <c r="AF711" i="4"/>
  <c r="AE711" i="4"/>
  <c r="AI710" i="4"/>
  <c r="AH710" i="4"/>
  <c r="AG710" i="4"/>
  <c r="AF710" i="4"/>
  <c r="AE710" i="4"/>
  <c r="AI709" i="4"/>
  <c r="AH709" i="4"/>
  <c r="AG709" i="4"/>
  <c r="AF709" i="4"/>
  <c r="AE709" i="4"/>
  <c r="AI708" i="4"/>
  <c r="AH708" i="4"/>
  <c r="AG708" i="4"/>
  <c r="AF708" i="4"/>
  <c r="AE708" i="4"/>
  <c r="AI707" i="4"/>
  <c r="AH707" i="4"/>
  <c r="AG707" i="4"/>
  <c r="AF707" i="4"/>
  <c r="AE707" i="4"/>
  <c r="AI706" i="4"/>
  <c r="AH706" i="4"/>
  <c r="AG706" i="4"/>
  <c r="AF706" i="4"/>
  <c r="AE706" i="4"/>
  <c r="AI705" i="4"/>
  <c r="AH705" i="4"/>
  <c r="AG705" i="4"/>
  <c r="AF705" i="4"/>
  <c r="AE705" i="4"/>
  <c r="AI704" i="4"/>
  <c r="AH704" i="4"/>
  <c r="AG704" i="4"/>
  <c r="AF704" i="4"/>
  <c r="AE704" i="4"/>
  <c r="AI703" i="4"/>
  <c r="AH703" i="4"/>
  <c r="AG703" i="4"/>
  <c r="AF703" i="4"/>
  <c r="AE703" i="4"/>
  <c r="AI702" i="4"/>
  <c r="AH702" i="4"/>
  <c r="AG702" i="4"/>
  <c r="AF702" i="4"/>
  <c r="AE702" i="4"/>
  <c r="AI701" i="4"/>
  <c r="AH701" i="4"/>
  <c r="AG701" i="4"/>
  <c r="AF701" i="4"/>
  <c r="AE701" i="4"/>
  <c r="AI700" i="4"/>
  <c r="AH700" i="4"/>
  <c r="AG700" i="4"/>
  <c r="AF700" i="4"/>
  <c r="AE700" i="4"/>
  <c r="AI699" i="4"/>
  <c r="AH699" i="4"/>
  <c r="AG699" i="4"/>
  <c r="AF699" i="4"/>
  <c r="AE699" i="4"/>
  <c r="AI698" i="4"/>
  <c r="AH698" i="4"/>
  <c r="AG698" i="4"/>
  <c r="AF698" i="4"/>
  <c r="AE698" i="4"/>
  <c r="AI697" i="4"/>
  <c r="AH697" i="4"/>
  <c r="AG697" i="4"/>
  <c r="AF697" i="4"/>
  <c r="AE697" i="4"/>
  <c r="AI696" i="4"/>
  <c r="AH696" i="4"/>
  <c r="AG696" i="4"/>
  <c r="AF696" i="4"/>
  <c r="AE696" i="4"/>
  <c r="AI695" i="4"/>
  <c r="AH695" i="4"/>
  <c r="AG695" i="4"/>
  <c r="AF695" i="4"/>
  <c r="AE695" i="4"/>
  <c r="AI694" i="4"/>
  <c r="AH694" i="4"/>
  <c r="AG694" i="4"/>
  <c r="AF694" i="4"/>
  <c r="AE694" i="4"/>
  <c r="AI693" i="4"/>
  <c r="AH693" i="4"/>
  <c r="AG693" i="4"/>
  <c r="AF693" i="4"/>
  <c r="AE693" i="4"/>
  <c r="AI692" i="4"/>
  <c r="AH692" i="4"/>
  <c r="AG692" i="4"/>
  <c r="AF692" i="4"/>
  <c r="AE692" i="4"/>
  <c r="AI691" i="4"/>
  <c r="AH691" i="4"/>
  <c r="AG691" i="4"/>
  <c r="AF691" i="4"/>
  <c r="AE691" i="4"/>
  <c r="AI690" i="4"/>
  <c r="AH690" i="4"/>
  <c r="AG690" i="4"/>
  <c r="AF690" i="4"/>
  <c r="AE690" i="4"/>
  <c r="AI689" i="4"/>
  <c r="AH689" i="4"/>
  <c r="AG689" i="4"/>
  <c r="AF689" i="4"/>
  <c r="AE689" i="4"/>
  <c r="AI688" i="4"/>
  <c r="AH688" i="4"/>
  <c r="AG688" i="4"/>
  <c r="AF688" i="4"/>
  <c r="AE688" i="4"/>
  <c r="AI687" i="4"/>
  <c r="AH687" i="4"/>
  <c r="AG687" i="4"/>
  <c r="AF687" i="4"/>
  <c r="AE687" i="4"/>
  <c r="AI686" i="4"/>
  <c r="AH686" i="4"/>
  <c r="AG686" i="4"/>
  <c r="AF686" i="4"/>
  <c r="AE686" i="4"/>
  <c r="AI685" i="4"/>
  <c r="AH685" i="4"/>
  <c r="AG685" i="4"/>
  <c r="AF685" i="4"/>
  <c r="AE685" i="4"/>
  <c r="AI684" i="4"/>
  <c r="AH684" i="4"/>
  <c r="AG684" i="4"/>
  <c r="AF684" i="4"/>
  <c r="AE684" i="4"/>
  <c r="AI683" i="4"/>
  <c r="AH683" i="4"/>
  <c r="AG683" i="4"/>
  <c r="AF683" i="4"/>
  <c r="AE683" i="4"/>
  <c r="AI682" i="4"/>
  <c r="AH682" i="4"/>
  <c r="AG682" i="4"/>
  <c r="AF682" i="4"/>
  <c r="AE682" i="4"/>
  <c r="AI681" i="4"/>
  <c r="AH681" i="4"/>
  <c r="AG681" i="4"/>
  <c r="AF681" i="4"/>
  <c r="AE681" i="4"/>
  <c r="AI680" i="4"/>
  <c r="AH680" i="4"/>
  <c r="AG680" i="4"/>
  <c r="AF680" i="4"/>
  <c r="AE680" i="4"/>
  <c r="AI679" i="4"/>
  <c r="AH679" i="4"/>
  <c r="AG679" i="4"/>
  <c r="AF679" i="4"/>
  <c r="AE679" i="4"/>
  <c r="AI678" i="4"/>
  <c r="AH678" i="4"/>
  <c r="AG678" i="4"/>
  <c r="AF678" i="4"/>
  <c r="AE678" i="4"/>
  <c r="AI677" i="4"/>
  <c r="AH677" i="4"/>
  <c r="AG677" i="4"/>
  <c r="AF677" i="4"/>
  <c r="AE677" i="4"/>
  <c r="AI676" i="4"/>
  <c r="AH676" i="4"/>
  <c r="AG676" i="4"/>
  <c r="AF676" i="4"/>
  <c r="AE676" i="4"/>
  <c r="AI675" i="4"/>
  <c r="AH675" i="4"/>
  <c r="AG675" i="4"/>
  <c r="AF675" i="4"/>
  <c r="AE675" i="4"/>
  <c r="AI674" i="4"/>
  <c r="AH674" i="4"/>
  <c r="AG674" i="4"/>
  <c r="AF674" i="4"/>
  <c r="AE674" i="4"/>
  <c r="AI673" i="4"/>
  <c r="AH673" i="4"/>
  <c r="AG673" i="4"/>
  <c r="AF673" i="4"/>
  <c r="AE673" i="4"/>
  <c r="AI672" i="4"/>
  <c r="AH672" i="4"/>
  <c r="AG672" i="4"/>
  <c r="AF672" i="4"/>
  <c r="AE672" i="4"/>
  <c r="AI671" i="4"/>
  <c r="AH671" i="4"/>
  <c r="AG671" i="4"/>
  <c r="AF671" i="4"/>
  <c r="AE671" i="4"/>
  <c r="AI670" i="4"/>
  <c r="AH670" i="4"/>
  <c r="AG670" i="4"/>
  <c r="AF670" i="4"/>
  <c r="AE670" i="4"/>
  <c r="AI669" i="4"/>
  <c r="AH669" i="4"/>
  <c r="AG669" i="4"/>
  <c r="AF669" i="4"/>
  <c r="AE669" i="4"/>
  <c r="AI668" i="4"/>
  <c r="AH668" i="4"/>
  <c r="AG668" i="4"/>
  <c r="AF668" i="4"/>
  <c r="AE668" i="4"/>
  <c r="AI667" i="4"/>
  <c r="AH667" i="4"/>
  <c r="AG667" i="4"/>
  <c r="AF667" i="4"/>
  <c r="AE667" i="4"/>
  <c r="AI666" i="4"/>
  <c r="AH666" i="4"/>
  <c r="AG666" i="4"/>
  <c r="AF666" i="4"/>
  <c r="AE666" i="4"/>
  <c r="AI665" i="4"/>
  <c r="AH665" i="4"/>
  <c r="AG665" i="4"/>
  <c r="AF665" i="4"/>
  <c r="AE665" i="4"/>
  <c r="AI664" i="4"/>
  <c r="AH664" i="4"/>
  <c r="AG664" i="4"/>
  <c r="AF664" i="4"/>
  <c r="AE664" i="4"/>
  <c r="AI663" i="4"/>
  <c r="AH663" i="4"/>
  <c r="AG663" i="4"/>
  <c r="AF663" i="4"/>
  <c r="AE663" i="4"/>
  <c r="AI662" i="4"/>
  <c r="AH662" i="4"/>
  <c r="AG662" i="4"/>
  <c r="AF662" i="4"/>
  <c r="AE662" i="4"/>
  <c r="AI661" i="4"/>
  <c r="AH661" i="4"/>
  <c r="AG661" i="4"/>
  <c r="AF661" i="4"/>
  <c r="AE661" i="4"/>
  <c r="AI660" i="4"/>
  <c r="AH660" i="4"/>
  <c r="AG660" i="4"/>
  <c r="AF660" i="4"/>
  <c r="AE660" i="4"/>
  <c r="AI659" i="4"/>
  <c r="AH659" i="4"/>
  <c r="AG659" i="4"/>
  <c r="AF659" i="4"/>
  <c r="AE659" i="4"/>
  <c r="AI658" i="4"/>
  <c r="AH658" i="4"/>
  <c r="AG658" i="4"/>
  <c r="AF658" i="4"/>
  <c r="AE658" i="4"/>
  <c r="AI657" i="4"/>
  <c r="AH657" i="4"/>
  <c r="AG657" i="4"/>
  <c r="AF657" i="4"/>
  <c r="AE657" i="4"/>
  <c r="AI656" i="4"/>
  <c r="AH656" i="4"/>
  <c r="AG656" i="4"/>
  <c r="AF656" i="4"/>
  <c r="AE656" i="4"/>
  <c r="AI655" i="4"/>
  <c r="AH655" i="4"/>
  <c r="AG655" i="4"/>
  <c r="AF655" i="4"/>
  <c r="AE655" i="4"/>
  <c r="AI654" i="4"/>
  <c r="AH654" i="4"/>
  <c r="AG654" i="4"/>
  <c r="AF654" i="4"/>
  <c r="AE654" i="4"/>
  <c r="AI653" i="4"/>
  <c r="AH653" i="4"/>
  <c r="AG653" i="4"/>
  <c r="AF653" i="4"/>
  <c r="AE653" i="4"/>
  <c r="AI652" i="4"/>
  <c r="AH652" i="4"/>
  <c r="AG652" i="4"/>
  <c r="AF652" i="4"/>
  <c r="AE652" i="4"/>
  <c r="AI651" i="4"/>
  <c r="AH651" i="4"/>
  <c r="AG651" i="4"/>
  <c r="AF651" i="4"/>
  <c r="AE651" i="4"/>
  <c r="AI650" i="4"/>
  <c r="AH650" i="4"/>
  <c r="AG650" i="4"/>
  <c r="AF650" i="4"/>
  <c r="AE650" i="4"/>
  <c r="AI649" i="4"/>
  <c r="AH649" i="4"/>
  <c r="AG649" i="4"/>
  <c r="AF649" i="4"/>
  <c r="AE649" i="4"/>
  <c r="AI648" i="4"/>
  <c r="AH648" i="4"/>
  <c r="AG648" i="4"/>
  <c r="AF648" i="4"/>
  <c r="AE648" i="4"/>
  <c r="AI647" i="4"/>
  <c r="AH647" i="4"/>
  <c r="AG647" i="4"/>
  <c r="AF647" i="4"/>
  <c r="AE647" i="4"/>
  <c r="AI646" i="4"/>
  <c r="AH646" i="4"/>
  <c r="AG646" i="4"/>
  <c r="AF646" i="4"/>
  <c r="AE646" i="4"/>
  <c r="AI645" i="4"/>
  <c r="AH645" i="4"/>
  <c r="AG645" i="4"/>
  <c r="AF645" i="4"/>
  <c r="AE645" i="4"/>
  <c r="AI644" i="4"/>
  <c r="AH644" i="4"/>
  <c r="AG644" i="4"/>
  <c r="AF644" i="4"/>
  <c r="AE644" i="4"/>
  <c r="AI643" i="4"/>
  <c r="AH643" i="4"/>
  <c r="AG643" i="4"/>
  <c r="AF643" i="4"/>
  <c r="AE643" i="4"/>
  <c r="AI642" i="4"/>
  <c r="AH642" i="4"/>
  <c r="AG642" i="4"/>
  <c r="AF642" i="4"/>
  <c r="AE642" i="4"/>
  <c r="AI641" i="4"/>
  <c r="AH641" i="4"/>
  <c r="AG641" i="4"/>
  <c r="AF641" i="4"/>
  <c r="AE641" i="4"/>
  <c r="AI640" i="4"/>
  <c r="AH640" i="4"/>
  <c r="AG640" i="4"/>
  <c r="AF640" i="4"/>
  <c r="AE640" i="4"/>
  <c r="AI639" i="4"/>
  <c r="AH639" i="4"/>
  <c r="AG639" i="4"/>
  <c r="AF639" i="4"/>
  <c r="AE639" i="4"/>
  <c r="AI638" i="4"/>
  <c r="AH638" i="4"/>
  <c r="AG638" i="4"/>
  <c r="AF638" i="4"/>
  <c r="AE638" i="4"/>
  <c r="AI637" i="4"/>
  <c r="AH637" i="4"/>
  <c r="AG637" i="4"/>
  <c r="AF637" i="4"/>
  <c r="AE637" i="4"/>
  <c r="AI636" i="4"/>
  <c r="AH636" i="4"/>
  <c r="AG636" i="4"/>
  <c r="AF636" i="4"/>
  <c r="AE636" i="4"/>
  <c r="AI635" i="4"/>
  <c r="AH635" i="4"/>
  <c r="AG635" i="4"/>
  <c r="AF635" i="4"/>
  <c r="AE635" i="4"/>
  <c r="AI634" i="4"/>
  <c r="AH634" i="4"/>
  <c r="AG634" i="4"/>
  <c r="AF634" i="4"/>
  <c r="AE634" i="4"/>
  <c r="AI633" i="4"/>
  <c r="AH633" i="4"/>
  <c r="AG633" i="4"/>
  <c r="AF633" i="4"/>
  <c r="AE633" i="4"/>
  <c r="AI632" i="4"/>
  <c r="AH632" i="4"/>
  <c r="AG632" i="4"/>
  <c r="AF632" i="4"/>
  <c r="AE632" i="4"/>
  <c r="AI631" i="4"/>
  <c r="AH631" i="4"/>
  <c r="AG631" i="4"/>
  <c r="AF631" i="4"/>
  <c r="AE631" i="4"/>
  <c r="AI630" i="4"/>
  <c r="AH630" i="4"/>
  <c r="AG630" i="4"/>
  <c r="AF630" i="4"/>
  <c r="AE630" i="4"/>
  <c r="AI629" i="4"/>
  <c r="AH629" i="4"/>
  <c r="AG629" i="4"/>
  <c r="AF629" i="4"/>
  <c r="AE629" i="4"/>
  <c r="AI628" i="4"/>
  <c r="AH628" i="4"/>
  <c r="AG628" i="4"/>
  <c r="AF628" i="4"/>
  <c r="AE628" i="4"/>
  <c r="AI627" i="4"/>
  <c r="AH627" i="4"/>
  <c r="AG627" i="4"/>
  <c r="AF627" i="4"/>
  <c r="AE627" i="4"/>
  <c r="AI626" i="4"/>
  <c r="AH626" i="4"/>
  <c r="AG626" i="4"/>
  <c r="AF626" i="4"/>
  <c r="AE626" i="4"/>
  <c r="AI625" i="4"/>
  <c r="AH625" i="4"/>
  <c r="AG625" i="4"/>
  <c r="AF625" i="4"/>
  <c r="AE625" i="4"/>
  <c r="AI624" i="4"/>
  <c r="AH624" i="4"/>
  <c r="AG624" i="4"/>
  <c r="AF624" i="4"/>
  <c r="AE624" i="4"/>
  <c r="AI623" i="4"/>
  <c r="AH623" i="4"/>
  <c r="AG623" i="4"/>
  <c r="AF623" i="4"/>
  <c r="AE623" i="4"/>
  <c r="AI622" i="4"/>
  <c r="AH622" i="4"/>
  <c r="AG622" i="4"/>
  <c r="AF622" i="4"/>
  <c r="AE622" i="4"/>
  <c r="AI621" i="4"/>
  <c r="AH621" i="4"/>
  <c r="AG621" i="4"/>
  <c r="AF621" i="4"/>
  <c r="AE621" i="4"/>
  <c r="AI620" i="4"/>
  <c r="AH620" i="4"/>
  <c r="AG620" i="4"/>
  <c r="AF620" i="4"/>
  <c r="AE620" i="4"/>
  <c r="AI619" i="4"/>
  <c r="AH619" i="4"/>
  <c r="AG619" i="4"/>
  <c r="AF619" i="4"/>
  <c r="AE619" i="4"/>
  <c r="AI618" i="4"/>
  <c r="AH618" i="4"/>
  <c r="AG618" i="4"/>
  <c r="AF618" i="4"/>
  <c r="AE618" i="4"/>
  <c r="AI617" i="4"/>
  <c r="AH617" i="4"/>
  <c r="AG617" i="4"/>
  <c r="AF617" i="4"/>
  <c r="AE617" i="4"/>
  <c r="AI616" i="4"/>
  <c r="AH616" i="4"/>
  <c r="AG616" i="4"/>
  <c r="AF616" i="4"/>
  <c r="AE616" i="4"/>
  <c r="AI615" i="4"/>
  <c r="AH615" i="4"/>
  <c r="AG615" i="4"/>
  <c r="AF615" i="4"/>
  <c r="AE615" i="4"/>
  <c r="AI614" i="4"/>
  <c r="AH614" i="4"/>
  <c r="AG614" i="4"/>
  <c r="AF614" i="4"/>
  <c r="AE614" i="4"/>
  <c r="AI613" i="4"/>
  <c r="AH613" i="4"/>
  <c r="AG613" i="4"/>
  <c r="AF613" i="4"/>
  <c r="AE613" i="4"/>
  <c r="AI612" i="4"/>
  <c r="AH612" i="4"/>
  <c r="AG612" i="4"/>
  <c r="AF612" i="4"/>
  <c r="AE612" i="4"/>
  <c r="AI611" i="4"/>
  <c r="AH611" i="4"/>
  <c r="AG611" i="4"/>
  <c r="AF611" i="4"/>
  <c r="AE611" i="4"/>
  <c r="AI610" i="4"/>
  <c r="AH610" i="4"/>
  <c r="AG610" i="4"/>
  <c r="AF610" i="4"/>
  <c r="AE610" i="4"/>
  <c r="AI609" i="4"/>
  <c r="AH609" i="4"/>
  <c r="AG609" i="4"/>
  <c r="AF609" i="4"/>
  <c r="AE609" i="4"/>
  <c r="AI608" i="4"/>
  <c r="AH608" i="4"/>
  <c r="AG608" i="4"/>
  <c r="AF608" i="4"/>
  <c r="AE608" i="4"/>
  <c r="AI607" i="4"/>
  <c r="AH607" i="4"/>
  <c r="AG607" i="4"/>
  <c r="AF607" i="4"/>
  <c r="AE607" i="4"/>
  <c r="AI606" i="4"/>
  <c r="AH606" i="4"/>
  <c r="AG606" i="4"/>
  <c r="AF606" i="4"/>
  <c r="AE606" i="4"/>
  <c r="AI605" i="4"/>
  <c r="AH605" i="4"/>
  <c r="AG605" i="4"/>
  <c r="AF605" i="4"/>
  <c r="AE605" i="4"/>
  <c r="AI604" i="4"/>
  <c r="AH604" i="4"/>
  <c r="AG604" i="4"/>
  <c r="AF604" i="4"/>
  <c r="AE604" i="4"/>
  <c r="AI603" i="4"/>
  <c r="AH603" i="4"/>
  <c r="AG603" i="4"/>
  <c r="AF603" i="4"/>
  <c r="AE603" i="4"/>
  <c r="AI602" i="4"/>
  <c r="AH602" i="4"/>
  <c r="AG602" i="4"/>
  <c r="AF602" i="4"/>
  <c r="AE602" i="4"/>
  <c r="AI601" i="4"/>
  <c r="AH601" i="4"/>
  <c r="AG601" i="4"/>
  <c r="AF601" i="4"/>
  <c r="AE601" i="4"/>
  <c r="AI600" i="4"/>
  <c r="AH600" i="4"/>
  <c r="AG600" i="4"/>
  <c r="AF600" i="4"/>
  <c r="AE600" i="4"/>
  <c r="AI599" i="4"/>
  <c r="AH599" i="4"/>
  <c r="AG599" i="4"/>
  <c r="AF599" i="4"/>
  <c r="AE599" i="4"/>
  <c r="AI598" i="4"/>
  <c r="AH598" i="4"/>
  <c r="AG598" i="4"/>
  <c r="AF598" i="4"/>
  <c r="AE598" i="4"/>
  <c r="AI597" i="4"/>
  <c r="AH597" i="4"/>
  <c r="AG597" i="4"/>
  <c r="AF597" i="4"/>
  <c r="AE597" i="4"/>
  <c r="AI596" i="4"/>
  <c r="AH596" i="4"/>
  <c r="AG596" i="4"/>
  <c r="AF596" i="4"/>
  <c r="AE596" i="4"/>
  <c r="AI595" i="4"/>
  <c r="AH595" i="4"/>
  <c r="AG595" i="4"/>
  <c r="AF595" i="4"/>
  <c r="AE595" i="4"/>
  <c r="AI594" i="4"/>
  <c r="AH594" i="4"/>
  <c r="AG594" i="4"/>
  <c r="AF594" i="4"/>
  <c r="AE594" i="4"/>
  <c r="AI593" i="4"/>
  <c r="AH593" i="4"/>
  <c r="AG593" i="4"/>
  <c r="AF593" i="4"/>
  <c r="AE593" i="4"/>
  <c r="AI592" i="4"/>
  <c r="AH592" i="4"/>
  <c r="AG592" i="4"/>
  <c r="AF592" i="4"/>
  <c r="AE592" i="4"/>
  <c r="AI591" i="4"/>
  <c r="AH591" i="4"/>
  <c r="AG591" i="4"/>
  <c r="AF591" i="4"/>
  <c r="AE591" i="4"/>
  <c r="AI590" i="4"/>
  <c r="AH590" i="4"/>
  <c r="AG590" i="4"/>
  <c r="AF590" i="4"/>
  <c r="AE590" i="4"/>
  <c r="AI589" i="4"/>
  <c r="AH589" i="4"/>
  <c r="AG589" i="4"/>
  <c r="AF589" i="4"/>
  <c r="AE589" i="4"/>
  <c r="AI588" i="4"/>
  <c r="AH588" i="4"/>
  <c r="AG588" i="4"/>
  <c r="AF588" i="4"/>
  <c r="AE588" i="4"/>
  <c r="AI587" i="4"/>
  <c r="AH587" i="4"/>
  <c r="AG587" i="4"/>
  <c r="AF587" i="4"/>
  <c r="AE587" i="4"/>
  <c r="AI586" i="4"/>
  <c r="AH586" i="4"/>
  <c r="AG586" i="4"/>
  <c r="AF586" i="4"/>
  <c r="AE586" i="4"/>
  <c r="AI585" i="4"/>
  <c r="AH585" i="4"/>
  <c r="AG585" i="4"/>
  <c r="AF585" i="4"/>
  <c r="AE585" i="4"/>
  <c r="AI584" i="4"/>
  <c r="AH584" i="4"/>
  <c r="AG584" i="4"/>
  <c r="AF584" i="4"/>
  <c r="AE584" i="4"/>
  <c r="AI583" i="4"/>
  <c r="AH583" i="4"/>
  <c r="AG583" i="4"/>
  <c r="AF583" i="4"/>
  <c r="AE583" i="4"/>
  <c r="AI582" i="4"/>
  <c r="AH582" i="4"/>
  <c r="AG582" i="4"/>
  <c r="AF582" i="4"/>
  <c r="AE582" i="4"/>
  <c r="AI581" i="4"/>
  <c r="AH581" i="4"/>
  <c r="AG581" i="4"/>
  <c r="AF581" i="4"/>
  <c r="AE581" i="4"/>
  <c r="AI580" i="4"/>
  <c r="AH580" i="4"/>
  <c r="AG580" i="4"/>
  <c r="AF580" i="4"/>
  <c r="AE580" i="4"/>
  <c r="AI579" i="4"/>
  <c r="AH579" i="4"/>
  <c r="AG579" i="4"/>
  <c r="AF579" i="4"/>
  <c r="AE579" i="4"/>
  <c r="AI578" i="4"/>
  <c r="AH578" i="4"/>
  <c r="AG578" i="4"/>
  <c r="AF578" i="4"/>
  <c r="AE578" i="4"/>
  <c r="AI577" i="4"/>
  <c r="AH577" i="4"/>
  <c r="AG577" i="4"/>
  <c r="AF577" i="4"/>
  <c r="AE577" i="4"/>
  <c r="AI576" i="4"/>
  <c r="AH576" i="4"/>
  <c r="AG576" i="4"/>
  <c r="AF576" i="4"/>
  <c r="AE576" i="4"/>
  <c r="AI575" i="4"/>
  <c r="AH575" i="4"/>
  <c r="AG575" i="4"/>
  <c r="AF575" i="4"/>
  <c r="AE575" i="4"/>
  <c r="AI574" i="4"/>
  <c r="AH574" i="4"/>
  <c r="AG574" i="4"/>
  <c r="AF574" i="4"/>
  <c r="AE574" i="4"/>
  <c r="AI573" i="4"/>
  <c r="AH573" i="4"/>
  <c r="AG573" i="4"/>
  <c r="AF573" i="4"/>
  <c r="AE573" i="4"/>
  <c r="AI572" i="4"/>
  <c r="AH572" i="4"/>
  <c r="AG572" i="4"/>
  <c r="AF572" i="4"/>
  <c r="AE572" i="4"/>
  <c r="AI571" i="4"/>
  <c r="AH571" i="4"/>
  <c r="AG571" i="4"/>
  <c r="AF571" i="4"/>
  <c r="AE571" i="4"/>
  <c r="AI570" i="4"/>
  <c r="AH570" i="4"/>
  <c r="AG570" i="4"/>
  <c r="AF570" i="4"/>
  <c r="AE570" i="4"/>
  <c r="AI569" i="4"/>
  <c r="AH569" i="4"/>
  <c r="AG569" i="4"/>
  <c r="AF569" i="4"/>
  <c r="AE569" i="4"/>
  <c r="AI568" i="4"/>
  <c r="AH568" i="4"/>
  <c r="AG568" i="4"/>
  <c r="AF568" i="4"/>
  <c r="AE568" i="4"/>
  <c r="AI567" i="4"/>
  <c r="AH567" i="4"/>
  <c r="AG567" i="4"/>
  <c r="AF567" i="4"/>
  <c r="AE567" i="4"/>
  <c r="AI566" i="4"/>
  <c r="AH566" i="4"/>
  <c r="AG566" i="4"/>
  <c r="AF566" i="4"/>
  <c r="AE566" i="4"/>
  <c r="AI565" i="4"/>
  <c r="AH565" i="4"/>
  <c r="AG565" i="4"/>
  <c r="AF565" i="4"/>
  <c r="AE565" i="4"/>
  <c r="AI564" i="4"/>
  <c r="AH564" i="4"/>
  <c r="AG564" i="4"/>
  <c r="AF564" i="4"/>
  <c r="AE564" i="4"/>
  <c r="AI563" i="4"/>
  <c r="AH563" i="4"/>
  <c r="AG563" i="4"/>
  <c r="AF563" i="4"/>
  <c r="AE563" i="4"/>
  <c r="AI562" i="4"/>
  <c r="AH562" i="4"/>
  <c r="AG562" i="4"/>
  <c r="AF562" i="4"/>
  <c r="AE562" i="4"/>
  <c r="AI561" i="4"/>
  <c r="AH561" i="4"/>
  <c r="AG561" i="4"/>
  <c r="AF561" i="4"/>
  <c r="AE561" i="4"/>
  <c r="AI560" i="4"/>
  <c r="AH560" i="4"/>
  <c r="AG560" i="4"/>
  <c r="AF560" i="4"/>
  <c r="AE560" i="4"/>
  <c r="AI559" i="4"/>
  <c r="AH559" i="4"/>
  <c r="AG559" i="4"/>
  <c r="AF559" i="4"/>
  <c r="AE559" i="4"/>
  <c r="AI558" i="4"/>
  <c r="AH558" i="4"/>
  <c r="AG558" i="4"/>
  <c r="AF558" i="4"/>
  <c r="AE558" i="4"/>
  <c r="AI557" i="4"/>
  <c r="AH557" i="4"/>
  <c r="AG557" i="4"/>
  <c r="AF557" i="4"/>
  <c r="AE557" i="4"/>
  <c r="AI556" i="4"/>
  <c r="AH556" i="4"/>
  <c r="AG556" i="4"/>
  <c r="AF556" i="4"/>
  <c r="AE556" i="4"/>
  <c r="AI555" i="4"/>
  <c r="AH555" i="4"/>
  <c r="AG555" i="4"/>
  <c r="AF555" i="4"/>
  <c r="AE555" i="4"/>
  <c r="AI554" i="4"/>
  <c r="AH554" i="4"/>
  <c r="AG554" i="4"/>
  <c r="AF554" i="4"/>
  <c r="AE554" i="4"/>
  <c r="AI553" i="4"/>
  <c r="AH553" i="4"/>
  <c r="AG553" i="4"/>
  <c r="AF553" i="4"/>
  <c r="AE553" i="4"/>
  <c r="AI552" i="4"/>
  <c r="AH552" i="4"/>
  <c r="AG552" i="4"/>
  <c r="AF552" i="4"/>
  <c r="AE552" i="4"/>
  <c r="AI551" i="4"/>
  <c r="AH551" i="4"/>
  <c r="AG551" i="4"/>
  <c r="AF551" i="4"/>
  <c r="AE551" i="4"/>
  <c r="AI550" i="4"/>
  <c r="AH550" i="4"/>
  <c r="AG550" i="4"/>
  <c r="AF550" i="4"/>
  <c r="AE550" i="4"/>
  <c r="AI549" i="4"/>
  <c r="AH549" i="4"/>
  <c r="AG549" i="4"/>
  <c r="AF549" i="4"/>
  <c r="AE549" i="4"/>
  <c r="AI548" i="4"/>
  <c r="AH548" i="4"/>
  <c r="AG548" i="4"/>
  <c r="AF548" i="4"/>
  <c r="AE548" i="4"/>
  <c r="AI547" i="4"/>
  <c r="AH547" i="4"/>
  <c r="AG547" i="4"/>
  <c r="AF547" i="4"/>
  <c r="AE547" i="4"/>
  <c r="AI546" i="4"/>
  <c r="AH546" i="4"/>
  <c r="AG546" i="4"/>
  <c r="AF546" i="4"/>
  <c r="AE546" i="4"/>
  <c r="AI545" i="4"/>
  <c r="AH545" i="4"/>
  <c r="AG545" i="4"/>
  <c r="AF545" i="4"/>
  <c r="AE545" i="4"/>
  <c r="AI544" i="4"/>
  <c r="AH544" i="4"/>
  <c r="AG544" i="4"/>
  <c r="AF544" i="4"/>
  <c r="AE544" i="4"/>
  <c r="AI543" i="4"/>
  <c r="AH543" i="4"/>
  <c r="AG543" i="4"/>
  <c r="AF543" i="4"/>
  <c r="AE543" i="4"/>
  <c r="AI542" i="4"/>
  <c r="AH542" i="4"/>
  <c r="AG542" i="4"/>
  <c r="AF542" i="4"/>
  <c r="AE542" i="4"/>
  <c r="AI541" i="4"/>
  <c r="AH541" i="4"/>
  <c r="AG541" i="4"/>
  <c r="AF541" i="4"/>
  <c r="AE541" i="4"/>
  <c r="AI540" i="4"/>
  <c r="AH540" i="4"/>
  <c r="AG540" i="4"/>
  <c r="AF540" i="4"/>
  <c r="AE540" i="4"/>
  <c r="AI539" i="4"/>
  <c r="AH539" i="4"/>
  <c r="AG539" i="4"/>
  <c r="AF539" i="4"/>
  <c r="AE539" i="4"/>
  <c r="AI538" i="4"/>
  <c r="AH538" i="4"/>
  <c r="AG538" i="4"/>
  <c r="AF538" i="4"/>
  <c r="AE538" i="4"/>
  <c r="AI537" i="4"/>
  <c r="AH537" i="4"/>
  <c r="AG537" i="4"/>
  <c r="AF537" i="4"/>
  <c r="AE537" i="4"/>
  <c r="AI536" i="4"/>
  <c r="AH536" i="4"/>
  <c r="AG536" i="4"/>
  <c r="AF536" i="4"/>
  <c r="AE536" i="4"/>
  <c r="AI535" i="4"/>
  <c r="AH535" i="4"/>
  <c r="AG535" i="4"/>
  <c r="AF535" i="4"/>
  <c r="AE535" i="4"/>
  <c r="AI534" i="4"/>
  <c r="AH534" i="4"/>
  <c r="AG534" i="4"/>
  <c r="AF534" i="4"/>
  <c r="AE534" i="4"/>
  <c r="AI533" i="4"/>
  <c r="AH533" i="4"/>
  <c r="AG533" i="4"/>
  <c r="AF533" i="4"/>
  <c r="AE533" i="4"/>
  <c r="AI532" i="4"/>
  <c r="AH532" i="4"/>
  <c r="AG532" i="4"/>
  <c r="AF532" i="4"/>
  <c r="AE532" i="4"/>
  <c r="AI531" i="4"/>
  <c r="AH531" i="4"/>
  <c r="AG531" i="4"/>
  <c r="AF531" i="4"/>
  <c r="AE531" i="4"/>
  <c r="AI530" i="4"/>
  <c r="AH530" i="4"/>
  <c r="AG530" i="4"/>
  <c r="AF530" i="4"/>
  <c r="AE530" i="4"/>
  <c r="AI529" i="4"/>
  <c r="AH529" i="4"/>
  <c r="AG529" i="4"/>
  <c r="AF529" i="4"/>
  <c r="AE529" i="4"/>
  <c r="AI528" i="4"/>
  <c r="AH528" i="4"/>
  <c r="AG528" i="4"/>
  <c r="AF528" i="4"/>
  <c r="AE528" i="4"/>
  <c r="AI527" i="4"/>
  <c r="AH527" i="4"/>
  <c r="AG527" i="4"/>
  <c r="AF527" i="4"/>
  <c r="AE527" i="4"/>
  <c r="AI526" i="4"/>
  <c r="AH526" i="4"/>
  <c r="AG526" i="4"/>
  <c r="AF526" i="4"/>
  <c r="AE526" i="4"/>
  <c r="AI525" i="4"/>
  <c r="AH525" i="4"/>
  <c r="AG525" i="4"/>
  <c r="AF525" i="4"/>
  <c r="AE525" i="4"/>
  <c r="AI524" i="4"/>
  <c r="AH524" i="4"/>
  <c r="AG524" i="4"/>
  <c r="AF524" i="4"/>
  <c r="AE524" i="4"/>
  <c r="AI523" i="4"/>
  <c r="AH523" i="4"/>
  <c r="AG523" i="4"/>
  <c r="AF523" i="4"/>
  <c r="AE523" i="4"/>
  <c r="AI522" i="4"/>
  <c r="AH522" i="4"/>
  <c r="AG522" i="4"/>
  <c r="AF522" i="4"/>
  <c r="AE522" i="4"/>
  <c r="AI521" i="4"/>
  <c r="AH521" i="4"/>
  <c r="AG521" i="4"/>
  <c r="AF521" i="4"/>
  <c r="AE521" i="4"/>
  <c r="AI520" i="4"/>
  <c r="AH520" i="4"/>
  <c r="AG520" i="4"/>
  <c r="AF520" i="4"/>
  <c r="AE520" i="4"/>
  <c r="AI519" i="4"/>
  <c r="AH519" i="4"/>
  <c r="AG519" i="4"/>
  <c r="AF519" i="4"/>
  <c r="AE519" i="4"/>
  <c r="AI518" i="4"/>
  <c r="AH518" i="4"/>
  <c r="AG518" i="4"/>
  <c r="AF518" i="4"/>
  <c r="AE518" i="4"/>
  <c r="AI517" i="4"/>
  <c r="AH517" i="4"/>
  <c r="AG517" i="4"/>
  <c r="AF517" i="4"/>
  <c r="AE517" i="4"/>
  <c r="AI516" i="4"/>
  <c r="AH516" i="4"/>
  <c r="AG516" i="4"/>
  <c r="AF516" i="4"/>
  <c r="AE516" i="4"/>
  <c r="AI515" i="4"/>
  <c r="AH515" i="4"/>
  <c r="AG515" i="4"/>
  <c r="AF515" i="4"/>
  <c r="AE515" i="4"/>
  <c r="AI514" i="4"/>
  <c r="AH514" i="4"/>
  <c r="AG514" i="4"/>
  <c r="AF514" i="4"/>
  <c r="AE514" i="4"/>
  <c r="AI513" i="4"/>
  <c r="AH513" i="4"/>
  <c r="AG513" i="4"/>
  <c r="AF513" i="4"/>
  <c r="AE513" i="4"/>
  <c r="AI512" i="4"/>
  <c r="AH512" i="4"/>
  <c r="AG512" i="4"/>
  <c r="AF512" i="4"/>
  <c r="AE512" i="4"/>
  <c r="AI511" i="4"/>
  <c r="AH511" i="4"/>
  <c r="AG511" i="4"/>
  <c r="AF511" i="4"/>
  <c r="AE511" i="4"/>
  <c r="AI510" i="4"/>
  <c r="AH510" i="4"/>
  <c r="AG510" i="4"/>
  <c r="AF510" i="4"/>
  <c r="AE510" i="4"/>
  <c r="AI509" i="4"/>
  <c r="AH509" i="4"/>
  <c r="AG509" i="4"/>
  <c r="AF509" i="4"/>
  <c r="AE509" i="4"/>
  <c r="AI508" i="4"/>
  <c r="AH508" i="4"/>
  <c r="AG508" i="4"/>
  <c r="AF508" i="4"/>
  <c r="AE508" i="4"/>
  <c r="AI507" i="4"/>
  <c r="AH507" i="4"/>
  <c r="AG507" i="4"/>
  <c r="AF507" i="4"/>
  <c r="AE507" i="4"/>
  <c r="AI506" i="4"/>
  <c r="AH506" i="4"/>
  <c r="AG506" i="4"/>
  <c r="AF506" i="4"/>
  <c r="AE506" i="4"/>
  <c r="AI505" i="4"/>
  <c r="AH505" i="4"/>
  <c r="AG505" i="4"/>
  <c r="AF505" i="4"/>
  <c r="AE505" i="4"/>
  <c r="AI504" i="4"/>
  <c r="AH504" i="4"/>
  <c r="AG504" i="4"/>
  <c r="AF504" i="4"/>
  <c r="AE504" i="4"/>
  <c r="AI503" i="4"/>
  <c r="AH503" i="4"/>
  <c r="AG503" i="4"/>
  <c r="AF503" i="4"/>
  <c r="AE503" i="4"/>
  <c r="AI502" i="4"/>
  <c r="AH502" i="4"/>
  <c r="AG502" i="4"/>
  <c r="AF502" i="4"/>
  <c r="AE502" i="4"/>
  <c r="AI501" i="4"/>
  <c r="AH501" i="4"/>
  <c r="AG501" i="4"/>
  <c r="AF501" i="4"/>
  <c r="AE501" i="4"/>
  <c r="AI500" i="4"/>
  <c r="AH500" i="4"/>
  <c r="AG500" i="4"/>
  <c r="AF500" i="4"/>
  <c r="AE500" i="4"/>
  <c r="AI499" i="4"/>
  <c r="AH499" i="4"/>
  <c r="AG499" i="4"/>
  <c r="AF499" i="4"/>
  <c r="AE499" i="4"/>
  <c r="AI498" i="4"/>
  <c r="AH498" i="4"/>
  <c r="AG498" i="4"/>
  <c r="AF498" i="4"/>
  <c r="AE498" i="4"/>
  <c r="AI497" i="4"/>
  <c r="AH497" i="4"/>
  <c r="AG497" i="4"/>
  <c r="AF497" i="4"/>
  <c r="AE497" i="4"/>
  <c r="AI496" i="4"/>
  <c r="AH496" i="4"/>
  <c r="AG496" i="4"/>
  <c r="AF496" i="4"/>
  <c r="AE496" i="4"/>
  <c r="AI495" i="4"/>
  <c r="AH495" i="4"/>
  <c r="AG495" i="4"/>
  <c r="AF495" i="4"/>
  <c r="AE495" i="4"/>
  <c r="AI494" i="4"/>
  <c r="AH494" i="4"/>
  <c r="AG494" i="4"/>
  <c r="AF494" i="4"/>
  <c r="AE494" i="4"/>
  <c r="AI493" i="4"/>
  <c r="AH493" i="4"/>
  <c r="AG493" i="4"/>
  <c r="AF493" i="4"/>
  <c r="AE493" i="4"/>
  <c r="AI492" i="4"/>
  <c r="AH492" i="4"/>
  <c r="AG492" i="4"/>
  <c r="AF492" i="4"/>
  <c r="AE492" i="4"/>
  <c r="AI491" i="4"/>
  <c r="AH491" i="4"/>
  <c r="AG491" i="4"/>
  <c r="AF491" i="4"/>
  <c r="AE491" i="4"/>
  <c r="AI490" i="4"/>
  <c r="AH490" i="4"/>
  <c r="AG490" i="4"/>
  <c r="AF490" i="4"/>
  <c r="AE490" i="4"/>
  <c r="AI489" i="4"/>
  <c r="AH489" i="4"/>
  <c r="AG489" i="4"/>
  <c r="AF489" i="4"/>
  <c r="AE489" i="4"/>
  <c r="AI488" i="4"/>
  <c r="AH488" i="4"/>
  <c r="AG488" i="4"/>
  <c r="AF488" i="4"/>
  <c r="AE488" i="4"/>
  <c r="AI487" i="4"/>
  <c r="AH487" i="4"/>
  <c r="AG487" i="4"/>
  <c r="AF487" i="4"/>
  <c r="AE487" i="4"/>
  <c r="AI486" i="4"/>
  <c r="AH486" i="4"/>
  <c r="AG486" i="4"/>
  <c r="AF486" i="4"/>
  <c r="AE486" i="4"/>
  <c r="AI485" i="4"/>
  <c r="AH485" i="4"/>
  <c r="AG485" i="4"/>
  <c r="AF485" i="4"/>
  <c r="AE485" i="4"/>
  <c r="AI484" i="4"/>
  <c r="AH484" i="4"/>
  <c r="AG484" i="4"/>
  <c r="AF484" i="4"/>
  <c r="AE484" i="4"/>
  <c r="AI483" i="4"/>
  <c r="AH483" i="4"/>
  <c r="AG483" i="4"/>
  <c r="AF483" i="4"/>
  <c r="AE483" i="4"/>
  <c r="AI482" i="4"/>
  <c r="AH482" i="4"/>
  <c r="AG482" i="4"/>
  <c r="AF482" i="4"/>
  <c r="AE482" i="4"/>
  <c r="AI481" i="4"/>
  <c r="AH481" i="4"/>
  <c r="AG481" i="4"/>
  <c r="AF481" i="4"/>
  <c r="AE481" i="4"/>
  <c r="AI480" i="4"/>
  <c r="AH480" i="4"/>
  <c r="AG480" i="4"/>
  <c r="AF480" i="4"/>
  <c r="AE480" i="4"/>
  <c r="AI479" i="4"/>
  <c r="AH479" i="4"/>
  <c r="AG479" i="4"/>
  <c r="AF479" i="4"/>
  <c r="AE479" i="4"/>
  <c r="AI478" i="4"/>
  <c r="AH478" i="4"/>
  <c r="AG478" i="4"/>
  <c r="AF478" i="4"/>
  <c r="AE478" i="4"/>
  <c r="AI477" i="4"/>
  <c r="AH477" i="4"/>
  <c r="AG477" i="4"/>
  <c r="AF477" i="4"/>
  <c r="AE477" i="4"/>
  <c r="AI476" i="4"/>
  <c r="AH476" i="4"/>
  <c r="AG476" i="4"/>
  <c r="AF476" i="4"/>
  <c r="AE476" i="4"/>
  <c r="AI475" i="4"/>
  <c r="AH475" i="4"/>
  <c r="AG475" i="4"/>
  <c r="AF475" i="4"/>
  <c r="AE475" i="4"/>
  <c r="AI474" i="4"/>
  <c r="AH474" i="4"/>
  <c r="AG474" i="4"/>
  <c r="AF474" i="4"/>
  <c r="AE474" i="4"/>
  <c r="AI473" i="4"/>
  <c r="AH473" i="4"/>
  <c r="AG473" i="4"/>
  <c r="AF473" i="4"/>
  <c r="AE473" i="4"/>
  <c r="AI472" i="4"/>
  <c r="AH472" i="4"/>
  <c r="AG472" i="4"/>
  <c r="AF472" i="4"/>
  <c r="AE472" i="4"/>
  <c r="AI471" i="4"/>
  <c r="AH471" i="4"/>
  <c r="AG471" i="4"/>
  <c r="AF471" i="4"/>
  <c r="AE471" i="4"/>
  <c r="AI470" i="4"/>
  <c r="AH470" i="4"/>
  <c r="AG470" i="4"/>
  <c r="AF470" i="4"/>
  <c r="AE470" i="4"/>
  <c r="AI469" i="4"/>
  <c r="AH469" i="4"/>
  <c r="AG469" i="4"/>
  <c r="AF469" i="4"/>
  <c r="AE469" i="4"/>
  <c r="AI468" i="4"/>
  <c r="AH468" i="4"/>
  <c r="AG468" i="4"/>
  <c r="AF468" i="4"/>
  <c r="AE468" i="4"/>
  <c r="AI467" i="4"/>
  <c r="AH467" i="4"/>
  <c r="AG467" i="4"/>
  <c r="AF467" i="4"/>
  <c r="AE467" i="4"/>
  <c r="AI466" i="4"/>
  <c r="AH466" i="4"/>
  <c r="AG466" i="4"/>
  <c r="AF466" i="4"/>
  <c r="AE466" i="4"/>
  <c r="AI465" i="4"/>
  <c r="AH465" i="4"/>
  <c r="AG465" i="4"/>
  <c r="AF465" i="4"/>
  <c r="AE465" i="4"/>
  <c r="AI464" i="4"/>
  <c r="AH464" i="4"/>
  <c r="AG464" i="4"/>
  <c r="AF464" i="4"/>
  <c r="AE464" i="4"/>
  <c r="AI463" i="4"/>
  <c r="AH463" i="4"/>
  <c r="AG463" i="4"/>
  <c r="AF463" i="4"/>
  <c r="AE463" i="4"/>
  <c r="AI462" i="4"/>
  <c r="AH462" i="4"/>
  <c r="AG462" i="4"/>
  <c r="AF462" i="4"/>
  <c r="AE462" i="4"/>
  <c r="AI461" i="4"/>
  <c r="AH461" i="4"/>
  <c r="AG461" i="4"/>
  <c r="AF461" i="4"/>
  <c r="AE461" i="4"/>
  <c r="AI460" i="4"/>
  <c r="AH460" i="4"/>
  <c r="AG460" i="4"/>
  <c r="AF460" i="4"/>
  <c r="AE460" i="4"/>
  <c r="AI459" i="4"/>
  <c r="AH459" i="4"/>
  <c r="AG459" i="4"/>
  <c r="AF459" i="4"/>
  <c r="AE459" i="4"/>
  <c r="AI458" i="4"/>
  <c r="AH458" i="4"/>
  <c r="AG458" i="4"/>
  <c r="AF458" i="4"/>
  <c r="AE458" i="4"/>
  <c r="AI457" i="4"/>
  <c r="AH457" i="4"/>
  <c r="AG457" i="4"/>
  <c r="AF457" i="4"/>
  <c r="AE457" i="4"/>
  <c r="AI456" i="4"/>
  <c r="AH456" i="4"/>
  <c r="AG456" i="4"/>
  <c r="AF456" i="4"/>
  <c r="AE456" i="4"/>
  <c r="AI455" i="4"/>
  <c r="AH455" i="4"/>
  <c r="AG455" i="4"/>
  <c r="AF455" i="4"/>
  <c r="AE455" i="4"/>
  <c r="AI454" i="4"/>
  <c r="AH454" i="4"/>
  <c r="AG454" i="4"/>
  <c r="AF454" i="4"/>
  <c r="AE454" i="4"/>
  <c r="AI453" i="4"/>
  <c r="AH453" i="4"/>
  <c r="AG453" i="4"/>
  <c r="AF453" i="4"/>
  <c r="AE453" i="4"/>
  <c r="AI452" i="4"/>
  <c r="AH452" i="4"/>
  <c r="AG452" i="4"/>
  <c r="AF452" i="4"/>
  <c r="AE452" i="4"/>
  <c r="AI451" i="4"/>
  <c r="AH451" i="4"/>
  <c r="AG451" i="4"/>
  <c r="AF451" i="4"/>
  <c r="AE451" i="4"/>
  <c r="AI450" i="4"/>
  <c r="AH450" i="4"/>
  <c r="AG450" i="4"/>
  <c r="AF450" i="4"/>
  <c r="AE450" i="4"/>
  <c r="AI449" i="4"/>
  <c r="AH449" i="4"/>
  <c r="AG449" i="4"/>
  <c r="AF449" i="4"/>
  <c r="AE449" i="4"/>
  <c r="AI448" i="4"/>
  <c r="AH448" i="4"/>
  <c r="AG448" i="4"/>
  <c r="AF448" i="4"/>
  <c r="AE448" i="4"/>
  <c r="AI447" i="4"/>
  <c r="AH447" i="4"/>
  <c r="AG447" i="4"/>
  <c r="AF447" i="4"/>
  <c r="AE447" i="4"/>
  <c r="AI446" i="4"/>
  <c r="AH446" i="4"/>
  <c r="AG446" i="4"/>
  <c r="AF446" i="4"/>
  <c r="AE446" i="4"/>
  <c r="AI445" i="4"/>
  <c r="AH445" i="4"/>
  <c r="AG445" i="4"/>
  <c r="AF445" i="4"/>
  <c r="AE445" i="4"/>
  <c r="AI444" i="4"/>
  <c r="AH444" i="4"/>
  <c r="AG444" i="4"/>
  <c r="AF444" i="4"/>
  <c r="AE444" i="4"/>
  <c r="AI443" i="4"/>
  <c r="AH443" i="4"/>
  <c r="AG443" i="4"/>
  <c r="AF443" i="4"/>
  <c r="AE443" i="4"/>
  <c r="AI442" i="4"/>
  <c r="AH442" i="4"/>
  <c r="AG442" i="4"/>
  <c r="AF442" i="4"/>
  <c r="AE442" i="4"/>
  <c r="AI441" i="4"/>
  <c r="AH441" i="4"/>
  <c r="AG441" i="4"/>
  <c r="AF441" i="4"/>
  <c r="AE441" i="4"/>
  <c r="AI440" i="4"/>
  <c r="AH440" i="4"/>
  <c r="AG440" i="4"/>
  <c r="AF440" i="4"/>
  <c r="AE440" i="4"/>
  <c r="AI439" i="4"/>
  <c r="AH439" i="4"/>
  <c r="AG439" i="4"/>
  <c r="AF439" i="4"/>
  <c r="AE439" i="4"/>
  <c r="AI438" i="4"/>
  <c r="AH438" i="4"/>
  <c r="AG438" i="4"/>
  <c r="AF438" i="4"/>
  <c r="AE438" i="4"/>
  <c r="AI437" i="4"/>
  <c r="AH437" i="4"/>
  <c r="AG437" i="4"/>
  <c r="AF437" i="4"/>
  <c r="AE437" i="4"/>
  <c r="AI436" i="4"/>
  <c r="AH436" i="4"/>
  <c r="AG436" i="4"/>
  <c r="AF436" i="4"/>
  <c r="AE436" i="4"/>
  <c r="AI435" i="4"/>
  <c r="AH435" i="4"/>
  <c r="AG435" i="4"/>
  <c r="AF435" i="4"/>
  <c r="AE435" i="4"/>
  <c r="AI434" i="4"/>
  <c r="AH434" i="4"/>
  <c r="AG434" i="4"/>
  <c r="AF434" i="4"/>
  <c r="AE434" i="4"/>
  <c r="AI433" i="4"/>
  <c r="AH433" i="4"/>
  <c r="AG433" i="4"/>
  <c r="AF433" i="4"/>
  <c r="AE433" i="4"/>
  <c r="AI432" i="4"/>
  <c r="AH432" i="4"/>
  <c r="AG432" i="4"/>
  <c r="AF432" i="4"/>
  <c r="AE432" i="4"/>
  <c r="AI431" i="4"/>
  <c r="AH431" i="4"/>
  <c r="AG431" i="4"/>
  <c r="AF431" i="4"/>
  <c r="AE431" i="4"/>
  <c r="AI430" i="4"/>
  <c r="AH430" i="4"/>
  <c r="AG430" i="4"/>
  <c r="AF430" i="4"/>
  <c r="AE430" i="4"/>
  <c r="AI429" i="4"/>
  <c r="AH429" i="4"/>
  <c r="AG429" i="4"/>
  <c r="AF429" i="4"/>
  <c r="AE429" i="4"/>
  <c r="AI428" i="4"/>
  <c r="AH428" i="4"/>
  <c r="AG428" i="4"/>
  <c r="AF428" i="4"/>
  <c r="AE428" i="4"/>
  <c r="AI427" i="4"/>
  <c r="AH427" i="4"/>
  <c r="AG427" i="4"/>
  <c r="AF427" i="4"/>
  <c r="AE427" i="4"/>
  <c r="AI426" i="4"/>
  <c r="AH426" i="4"/>
  <c r="AG426" i="4"/>
  <c r="AF426" i="4"/>
  <c r="AE426" i="4"/>
  <c r="AI425" i="4"/>
  <c r="AH425" i="4"/>
  <c r="AG425" i="4"/>
  <c r="AF425" i="4"/>
  <c r="AE425" i="4"/>
  <c r="AI424" i="4"/>
  <c r="AH424" i="4"/>
  <c r="AG424" i="4"/>
  <c r="AF424" i="4"/>
  <c r="AE424" i="4"/>
  <c r="AI423" i="4"/>
  <c r="AH423" i="4"/>
  <c r="AG423" i="4"/>
  <c r="AF423" i="4"/>
  <c r="AE423" i="4"/>
  <c r="AI422" i="4"/>
  <c r="AH422" i="4"/>
  <c r="AG422" i="4"/>
  <c r="AF422" i="4"/>
  <c r="AE422" i="4"/>
  <c r="AI421" i="4"/>
  <c r="AH421" i="4"/>
  <c r="AG421" i="4"/>
  <c r="AF421" i="4"/>
  <c r="AE421" i="4"/>
  <c r="AI420" i="4"/>
  <c r="AH420" i="4"/>
  <c r="AG420" i="4"/>
  <c r="AF420" i="4"/>
  <c r="AE420" i="4"/>
  <c r="AI419" i="4"/>
  <c r="AH419" i="4"/>
  <c r="AG419" i="4"/>
  <c r="AF419" i="4"/>
  <c r="AE419" i="4"/>
  <c r="AI418" i="4"/>
  <c r="AH418" i="4"/>
  <c r="AG418" i="4"/>
  <c r="AF418" i="4"/>
  <c r="AE418" i="4"/>
  <c r="AI417" i="4"/>
  <c r="AH417" i="4"/>
  <c r="AG417" i="4"/>
  <c r="AF417" i="4"/>
  <c r="AE417" i="4"/>
  <c r="AI416" i="4"/>
  <c r="AH416" i="4"/>
  <c r="AG416" i="4"/>
  <c r="AF416" i="4"/>
  <c r="AE416" i="4"/>
  <c r="AI415" i="4"/>
  <c r="AH415" i="4"/>
  <c r="AG415" i="4"/>
  <c r="AF415" i="4"/>
  <c r="AE415" i="4"/>
  <c r="AI414" i="4"/>
  <c r="AH414" i="4"/>
  <c r="AG414" i="4"/>
  <c r="AF414" i="4"/>
  <c r="AE414" i="4"/>
  <c r="AI413" i="4"/>
  <c r="AH413" i="4"/>
  <c r="AG413" i="4"/>
  <c r="AF413" i="4"/>
  <c r="AE413" i="4"/>
  <c r="AI412" i="4"/>
  <c r="AH412" i="4"/>
  <c r="AG412" i="4"/>
  <c r="AF412" i="4"/>
  <c r="AE412" i="4"/>
  <c r="AI411" i="4"/>
  <c r="AH411" i="4"/>
  <c r="AG411" i="4"/>
  <c r="AF411" i="4"/>
  <c r="AE411" i="4"/>
  <c r="AI410" i="4"/>
  <c r="AH410" i="4"/>
  <c r="AG410" i="4"/>
  <c r="AF410" i="4"/>
  <c r="AE410" i="4"/>
  <c r="AI409" i="4"/>
  <c r="AH409" i="4"/>
  <c r="AG409" i="4"/>
  <c r="AF409" i="4"/>
  <c r="AE409" i="4"/>
  <c r="AI408" i="4"/>
  <c r="AH408" i="4"/>
  <c r="AG408" i="4"/>
  <c r="AF408" i="4"/>
  <c r="AE408" i="4"/>
  <c r="AI407" i="4"/>
  <c r="AH407" i="4"/>
  <c r="AG407" i="4"/>
  <c r="AF407" i="4"/>
  <c r="AE407" i="4"/>
  <c r="AI406" i="4"/>
  <c r="AH406" i="4"/>
  <c r="AG406" i="4"/>
  <c r="AF406" i="4"/>
  <c r="AE406" i="4"/>
  <c r="AI405" i="4"/>
  <c r="AH405" i="4"/>
  <c r="AG405" i="4"/>
  <c r="AF405" i="4"/>
  <c r="AE405" i="4"/>
  <c r="AI404" i="4"/>
  <c r="AH404" i="4"/>
  <c r="AG404" i="4"/>
  <c r="AF404" i="4"/>
  <c r="AE404" i="4"/>
  <c r="AI403" i="4"/>
  <c r="AH403" i="4"/>
  <c r="AG403" i="4"/>
  <c r="AF403" i="4"/>
  <c r="AE403" i="4"/>
  <c r="AI402" i="4"/>
  <c r="AH402" i="4"/>
  <c r="AG402" i="4"/>
  <c r="AF402" i="4"/>
  <c r="AE402" i="4"/>
  <c r="AI401" i="4"/>
  <c r="AH401" i="4"/>
  <c r="AG401" i="4"/>
  <c r="AF401" i="4"/>
  <c r="AE401" i="4"/>
  <c r="AI400" i="4"/>
  <c r="AH400" i="4"/>
  <c r="AG400" i="4"/>
  <c r="AF400" i="4"/>
  <c r="AE400" i="4"/>
  <c r="AI399" i="4"/>
  <c r="AH399" i="4"/>
  <c r="AG399" i="4"/>
  <c r="AF399" i="4"/>
  <c r="AE399" i="4"/>
  <c r="AI398" i="4"/>
  <c r="AH398" i="4"/>
  <c r="AG398" i="4"/>
  <c r="AF398" i="4"/>
  <c r="AE398" i="4"/>
  <c r="AI397" i="4"/>
  <c r="AH397" i="4"/>
  <c r="AG397" i="4"/>
  <c r="AF397" i="4"/>
  <c r="AE397" i="4"/>
  <c r="AI396" i="4"/>
  <c r="AH396" i="4"/>
  <c r="AG396" i="4"/>
  <c r="AF396" i="4"/>
  <c r="AE396" i="4"/>
  <c r="AI395" i="4"/>
  <c r="AH395" i="4"/>
  <c r="AG395" i="4"/>
  <c r="AF395" i="4"/>
  <c r="AE395" i="4"/>
  <c r="AI394" i="4"/>
  <c r="AH394" i="4"/>
  <c r="AG394" i="4"/>
  <c r="AF394" i="4"/>
  <c r="AE394" i="4"/>
  <c r="AI393" i="4"/>
  <c r="AH393" i="4"/>
  <c r="AG393" i="4"/>
  <c r="AF393" i="4"/>
  <c r="AE393" i="4"/>
  <c r="AI392" i="4"/>
  <c r="AH392" i="4"/>
  <c r="AG392" i="4"/>
  <c r="AF392" i="4"/>
  <c r="AE392" i="4"/>
  <c r="AI391" i="4"/>
  <c r="AH391" i="4"/>
  <c r="AG391" i="4"/>
  <c r="AF391" i="4"/>
  <c r="AE391" i="4"/>
  <c r="AI390" i="4"/>
  <c r="AH390" i="4"/>
  <c r="AG390" i="4"/>
  <c r="AF390" i="4"/>
  <c r="AE390" i="4"/>
  <c r="AI389" i="4"/>
  <c r="AH389" i="4"/>
  <c r="AG389" i="4"/>
  <c r="AF389" i="4"/>
  <c r="AE389" i="4"/>
  <c r="AI388" i="4"/>
  <c r="AH388" i="4"/>
  <c r="AG388" i="4"/>
  <c r="AF388" i="4"/>
  <c r="AE388" i="4"/>
  <c r="AI387" i="4"/>
  <c r="AH387" i="4"/>
  <c r="AG387" i="4"/>
  <c r="AF387" i="4"/>
  <c r="AE387" i="4"/>
  <c r="AI386" i="4"/>
  <c r="AH386" i="4"/>
  <c r="AG386" i="4"/>
  <c r="AF386" i="4"/>
  <c r="AE386" i="4"/>
  <c r="AI385" i="4"/>
  <c r="AH385" i="4"/>
  <c r="AG385" i="4"/>
  <c r="AF385" i="4"/>
  <c r="AE385" i="4"/>
  <c r="AI384" i="4"/>
  <c r="AH384" i="4"/>
  <c r="AG384" i="4"/>
  <c r="AF384" i="4"/>
  <c r="AE384" i="4"/>
  <c r="AI383" i="4"/>
  <c r="AH383" i="4"/>
  <c r="AG383" i="4"/>
  <c r="AF383" i="4"/>
  <c r="AE383" i="4"/>
  <c r="AI382" i="4"/>
  <c r="AH382" i="4"/>
  <c r="AG382" i="4"/>
  <c r="AF382" i="4"/>
  <c r="AE382" i="4"/>
  <c r="AI381" i="4"/>
  <c r="AH381" i="4"/>
  <c r="AG381" i="4"/>
  <c r="AF381" i="4"/>
  <c r="AE381" i="4"/>
  <c r="AI380" i="4"/>
  <c r="AH380" i="4"/>
  <c r="AG380" i="4"/>
  <c r="AF380" i="4"/>
  <c r="AE380" i="4"/>
  <c r="AI379" i="4"/>
  <c r="AH379" i="4"/>
  <c r="AG379" i="4"/>
  <c r="AF379" i="4"/>
  <c r="AE379" i="4"/>
  <c r="AI378" i="4"/>
  <c r="AH378" i="4"/>
  <c r="AG378" i="4"/>
  <c r="AF378" i="4"/>
  <c r="AE378" i="4"/>
  <c r="AI377" i="4"/>
  <c r="AH377" i="4"/>
  <c r="AG377" i="4"/>
  <c r="AF377" i="4"/>
  <c r="AE377" i="4"/>
  <c r="AI376" i="4"/>
  <c r="AH376" i="4"/>
  <c r="AG376" i="4"/>
  <c r="AF376" i="4"/>
  <c r="AE376" i="4"/>
  <c r="AI375" i="4"/>
  <c r="AH375" i="4"/>
  <c r="AG375" i="4"/>
  <c r="AF375" i="4"/>
  <c r="AE375" i="4"/>
  <c r="AI374" i="4"/>
  <c r="AH374" i="4"/>
  <c r="AG374" i="4"/>
  <c r="AF374" i="4"/>
  <c r="AE374" i="4"/>
  <c r="AI373" i="4"/>
  <c r="AH373" i="4"/>
  <c r="AG373" i="4"/>
  <c r="AF373" i="4"/>
  <c r="AE373" i="4"/>
  <c r="AI372" i="4"/>
  <c r="AH372" i="4"/>
  <c r="AG372" i="4"/>
  <c r="AF372" i="4"/>
  <c r="AE372" i="4"/>
  <c r="AI371" i="4"/>
  <c r="AH371" i="4"/>
  <c r="AG371" i="4"/>
  <c r="AF371" i="4"/>
  <c r="AE371" i="4"/>
  <c r="AI370" i="4"/>
  <c r="AH370" i="4"/>
  <c r="AG370" i="4"/>
  <c r="AF370" i="4"/>
  <c r="AE370" i="4"/>
  <c r="AI369" i="4"/>
  <c r="AH369" i="4"/>
  <c r="AG369" i="4"/>
  <c r="AF369" i="4"/>
  <c r="AE369" i="4"/>
  <c r="AI368" i="4"/>
  <c r="AH368" i="4"/>
  <c r="AG368" i="4"/>
  <c r="AF368" i="4"/>
  <c r="AE368" i="4"/>
  <c r="AI367" i="4"/>
  <c r="AH367" i="4"/>
  <c r="AG367" i="4"/>
  <c r="AF367" i="4"/>
  <c r="AE367" i="4"/>
  <c r="AI366" i="4"/>
  <c r="AH366" i="4"/>
  <c r="AG366" i="4"/>
  <c r="AF366" i="4"/>
  <c r="AE366" i="4"/>
  <c r="AI365" i="4"/>
  <c r="AH365" i="4"/>
  <c r="AG365" i="4"/>
  <c r="AF365" i="4"/>
  <c r="AE365" i="4"/>
  <c r="AI364" i="4"/>
  <c r="AH364" i="4"/>
  <c r="AG364" i="4"/>
  <c r="AF364" i="4"/>
  <c r="AE364" i="4"/>
  <c r="AI363" i="4"/>
  <c r="AH363" i="4"/>
  <c r="AG363" i="4"/>
  <c r="AF363" i="4"/>
  <c r="AE363" i="4"/>
  <c r="AI362" i="4"/>
  <c r="AH362" i="4"/>
  <c r="AG362" i="4"/>
  <c r="AF362" i="4"/>
  <c r="AE362" i="4"/>
  <c r="AI361" i="4"/>
  <c r="AH361" i="4"/>
  <c r="AG361" i="4"/>
  <c r="AF361" i="4"/>
  <c r="AE361" i="4"/>
  <c r="AI360" i="4"/>
  <c r="AH360" i="4"/>
  <c r="AG360" i="4"/>
  <c r="AF360" i="4"/>
  <c r="AE360" i="4"/>
  <c r="AI359" i="4"/>
  <c r="AH359" i="4"/>
  <c r="AG359" i="4"/>
  <c r="AF359" i="4"/>
  <c r="AE359" i="4"/>
  <c r="AI358" i="4"/>
  <c r="AH358" i="4"/>
  <c r="AG358" i="4"/>
  <c r="AF358" i="4"/>
  <c r="AE358" i="4"/>
  <c r="AI357" i="4"/>
  <c r="AH357" i="4"/>
  <c r="AG357" i="4"/>
  <c r="AF357" i="4"/>
  <c r="AE357" i="4"/>
  <c r="AI356" i="4"/>
  <c r="AH356" i="4"/>
  <c r="AG356" i="4"/>
  <c r="AF356" i="4"/>
  <c r="AE356" i="4"/>
  <c r="AI355" i="4"/>
  <c r="AH355" i="4"/>
  <c r="AG355" i="4"/>
  <c r="AF355" i="4"/>
  <c r="AE355" i="4"/>
  <c r="AI354" i="4"/>
  <c r="AH354" i="4"/>
  <c r="AG354" i="4"/>
  <c r="AF354" i="4"/>
  <c r="AE354" i="4"/>
  <c r="AI353" i="4"/>
  <c r="AH353" i="4"/>
  <c r="AG353" i="4"/>
  <c r="AF353" i="4"/>
  <c r="AE353" i="4"/>
  <c r="AI352" i="4"/>
  <c r="AH352" i="4"/>
  <c r="AG352" i="4"/>
  <c r="AF352" i="4"/>
  <c r="AE352" i="4"/>
  <c r="AI351" i="4"/>
  <c r="AH351" i="4"/>
  <c r="AG351" i="4"/>
  <c r="AF351" i="4"/>
  <c r="AE351" i="4"/>
  <c r="AI350" i="4"/>
  <c r="AH350" i="4"/>
  <c r="AG350" i="4"/>
  <c r="AF350" i="4"/>
  <c r="AE350" i="4"/>
  <c r="AI349" i="4"/>
  <c r="AH349" i="4"/>
  <c r="AG349" i="4"/>
  <c r="AF349" i="4"/>
  <c r="AE349" i="4"/>
  <c r="AI348" i="4"/>
  <c r="AH348" i="4"/>
  <c r="AG348" i="4"/>
  <c r="AF348" i="4"/>
  <c r="AE348" i="4"/>
  <c r="AI347" i="4"/>
  <c r="AH347" i="4"/>
  <c r="AG347" i="4"/>
  <c r="AF347" i="4"/>
  <c r="AE347" i="4"/>
  <c r="AI346" i="4"/>
  <c r="AH346" i="4"/>
  <c r="AG346" i="4"/>
  <c r="AF346" i="4"/>
  <c r="AE346" i="4"/>
  <c r="AI345" i="4"/>
  <c r="AH345" i="4"/>
  <c r="AG345" i="4"/>
  <c r="AF345" i="4"/>
  <c r="AE345" i="4"/>
  <c r="AI344" i="4"/>
  <c r="AH344" i="4"/>
  <c r="AG344" i="4"/>
  <c r="AF344" i="4"/>
  <c r="AE344" i="4"/>
  <c r="AI343" i="4"/>
  <c r="AH343" i="4"/>
  <c r="AG343" i="4"/>
  <c r="AF343" i="4"/>
  <c r="AE343" i="4"/>
  <c r="AI342" i="4"/>
  <c r="AH342" i="4"/>
  <c r="AG342" i="4"/>
  <c r="AF342" i="4"/>
  <c r="AE342" i="4"/>
  <c r="AI341" i="4"/>
  <c r="AH341" i="4"/>
  <c r="AG341" i="4"/>
  <c r="AF341" i="4"/>
  <c r="AE341" i="4"/>
  <c r="AI340" i="4"/>
  <c r="AH340" i="4"/>
  <c r="AG340" i="4"/>
  <c r="AF340" i="4"/>
  <c r="AE340" i="4"/>
  <c r="AI339" i="4"/>
  <c r="AH339" i="4"/>
  <c r="AG339" i="4"/>
  <c r="AF339" i="4"/>
  <c r="AE339" i="4"/>
  <c r="AI338" i="4"/>
  <c r="AH338" i="4"/>
  <c r="AG338" i="4"/>
  <c r="AF338" i="4"/>
  <c r="AE338" i="4"/>
  <c r="AI337" i="4"/>
  <c r="AH337" i="4"/>
  <c r="AG337" i="4"/>
  <c r="AF337" i="4"/>
  <c r="AE337" i="4"/>
  <c r="AI336" i="4"/>
  <c r="AH336" i="4"/>
  <c r="AG336" i="4"/>
  <c r="AF336" i="4"/>
  <c r="AE336" i="4"/>
  <c r="AI335" i="4"/>
  <c r="AH335" i="4"/>
  <c r="AG335" i="4"/>
  <c r="AF335" i="4"/>
  <c r="AE335" i="4"/>
  <c r="AI334" i="4"/>
  <c r="AH334" i="4"/>
  <c r="AG334" i="4"/>
  <c r="AF334" i="4"/>
  <c r="AE334" i="4"/>
  <c r="AI333" i="4"/>
  <c r="AH333" i="4"/>
  <c r="AG333" i="4"/>
  <c r="AF333" i="4"/>
  <c r="AE333" i="4"/>
  <c r="AI332" i="4"/>
  <c r="AH332" i="4"/>
  <c r="AG332" i="4"/>
  <c r="AF332" i="4"/>
  <c r="AE332" i="4"/>
  <c r="AI331" i="4"/>
  <c r="AH331" i="4"/>
  <c r="AG331" i="4"/>
  <c r="AF331" i="4"/>
  <c r="AE331" i="4"/>
  <c r="AI330" i="4"/>
  <c r="AH330" i="4"/>
  <c r="AG330" i="4"/>
  <c r="AF330" i="4"/>
  <c r="AE330" i="4"/>
  <c r="AI329" i="4"/>
  <c r="AH329" i="4"/>
  <c r="AG329" i="4"/>
  <c r="AF329" i="4"/>
  <c r="AE329" i="4"/>
  <c r="AI328" i="4"/>
  <c r="AH328" i="4"/>
  <c r="AG328" i="4"/>
  <c r="AF328" i="4"/>
  <c r="AE328" i="4"/>
  <c r="AI327" i="4"/>
  <c r="AH327" i="4"/>
  <c r="AG327" i="4"/>
  <c r="AF327" i="4"/>
  <c r="AE327" i="4"/>
  <c r="AI326" i="4"/>
  <c r="AH326" i="4"/>
  <c r="AG326" i="4"/>
  <c r="AF326" i="4"/>
  <c r="AE326" i="4"/>
  <c r="AI325" i="4"/>
  <c r="AH325" i="4"/>
  <c r="AG325" i="4"/>
  <c r="AF325" i="4"/>
  <c r="AE325" i="4"/>
  <c r="AI324" i="4"/>
  <c r="AH324" i="4"/>
  <c r="AG324" i="4"/>
  <c r="AF324" i="4"/>
  <c r="AE324" i="4"/>
  <c r="AI323" i="4"/>
  <c r="AH323" i="4"/>
  <c r="AG323" i="4"/>
  <c r="AF323" i="4"/>
  <c r="AE323" i="4"/>
  <c r="AI322" i="4"/>
  <c r="AH322" i="4"/>
  <c r="AG322" i="4"/>
  <c r="AF322" i="4"/>
  <c r="AE322" i="4"/>
  <c r="AI321" i="4"/>
  <c r="AH321" i="4"/>
  <c r="AG321" i="4"/>
  <c r="AF321" i="4"/>
  <c r="AE321" i="4"/>
  <c r="AI320" i="4"/>
  <c r="AH320" i="4"/>
  <c r="AG320" i="4"/>
  <c r="AF320" i="4"/>
  <c r="AE320" i="4"/>
  <c r="AI319" i="4"/>
  <c r="AH319" i="4"/>
  <c r="AG319" i="4"/>
  <c r="AF319" i="4"/>
  <c r="AE319" i="4"/>
  <c r="AI318" i="4"/>
  <c r="AH318" i="4"/>
  <c r="AG318" i="4"/>
  <c r="AF318" i="4"/>
  <c r="AE318" i="4"/>
  <c r="AI317" i="4"/>
  <c r="AH317" i="4"/>
  <c r="AG317" i="4"/>
  <c r="AF317" i="4"/>
  <c r="AE317" i="4"/>
  <c r="AI316" i="4"/>
  <c r="AH316" i="4"/>
  <c r="AG316" i="4"/>
  <c r="AF316" i="4"/>
  <c r="AE316" i="4"/>
  <c r="AI315" i="4"/>
  <c r="AH315" i="4"/>
  <c r="AG315" i="4"/>
  <c r="AF315" i="4"/>
  <c r="AE315" i="4"/>
  <c r="AI314" i="4"/>
  <c r="AH314" i="4"/>
  <c r="AG314" i="4"/>
  <c r="AF314" i="4"/>
  <c r="AE314" i="4"/>
  <c r="AI313" i="4"/>
  <c r="AH313" i="4"/>
  <c r="AG313" i="4"/>
  <c r="AF313" i="4"/>
  <c r="AE313" i="4"/>
  <c r="AI312" i="4"/>
  <c r="AH312" i="4"/>
  <c r="AG312" i="4"/>
  <c r="AF312" i="4"/>
  <c r="AE312" i="4"/>
  <c r="AI311" i="4"/>
  <c r="AH311" i="4"/>
  <c r="AG311" i="4"/>
  <c r="AF311" i="4"/>
  <c r="AE311" i="4"/>
  <c r="AI310" i="4"/>
  <c r="AH310" i="4"/>
  <c r="AG310" i="4"/>
  <c r="AF310" i="4"/>
  <c r="AE310" i="4"/>
  <c r="AI309" i="4"/>
  <c r="AH309" i="4"/>
  <c r="AG309" i="4"/>
  <c r="AF309" i="4"/>
  <c r="AE309" i="4"/>
  <c r="AI308" i="4"/>
  <c r="AH308" i="4"/>
  <c r="AG308" i="4"/>
  <c r="AF308" i="4"/>
  <c r="AE308" i="4"/>
  <c r="AI307" i="4"/>
  <c r="AH307" i="4"/>
  <c r="AG307" i="4"/>
  <c r="AF307" i="4"/>
  <c r="AE307" i="4"/>
  <c r="AI306" i="4"/>
  <c r="AH306" i="4"/>
  <c r="AG306" i="4"/>
  <c r="AF306" i="4"/>
  <c r="AE306" i="4"/>
  <c r="AI305" i="4"/>
  <c r="AH305" i="4"/>
  <c r="AG305" i="4"/>
  <c r="AF305" i="4"/>
  <c r="AE305" i="4"/>
  <c r="AI304" i="4"/>
  <c r="AH304" i="4"/>
  <c r="AG304" i="4"/>
  <c r="AF304" i="4"/>
  <c r="AE304" i="4"/>
  <c r="AI303" i="4"/>
  <c r="AH303" i="4"/>
  <c r="AG303" i="4"/>
  <c r="AF303" i="4"/>
  <c r="AE303" i="4"/>
  <c r="AI302" i="4"/>
  <c r="AH302" i="4"/>
  <c r="AG302" i="4"/>
  <c r="AF302" i="4"/>
  <c r="AE302" i="4"/>
  <c r="AI301" i="4"/>
  <c r="AH301" i="4"/>
  <c r="AG301" i="4"/>
  <c r="AF301" i="4"/>
  <c r="AE301" i="4"/>
  <c r="AI300" i="4"/>
  <c r="AH300" i="4"/>
  <c r="AG300" i="4"/>
  <c r="AF300" i="4"/>
  <c r="AE300" i="4"/>
  <c r="AI299" i="4"/>
  <c r="AH299" i="4"/>
  <c r="AG299" i="4"/>
  <c r="AF299" i="4"/>
  <c r="AE299" i="4"/>
  <c r="AI298" i="4"/>
  <c r="AH298" i="4"/>
  <c r="AG298" i="4"/>
  <c r="AF298" i="4"/>
  <c r="AE298" i="4"/>
  <c r="AI297" i="4"/>
  <c r="AH297" i="4"/>
  <c r="AG297" i="4"/>
  <c r="AF297" i="4"/>
  <c r="AE297" i="4"/>
  <c r="AI296" i="4"/>
  <c r="AH296" i="4"/>
  <c r="AG296" i="4"/>
  <c r="AF296" i="4"/>
  <c r="AE296" i="4"/>
  <c r="AI295" i="4"/>
  <c r="AH295" i="4"/>
  <c r="AG295" i="4"/>
  <c r="AF295" i="4"/>
  <c r="AE295" i="4"/>
  <c r="AI294" i="4"/>
  <c r="AH294" i="4"/>
  <c r="AG294" i="4"/>
  <c r="AF294" i="4"/>
  <c r="AE294" i="4"/>
  <c r="AI293" i="4"/>
  <c r="AH293" i="4"/>
  <c r="AG293" i="4"/>
  <c r="AF293" i="4"/>
  <c r="AE293" i="4"/>
  <c r="AI292" i="4"/>
  <c r="AH292" i="4"/>
  <c r="AG292" i="4"/>
  <c r="AF292" i="4"/>
  <c r="AE292" i="4"/>
  <c r="AI291" i="4"/>
  <c r="AH291" i="4"/>
  <c r="AG291" i="4"/>
  <c r="AF291" i="4"/>
  <c r="AE291" i="4"/>
  <c r="AI290" i="4"/>
  <c r="AH290" i="4"/>
  <c r="AG290" i="4"/>
  <c r="AF290" i="4"/>
  <c r="AE290" i="4"/>
  <c r="AI289" i="4"/>
  <c r="AH289" i="4"/>
  <c r="AG289" i="4"/>
  <c r="AF289" i="4"/>
  <c r="AE289" i="4"/>
  <c r="AI288" i="4"/>
  <c r="AH288" i="4"/>
  <c r="AG288" i="4"/>
  <c r="AF288" i="4"/>
  <c r="AE288" i="4"/>
  <c r="AI287" i="4"/>
  <c r="AH287" i="4"/>
  <c r="AG287" i="4"/>
  <c r="AF287" i="4"/>
  <c r="AE287" i="4"/>
  <c r="AI286" i="4"/>
  <c r="AH286" i="4"/>
  <c r="AG286" i="4"/>
  <c r="AF286" i="4"/>
  <c r="AE286" i="4"/>
  <c r="AI285" i="4"/>
  <c r="AH285" i="4"/>
  <c r="AG285" i="4"/>
  <c r="AF285" i="4"/>
  <c r="AE285" i="4"/>
  <c r="AI284" i="4"/>
  <c r="AH284" i="4"/>
  <c r="AG284" i="4"/>
  <c r="AF284" i="4"/>
  <c r="AE284" i="4"/>
  <c r="AI283" i="4"/>
  <c r="AH283" i="4"/>
  <c r="AG283" i="4"/>
  <c r="AF283" i="4"/>
  <c r="AE283" i="4"/>
  <c r="AI282" i="4"/>
  <c r="AH282" i="4"/>
  <c r="AG282" i="4"/>
  <c r="AF282" i="4"/>
  <c r="AE282" i="4"/>
  <c r="AI281" i="4"/>
  <c r="AH281" i="4"/>
  <c r="AG281" i="4"/>
  <c r="AF281" i="4"/>
  <c r="AE281" i="4"/>
  <c r="AI280" i="4"/>
  <c r="AH280" i="4"/>
  <c r="AG280" i="4"/>
  <c r="AF280" i="4"/>
  <c r="AE280" i="4"/>
  <c r="AI279" i="4"/>
  <c r="AH279" i="4"/>
  <c r="AG279" i="4"/>
  <c r="AF279" i="4"/>
  <c r="AE279" i="4"/>
  <c r="AI278" i="4"/>
  <c r="AH278" i="4"/>
  <c r="AG278" i="4"/>
  <c r="AF278" i="4"/>
  <c r="AE278" i="4"/>
  <c r="AI277" i="4"/>
  <c r="AH277" i="4"/>
  <c r="AG277" i="4"/>
  <c r="AF277" i="4"/>
  <c r="AE277" i="4"/>
  <c r="AI276" i="4"/>
  <c r="AH276" i="4"/>
  <c r="AG276" i="4"/>
  <c r="AF276" i="4"/>
  <c r="AE276" i="4"/>
  <c r="AI275" i="4"/>
  <c r="AH275" i="4"/>
  <c r="AG275" i="4"/>
  <c r="AF275" i="4"/>
  <c r="AE275" i="4"/>
  <c r="AI274" i="4"/>
  <c r="AH274" i="4"/>
  <c r="AG274" i="4"/>
  <c r="AF274" i="4"/>
  <c r="AE274" i="4"/>
  <c r="AI273" i="4"/>
  <c r="AH273" i="4"/>
  <c r="AG273" i="4"/>
  <c r="AF273" i="4"/>
  <c r="AE273" i="4"/>
  <c r="AI272" i="4"/>
  <c r="AH272" i="4"/>
  <c r="AG272" i="4"/>
  <c r="AF272" i="4"/>
  <c r="AE272" i="4"/>
  <c r="AI271" i="4"/>
  <c r="AH271" i="4"/>
  <c r="AG271" i="4"/>
  <c r="AF271" i="4"/>
  <c r="AE271" i="4"/>
  <c r="AI270" i="4"/>
  <c r="AH270" i="4"/>
  <c r="AG270" i="4"/>
  <c r="AF270" i="4"/>
  <c r="AE270" i="4"/>
  <c r="AI269" i="4"/>
  <c r="AH269" i="4"/>
  <c r="AG269" i="4"/>
  <c r="AF269" i="4"/>
  <c r="AE269" i="4"/>
  <c r="AI268" i="4"/>
  <c r="AH268" i="4"/>
  <c r="AG268" i="4"/>
  <c r="AF268" i="4"/>
  <c r="AE268" i="4"/>
  <c r="AI267" i="4"/>
  <c r="AH267" i="4"/>
  <c r="AG267" i="4"/>
  <c r="AF267" i="4"/>
  <c r="AE267" i="4"/>
  <c r="AI266" i="4"/>
  <c r="AH266" i="4"/>
  <c r="AG266" i="4"/>
  <c r="AF266" i="4"/>
  <c r="AE266" i="4"/>
  <c r="AI265" i="4"/>
  <c r="AH265" i="4"/>
  <c r="AG265" i="4"/>
  <c r="AF265" i="4"/>
  <c r="AE265" i="4"/>
  <c r="AI264" i="4"/>
  <c r="AH264" i="4"/>
  <c r="AG264" i="4"/>
  <c r="AF264" i="4"/>
  <c r="AE264" i="4"/>
  <c r="AI263" i="4"/>
  <c r="AH263" i="4"/>
  <c r="AG263" i="4"/>
  <c r="AF263" i="4"/>
  <c r="AE263" i="4"/>
  <c r="AI262" i="4"/>
  <c r="AH262" i="4"/>
  <c r="AG262" i="4"/>
  <c r="AF262" i="4"/>
  <c r="AE262" i="4"/>
  <c r="AI261" i="4"/>
  <c r="AH261" i="4"/>
  <c r="AG261" i="4"/>
  <c r="AF261" i="4"/>
  <c r="AE261" i="4"/>
  <c r="AI260" i="4"/>
  <c r="AH260" i="4"/>
  <c r="AG260" i="4"/>
  <c r="AF260" i="4"/>
  <c r="AE260" i="4"/>
  <c r="AI259" i="4"/>
  <c r="AH259" i="4"/>
  <c r="AG259" i="4"/>
  <c r="AF259" i="4"/>
  <c r="AE259" i="4"/>
  <c r="AI258" i="4"/>
  <c r="AH258" i="4"/>
  <c r="AG258" i="4"/>
  <c r="AF258" i="4"/>
  <c r="AE258" i="4"/>
  <c r="AI257" i="4"/>
  <c r="AH257" i="4"/>
  <c r="AG257" i="4"/>
  <c r="AF257" i="4"/>
  <c r="AE257" i="4"/>
  <c r="AI256" i="4"/>
  <c r="AH256" i="4"/>
  <c r="AG256" i="4"/>
  <c r="AF256" i="4"/>
  <c r="AE256" i="4"/>
  <c r="AI255" i="4"/>
  <c r="AH255" i="4"/>
  <c r="AG255" i="4"/>
  <c r="AF255" i="4"/>
  <c r="AE255" i="4"/>
  <c r="AI254" i="4"/>
  <c r="AH254" i="4"/>
  <c r="AG254" i="4"/>
  <c r="AF254" i="4"/>
  <c r="AE254" i="4"/>
  <c r="AI253" i="4"/>
  <c r="AH253" i="4"/>
  <c r="AG253" i="4"/>
  <c r="AF253" i="4"/>
  <c r="AE253" i="4"/>
  <c r="AI252" i="4"/>
  <c r="AH252" i="4"/>
  <c r="AG252" i="4"/>
  <c r="AF252" i="4"/>
  <c r="AE252" i="4"/>
  <c r="AI251" i="4"/>
  <c r="AH251" i="4"/>
  <c r="AG251" i="4"/>
  <c r="AF251" i="4"/>
  <c r="AE251" i="4"/>
  <c r="AI250" i="4"/>
  <c r="AH250" i="4"/>
  <c r="AG250" i="4"/>
  <c r="AF250" i="4"/>
  <c r="AE250" i="4"/>
  <c r="AI249" i="4"/>
  <c r="AH249" i="4"/>
  <c r="AG249" i="4"/>
  <c r="AF249" i="4"/>
  <c r="AE249" i="4"/>
  <c r="AI248" i="4"/>
  <c r="AH248" i="4"/>
  <c r="AG248" i="4"/>
  <c r="AF248" i="4"/>
  <c r="AE248" i="4"/>
  <c r="AI247" i="4"/>
  <c r="AH247" i="4"/>
  <c r="AG247" i="4"/>
  <c r="AF247" i="4"/>
  <c r="AE247" i="4"/>
  <c r="AI246" i="4"/>
  <c r="AH246" i="4"/>
  <c r="AG246" i="4"/>
  <c r="AF246" i="4"/>
  <c r="AE246" i="4"/>
  <c r="AI245" i="4"/>
  <c r="AH245" i="4"/>
  <c r="AG245" i="4"/>
  <c r="AF245" i="4"/>
  <c r="AE245" i="4"/>
  <c r="AI244" i="4"/>
  <c r="AH244" i="4"/>
  <c r="AG244" i="4"/>
  <c r="AF244" i="4"/>
  <c r="AE244" i="4"/>
  <c r="AI243" i="4"/>
  <c r="AH243" i="4"/>
  <c r="AG243" i="4"/>
  <c r="AF243" i="4"/>
  <c r="AE243" i="4"/>
  <c r="AI242" i="4"/>
  <c r="AH242" i="4"/>
  <c r="AG242" i="4"/>
  <c r="AF242" i="4"/>
  <c r="AE242" i="4"/>
  <c r="AI241" i="4"/>
  <c r="AH241" i="4"/>
  <c r="AG241" i="4"/>
  <c r="AF241" i="4"/>
  <c r="AE241" i="4"/>
  <c r="AI240" i="4"/>
  <c r="AH240" i="4"/>
  <c r="AG240" i="4"/>
  <c r="AF240" i="4"/>
  <c r="AE240" i="4"/>
  <c r="AI239" i="4"/>
  <c r="AH239" i="4"/>
  <c r="AG239" i="4"/>
  <c r="AF239" i="4"/>
  <c r="AE239" i="4"/>
  <c r="AI238" i="4"/>
  <c r="AH238" i="4"/>
  <c r="AG238" i="4"/>
  <c r="AF238" i="4"/>
  <c r="AE238" i="4"/>
  <c r="AI237" i="4"/>
  <c r="AH237" i="4"/>
  <c r="AG237" i="4"/>
  <c r="AF237" i="4"/>
  <c r="AE237" i="4"/>
  <c r="AI236" i="4"/>
  <c r="AH236" i="4"/>
  <c r="AG236" i="4"/>
  <c r="AF236" i="4"/>
  <c r="AE236" i="4"/>
  <c r="AI235" i="4"/>
  <c r="AH235" i="4"/>
  <c r="AG235" i="4"/>
  <c r="AF235" i="4"/>
  <c r="AE235" i="4"/>
  <c r="AI234" i="4"/>
  <c r="AH234" i="4"/>
  <c r="AG234" i="4"/>
  <c r="AF234" i="4"/>
  <c r="AE234" i="4"/>
  <c r="AI233" i="4"/>
  <c r="AH233" i="4"/>
  <c r="AG233" i="4"/>
  <c r="AF233" i="4"/>
  <c r="AE233" i="4"/>
  <c r="AI232" i="4"/>
  <c r="AH232" i="4"/>
  <c r="AG232" i="4"/>
  <c r="AF232" i="4"/>
  <c r="AE232" i="4"/>
  <c r="AI231" i="4"/>
  <c r="AH231" i="4"/>
  <c r="AG231" i="4"/>
  <c r="AF231" i="4"/>
  <c r="AE231" i="4"/>
  <c r="AI230" i="4"/>
  <c r="AH230" i="4"/>
  <c r="AG230" i="4"/>
  <c r="AF230" i="4"/>
  <c r="AE230" i="4"/>
  <c r="AI229" i="4"/>
  <c r="AH229" i="4"/>
  <c r="AG229" i="4"/>
  <c r="AF229" i="4"/>
  <c r="AE229" i="4"/>
  <c r="AI228" i="4"/>
  <c r="AH228" i="4"/>
  <c r="AG228" i="4"/>
  <c r="AF228" i="4"/>
  <c r="AE228" i="4"/>
  <c r="AI227" i="4"/>
  <c r="AH227" i="4"/>
  <c r="AG227" i="4"/>
  <c r="AF227" i="4"/>
  <c r="AE227" i="4"/>
  <c r="AI226" i="4"/>
  <c r="AH226" i="4"/>
  <c r="AG226" i="4"/>
  <c r="AF226" i="4"/>
  <c r="AE226" i="4"/>
  <c r="AI225" i="4"/>
  <c r="AH225" i="4"/>
  <c r="AG225" i="4"/>
  <c r="AF225" i="4"/>
  <c r="AE225" i="4"/>
  <c r="AI224" i="4"/>
  <c r="AH224" i="4"/>
  <c r="AG224" i="4"/>
  <c r="AF224" i="4"/>
  <c r="AE224" i="4"/>
  <c r="AI223" i="4"/>
  <c r="AH223" i="4"/>
  <c r="AG223" i="4"/>
  <c r="AF223" i="4"/>
  <c r="AE223" i="4"/>
  <c r="AI222" i="4"/>
  <c r="AH222" i="4"/>
  <c r="AG222" i="4"/>
  <c r="AF222" i="4"/>
  <c r="AE222" i="4"/>
  <c r="AI221" i="4"/>
  <c r="AH221" i="4"/>
  <c r="AG221" i="4"/>
  <c r="AF221" i="4"/>
  <c r="AE221" i="4"/>
  <c r="AI220" i="4"/>
  <c r="AH220" i="4"/>
  <c r="AG220" i="4"/>
  <c r="AF220" i="4"/>
  <c r="AE220" i="4"/>
  <c r="AI219" i="4"/>
  <c r="AH219" i="4"/>
  <c r="AG219" i="4"/>
  <c r="AF219" i="4"/>
  <c r="AE219" i="4"/>
  <c r="AI218" i="4"/>
  <c r="AH218" i="4"/>
  <c r="AG218" i="4"/>
  <c r="AF218" i="4"/>
  <c r="AE218" i="4"/>
  <c r="AI217" i="4"/>
  <c r="AH217" i="4"/>
  <c r="AG217" i="4"/>
  <c r="AF217" i="4"/>
  <c r="AE217" i="4"/>
  <c r="AI216" i="4"/>
  <c r="AH216" i="4"/>
  <c r="AG216" i="4"/>
  <c r="AF216" i="4"/>
  <c r="AE216" i="4"/>
  <c r="AI215" i="4"/>
  <c r="AH215" i="4"/>
  <c r="AG215" i="4"/>
  <c r="AF215" i="4"/>
  <c r="AE215" i="4"/>
  <c r="AI214" i="4"/>
  <c r="AH214" i="4"/>
  <c r="AG214" i="4"/>
  <c r="AF214" i="4"/>
  <c r="AE214" i="4"/>
  <c r="AI213" i="4"/>
  <c r="AH213" i="4"/>
  <c r="AG213" i="4"/>
  <c r="AF213" i="4"/>
  <c r="AE213" i="4"/>
  <c r="AI212" i="4"/>
  <c r="AH212" i="4"/>
  <c r="AG212" i="4"/>
  <c r="AF212" i="4"/>
  <c r="AE212" i="4"/>
  <c r="AI211" i="4"/>
  <c r="AH211" i="4"/>
  <c r="AG211" i="4"/>
  <c r="AF211" i="4"/>
  <c r="AE211" i="4"/>
  <c r="AI210" i="4"/>
  <c r="AH210" i="4"/>
  <c r="AG210" i="4"/>
  <c r="AF210" i="4"/>
  <c r="AE210" i="4"/>
  <c r="AI209" i="4"/>
  <c r="AH209" i="4"/>
  <c r="AG209" i="4"/>
  <c r="AF209" i="4"/>
  <c r="AE209" i="4"/>
  <c r="AI208" i="4"/>
  <c r="AH208" i="4"/>
  <c r="AG208" i="4"/>
  <c r="AF208" i="4"/>
  <c r="AE208" i="4"/>
  <c r="AI207" i="4"/>
  <c r="AH207" i="4"/>
  <c r="AG207" i="4"/>
  <c r="AF207" i="4"/>
  <c r="AE207" i="4"/>
  <c r="AI206" i="4"/>
  <c r="AH206" i="4"/>
  <c r="AG206" i="4"/>
  <c r="AF206" i="4"/>
  <c r="AE206" i="4"/>
  <c r="AI205" i="4"/>
  <c r="AH205" i="4"/>
  <c r="AG205" i="4"/>
  <c r="AF205" i="4"/>
  <c r="AE205" i="4"/>
  <c r="AI204" i="4"/>
  <c r="AH204" i="4"/>
  <c r="AG204" i="4"/>
  <c r="AF204" i="4"/>
  <c r="AE204" i="4"/>
  <c r="AI203" i="4"/>
  <c r="AH203" i="4"/>
  <c r="AG203" i="4"/>
  <c r="AF203" i="4"/>
  <c r="AE203" i="4"/>
  <c r="AI202" i="4"/>
  <c r="AH202" i="4"/>
  <c r="AG202" i="4"/>
  <c r="AF202" i="4"/>
  <c r="AE202" i="4"/>
  <c r="AI201" i="4"/>
  <c r="AH201" i="4"/>
  <c r="AG201" i="4"/>
  <c r="AF201" i="4"/>
  <c r="AE201" i="4"/>
  <c r="AI200" i="4"/>
  <c r="AH200" i="4"/>
  <c r="AG200" i="4"/>
  <c r="AF200" i="4"/>
  <c r="AE200" i="4"/>
  <c r="AI199" i="4"/>
  <c r="AH199" i="4"/>
  <c r="AG199" i="4"/>
  <c r="AF199" i="4"/>
  <c r="AE199" i="4"/>
  <c r="AI198" i="4"/>
  <c r="AH198" i="4"/>
  <c r="AG198" i="4"/>
  <c r="AF198" i="4"/>
  <c r="AE198" i="4"/>
  <c r="AI197" i="4"/>
  <c r="AH197" i="4"/>
  <c r="AG197" i="4"/>
  <c r="AF197" i="4"/>
  <c r="AE197" i="4"/>
  <c r="AI196" i="4"/>
  <c r="AH196" i="4"/>
  <c r="AG196" i="4"/>
  <c r="AF196" i="4"/>
  <c r="AE196" i="4"/>
  <c r="AI195" i="4"/>
  <c r="AH195" i="4"/>
  <c r="AG195" i="4"/>
  <c r="AF195" i="4"/>
  <c r="AE195" i="4"/>
  <c r="AI194" i="4"/>
  <c r="AH194" i="4"/>
  <c r="AG194" i="4"/>
  <c r="AF194" i="4"/>
  <c r="AE194" i="4"/>
  <c r="AI193" i="4"/>
  <c r="AH193" i="4"/>
  <c r="AG193" i="4"/>
  <c r="AF193" i="4"/>
  <c r="AE193" i="4"/>
  <c r="AI192" i="4"/>
  <c r="AH192" i="4"/>
  <c r="AG192" i="4"/>
  <c r="AF192" i="4"/>
  <c r="AE192" i="4"/>
  <c r="AI191" i="4"/>
  <c r="AH191" i="4"/>
  <c r="AG191" i="4"/>
  <c r="AF191" i="4"/>
  <c r="AE191" i="4"/>
  <c r="AI190" i="4"/>
  <c r="AH190" i="4"/>
  <c r="AG190" i="4"/>
  <c r="AF190" i="4"/>
  <c r="AE190" i="4"/>
  <c r="AI189" i="4"/>
  <c r="AH189" i="4"/>
  <c r="AG189" i="4"/>
  <c r="AF189" i="4"/>
  <c r="AE189" i="4"/>
  <c r="AI188" i="4"/>
  <c r="AH188" i="4"/>
  <c r="AG188" i="4"/>
  <c r="AF188" i="4"/>
  <c r="AE188" i="4"/>
  <c r="AI187" i="4"/>
  <c r="AH187" i="4"/>
  <c r="AG187" i="4"/>
  <c r="AF187" i="4"/>
  <c r="AE187" i="4"/>
  <c r="AI186" i="4"/>
  <c r="AH186" i="4"/>
  <c r="AG186" i="4"/>
  <c r="AF186" i="4"/>
  <c r="AE186" i="4"/>
  <c r="AI185" i="4"/>
  <c r="AH185" i="4"/>
  <c r="AG185" i="4"/>
  <c r="AF185" i="4"/>
  <c r="AE185" i="4"/>
  <c r="AI184" i="4"/>
  <c r="AH184" i="4"/>
  <c r="AG184" i="4"/>
  <c r="AF184" i="4"/>
  <c r="AE184" i="4"/>
  <c r="AI183" i="4"/>
  <c r="AH183" i="4"/>
  <c r="AG183" i="4"/>
  <c r="AF183" i="4"/>
  <c r="AE183" i="4"/>
  <c r="AI182" i="4"/>
  <c r="AH182" i="4"/>
  <c r="AG182" i="4"/>
  <c r="AF182" i="4"/>
  <c r="AE182" i="4"/>
  <c r="AI181" i="4"/>
  <c r="AH181" i="4"/>
  <c r="AG181" i="4"/>
  <c r="AF181" i="4"/>
  <c r="AE181" i="4"/>
  <c r="AI180" i="4"/>
  <c r="AH180" i="4"/>
  <c r="AG180" i="4"/>
  <c r="AF180" i="4"/>
  <c r="AE180" i="4"/>
  <c r="AI179" i="4"/>
  <c r="AH179" i="4"/>
  <c r="AG179" i="4"/>
  <c r="AF179" i="4"/>
  <c r="AE179" i="4"/>
  <c r="AI178" i="4"/>
  <c r="AH178" i="4"/>
  <c r="AG178" i="4"/>
  <c r="AF178" i="4"/>
  <c r="AE178" i="4"/>
  <c r="AI177" i="4"/>
  <c r="AH177" i="4"/>
  <c r="AG177" i="4"/>
  <c r="AF177" i="4"/>
  <c r="AE177" i="4"/>
  <c r="AI176" i="4"/>
  <c r="AH176" i="4"/>
  <c r="AG176" i="4"/>
  <c r="AF176" i="4"/>
  <c r="AE176" i="4"/>
  <c r="AI175" i="4"/>
  <c r="AH175" i="4"/>
  <c r="AG175" i="4"/>
  <c r="AF175" i="4"/>
  <c r="AE175" i="4"/>
  <c r="AI174" i="4"/>
  <c r="AH174" i="4"/>
  <c r="AG174" i="4"/>
  <c r="AF174" i="4"/>
  <c r="AE174" i="4"/>
  <c r="AI173" i="4"/>
  <c r="AH173" i="4"/>
  <c r="AG173" i="4"/>
  <c r="AF173" i="4"/>
  <c r="AE173" i="4"/>
  <c r="AI172" i="4"/>
  <c r="AH172" i="4"/>
  <c r="AG172" i="4"/>
  <c r="AF172" i="4"/>
  <c r="AE172" i="4"/>
  <c r="AI171" i="4"/>
  <c r="AH171" i="4"/>
  <c r="AG171" i="4"/>
  <c r="AF171" i="4"/>
  <c r="AE171" i="4"/>
  <c r="AI170" i="4"/>
  <c r="AH170" i="4"/>
  <c r="AG170" i="4"/>
  <c r="AF170" i="4"/>
  <c r="AE170" i="4"/>
  <c r="AI169" i="4"/>
  <c r="AH169" i="4"/>
  <c r="AG169" i="4"/>
  <c r="AF169" i="4"/>
  <c r="AE169" i="4"/>
  <c r="AI168" i="4"/>
  <c r="AH168" i="4"/>
  <c r="AG168" i="4"/>
  <c r="AF168" i="4"/>
  <c r="AE168" i="4"/>
  <c r="AI167" i="4"/>
  <c r="AH167" i="4"/>
  <c r="AG167" i="4"/>
  <c r="AF167" i="4"/>
  <c r="AE167" i="4"/>
  <c r="AI166" i="4"/>
  <c r="AH166" i="4"/>
  <c r="AG166" i="4"/>
  <c r="AF166" i="4"/>
  <c r="AE166" i="4"/>
  <c r="AI165" i="4"/>
  <c r="AH165" i="4"/>
  <c r="AG165" i="4"/>
  <c r="AF165" i="4"/>
  <c r="AE165" i="4"/>
  <c r="AI164" i="4"/>
  <c r="AH164" i="4"/>
  <c r="AG164" i="4"/>
  <c r="AF164" i="4"/>
  <c r="AE164" i="4"/>
  <c r="AI163" i="4"/>
  <c r="AH163" i="4"/>
  <c r="AG163" i="4"/>
  <c r="AF163" i="4"/>
  <c r="AE163" i="4"/>
  <c r="AI162" i="4"/>
  <c r="AH162" i="4"/>
  <c r="AG162" i="4"/>
  <c r="AF162" i="4"/>
  <c r="AE162" i="4"/>
  <c r="AI161" i="4"/>
  <c r="AH161" i="4"/>
  <c r="AG161" i="4"/>
  <c r="AF161" i="4"/>
  <c r="AE161" i="4"/>
  <c r="AI160" i="4"/>
  <c r="AH160" i="4"/>
  <c r="AG160" i="4"/>
  <c r="AF160" i="4"/>
  <c r="AE160" i="4"/>
  <c r="AI159" i="4"/>
  <c r="AH159" i="4"/>
  <c r="AG159" i="4"/>
  <c r="AF159" i="4"/>
  <c r="AE159" i="4"/>
  <c r="AI158" i="4"/>
  <c r="AH158" i="4"/>
  <c r="AG158" i="4"/>
  <c r="AF158" i="4"/>
  <c r="AE158" i="4"/>
  <c r="AI157" i="4"/>
  <c r="AH157" i="4"/>
  <c r="AG157" i="4"/>
  <c r="AF157" i="4"/>
  <c r="AE157" i="4"/>
  <c r="AI156" i="4"/>
  <c r="AH156" i="4"/>
  <c r="AG156" i="4"/>
  <c r="AF156" i="4"/>
  <c r="AE156" i="4"/>
  <c r="AI155" i="4"/>
  <c r="AH155" i="4"/>
  <c r="AG155" i="4"/>
  <c r="AF155" i="4"/>
  <c r="AE155" i="4"/>
  <c r="AI154" i="4"/>
  <c r="AH154" i="4"/>
  <c r="AG154" i="4"/>
  <c r="AF154" i="4"/>
  <c r="AE154" i="4"/>
  <c r="AI153" i="4"/>
  <c r="AH153" i="4"/>
  <c r="AG153" i="4"/>
  <c r="AF153" i="4"/>
  <c r="AE153" i="4"/>
  <c r="AI152" i="4"/>
  <c r="AH152" i="4"/>
  <c r="AG152" i="4"/>
  <c r="AF152" i="4"/>
  <c r="AE152" i="4"/>
  <c r="AI151" i="4"/>
  <c r="AH151" i="4"/>
  <c r="AG151" i="4"/>
  <c r="AF151" i="4"/>
  <c r="AE151" i="4"/>
  <c r="AI150" i="4"/>
  <c r="AH150" i="4"/>
  <c r="AG150" i="4"/>
  <c r="AF150" i="4"/>
  <c r="AE150" i="4"/>
  <c r="AI149" i="4"/>
  <c r="AH149" i="4"/>
  <c r="AG149" i="4"/>
  <c r="AF149" i="4"/>
  <c r="AE149" i="4"/>
  <c r="AI148" i="4"/>
  <c r="AH148" i="4"/>
  <c r="AG148" i="4"/>
  <c r="AF148" i="4"/>
  <c r="AE148" i="4"/>
  <c r="AI147" i="4"/>
  <c r="AH147" i="4"/>
  <c r="AG147" i="4"/>
  <c r="AF147" i="4"/>
  <c r="AE147" i="4"/>
  <c r="AI146" i="4"/>
  <c r="AH146" i="4"/>
  <c r="AG146" i="4"/>
  <c r="AF146" i="4"/>
  <c r="AE146" i="4"/>
  <c r="AI145" i="4"/>
  <c r="AH145" i="4"/>
  <c r="AG145" i="4"/>
  <c r="AF145" i="4"/>
  <c r="AE145" i="4"/>
  <c r="AI144" i="4"/>
  <c r="AH144" i="4"/>
  <c r="AG144" i="4"/>
  <c r="AF144" i="4"/>
  <c r="AE144" i="4"/>
  <c r="AI143" i="4"/>
  <c r="AH143" i="4"/>
  <c r="AG143" i="4"/>
  <c r="AF143" i="4"/>
  <c r="AE143" i="4"/>
  <c r="AI142" i="4"/>
  <c r="AH142" i="4"/>
  <c r="AG142" i="4"/>
  <c r="AF142" i="4"/>
  <c r="AE142" i="4"/>
  <c r="AI141" i="4"/>
  <c r="AH141" i="4"/>
  <c r="AG141" i="4"/>
  <c r="AF141" i="4"/>
  <c r="AE141" i="4"/>
  <c r="AI140" i="4"/>
  <c r="AH140" i="4"/>
  <c r="AG140" i="4"/>
  <c r="AF140" i="4"/>
  <c r="AE140" i="4"/>
  <c r="AI139" i="4"/>
  <c r="AH139" i="4"/>
  <c r="AG139" i="4"/>
  <c r="AF139" i="4"/>
  <c r="AE139" i="4"/>
  <c r="AI138" i="4"/>
  <c r="AH138" i="4"/>
  <c r="AG138" i="4"/>
  <c r="AF138" i="4"/>
  <c r="AE138" i="4"/>
  <c r="AI137" i="4"/>
  <c r="AH137" i="4"/>
  <c r="AG137" i="4"/>
  <c r="AF137" i="4"/>
  <c r="AE137" i="4"/>
  <c r="AI136" i="4"/>
  <c r="AH136" i="4"/>
  <c r="AG136" i="4"/>
  <c r="AF136" i="4"/>
  <c r="AE136" i="4"/>
  <c r="AI135" i="4"/>
  <c r="AH135" i="4"/>
  <c r="AG135" i="4"/>
  <c r="AF135" i="4"/>
  <c r="AE135" i="4"/>
  <c r="AI134" i="4"/>
  <c r="AH134" i="4"/>
  <c r="AG134" i="4"/>
  <c r="AF134" i="4"/>
  <c r="AE134" i="4"/>
  <c r="AI133" i="4"/>
  <c r="AH133" i="4"/>
  <c r="AG133" i="4"/>
  <c r="AF133" i="4"/>
  <c r="AE133" i="4"/>
  <c r="AI132" i="4"/>
  <c r="AH132" i="4"/>
  <c r="AG132" i="4"/>
  <c r="AF132" i="4"/>
  <c r="AE132" i="4"/>
  <c r="AI131" i="4"/>
  <c r="AH131" i="4"/>
  <c r="AG131" i="4"/>
  <c r="AF131" i="4"/>
  <c r="AE131" i="4"/>
  <c r="AI130" i="4"/>
  <c r="AH130" i="4"/>
  <c r="AG130" i="4"/>
  <c r="AF130" i="4"/>
  <c r="AE130" i="4"/>
  <c r="AI129" i="4"/>
  <c r="AH129" i="4"/>
  <c r="AG129" i="4"/>
  <c r="AF129" i="4"/>
  <c r="AE129" i="4"/>
  <c r="AI128" i="4"/>
  <c r="AH128" i="4"/>
  <c r="AG128" i="4"/>
  <c r="AF128" i="4"/>
  <c r="AE128" i="4"/>
  <c r="AI127" i="4"/>
  <c r="AH127" i="4"/>
  <c r="AG127" i="4"/>
  <c r="AF127" i="4"/>
  <c r="AE127" i="4"/>
  <c r="AI126" i="4"/>
  <c r="AH126" i="4"/>
  <c r="AG126" i="4"/>
  <c r="AF126" i="4"/>
  <c r="AE126" i="4"/>
  <c r="AI125" i="4"/>
  <c r="AH125" i="4"/>
  <c r="AG125" i="4"/>
  <c r="AF125" i="4"/>
  <c r="AE125" i="4"/>
  <c r="AI124" i="4"/>
  <c r="AH124" i="4"/>
  <c r="AG124" i="4"/>
  <c r="AF124" i="4"/>
  <c r="AE124" i="4"/>
  <c r="AI123" i="4"/>
  <c r="AH123" i="4"/>
  <c r="AG123" i="4"/>
  <c r="AF123" i="4"/>
  <c r="AE123" i="4"/>
  <c r="AI122" i="4"/>
  <c r="AH122" i="4"/>
  <c r="AG122" i="4"/>
  <c r="AF122" i="4"/>
  <c r="AE122" i="4"/>
  <c r="AI121" i="4"/>
  <c r="AH121" i="4"/>
  <c r="AG121" i="4"/>
  <c r="AF121" i="4"/>
  <c r="AE121" i="4"/>
  <c r="AI120" i="4"/>
  <c r="AH120" i="4"/>
  <c r="AG120" i="4"/>
  <c r="AF120" i="4"/>
  <c r="AE120" i="4"/>
  <c r="AI119" i="4"/>
  <c r="AH119" i="4"/>
  <c r="AG119" i="4"/>
  <c r="AF119" i="4"/>
  <c r="AE119" i="4"/>
  <c r="AI118" i="4"/>
  <c r="AH118" i="4"/>
  <c r="AG118" i="4"/>
  <c r="AF118" i="4"/>
  <c r="AE118" i="4"/>
  <c r="AI117" i="4"/>
  <c r="AH117" i="4"/>
  <c r="AG117" i="4"/>
  <c r="AF117" i="4"/>
  <c r="AE117" i="4"/>
  <c r="AI116" i="4"/>
  <c r="AH116" i="4"/>
  <c r="AG116" i="4"/>
  <c r="AF116" i="4"/>
  <c r="AE116" i="4"/>
  <c r="AI115" i="4"/>
  <c r="AH115" i="4"/>
  <c r="AG115" i="4"/>
  <c r="AF115" i="4"/>
  <c r="AE115" i="4"/>
  <c r="AI114" i="4"/>
  <c r="AH114" i="4"/>
  <c r="AG114" i="4"/>
  <c r="AF114" i="4"/>
  <c r="AE114" i="4"/>
  <c r="AI113" i="4"/>
  <c r="AH113" i="4"/>
  <c r="AG113" i="4"/>
  <c r="AF113" i="4"/>
  <c r="AE113" i="4"/>
  <c r="AI112" i="4"/>
  <c r="AH112" i="4"/>
  <c r="AG112" i="4"/>
  <c r="AF112" i="4"/>
  <c r="AE112" i="4"/>
  <c r="AI111" i="4"/>
  <c r="AH111" i="4"/>
  <c r="AG111" i="4"/>
  <c r="AF111" i="4"/>
  <c r="AE111" i="4"/>
  <c r="AI110" i="4"/>
  <c r="AH110" i="4"/>
  <c r="AG110" i="4"/>
  <c r="AF110" i="4"/>
  <c r="AE110" i="4"/>
  <c r="AI109" i="4"/>
  <c r="AH109" i="4"/>
  <c r="AG109" i="4"/>
  <c r="AF109" i="4"/>
  <c r="AE109" i="4"/>
  <c r="AI108" i="4"/>
  <c r="AH108" i="4"/>
  <c r="AG108" i="4"/>
  <c r="AF108" i="4"/>
  <c r="AE108" i="4"/>
  <c r="AI107" i="4"/>
  <c r="AH107" i="4"/>
  <c r="AG107" i="4"/>
  <c r="AF107" i="4"/>
  <c r="AE107" i="4"/>
  <c r="AI106" i="4"/>
  <c r="AH106" i="4"/>
  <c r="AG106" i="4"/>
  <c r="AF106" i="4"/>
  <c r="AE106" i="4"/>
  <c r="AI105" i="4"/>
  <c r="AH105" i="4"/>
  <c r="AG105" i="4"/>
  <c r="AF105" i="4"/>
  <c r="AE105" i="4"/>
  <c r="AI104" i="4"/>
  <c r="AH104" i="4"/>
  <c r="AG104" i="4"/>
  <c r="AF104" i="4"/>
  <c r="AE104" i="4"/>
  <c r="AI103" i="4"/>
  <c r="AH103" i="4"/>
  <c r="AG103" i="4"/>
  <c r="AF103" i="4"/>
  <c r="AE103" i="4"/>
  <c r="AI102" i="4"/>
  <c r="AH102" i="4"/>
  <c r="AG102" i="4"/>
  <c r="AF102" i="4"/>
  <c r="AE102" i="4"/>
  <c r="AI101" i="4"/>
  <c r="AH101" i="4"/>
  <c r="AG101" i="4"/>
  <c r="AF101" i="4"/>
  <c r="AE101" i="4"/>
  <c r="AI100" i="4"/>
  <c r="AH100" i="4"/>
  <c r="AG100" i="4"/>
  <c r="AF100" i="4"/>
  <c r="AE100" i="4"/>
  <c r="AI99" i="4"/>
  <c r="AH99" i="4"/>
  <c r="AG99" i="4"/>
  <c r="AF99" i="4"/>
  <c r="AE99" i="4"/>
  <c r="AI98" i="4"/>
  <c r="AH98" i="4"/>
  <c r="AG98" i="4"/>
  <c r="AF98" i="4"/>
  <c r="AE98" i="4"/>
  <c r="AI97" i="4"/>
  <c r="AH97" i="4"/>
  <c r="AG97" i="4"/>
  <c r="AF97" i="4"/>
  <c r="AE97" i="4"/>
  <c r="AI96" i="4"/>
  <c r="AH96" i="4"/>
  <c r="AG96" i="4"/>
  <c r="AF96" i="4"/>
  <c r="AE96" i="4"/>
  <c r="AI95" i="4"/>
  <c r="AH95" i="4"/>
  <c r="AG95" i="4"/>
  <c r="AF95" i="4"/>
  <c r="AE95" i="4"/>
  <c r="AI94" i="4"/>
  <c r="AH94" i="4"/>
  <c r="AG94" i="4"/>
  <c r="AF94" i="4"/>
  <c r="AE94" i="4"/>
  <c r="AI93" i="4"/>
  <c r="AH93" i="4"/>
  <c r="AG93" i="4"/>
  <c r="AF93" i="4"/>
  <c r="AE93" i="4"/>
  <c r="AI92" i="4"/>
  <c r="AH92" i="4"/>
  <c r="AG92" i="4"/>
  <c r="AF92" i="4"/>
  <c r="AE92" i="4"/>
  <c r="AI91" i="4"/>
  <c r="AH91" i="4"/>
  <c r="AG91" i="4"/>
  <c r="AF91" i="4"/>
  <c r="AE91" i="4"/>
  <c r="AI90" i="4"/>
  <c r="AH90" i="4"/>
  <c r="AG90" i="4"/>
  <c r="AF90" i="4"/>
  <c r="AE90" i="4"/>
  <c r="AI89" i="4"/>
  <c r="AH89" i="4"/>
  <c r="AG89" i="4"/>
  <c r="AF89" i="4"/>
  <c r="AE89" i="4"/>
  <c r="AI88" i="4"/>
  <c r="AH88" i="4"/>
  <c r="AG88" i="4"/>
  <c r="AF88" i="4"/>
  <c r="AE88" i="4"/>
  <c r="AI87" i="4"/>
  <c r="AH87" i="4"/>
  <c r="AG87" i="4"/>
  <c r="AF87" i="4"/>
  <c r="AE87" i="4"/>
  <c r="AI86" i="4"/>
  <c r="AH86" i="4"/>
  <c r="AG86" i="4"/>
  <c r="AF86" i="4"/>
  <c r="AE86" i="4"/>
  <c r="AI85" i="4"/>
  <c r="AH85" i="4"/>
  <c r="AG85" i="4"/>
  <c r="AF85" i="4"/>
  <c r="AE85" i="4"/>
  <c r="AI84" i="4"/>
  <c r="AH84" i="4"/>
  <c r="AG84" i="4"/>
  <c r="AF84" i="4"/>
  <c r="AE84" i="4"/>
  <c r="AI83" i="4"/>
  <c r="AH83" i="4"/>
  <c r="AG83" i="4"/>
  <c r="AF83" i="4"/>
  <c r="AE83" i="4"/>
  <c r="AI82" i="4"/>
  <c r="AH82" i="4"/>
  <c r="AG82" i="4"/>
  <c r="AF82" i="4"/>
  <c r="AE82" i="4"/>
  <c r="AI81" i="4"/>
  <c r="AH81" i="4"/>
  <c r="AG81" i="4"/>
  <c r="AF81" i="4"/>
  <c r="AE81" i="4"/>
  <c r="AI80" i="4"/>
  <c r="AH80" i="4"/>
  <c r="AG80" i="4"/>
  <c r="AF80" i="4"/>
  <c r="AE80" i="4"/>
  <c r="AI79" i="4"/>
  <c r="AH79" i="4"/>
  <c r="AG79" i="4"/>
  <c r="AF79" i="4"/>
  <c r="AE79" i="4"/>
  <c r="AI78" i="4"/>
  <c r="AH78" i="4"/>
  <c r="AG78" i="4"/>
  <c r="AF78" i="4"/>
  <c r="AE78" i="4"/>
  <c r="AI77" i="4"/>
  <c r="AH77" i="4"/>
  <c r="AG77" i="4"/>
  <c r="AF77" i="4"/>
  <c r="AE77" i="4"/>
  <c r="AI76" i="4"/>
  <c r="AH76" i="4"/>
  <c r="AG76" i="4"/>
  <c r="AF76" i="4"/>
  <c r="AE76" i="4"/>
  <c r="AI75" i="4"/>
  <c r="AH75" i="4"/>
  <c r="AG75" i="4"/>
  <c r="AF75" i="4"/>
  <c r="AE75" i="4"/>
  <c r="AI74" i="4"/>
  <c r="AH74" i="4"/>
  <c r="AG74" i="4"/>
  <c r="AF74" i="4"/>
  <c r="AE74" i="4"/>
  <c r="AI73" i="4"/>
  <c r="AH73" i="4"/>
  <c r="AG73" i="4"/>
  <c r="AF73" i="4"/>
  <c r="AE73" i="4"/>
  <c r="AI72" i="4"/>
  <c r="AH72" i="4"/>
  <c r="AG72" i="4"/>
  <c r="AF72" i="4"/>
  <c r="AE72" i="4"/>
  <c r="AI71" i="4"/>
  <c r="AH71" i="4"/>
  <c r="AG71" i="4"/>
  <c r="AF71" i="4"/>
  <c r="AE71" i="4"/>
  <c r="AI70" i="4"/>
  <c r="AH70" i="4"/>
  <c r="AG70" i="4"/>
  <c r="AF70" i="4"/>
  <c r="AE70" i="4"/>
  <c r="AI69" i="4"/>
  <c r="AH69" i="4"/>
  <c r="AG69" i="4"/>
  <c r="AF69" i="4"/>
  <c r="AE69" i="4"/>
  <c r="AI68" i="4"/>
  <c r="AH68" i="4"/>
  <c r="AG68" i="4"/>
  <c r="AF68" i="4"/>
  <c r="AE68" i="4"/>
  <c r="AI67" i="4"/>
  <c r="AH67" i="4"/>
  <c r="AG67" i="4"/>
  <c r="AF67" i="4"/>
  <c r="AE67" i="4"/>
  <c r="AI66" i="4"/>
  <c r="AH66" i="4"/>
  <c r="AG66" i="4"/>
  <c r="AF66" i="4"/>
  <c r="AE66" i="4"/>
  <c r="AI65" i="4"/>
  <c r="AH65" i="4"/>
  <c r="AG65" i="4"/>
  <c r="AF65" i="4"/>
  <c r="AE65" i="4"/>
  <c r="AI64" i="4"/>
  <c r="AH64" i="4"/>
  <c r="AG64" i="4"/>
  <c r="AF64" i="4"/>
  <c r="AE64" i="4"/>
  <c r="AI63" i="4"/>
  <c r="AH63" i="4"/>
  <c r="AG63" i="4"/>
  <c r="AF63" i="4"/>
  <c r="AE63" i="4"/>
  <c r="AI62" i="4"/>
  <c r="AH62" i="4"/>
  <c r="AG62" i="4"/>
  <c r="AF62" i="4"/>
  <c r="AE62" i="4"/>
  <c r="AI61" i="4"/>
  <c r="AH61" i="4"/>
  <c r="AG61" i="4"/>
  <c r="AF61" i="4"/>
  <c r="AE61" i="4"/>
  <c r="AI60" i="4"/>
  <c r="AH60" i="4"/>
  <c r="AG60" i="4"/>
  <c r="AF60" i="4"/>
  <c r="AE60" i="4"/>
  <c r="AI59" i="4"/>
  <c r="AH59" i="4"/>
  <c r="AG59" i="4"/>
  <c r="AF59" i="4"/>
  <c r="AE59" i="4"/>
  <c r="AI58" i="4"/>
  <c r="AH58" i="4"/>
  <c r="AG58" i="4"/>
  <c r="AF58" i="4"/>
  <c r="AE58" i="4"/>
  <c r="AI57" i="4"/>
  <c r="AH57" i="4"/>
  <c r="AG57" i="4"/>
  <c r="AF57" i="4"/>
  <c r="AE57" i="4"/>
  <c r="AI56" i="4"/>
  <c r="AH56" i="4"/>
  <c r="AG56" i="4"/>
  <c r="AF56" i="4"/>
  <c r="AE56" i="4"/>
  <c r="AI55" i="4"/>
  <c r="AH55" i="4"/>
  <c r="AG55" i="4"/>
  <c r="AF55" i="4"/>
  <c r="AE55" i="4"/>
  <c r="AI54" i="4"/>
  <c r="AH54" i="4"/>
  <c r="AG54" i="4"/>
  <c r="AF54" i="4"/>
  <c r="AE54" i="4"/>
  <c r="AI53" i="4"/>
  <c r="AH53" i="4"/>
  <c r="AG53" i="4"/>
  <c r="AF53" i="4"/>
  <c r="AE53" i="4"/>
  <c r="AI52" i="4"/>
  <c r="AH52" i="4"/>
  <c r="AG52" i="4"/>
  <c r="AF52" i="4"/>
  <c r="AE52" i="4"/>
  <c r="AI51" i="4"/>
  <c r="AH51" i="4"/>
  <c r="AG51" i="4"/>
  <c r="AF51" i="4"/>
  <c r="AE51" i="4"/>
  <c r="AI50" i="4"/>
  <c r="AH50" i="4"/>
  <c r="AG50" i="4"/>
  <c r="AF50" i="4"/>
  <c r="AE50" i="4"/>
  <c r="AI49" i="4"/>
  <c r="AH49" i="4"/>
  <c r="AG49" i="4"/>
  <c r="AF49" i="4"/>
  <c r="AE49" i="4"/>
  <c r="AI48" i="4"/>
  <c r="AH48" i="4"/>
  <c r="AG48" i="4"/>
  <c r="AF48" i="4"/>
  <c r="AE48" i="4"/>
  <c r="AI47" i="4"/>
  <c r="AH47" i="4"/>
  <c r="AG47" i="4"/>
  <c r="AF47" i="4"/>
  <c r="AE47" i="4"/>
  <c r="AI46" i="4"/>
  <c r="AH46" i="4"/>
  <c r="AG46" i="4"/>
  <c r="AF46" i="4"/>
  <c r="AE46" i="4"/>
  <c r="AI45" i="4"/>
  <c r="AH45" i="4"/>
  <c r="AG45" i="4"/>
  <c r="AF45" i="4"/>
  <c r="AE45" i="4"/>
  <c r="AI44" i="4"/>
  <c r="AH44" i="4"/>
  <c r="AG44" i="4"/>
  <c r="AF44" i="4"/>
  <c r="AE44" i="4"/>
  <c r="AI43" i="4"/>
  <c r="AH43" i="4"/>
  <c r="AG43" i="4"/>
  <c r="AF43" i="4"/>
  <c r="AE43" i="4"/>
  <c r="AI42" i="4"/>
  <c r="AH42" i="4"/>
  <c r="AG42" i="4"/>
  <c r="AF42" i="4"/>
  <c r="AE42" i="4"/>
  <c r="AI41" i="4"/>
  <c r="AH41" i="4"/>
  <c r="AG41" i="4"/>
  <c r="AF41" i="4"/>
  <c r="AE41" i="4"/>
  <c r="AI40" i="4"/>
  <c r="AH40" i="4"/>
  <c r="AG40" i="4"/>
  <c r="AF40" i="4"/>
  <c r="AE40" i="4"/>
  <c r="AI39" i="4"/>
  <c r="AH39" i="4"/>
  <c r="AG39" i="4"/>
  <c r="AF39" i="4"/>
  <c r="AE39" i="4"/>
  <c r="AI38" i="4"/>
  <c r="AH38" i="4"/>
  <c r="AG38" i="4"/>
  <c r="AF38" i="4"/>
  <c r="AE38" i="4"/>
  <c r="AI37" i="4"/>
  <c r="AH37" i="4"/>
  <c r="AG37" i="4"/>
  <c r="AF37" i="4"/>
  <c r="AE37" i="4"/>
  <c r="AI36" i="4"/>
  <c r="AH36" i="4"/>
  <c r="AG36" i="4"/>
  <c r="AF36" i="4"/>
  <c r="AE36" i="4"/>
  <c r="AI35" i="4"/>
  <c r="AH35" i="4"/>
  <c r="AG35" i="4"/>
  <c r="AF35" i="4"/>
  <c r="AE35" i="4"/>
  <c r="AI34" i="4"/>
  <c r="AH34" i="4"/>
  <c r="AG34" i="4"/>
  <c r="AF34" i="4"/>
  <c r="AE34" i="4"/>
  <c r="AI33" i="4"/>
  <c r="AH33" i="4"/>
  <c r="AG33" i="4"/>
  <c r="AF33" i="4"/>
  <c r="AE33" i="4"/>
  <c r="AI32" i="4"/>
  <c r="AH32" i="4"/>
  <c r="AG32" i="4"/>
  <c r="AF32" i="4"/>
  <c r="AE32" i="4"/>
  <c r="AI31" i="4"/>
  <c r="AH31" i="4"/>
  <c r="AG31" i="4"/>
  <c r="AF31" i="4"/>
  <c r="AE31" i="4"/>
  <c r="AI30" i="4"/>
  <c r="AH30" i="4"/>
  <c r="AG30" i="4"/>
  <c r="AF30" i="4"/>
  <c r="AE30" i="4"/>
  <c r="AI29" i="4"/>
  <c r="AH29" i="4"/>
  <c r="AG29" i="4"/>
  <c r="AF29" i="4"/>
  <c r="AE29" i="4"/>
  <c r="AI28" i="4"/>
  <c r="AH28" i="4"/>
  <c r="AG28" i="4"/>
  <c r="AF28" i="4"/>
  <c r="AE28" i="4"/>
  <c r="AI27" i="4"/>
  <c r="AH27" i="4"/>
  <c r="AG27" i="4"/>
  <c r="AF27" i="4"/>
  <c r="AE27" i="4"/>
  <c r="AI26" i="4"/>
  <c r="AH26" i="4"/>
  <c r="AG26" i="4"/>
  <c r="AF26" i="4"/>
  <c r="AE26" i="4"/>
  <c r="AI25" i="4"/>
  <c r="AH25" i="4"/>
  <c r="AG25" i="4"/>
  <c r="AF25" i="4"/>
  <c r="AE25" i="4"/>
  <c r="AI24" i="4"/>
  <c r="AH24" i="4"/>
  <c r="AG24" i="4"/>
  <c r="AF24" i="4"/>
  <c r="AE24" i="4"/>
  <c r="AI23" i="4"/>
  <c r="AH23" i="4"/>
  <c r="AG23" i="4"/>
  <c r="AF23" i="4"/>
  <c r="AE23" i="4"/>
  <c r="AI22" i="4"/>
  <c r="AH22" i="4"/>
  <c r="AG22" i="4"/>
  <c r="AF22" i="4"/>
  <c r="AE22" i="4"/>
  <c r="AI21" i="4"/>
  <c r="AH21" i="4"/>
  <c r="AG21" i="4"/>
  <c r="AF21" i="4"/>
  <c r="AE21" i="4"/>
  <c r="AI20" i="4"/>
  <c r="AH20" i="4"/>
  <c r="AG20" i="4"/>
  <c r="AF20" i="4"/>
  <c r="AE20" i="4"/>
  <c r="AI19" i="4"/>
  <c r="AH19" i="4"/>
  <c r="AG19" i="4"/>
  <c r="AF19" i="4"/>
  <c r="AE19" i="4"/>
  <c r="AI18" i="4"/>
  <c r="AH18" i="4"/>
  <c r="AG18" i="4"/>
  <c r="AF18" i="4"/>
  <c r="AE18" i="4"/>
  <c r="AI17" i="4"/>
  <c r="AH17" i="4"/>
  <c r="AG17" i="4"/>
  <c r="AF17" i="4"/>
  <c r="AE17" i="4"/>
  <c r="AI16" i="4"/>
  <c r="AH16" i="4"/>
  <c r="AG16" i="4"/>
  <c r="AF16" i="4"/>
  <c r="AE16" i="4"/>
  <c r="AI15" i="4"/>
  <c r="AH15" i="4"/>
  <c r="AG15" i="4"/>
  <c r="AF15" i="4"/>
  <c r="AE15" i="4"/>
  <c r="AI14" i="4"/>
  <c r="AH14" i="4"/>
  <c r="AG14" i="4"/>
  <c r="AF14" i="4"/>
  <c r="AE14" i="4"/>
  <c r="AI13" i="4"/>
  <c r="AH13" i="4"/>
  <c r="AG13" i="4"/>
  <c r="AF13" i="4"/>
  <c r="AE13" i="4"/>
  <c r="AI12" i="4"/>
  <c r="AH12" i="4"/>
  <c r="AG12" i="4"/>
  <c r="AF12" i="4"/>
  <c r="AE12" i="4"/>
  <c r="AI11" i="4"/>
  <c r="AH11" i="4"/>
  <c r="AG11" i="4"/>
  <c r="AF11" i="4"/>
  <c r="AE11" i="4"/>
  <c r="AI10" i="4"/>
  <c r="AH10" i="4"/>
  <c r="AG10" i="4"/>
  <c r="AF10" i="4"/>
  <c r="AE10" i="4"/>
  <c r="AI9" i="4"/>
  <c r="AH9" i="4"/>
  <c r="AG9" i="4"/>
  <c r="AF9" i="4"/>
  <c r="AE9" i="4"/>
  <c r="AI8" i="4"/>
  <c r="AH8" i="4"/>
  <c r="AG8" i="4"/>
  <c r="AF8" i="4"/>
  <c r="AE8" i="4"/>
  <c r="AI7" i="4"/>
  <c r="AH7" i="4"/>
  <c r="AG7" i="4"/>
  <c r="AF7" i="4"/>
  <c r="AE7" i="4"/>
  <c r="AI6" i="4"/>
  <c r="AH6" i="4"/>
  <c r="AG6" i="4"/>
  <c r="AF6" i="4"/>
  <c r="AE6" i="4"/>
  <c r="AI5" i="4"/>
  <c r="AH5" i="4"/>
  <c r="AG5" i="4"/>
  <c r="AF5" i="4"/>
  <c r="AE5" i="4"/>
  <c r="AI4" i="4"/>
  <c r="AH4" i="4"/>
  <c r="AG4" i="4"/>
  <c r="AF4" i="4"/>
  <c r="AE4" i="4"/>
  <c r="AI3" i="4"/>
  <c r="AH3" i="4"/>
  <c r="AG3" i="4"/>
  <c r="AF3" i="4"/>
  <c r="AE3" i="4"/>
  <c r="AI2" i="4"/>
  <c r="AH2" i="4"/>
  <c r="AG2" i="4"/>
  <c r="AF2" i="4"/>
  <c r="AE2" i="4"/>
  <c r="A47" i="8" l="1"/>
  <c r="A48" i="8" s="1"/>
  <c r="A49" i="8" s="1"/>
  <c r="A50" i="8" s="1"/>
  <c r="A51" i="8" s="1"/>
  <c r="A52" i="8" s="1"/>
  <c r="A53" i="8" s="1"/>
  <c r="A54" i="8" s="1"/>
  <c r="A23" i="8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21" i="8"/>
  <c r="A20" i="8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0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2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893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1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78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59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20" i="4"/>
  <c r="AD719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685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4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1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586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2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49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4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1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354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20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299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09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91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2" i="4"/>
  <c r="G57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888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72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40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24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793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77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45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28" i="5"/>
  <c r="M722" i="5"/>
  <c r="M723" i="5"/>
  <c r="M724" i="5"/>
  <c r="M725" i="5"/>
  <c r="M726" i="5"/>
  <c r="M721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67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43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11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596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80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64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B2" i="9"/>
  <c r="C2" i="9" s="1"/>
  <c r="D2" i="9" s="1"/>
  <c r="E2" i="9" s="1"/>
  <c r="F2" i="9" s="1"/>
  <c r="G2" i="9" s="1"/>
  <c r="H2" i="9" s="1"/>
  <c r="I2" i="9" s="1"/>
  <c r="J2" i="9" s="1"/>
  <c r="K2" i="9" s="1"/>
  <c r="L2" i="9" s="1"/>
  <c r="M2" i="9" s="1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AE546" i="5"/>
  <c r="AE547" i="5"/>
  <c r="AE548" i="5"/>
  <c r="AE549" i="5"/>
  <c r="AE550" i="5"/>
  <c r="AE551" i="5"/>
  <c r="AE552" i="5"/>
  <c r="AE553" i="5"/>
  <c r="AE554" i="5"/>
  <c r="AE555" i="5"/>
  <c r="AE556" i="5"/>
  <c r="AE557" i="5"/>
  <c r="AE558" i="5"/>
  <c r="AE559" i="5"/>
  <c r="AE560" i="5"/>
  <c r="AE561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45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Z16" i="8"/>
  <c r="Z17" i="8" s="1"/>
  <c r="Z18" i="8" s="1"/>
  <c r="Z19" i="8" s="1"/>
  <c r="AC11" i="8"/>
  <c r="AC10" i="8"/>
  <c r="AC9" i="8"/>
  <c r="AC8" i="8"/>
  <c r="AC7" i="8"/>
  <c r="AC6" i="8"/>
  <c r="AC5" i="8"/>
  <c r="AC4" i="8"/>
  <c r="AC3" i="8"/>
  <c r="AC2" i="8"/>
  <c r="AC1" i="8"/>
  <c r="Z2" i="8"/>
  <c r="Z3" i="8" s="1"/>
  <c r="Z4" i="8" s="1"/>
  <c r="Z5" i="8" s="1"/>
  <c r="Z6" i="8" s="1"/>
  <c r="Z7" i="8" s="1"/>
  <c r="Z8" i="8" s="1"/>
  <c r="Z9" i="8" s="1"/>
  <c r="Z10" i="8" s="1"/>
  <c r="Z11" i="8" s="1"/>
  <c r="Z12" i="8" s="1"/>
  <c r="Z13" i="8" s="1"/>
  <c r="P36" i="7"/>
  <c r="Q36" i="7"/>
  <c r="R36" i="7"/>
  <c r="S36" i="7"/>
  <c r="P37" i="7"/>
  <c r="Q37" i="7"/>
  <c r="R37" i="7"/>
  <c r="S37" i="7"/>
  <c r="P38" i="7"/>
  <c r="Q38" i="7"/>
  <c r="R38" i="7"/>
  <c r="S38" i="7"/>
  <c r="P39" i="7"/>
  <c r="Q39" i="7"/>
  <c r="R39" i="7"/>
  <c r="S39" i="7"/>
  <c r="P40" i="7"/>
  <c r="Q40" i="7"/>
  <c r="R40" i="7"/>
  <c r="S40" i="7"/>
  <c r="P41" i="7"/>
  <c r="Q41" i="7"/>
  <c r="R41" i="7"/>
  <c r="S41" i="7"/>
  <c r="P42" i="7"/>
  <c r="Q42" i="7"/>
  <c r="R42" i="7"/>
  <c r="S42" i="7"/>
  <c r="P43" i="7"/>
  <c r="Q43" i="7"/>
  <c r="R43" i="7"/>
  <c r="S43" i="7"/>
  <c r="P44" i="7"/>
  <c r="Q44" i="7"/>
  <c r="R44" i="7"/>
  <c r="S44" i="7"/>
  <c r="P45" i="7"/>
  <c r="Q45" i="7"/>
  <c r="R45" i="7"/>
  <c r="S45" i="7"/>
  <c r="P46" i="7"/>
  <c r="Q46" i="7"/>
  <c r="R46" i="7"/>
  <c r="S46" i="7"/>
  <c r="P47" i="7"/>
  <c r="Q47" i="7"/>
  <c r="R47" i="7"/>
  <c r="S47" i="7"/>
  <c r="P48" i="7"/>
  <c r="Q48" i="7"/>
  <c r="R48" i="7"/>
  <c r="S48" i="7"/>
  <c r="P49" i="7"/>
  <c r="Q49" i="7"/>
  <c r="R49" i="7"/>
  <c r="S49" i="7"/>
  <c r="Q35" i="7"/>
  <c r="R35" i="7"/>
  <c r="S35" i="7"/>
  <c r="P35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AB18" i="7"/>
  <c r="W1" i="8"/>
  <c r="W2" i="8" s="1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T2" i="8"/>
  <c r="T3" i="8" s="1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Y333" i="5"/>
  <c r="Z333" i="5"/>
  <c r="AA333" i="5"/>
  <c r="AB333" i="5"/>
  <c r="AC333" i="5"/>
  <c r="AD333" i="5"/>
  <c r="AE333" i="5"/>
  <c r="AF333" i="5"/>
  <c r="AG333" i="5"/>
  <c r="Y334" i="5"/>
  <c r="Z334" i="5"/>
  <c r="AA334" i="5"/>
  <c r="AB334" i="5"/>
  <c r="AC334" i="5"/>
  <c r="AD334" i="5"/>
  <c r="AE334" i="5"/>
  <c r="AF334" i="5"/>
  <c r="AG334" i="5"/>
  <c r="Y335" i="5"/>
  <c r="Z335" i="5"/>
  <c r="AA335" i="5"/>
  <c r="AB335" i="5"/>
  <c r="AC335" i="5"/>
  <c r="AD335" i="5"/>
  <c r="AE335" i="5"/>
  <c r="AF335" i="5"/>
  <c r="AG335" i="5"/>
  <c r="Y336" i="5"/>
  <c r="Z336" i="5"/>
  <c r="AA336" i="5"/>
  <c r="AB336" i="5"/>
  <c r="AC336" i="5"/>
  <c r="AD336" i="5"/>
  <c r="AE336" i="5"/>
  <c r="AF336" i="5"/>
  <c r="AG336" i="5"/>
  <c r="Y337" i="5"/>
  <c r="Z337" i="5"/>
  <c r="AA337" i="5"/>
  <c r="AB337" i="5"/>
  <c r="AC337" i="5"/>
  <c r="AD337" i="5"/>
  <c r="AE337" i="5"/>
  <c r="AF337" i="5"/>
  <c r="AG337" i="5"/>
  <c r="Y338" i="5"/>
  <c r="Z338" i="5"/>
  <c r="AA338" i="5"/>
  <c r="AB338" i="5"/>
  <c r="AC338" i="5"/>
  <c r="AD338" i="5"/>
  <c r="AE338" i="5"/>
  <c r="AF338" i="5"/>
  <c r="AG338" i="5"/>
  <c r="Y339" i="5"/>
  <c r="Z339" i="5"/>
  <c r="AA339" i="5"/>
  <c r="AB339" i="5"/>
  <c r="AC339" i="5"/>
  <c r="AD339" i="5"/>
  <c r="AE339" i="5"/>
  <c r="AF339" i="5"/>
  <c r="AG339" i="5"/>
  <c r="Y340" i="5"/>
  <c r="Z340" i="5"/>
  <c r="AA340" i="5"/>
  <c r="AB340" i="5"/>
  <c r="AC340" i="5"/>
  <c r="AD340" i="5"/>
  <c r="AE340" i="5"/>
  <c r="AF340" i="5"/>
  <c r="AG340" i="5"/>
  <c r="Y341" i="5"/>
  <c r="Z341" i="5"/>
  <c r="AA341" i="5"/>
  <c r="AB341" i="5"/>
  <c r="AC341" i="5"/>
  <c r="AD341" i="5"/>
  <c r="AE341" i="5"/>
  <c r="AF341" i="5"/>
  <c r="AG341" i="5"/>
  <c r="Y342" i="5"/>
  <c r="Z342" i="5"/>
  <c r="AA342" i="5"/>
  <c r="AB342" i="5"/>
  <c r="AC342" i="5"/>
  <c r="AD342" i="5"/>
  <c r="AE342" i="5"/>
  <c r="AF342" i="5"/>
  <c r="AG342" i="5"/>
  <c r="Y343" i="5"/>
  <c r="Z343" i="5"/>
  <c r="AA343" i="5"/>
  <c r="AB343" i="5"/>
  <c r="AC343" i="5"/>
  <c r="AD343" i="5"/>
  <c r="AE343" i="5"/>
  <c r="AF343" i="5"/>
  <c r="AG343" i="5"/>
  <c r="Y344" i="5"/>
  <c r="Z344" i="5"/>
  <c r="AA344" i="5"/>
  <c r="AB344" i="5"/>
  <c r="AC344" i="5"/>
  <c r="AD344" i="5"/>
  <c r="AE344" i="5"/>
  <c r="AF344" i="5"/>
  <c r="AG344" i="5"/>
  <c r="Y345" i="5"/>
  <c r="Z345" i="5"/>
  <c r="AA345" i="5"/>
  <c r="AB345" i="5"/>
  <c r="AC345" i="5"/>
  <c r="AD345" i="5"/>
  <c r="AE345" i="5"/>
  <c r="AF345" i="5"/>
  <c r="AG345" i="5"/>
  <c r="Y346" i="5"/>
  <c r="Z346" i="5"/>
  <c r="AA346" i="5"/>
  <c r="AB346" i="5"/>
  <c r="AC346" i="5"/>
  <c r="AD346" i="5"/>
  <c r="AE346" i="5"/>
  <c r="AF346" i="5"/>
  <c r="AG346" i="5"/>
  <c r="AG332" i="5"/>
  <c r="AF332" i="5"/>
  <c r="AE332" i="5"/>
  <c r="AD332" i="5"/>
  <c r="AC332" i="5"/>
  <c r="AB332" i="5"/>
  <c r="AA332" i="5"/>
  <c r="Z332" i="5"/>
  <c r="Y332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N12" i="8"/>
  <c r="N13" i="8" s="1"/>
  <c r="N14" i="8" s="1"/>
  <c r="N15" i="8" s="1"/>
  <c r="N3" i="8"/>
  <c r="N4" i="8" s="1"/>
  <c r="N5" i="8" s="1"/>
  <c r="N6" i="8" s="1"/>
  <c r="N7" i="8" s="1"/>
  <c r="N8" i="8" s="1"/>
  <c r="N9" i="8" s="1"/>
  <c r="N10" i="8" s="1"/>
  <c r="Q2" i="8"/>
  <c r="Q3" i="8" s="1"/>
  <c r="Q4" i="8" s="1"/>
  <c r="Q5" i="8" s="1"/>
  <c r="Q6" i="8" s="1"/>
  <c r="Q7" i="8" s="1"/>
  <c r="Q8" i="8" s="1"/>
  <c r="Q9" i="8" s="1"/>
  <c r="Q10" i="8" s="1"/>
  <c r="Q11" i="8" s="1"/>
  <c r="Q13" i="8"/>
  <c r="Q14" i="8" s="1"/>
  <c r="Q16" i="8"/>
  <c r="N17" i="8"/>
  <c r="N18" i="8" s="1"/>
  <c r="N19" i="8" s="1"/>
  <c r="I36" i="7"/>
  <c r="J36" i="7"/>
  <c r="K36" i="7"/>
  <c r="L36" i="7"/>
  <c r="M36" i="7"/>
  <c r="I37" i="7"/>
  <c r="J37" i="7"/>
  <c r="K37" i="7"/>
  <c r="L37" i="7"/>
  <c r="M37" i="7"/>
  <c r="I38" i="7"/>
  <c r="J38" i="7"/>
  <c r="K38" i="7"/>
  <c r="L38" i="7"/>
  <c r="M38" i="7"/>
  <c r="I39" i="7"/>
  <c r="J39" i="7"/>
  <c r="K39" i="7"/>
  <c r="L39" i="7"/>
  <c r="M39" i="7"/>
  <c r="I40" i="7"/>
  <c r="J40" i="7"/>
  <c r="K40" i="7"/>
  <c r="L40" i="7"/>
  <c r="M40" i="7"/>
  <c r="I41" i="7"/>
  <c r="J41" i="7"/>
  <c r="K41" i="7"/>
  <c r="L41" i="7"/>
  <c r="M41" i="7"/>
  <c r="I42" i="7"/>
  <c r="J42" i="7"/>
  <c r="K42" i="7"/>
  <c r="L42" i="7"/>
  <c r="M42" i="7"/>
  <c r="I43" i="7"/>
  <c r="J43" i="7"/>
  <c r="K43" i="7"/>
  <c r="L43" i="7"/>
  <c r="M43" i="7"/>
  <c r="I44" i="7"/>
  <c r="J44" i="7"/>
  <c r="K44" i="7"/>
  <c r="L44" i="7"/>
  <c r="M44" i="7"/>
  <c r="I45" i="7"/>
  <c r="J45" i="7"/>
  <c r="K45" i="7"/>
  <c r="L45" i="7"/>
  <c r="M45" i="7"/>
  <c r="I46" i="7"/>
  <c r="J46" i="7"/>
  <c r="K46" i="7"/>
  <c r="L46" i="7"/>
  <c r="M46" i="7"/>
  <c r="I47" i="7"/>
  <c r="J47" i="7"/>
  <c r="K47" i="7"/>
  <c r="L47" i="7"/>
  <c r="M47" i="7"/>
  <c r="I48" i="7"/>
  <c r="J48" i="7"/>
  <c r="K48" i="7"/>
  <c r="L48" i="7"/>
  <c r="M48" i="7"/>
  <c r="I49" i="7"/>
  <c r="J49" i="7"/>
  <c r="K49" i="7"/>
  <c r="L49" i="7"/>
  <c r="M49" i="7"/>
  <c r="J35" i="7"/>
  <c r="K35" i="7"/>
  <c r="L35" i="7"/>
  <c r="M35" i="7"/>
  <c r="I35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18" i="7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P546" i="5"/>
  <c r="AP547" i="5"/>
  <c r="AP548" i="5"/>
  <c r="AP549" i="5"/>
  <c r="AP550" i="5"/>
  <c r="AP551" i="5"/>
  <c r="AP552" i="5"/>
  <c r="AP553" i="5"/>
  <c r="AP554" i="5"/>
  <c r="AP555" i="5"/>
  <c r="AP556" i="5"/>
  <c r="AP557" i="5"/>
  <c r="AP558" i="5"/>
  <c r="AP559" i="5"/>
  <c r="AP560" i="5"/>
  <c r="AP561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R546" i="5"/>
  <c r="AR547" i="5"/>
  <c r="AR548" i="5"/>
  <c r="AR549" i="5"/>
  <c r="AR550" i="5"/>
  <c r="AR551" i="5"/>
  <c r="AR552" i="5"/>
  <c r="AR553" i="5"/>
  <c r="AR554" i="5"/>
  <c r="AR555" i="5"/>
  <c r="AR556" i="5"/>
  <c r="AR557" i="5"/>
  <c r="AR558" i="5"/>
  <c r="AR559" i="5"/>
  <c r="AR560" i="5"/>
  <c r="AR561" i="5"/>
  <c r="AS546" i="5"/>
  <c r="AS547" i="5"/>
  <c r="AS548" i="5"/>
  <c r="AS549" i="5"/>
  <c r="AS550" i="5"/>
  <c r="AS551" i="5"/>
  <c r="AS552" i="5"/>
  <c r="AS553" i="5"/>
  <c r="AS554" i="5"/>
  <c r="AS555" i="5"/>
  <c r="AS556" i="5"/>
  <c r="AS557" i="5"/>
  <c r="AS558" i="5"/>
  <c r="AS559" i="5"/>
  <c r="AS560" i="5"/>
  <c r="AS561" i="5"/>
  <c r="AT546" i="5"/>
  <c r="AT547" i="5"/>
  <c r="AT548" i="5"/>
  <c r="AT549" i="5"/>
  <c r="AT550" i="5"/>
  <c r="AT551" i="5"/>
  <c r="AT552" i="5"/>
  <c r="AT553" i="5"/>
  <c r="AT554" i="5"/>
  <c r="AT555" i="5"/>
  <c r="AT556" i="5"/>
  <c r="AT557" i="5"/>
  <c r="AT558" i="5"/>
  <c r="AT559" i="5"/>
  <c r="AT560" i="5"/>
  <c r="AT561" i="5"/>
  <c r="AU546" i="5"/>
  <c r="AU547" i="5"/>
  <c r="AU548" i="5"/>
  <c r="AU549" i="5"/>
  <c r="AU550" i="5"/>
  <c r="AU551" i="5"/>
  <c r="AU552" i="5"/>
  <c r="AU553" i="5"/>
  <c r="AU554" i="5"/>
  <c r="AU555" i="5"/>
  <c r="AU556" i="5"/>
  <c r="AU557" i="5"/>
  <c r="AU558" i="5"/>
  <c r="AU559" i="5"/>
  <c r="AU560" i="5"/>
  <c r="AU561" i="5"/>
  <c r="AV546" i="5"/>
  <c r="AV547" i="5"/>
  <c r="AV548" i="5"/>
  <c r="AV549" i="5"/>
  <c r="AV550" i="5"/>
  <c r="AV551" i="5"/>
  <c r="AV552" i="5"/>
  <c r="AV553" i="5"/>
  <c r="AV554" i="5"/>
  <c r="AV555" i="5"/>
  <c r="AV556" i="5"/>
  <c r="AV557" i="5"/>
  <c r="AV558" i="5"/>
  <c r="AV559" i="5"/>
  <c r="AV560" i="5"/>
  <c r="AV561" i="5"/>
  <c r="AW546" i="5"/>
  <c r="AW547" i="5"/>
  <c r="AW548" i="5"/>
  <c r="AW549" i="5"/>
  <c r="AW550" i="5"/>
  <c r="AW551" i="5"/>
  <c r="AW552" i="5"/>
  <c r="AW553" i="5"/>
  <c r="AW554" i="5"/>
  <c r="AW555" i="5"/>
  <c r="AW556" i="5"/>
  <c r="AW557" i="5"/>
  <c r="AW558" i="5"/>
  <c r="AW559" i="5"/>
  <c r="AW560" i="5"/>
  <c r="AW561" i="5"/>
  <c r="AX546" i="5"/>
  <c r="AX547" i="5"/>
  <c r="AX548" i="5"/>
  <c r="AX549" i="5"/>
  <c r="AX550" i="5"/>
  <c r="AX551" i="5"/>
  <c r="AX552" i="5"/>
  <c r="AX553" i="5"/>
  <c r="AX554" i="5"/>
  <c r="AX555" i="5"/>
  <c r="AX556" i="5"/>
  <c r="AX557" i="5"/>
  <c r="AX558" i="5"/>
  <c r="AX559" i="5"/>
  <c r="AX560" i="5"/>
  <c r="AX561" i="5"/>
  <c r="AY546" i="5"/>
  <c r="AY547" i="5"/>
  <c r="AY548" i="5"/>
  <c r="AY549" i="5"/>
  <c r="AY550" i="5"/>
  <c r="AY551" i="5"/>
  <c r="AY552" i="5"/>
  <c r="AY553" i="5"/>
  <c r="AY554" i="5"/>
  <c r="AY555" i="5"/>
  <c r="AY556" i="5"/>
  <c r="AY557" i="5"/>
  <c r="AY558" i="5"/>
  <c r="AY559" i="5"/>
  <c r="AY560" i="5"/>
  <c r="AY561" i="5"/>
  <c r="AZ546" i="5"/>
  <c r="AZ547" i="5"/>
  <c r="AZ548" i="5"/>
  <c r="AZ549" i="5"/>
  <c r="AZ550" i="5"/>
  <c r="AZ551" i="5"/>
  <c r="AZ552" i="5"/>
  <c r="AZ553" i="5"/>
  <c r="AZ554" i="5"/>
  <c r="AZ555" i="5"/>
  <c r="AZ556" i="5"/>
  <c r="AZ557" i="5"/>
  <c r="AZ558" i="5"/>
  <c r="AZ559" i="5"/>
  <c r="AZ560" i="5"/>
  <c r="AZ561" i="5"/>
  <c r="BA546" i="5"/>
  <c r="BA547" i="5"/>
  <c r="BA548" i="5"/>
  <c r="BA549" i="5"/>
  <c r="BA550" i="5"/>
  <c r="BA551" i="5"/>
  <c r="BA552" i="5"/>
  <c r="BA553" i="5"/>
  <c r="BA554" i="5"/>
  <c r="BA555" i="5"/>
  <c r="BA556" i="5"/>
  <c r="BA557" i="5"/>
  <c r="BA558" i="5"/>
  <c r="BA559" i="5"/>
  <c r="BA560" i="5"/>
  <c r="BA561" i="5"/>
  <c r="BB546" i="5"/>
  <c r="BB547" i="5"/>
  <c r="BB548" i="5"/>
  <c r="BB549" i="5"/>
  <c r="BB550" i="5"/>
  <c r="BB551" i="5"/>
  <c r="BB552" i="5"/>
  <c r="BB553" i="5"/>
  <c r="BB554" i="5"/>
  <c r="BB555" i="5"/>
  <c r="BB556" i="5"/>
  <c r="BB557" i="5"/>
  <c r="BB558" i="5"/>
  <c r="BB559" i="5"/>
  <c r="BB560" i="5"/>
  <c r="BB561" i="5"/>
  <c r="BC546" i="5"/>
  <c r="BC547" i="5"/>
  <c r="BC548" i="5"/>
  <c r="BC549" i="5"/>
  <c r="BC550" i="5"/>
  <c r="BC551" i="5"/>
  <c r="BC552" i="5"/>
  <c r="BC553" i="5"/>
  <c r="BC554" i="5"/>
  <c r="BC555" i="5"/>
  <c r="BC556" i="5"/>
  <c r="BC557" i="5"/>
  <c r="BC558" i="5"/>
  <c r="BC559" i="5"/>
  <c r="BC560" i="5"/>
  <c r="BC561" i="5"/>
  <c r="BD546" i="5"/>
  <c r="BD547" i="5"/>
  <c r="BD548" i="5"/>
  <c r="BD549" i="5"/>
  <c r="BD550" i="5"/>
  <c r="BD551" i="5"/>
  <c r="BD552" i="5"/>
  <c r="BD553" i="5"/>
  <c r="BD554" i="5"/>
  <c r="BD555" i="5"/>
  <c r="BD556" i="5"/>
  <c r="BD557" i="5"/>
  <c r="BD558" i="5"/>
  <c r="BD559" i="5"/>
  <c r="BD560" i="5"/>
  <c r="BD561" i="5"/>
  <c r="BE546" i="5"/>
  <c r="BE547" i="5"/>
  <c r="BE548" i="5"/>
  <c r="BE549" i="5"/>
  <c r="BE550" i="5"/>
  <c r="BE551" i="5"/>
  <c r="BE552" i="5"/>
  <c r="BE553" i="5"/>
  <c r="BE554" i="5"/>
  <c r="BE555" i="5"/>
  <c r="BE556" i="5"/>
  <c r="BE557" i="5"/>
  <c r="BE558" i="5"/>
  <c r="BE559" i="5"/>
  <c r="BE560" i="5"/>
  <c r="BE561" i="5"/>
  <c r="BF546" i="5"/>
  <c r="BF547" i="5"/>
  <c r="BF548" i="5"/>
  <c r="BF549" i="5"/>
  <c r="BF550" i="5"/>
  <c r="BF551" i="5"/>
  <c r="BF552" i="5"/>
  <c r="BF553" i="5"/>
  <c r="BF554" i="5"/>
  <c r="BF555" i="5"/>
  <c r="BF556" i="5"/>
  <c r="BF557" i="5"/>
  <c r="BF558" i="5"/>
  <c r="BF559" i="5"/>
  <c r="BF560" i="5"/>
  <c r="BF561" i="5"/>
  <c r="D561" i="5"/>
  <c r="E545" i="5"/>
  <c r="F545" i="5"/>
  <c r="G545" i="5"/>
  <c r="H545" i="5"/>
  <c r="I545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D545" i="5"/>
  <c r="E513" i="5"/>
  <c r="F513" i="5"/>
  <c r="G513" i="5"/>
  <c r="H513" i="5"/>
  <c r="I513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D513" i="5"/>
  <c r="E529" i="5"/>
  <c r="F529" i="5"/>
  <c r="G529" i="5"/>
  <c r="H529" i="5"/>
  <c r="I529" i="5"/>
  <c r="J529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D529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E497" i="5"/>
  <c r="F497" i="5"/>
  <c r="G497" i="5"/>
  <c r="H497" i="5"/>
  <c r="I497" i="5"/>
  <c r="J497" i="5"/>
  <c r="K497" i="5"/>
  <c r="L497" i="5"/>
  <c r="M497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D497" i="5"/>
  <c r="E481" i="5"/>
  <c r="F481" i="5"/>
  <c r="G481" i="5"/>
  <c r="H481" i="5"/>
  <c r="I481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D481" i="5"/>
  <c r="E465" i="5"/>
  <c r="F465" i="5"/>
  <c r="G465" i="5"/>
  <c r="H465" i="5"/>
  <c r="I465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D465" i="5"/>
  <c r="E434" i="5"/>
  <c r="F434" i="5"/>
  <c r="G434" i="5"/>
  <c r="H434" i="5"/>
  <c r="I434" i="5"/>
  <c r="J434" i="5"/>
  <c r="K434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D434" i="5"/>
  <c r="E418" i="5"/>
  <c r="F418" i="5"/>
  <c r="G418" i="5"/>
  <c r="H418" i="5"/>
  <c r="I418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D418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E402" i="5"/>
  <c r="F402" i="5"/>
  <c r="G402" i="5"/>
  <c r="H402" i="5"/>
  <c r="I402" i="5"/>
  <c r="J402" i="5"/>
  <c r="K402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D402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E381" i="5"/>
  <c r="F381" i="5"/>
  <c r="G381" i="5"/>
  <c r="H381" i="5"/>
  <c r="I381" i="5"/>
  <c r="J381" i="5"/>
  <c r="K381" i="5"/>
  <c r="L381" i="5"/>
  <c r="M381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D38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E347" i="5"/>
  <c r="F347" i="5"/>
  <c r="G347" i="5"/>
  <c r="H347" i="5"/>
  <c r="I347" i="5"/>
  <c r="J347" i="5"/>
  <c r="K347" i="5"/>
  <c r="L347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D347" i="5"/>
  <c r="E331" i="5"/>
  <c r="F331" i="5"/>
  <c r="G331" i="5"/>
  <c r="H331" i="5"/>
  <c r="I331" i="5"/>
  <c r="J331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D331" i="5"/>
  <c r="E315" i="5"/>
  <c r="F315" i="5"/>
  <c r="G315" i="5"/>
  <c r="H315" i="5"/>
  <c r="I315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D315" i="5"/>
  <c r="E298" i="5"/>
  <c r="F298" i="5"/>
  <c r="G298" i="5"/>
  <c r="H298" i="5"/>
  <c r="I298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D298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E281" i="5"/>
  <c r="F281" i="5"/>
  <c r="G281" i="5"/>
  <c r="H281" i="5"/>
  <c r="I281" i="5"/>
  <c r="J281" i="5"/>
  <c r="K281" i="5"/>
  <c r="L281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D281" i="5"/>
  <c r="E265" i="5"/>
  <c r="F265" i="5"/>
  <c r="G265" i="5"/>
  <c r="H265" i="5"/>
  <c r="I265" i="5"/>
  <c r="J265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D265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E244" i="5"/>
  <c r="F244" i="5"/>
  <c r="G244" i="5"/>
  <c r="H244" i="5"/>
  <c r="I244" i="5"/>
  <c r="J244" i="5"/>
  <c r="K244" i="5"/>
  <c r="L244" i="5"/>
  <c r="D244" i="5"/>
  <c r="E228" i="5"/>
  <c r="F228" i="5"/>
  <c r="G228" i="5"/>
  <c r="H228" i="5"/>
  <c r="I228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D228" i="5"/>
  <c r="E212" i="5"/>
  <c r="F212" i="5"/>
  <c r="G212" i="5"/>
  <c r="H212" i="5"/>
  <c r="I212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D212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E196" i="5"/>
  <c r="F196" i="5"/>
  <c r="G196" i="5"/>
  <c r="H196" i="5"/>
  <c r="I196" i="5"/>
  <c r="J196" i="5"/>
  <c r="K196" i="5"/>
  <c r="L196" i="5"/>
  <c r="M196" i="5"/>
  <c r="D196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E177" i="5"/>
  <c r="F177" i="5"/>
  <c r="G177" i="5"/>
  <c r="H177" i="5"/>
  <c r="I177" i="5"/>
  <c r="J177" i="5"/>
  <c r="K177" i="5"/>
  <c r="L177" i="5"/>
  <c r="M177" i="5"/>
  <c r="N177" i="5"/>
  <c r="O177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D177" i="5"/>
  <c r="E161" i="5"/>
  <c r="F161" i="5"/>
  <c r="G161" i="5"/>
  <c r="H161" i="5"/>
  <c r="I161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D161" i="5"/>
  <c r="E145" i="5"/>
  <c r="F145" i="5"/>
  <c r="G145" i="5"/>
  <c r="H145" i="5"/>
  <c r="I145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D145" i="5"/>
  <c r="E129" i="5"/>
  <c r="F129" i="5"/>
  <c r="G129" i="5"/>
  <c r="H129" i="5"/>
  <c r="I129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D129" i="5"/>
  <c r="E113" i="5"/>
  <c r="F113" i="5"/>
  <c r="G113" i="5"/>
  <c r="H113" i="5"/>
  <c r="I113" i="5"/>
  <c r="J113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D113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E97" i="5"/>
  <c r="F97" i="5"/>
  <c r="G97" i="5"/>
  <c r="H97" i="5"/>
  <c r="I97" i="5"/>
  <c r="J97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D97" i="5"/>
  <c r="E365" i="5"/>
  <c r="F365" i="5"/>
  <c r="G365" i="5"/>
  <c r="H365" i="5"/>
  <c r="I365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D365" i="5"/>
  <c r="E81" i="5"/>
  <c r="F81" i="5"/>
  <c r="G81" i="5"/>
  <c r="H81" i="5"/>
  <c r="I81" i="5"/>
  <c r="K81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D81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E49" i="5"/>
  <c r="F49" i="5"/>
  <c r="G49" i="5"/>
  <c r="H49" i="5"/>
  <c r="I49" i="5"/>
  <c r="J49" i="5"/>
  <c r="K49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D49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18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D33" i="5"/>
  <c r="E33" i="5"/>
  <c r="F33" i="5"/>
  <c r="G33" i="5"/>
  <c r="H33" i="5"/>
  <c r="I33" i="5"/>
  <c r="J33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E65" i="5"/>
  <c r="F65" i="5"/>
  <c r="G65" i="5"/>
  <c r="H65" i="5"/>
  <c r="I65" i="5"/>
  <c r="D65" i="5"/>
  <c r="F17" i="5"/>
  <c r="D17" i="5"/>
  <c r="I17" i="5"/>
  <c r="E17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G17" i="5"/>
  <c r="H17" i="5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</calcChain>
</file>

<file path=xl/sharedStrings.xml><?xml version="1.0" encoding="utf-8"?>
<sst xmlns="http://schemas.openxmlformats.org/spreadsheetml/2006/main" count="39891" uniqueCount="230">
  <si>
    <t>Veena</t>
  </si>
  <si>
    <t>UnknownStatus</t>
  </si>
  <si>
    <t>LG L15G</t>
  </si>
  <si>
    <t>Start</t>
  </si>
  <si>
    <t>Stop</t>
  </si>
  <si>
    <t>Veena1</t>
  </si>
  <si>
    <t>Setup</t>
  </si>
  <si>
    <t>ActionDown</t>
  </si>
  <si>
    <t>ActionUp</t>
  </si>
  <si>
    <t>SlowWalk</t>
  </si>
  <si>
    <t>Sitting</t>
  </si>
  <si>
    <t>FastWalk</t>
  </si>
  <si>
    <t>JackG</t>
  </si>
  <si>
    <t>pietz</t>
  </si>
  <si>
    <t>nik</t>
  </si>
  <si>
    <t>Aditya</t>
  </si>
  <si>
    <t>jbigley</t>
  </si>
  <si>
    <t>renat</t>
  </si>
  <si>
    <t>renat1</t>
  </si>
  <si>
    <t>Leo</t>
  </si>
  <si>
    <t>Moto G</t>
  </si>
  <si>
    <t>nathaniel</t>
  </si>
  <si>
    <t>ashwin</t>
  </si>
  <si>
    <t>colleen</t>
  </si>
  <si>
    <t>jay</t>
  </si>
  <si>
    <t>jay1</t>
  </si>
  <si>
    <t>jay2</t>
  </si>
  <si>
    <t>David</t>
  </si>
  <si>
    <t>UserName</t>
  </si>
  <si>
    <t>Nexus 4</t>
  </si>
  <si>
    <t>Drew S</t>
  </si>
  <si>
    <t>maddy</t>
  </si>
  <si>
    <t>Zachary Black</t>
  </si>
  <si>
    <t>Pugh</t>
  </si>
  <si>
    <t>Roberto</t>
  </si>
  <si>
    <t>miles</t>
  </si>
  <si>
    <t>allison</t>
  </si>
  <si>
    <t>Lan</t>
  </si>
  <si>
    <t>tawny</t>
  </si>
  <si>
    <t>michael</t>
  </si>
  <si>
    <t>Nexus 5X</t>
  </si>
  <si>
    <t>ming</t>
  </si>
  <si>
    <t>anudeep1</t>
  </si>
  <si>
    <t>sebastian</t>
  </si>
  <si>
    <t>Huawei Honor</t>
  </si>
  <si>
    <t>Tanner</t>
  </si>
  <si>
    <t>Nathan</t>
  </si>
  <si>
    <t>Nathan-Undo-Retry</t>
  </si>
  <si>
    <t>tim</t>
  </si>
  <si>
    <t>John</t>
  </si>
  <si>
    <t>erica</t>
  </si>
  <si>
    <t>Marcus</t>
  </si>
  <si>
    <t>Gabi</t>
  </si>
  <si>
    <t>Comments</t>
  </si>
  <si>
    <t>User</t>
  </si>
  <si>
    <t>Removed - Device Not Setup.</t>
  </si>
  <si>
    <t>OK</t>
  </si>
  <si>
    <t>Removed - User restarted</t>
  </si>
  <si>
    <t>Revised status to setup. Was previously "UnknownStatus"</t>
  </si>
  <si>
    <t>Removed - User request to restart trial.</t>
  </si>
  <si>
    <t>Status</t>
  </si>
  <si>
    <t>Device</t>
  </si>
  <si>
    <t>Event 1</t>
  </si>
  <si>
    <t>Time 1</t>
  </si>
  <si>
    <t>Event 2</t>
  </si>
  <si>
    <t>Time 2</t>
  </si>
  <si>
    <t>Event 3</t>
  </si>
  <si>
    <t>Time 3</t>
  </si>
  <si>
    <t>Event 4</t>
  </si>
  <si>
    <t>Time 4</t>
  </si>
  <si>
    <t>Event 5</t>
  </si>
  <si>
    <t>Time 5</t>
  </si>
  <si>
    <t>Event 6</t>
  </si>
  <si>
    <t>Time 6</t>
  </si>
  <si>
    <t>Event 7</t>
  </si>
  <si>
    <t>Time 7</t>
  </si>
  <si>
    <t>Event 8</t>
  </si>
  <si>
    <t>Time 8</t>
  </si>
  <si>
    <t>Event 9</t>
  </si>
  <si>
    <t>Time 9</t>
  </si>
  <si>
    <t>Event 10</t>
  </si>
  <si>
    <t>Time 10</t>
  </si>
  <si>
    <t>Event 11</t>
  </si>
  <si>
    <t>Time 11</t>
  </si>
  <si>
    <t>Event 12</t>
  </si>
  <si>
    <t>Time 12</t>
  </si>
  <si>
    <t>Event 13</t>
  </si>
  <si>
    <t>Time 13</t>
  </si>
  <si>
    <t>Event 14</t>
  </si>
  <si>
    <t>Time 14</t>
  </si>
  <si>
    <t>Event 15</t>
  </si>
  <si>
    <t>Time 15</t>
  </si>
  <si>
    <t>Event 16</t>
  </si>
  <si>
    <t>Time 16</t>
  </si>
  <si>
    <t>Event 17</t>
  </si>
  <si>
    <t>Time 17</t>
  </si>
  <si>
    <t>Event 18</t>
  </si>
  <si>
    <t>Time 18</t>
  </si>
  <si>
    <t>Event 19</t>
  </si>
  <si>
    <t>Time 19</t>
  </si>
  <si>
    <t>Event 20</t>
  </si>
  <si>
    <t>Time 20</t>
  </si>
  <si>
    <t>Event 21</t>
  </si>
  <si>
    <t>Time 21</t>
  </si>
  <si>
    <t>Event 22</t>
  </si>
  <si>
    <t>Time 22</t>
  </si>
  <si>
    <t>Event 23</t>
  </si>
  <si>
    <t>Time 23</t>
  </si>
  <si>
    <t>Event 24</t>
  </si>
  <si>
    <t>Time 24</t>
  </si>
  <si>
    <t>Event 25</t>
  </si>
  <si>
    <t>Time 25</t>
  </si>
  <si>
    <t>Event 26</t>
  </si>
  <si>
    <t>Time 26</t>
  </si>
  <si>
    <t>Event 27</t>
  </si>
  <si>
    <t>Time 27</t>
  </si>
  <si>
    <t>Event 28</t>
  </si>
  <si>
    <t>Time 28</t>
  </si>
  <si>
    <t>Event 29</t>
  </si>
  <si>
    <t>Time 29</t>
  </si>
  <si>
    <t>Event 30</t>
  </si>
  <si>
    <t>Time 30</t>
  </si>
  <si>
    <t>Event 31</t>
  </si>
  <si>
    <t>Time 31</t>
  </si>
  <si>
    <t>Event 32</t>
  </si>
  <si>
    <t>Time 32</t>
  </si>
  <si>
    <t>Event 33</t>
  </si>
  <si>
    <t>Time 33</t>
  </si>
  <si>
    <t>Event 34</t>
  </si>
  <si>
    <t>Time 34</t>
  </si>
  <si>
    <t>Event 35</t>
  </si>
  <si>
    <t>Time 35</t>
  </si>
  <si>
    <t>Event 36</t>
  </si>
  <si>
    <t>Time 36</t>
  </si>
  <si>
    <t>Event 37</t>
  </si>
  <si>
    <t>Time 37</t>
  </si>
  <si>
    <t>Event 38</t>
  </si>
  <si>
    <t>Time 38</t>
  </si>
  <si>
    <t>Event 39</t>
  </si>
  <si>
    <t>Time 39</t>
  </si>
  <si>
    <t>Event 40</t>
  </si>
  <si>
    <t>Time 40</t>
  </si>
  <si>
    <t>Event 41</t>
  </si>
  <si>
    <t>Time 41</t>
  </si>
  <si>
    <t>Event 42</t>
  </si>
  <si>
    <t>Time 42</t>
  </si>
  <si>
    <t>Event 43</t>
  </si>
  <si>
    <t>Time 43</t>
  </si>
  <si>
    <t>Event 44</t>
  </si>
  <si>
    <t>Time 44</t>
  </si>
  <si>
    <t>Event 45</t>
  </si>
  <si>
    <t>Time 45</t>
  </si>
  <si>
    <t>Event 46</t>
  </si>
  <si>
    <t>Time 46</t>
  </si>
  <si>
    <t>Event 47</t>
  </si>
  <si>
    <t>Time 47</t>
  </si>
  <si>
    <t>Event 48</t>
  </si>
  <si>
    <t>Time 48</t>
  </si>
  <si>
    <t>Event 49</t>
  </si>
  <si>
    <t>Time 49</t>
  </si>
  <si>
    <t>Event 50</t>
  </si>
  <si>
    <t>Time 50</t>
  </si>
  <si>
    <t>Event 51</t>
  </si>
  <si>
    <t>Time 51</t>
  </si>
  <si>
    <t>Event 52</t>
  </si>
  <si>
    <t>Time 52</t>
  </si>
  <si>
    <t>Event 53</t>
  </si>
  <si>
    <t>Time 53</t>
  </si>
  <si>
    <t>Event 54</t>
  </si>
  <si>
    <t>Time 54</t>
  </si>
  <si>
    <t>Event 55</t>
  </si>
  <si>
    <t>Time 55</t>
  </si>
  <si>
    <t>Event 56</t>
  </si>
  <si>
    <t>Time 56</t>
  </si>
  <si>
    <t>Password Length</t>
  </si>
  <si>
    <t>Removed - Zero length</t>
  </si>
  <si>
    <t>Grand Total</t>
  </si>
  <si>
    <t>(Multiple Items)</t>
  </si>
  <si>
    <t>Password length was a minimum of 6 for all users</t>
  </si>
  <si>
    <t>Average of Password Length</t>
  </si>
  <si>
    <t>User statistics will be provided on Thursday. Users will be provided with the names they used, along with a hint (length) if they do not remember.</t>
  </si>
  <si>
    <t>Count of Status</t>
  </si>
  <si>
    <t>TrialDate</t>
  </si>
  <si>
    <t>Entry Number On Device</t>
  </si>
  <si>
    <t>NaN</t>
  </si>
  <si>
    <t>renat2</t>
  </si>
  <si>
    <t>renat3</t>
  </si>
  <si>
    <t>renat4</t>
  </si>
  <si>
    <t>renat5</t>
  </si>
  <si>
    <t>renat6</t>
  </si>
  <si>
    <t>renat7</t>
  </si>
  <si>
    <t>renat8</t>
  </si>
  <si>
    <t>renat9</t>
  </si>
  <si>
    <t>renat10</t>
  </si>
  <si>
    <t>renat11</t>
  </si>
  <si>
    <t>renat12</t>
  </si>
  <si>
    <t>renat13</t>
  </si>
  <si>
    <t>renat14</t>
  </si>
  <si>
    <t>renat15</t>
  </si>
  <si>
    <t>Username</t>
  </si>
  <si>
    <t>PLength</t>
  </si>
  <si>
    <t>EntryID</t>
  </si>
  <si>
    <t>Event Timestamps</t>
  </si>
  <si>
    <t>Fig. 4 User 2</t>
  </si>
  <si>
    <t>Fig. 4 User 1</t>
  </si>
  <si>
    <t>Fig. 3 User2 (new)</t>
  </si>
  <si>
    <t>Fig. 3 User1 (new)</t>
  </si>
  <si>
    <t>Fig. 3 User1 (old)</t>
  </si>
  <si>
    <t>Fig. 3 User2 (old)</t>
  </si>
  <si>
    <t>Tap Intervals (User2; Figure 4)</t>
  </si>
  <si>
    <t>Normalized Password Sequences (User2; Figure 4)</t>
  </si>
  <si>
    <t>Tap Intervals (User1; Figure 4)</t>
  </si>
  <si>
    <t>Normalized Timestamps</t>
  </si>
  <si>
    <t>User ID#</t>
  </si>
  <si>
    <t>Password Timestamp Sequences</t>
  </si>
  <si>
    <t>Fig. 3 User1 (unor)</t>
  </si>
  <si>
    <t>Fig. 3 User2 (unor)</t>
  </si>
  <si>
    <t>Relative Intervals (User1)</t>
  </si>
  <si>
    <t>Relative Intervals (User2)</t>
  </si>
  <si>
    <t>Fig. X User 1</t>
  </si>
  <si>
    <t>Fig. X User 2</t>
  </si>
  <si>
    <t>Time Durations</t>
  </si>
  <si>
    <t>Figure 11a (freq)</t>
  </si>
  <si>
    <t>Figure 11a (pdf)</t>
  </si>
  <si>
    <t>ActDown</t>
  </si>
  <si>
    <t>ActUp</t>
  </si>
  <si>
    <t>Figure 11b (freq)</t>
  </si>
  <si>
    <t>Figure 11b (pdf)</t>
  </si>
  <si>
    <t>Figure 11c (freq)</t>
  </si>
  <si>
    <t>Figure 11c (pdf)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</si>
</sst>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scheme val="minor"/>
    </font>
    <font>
      <sz val="11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FFFF00"/>
        <bgColor rgb="FFDDEBF7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DDEBF7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70C0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/>
      <bottom style="thin">
        <color theme="4" tint="0.3999755851924192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9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3" borderId="1" xfId="0" applyFont="1" applyFill="1" applyBorder="1"/>
    <xf numFmtId="0" fontId="0" fillId="2" borderId="1" xfId="0" applyFont="1" applyFill="1" applyBorder="1"/>
    <xf numFmtId="0" fontId="0" fillId="4" borderId="1" xfId="0" applyFont="1" applyFill="1" applyBorder="1"/>
    <xf numFmtId="0" fontId="3" fillId="2" borderId="2" xfId="0" applyFont="1" applyFill="1" applyBorder="1"/>
    <xf numFmtId="0" fontId="3" fillId="5" borderId="2" xfId="0" applyFont="1" applyFill="1" applyBorder="1"/>
    <xf numFmtId="0" fontId="0" fillId="5" borderId="1" xfId="0" applyFont="1" applyFill="1" applyBorder="1"/>
    <xf numFmtId="0" fontId="3" fillId="6" borderId="2" xfId="0" applyFont="1" applyFill="1" applyBorder="1"/>
    <xf numFmtId="0" fontId="3" fillId="7" borderId="2" xfId="0" applyFont="1" applyFill="1" applyBorder="1"/>
    <xf numFmtId="0" fontId="4" fillId="8" borderId="1" xfId="0" applyFont="1" applyFill="1" applyBorder="1"/>
    <xf numFmtId="0" fontId="4" fillId="9" borderId="0" xfId="0" applyFont="1" applyFill="1"/>
    <xf numFmtId="0" fontId="5" fillId="9" borderId="2" xfId="0" applyFont="1" applyFill="1" applyBorder="1"/>
    <xf numFmtId="0" fontId="4" fillId="9" borderId="1" xfId="0" applyFont="1" applyFill="1" applyBorder="1"/>
    <xf numFmtId="0" fontId="5" fillId="10" borderId="2" xfId="0" applyFont="1" applyFill="1" applyBorder="1"/>
    <xf numFmtId="0" fontId="4" fillId="8" borderId="0" xfId="0" applyFont="1" applyFill="1" applyBorder="1"/>
    <xf numFmtId="0" fontId="0" fillId="0" borderId="0" xfId="0" applyAlignment="1"/>
    <xf numFmtId="0" fontId="4" fillId="0" borderId="0" xfId="0" applyFont="1" applyFill="1" applyAlignment="1"/>
    <xf numFmtId="0" fontId="4" fillId="0" borderId="0" xfId="0" applyFont="1" applyAlignment="1">
      <alignment horizontal="center"/>
    </xf>
    <xf numFmtId="0" fontId="4" fillId="2" borderId="0" xfId="0" applyFont="1" applyFill="1"/>
    <xf numFmtId="0" fontId="4" fillId="4" borderId="1" xfId="0" applyFont="1" applyFill="1" applyBorder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1" xfId="0" applyFont="1" applyFill="1" applyBorder="1"/>
    <xf numFmtId="0" fontId="0" fillId="13" borderId="1" xfId="0" applyFont="1" applyFill="1" applyBorder="1"/>
    <xf numFmtId="0" fontId="0" fillId="15" borderId="1" xfId="0" applyFont="1" applyFill="1" applyBorder="1"/>
    <xf numFmtId="0" fontId="0" fillId="11" borderId="1" xfId="0" applyFont="1" applyFill="1" applyBorder="1"/>
    <xf numFmtId="0" fontId="0" fillId="11" borderId="3" xfId="0" applyFill="1" applyBorder="1" applyAlignment="1">
      <alignment horizontal="center"/>
    </xf>
    <xf numFmtId="0" fontId="0" fillId="13" borderId="3" xfId="0" applyFill="1" applyBorder="1" applyAlignment="1">
      <alignment horizontal="center"/>
    </xf>
    <xf numFmtId="0" fontId="0" fillId="16" borderId="1" xfId="0" applyFont="1" applyFill="1" applyBorder="1"/>
    <xf numFmtId="0" fontId="0" fillId="12" borderId="1" xfId="0" applyFont="1" applyFill="1" applyBorder="1"/>
    <xf numFmtId="0" fontId="6" fillId="11" borderId="0" xfId="0" applyFont="1" applyFill="1"/>
    <xf numFmtId="0" fontId="0" fillId="0" borderId="0" xfId="0" applyAlignment="1">
      <alignment horizontal="center"/>
    </xf>
    <xf numFmtId="0" fontId="4" fillId="0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/>
    </xf>
    <xf numFmtId="0" fontId="0" fillId="17" borderId="1" xfId="0" applyFont="1" applyFill="1" applyBorder="1"/>
    <xf numFmtId="0" fontId="0" fillId="18" borderId="0" xfId="0" applyFill="1"/>
    <xf numFmtId="0" fontId="0" fillId="19" borderId="1" xfId="0" applyFont="1" applyFill="1" applyBorder="1"/>
    <xf numFmtId="0" fontId="0" fillId="20" borderId="1" xfId="0" applyFont="1" applyFill="1" applyBorder="1"/>
    <xf numFmtId="0" fontId="0" fillId="18" borderId="1" xfId="0" applyFont="1" applyFill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5">
    <dxf>
      <numFmt numFmtId="15" formatCode="0.00E+00"/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m/d/yy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[Processed Data.xlsx]Entries &amp; Lengths!PivotTable1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'Entries &amp; Lengths'!$B$3</c:f>
              <c:strCache>
                <c:ptCount val="1"/>
                <c:pt idx="0">
                  <c:v>Count of Status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'Entries &amp; Lengths'!$A$4:$A$37</c:f>
              <c:strCache>
                <c:ptCount val="33"/>
                <c:pt idx="0">
                  <c:v>colleen</c:v>
                </c:pt>
                <c:pt idx="1">
                  <c:v>John</c:v>
                </c:pt>
                <c:pt idx="2">
                  <c:v>jbigley</c:v>
                </c:pt>
                <c:pt idx="3">
                  <c:v>Gabi</c:v>
                </c:pt>
                <c:pt idx="4">
                  <c:v>Nathan</c:v>
                </c:pt>
                <c:pt idx="5">
                  <c:v>renat1</c:v>
                </c:pt>
                <c:pt idx="6">
                  <c:v>pietz</c:v>
                </c:pt>
                <c:pt idx="7">
                  <c:v>Marcus</c:v>
                </c:pt>
                <c:pt idx="8">
                  <c:v>David</c:v>
                </c:pt>
                <c:pt idx="9">
                  <c:v>anudeep1</c:v>
                </c:pt>
                <c:pt idx="10">
                  <c:v>nathaniel</c:v>
                </c:pt>
                <c:pt idx="11">
                  <c:v>JackG</c:v>
                </c:pt>
                <c:pt idx="12">
                  <c:v>ashwin</c:v>
                </c:pt>
                <c:pt idx="13">
                  <c:v>allison</c:v>
                </c:pt>
                <c:pt idx="14">
                  <c:v>nik</c:v>
                </c:pt>
                <c:pt idx="15">
                  <c:v>Leo</c:v>
                </c:pt>
                <c:pt idx="16">
                  <c:v>Drew S</c:v>
                </c:pt>
                <c:pt idx="17">
                  <c:v>Aditya</c:v>
                </c:pt>
                <c:pt idx="18">
                  <c:v>Pugh</c:v>
                </c:pt>
                <c:pt idx="19">
                  <c:v>Veena1</c:v>
                </c:pt>
                <c:pt idx="20">
                  <c:v>erica</c:v>
                </c:pt>
                <c:pt idx="21">
                  <c:v>maddy</c:v>
                </c:pt>
                <c:pt idx="22">
                  <c:v>Lan</c:v>
                </c:pt>
                <c:pt idx="23">
                  <c:v>tim</c:v>
                </c:pt>
                <c:pt idx="24">
                  <c:v>sebastian</c:v>
                </c:pt>
                <c:pt idx="25">
                  <c:v>Roberto</c:v>
                </c:pt>
                <c:pt idx="26">
                  <c:v>miles</c:v>
                </c:pt>
                <c:pt idx="27">
                  <c:v>jay2</c:v>
                </c:pt>
                <c:pt idx="28">
                  <c:v>michael</c:v>
                </c:pt>
                <c:pt idx="29">
                  <c:v>ming</c:v>
                </c:pt>
                <c:pt idx="30">
                  <c:v>tawny</c:v>
                </c:pt>
                <c:pt idx="31">
                  <c:v>Tanner</c:v>
                </c:pt>
                <c:pt idx="32">
                  <c:v>Zachary Black</c:v>
                </c:pt>
              </c:strCache>
            </c:strRef>
          </c:cat>
          <c:val>
            <c:numRef>
              <c:f>'Entries &amp; Lengths'!$B$4:$B$37</c:f>
              <c:numCache>
                <c:formatCode>General</c:formatCode>
                <c:ptCount val="33"/>
                <c:pt idx="0">
                  <c:v>21</c:v>
                </c:pt>
                <c:pt idx="1">
                  <c:v>25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34</c:v>
                </c:pt>
                <c:pt idx="28">
                  <c:v>35</c:v>
                </c:pt>
                <c:pt idx="29">
                  <c:v>39</c:v>
                </c:pt>
                <c:pt idx="30">
                  <c:v>39</c:v>
                </c:pt>
                <c:pt idx="31">
                  <c:v>45</c:v>
                </c:pt>
                <c:pt idx="3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3-4CAB-90DA-3C4D6CD98148}"/>
            </c:ext>
          </c:extLst>
        </c:ser>
        <c:ser>
          <c:idx val="1"/>
          <c:order val="1"/>
          <c:tx>
            <c:strRef>
              <c:f>'Entries &amp; Lengths'!$C$3</c:f>
              <c:strCache>
                <c:ptCount val="1"/>
                <c:pt idx="0">
                  <c:v>Average of Password Length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'Entries &amp; Lengths'!$A$4:$A$37</c:f>
              <c:strCache>
                <c:ptCount val="33"/>
                <c:pt idx="0">
                  <c:v>colleen</c:v>
                </c:pt>
                <c:pt idx="1">
                  <c:v>John</c:v>
                </c:pt>
                <c:pt idx="2">
                  <c:v>jbigley</c:v>
                </c:pt>
                <c:pt idx="3">
                  <c:v>Gabi</c:v>
                </c:pt>
                <c:pt idx="4">
                  <c:v>Nathan</c:v>
                </c:pt>
                <c:pt idx="5">
                  <c:v>renat1</c:v>
                </c:pt>
                <c:pt idx="6">
                  <c:v>pietz</c:v>
                </c:pt>
                <c:pt idx="7">
                  <c:v>Marcus</c:v>
                </c:pt>
                <c:pt idx="8">
                  <c:v>David</c:v>
                </c:pt>
                <c:pt idx="9">
                  <c:v>anudeep1</c:v>
                </c:pt>
                <c:pt idx="10">
                  <c:v>nathaniel</c:v>
                </c:pt>
                <c:pt idx="11">
                  <c:v>JackG</c:v>
                </c:pt>
                <c:pt idx="12">
                  <c:v>ashwin</c:v>
                </c:pt>
                <c:pt idx="13">
                  <c:v>allison</c:v>
                </c:pt>
                <c:pt idx="14">
                  <c:v>nik</c:v>
                </c:pt>
                <c:pt idx="15">
                  <c:v>Leo</c:v>
                </c:pt>
                <c:pt idx="16">
                  <c:v>Drew S</c:v>
                </c:pt>
                <c:pt idx="17">
                  <c:v>Aditya</c:v>
                </c:pt>
                <c:pt idx="18">
                  <c:v>Pugh</c:v>
                </c:pt>
                <c:pt idx="19">
                  <c:v>Veena1</c:v>
                </c:pt>
                <c:pt idx="20">
                  <c:v>erica</c:v>
                </c:pt>
                <c:pt idx="21">
                  <c:v>maddy</c:v>
                </c:pt>
                <c:pt idx="22">
                  <c:v>Lan</c:v>
                </c:pt>
                <c:pt idx="23">
                  <c:v>tim</c:v>
                </c:pt>
                <c:pt idx="24">
                  <c:v>sebastian</c:v>
                </c:pt>
                <c:pt idx="25">
                  <c:v>Roberto</c:v>
                </c:pt>
                <c:pt idx="26">
                  <c:v>miles</c:v>
                </c:pt>
                <c:pt idx="27">
                  <c:v>jay2</c:v>
                </c:pt>
                <c:pt idx="28">
                  <c:v>michael</c:v>
                </c:pt>
                <c:pt idx="29">
                  <c:v>ming</c:v>
                </c:pt>
                <c:pt idx="30">
                  <c:v>tawny</c:v>
                </c:pt>
                <c:pt idx="31">
                  <c:v>Tanner</c:v>
                </c:pt>
                <c:pt idx="32">
                  <c:v>Zachary Black</c:v>
                </c:pt>
              </c:strCache>
            </c:strRef>
          </c:cat>
          <c:val>
            <c:numRef>
              <c:f>'Entries &amp; Lengths'!$C$4:$C$37</c:f>
              <c:numCache>
                <c:formatCode>General</c:formatCode>
                <c:ptCount val="33"/>
                <c:pt idx="0">
                  <c:v>12</c:v>
                </c:pt>
                <c:pt idx="1">
                  <c:v>6</c:v>
                </c:pt>
                <c:pt idx="2">
                  <c:v>7</c:v>
                </c:pt>
                <c:pt idx="3">
                  <c:v>27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9</c:v>
                </c:pt>
                <c:pt idx="19">
                  <c:v>6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8</c:v>
                </c:pt>
                <c:pt idx="25">
                  <c:v>6</c:v>
                </c:pt>
                <c:pt idx="26">
                  <c:v>6</c:v>
                </c:pt>
                <c:pt idx="27">
                  <c:v>10</c:v>
                </c:pt>
                <c:pt idx="28">
                  <c:v>10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3-4CAB-90DA-3C4D6CD98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716912"/>
        <c:axId val="486719744"/>
      </c:barChart>
      <c:catAx>
        <c:axId val="48671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19744"/>
        <c:crosses val="autoZero"/>
        <c:auto val="1"/>
        <c:lblAlgn val="ctr"/>
        <c:lblOffset val="100"/>
        <c:noMultiLvlLbl val="0"/>
      </c:catAx>
      <c:valAx>
        <c:axId val="4867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1691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0</xdr:row>
      <xdr:rowOff>129540</xdr:rowOff>
    </xdr:from>
    <xdr:to>
      <xdr:col>15</xdr:col>
      <xdr:colOff>228600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4FC79-06DC-4E19-B9D8-464F9DC21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327660</xdr:colOff>
      <xdr:row>1</xdr:row>
      <xdr:rowOff>38100</xdr:rowOff>
    </xdr:from>
    <xdr:ext cx="2575560" cy="48372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D4D69B6-411A-415A-8F82-AE78469AED26}"/>
            </a:ext>
          </a:extLst>
        </xdr:cNvPr>
        <xdr:cNvSpPr txBox="1"/>
      </xdr:nvSpPr>
      <xdr:spPr>
        <a:xfrm>
          <a:off x="6461760" y="220980"/>
          <a:ext cx="2575560" cy="4837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400" b="1"/>
            <a:t>2017-07-13 - In Class Test</a:t>
          </a:r>
        </a:p>
        <a:p>
          <a:pPr algn="ctr"/>
          <a:r>
            <a:rPr lang="en-US" sz="1100" b="0"/>
            <a:t>33</a:t>
          </a:r>
          <a:r>
            <a:rPr lang="en-US" sz="1100" b="0" baseline="0"/>
            <a:t> Users Total</a:t>
          </a:r>
          <a:endParaRPr lang="en-US" sz="1100" b="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933.801935648145" createdVersion="6" refreshedVersion="6" minRefreshableVersion="3" recordCount="1087">
  <cacheSource type="worksheet">
    <worksheetSource name="UserTrials"/>
  </cacheSource>
  <cacheFields count="118">
    <cacheField name="Comments" numFmtId="0">
      <sharedItems count="6">
        <s v="Removed - Device Not Setup."/>
        <s v="OK"/>
        <s v="Removed - User restarted"/>
        <s v="Removed - Zero length"/>
        <s v="Revised status to setup. Was previously &quot;UnknownStatus&quot;"/>
        <s v="Removed - User request to restart trial."/>
      </sharedItems>
    </cacheField>
    <cacheField name="Password Length" numFmtId="0">
      <sharedItems containsSemiMixedTypes="0" containsString="0" containsNumber="1" containsInteger="1" minValue="0" maxValue="27" count="13">
        <n v="0"/>
        <n v="6"/>
        <n v="7"/>
        <n v="8"/>
        <n v="13"/>
        <n v="12"/>
        <n v="11"/>
        <n v="10"/>
        <n v="3"/>
        <n v="4"/>
        <n v="9"/>
        <n v="5"/>
        <n v="27"/>
      </sharedItems>
    </cacheField>
    <cacheField name="Entry Order On Device" numFmtId="0">
      <sharedItems containsSemiMixedTypes="0" containsString="0" containsNumber="1" containsInteger="1" minValue="1" maxValue="317"/>
    </cacheField>
    <cacheField name="User" numFmtId="0">
      <sharedItems count="39">
        <s v="Veena"/>
        <s v="Veena1"/>
        <s v="JackG"/>
        <s v="pietz"/>
        <s v="nik"/>
        <s v="Aditya"/>
        <s v="jbigley"/>
        <s v="renat"/>
        <s v="renat1"/>
        <s v="Leo"/>
        <s v="nathaniel"/>
        <s v="ashwin"/>
        <s v="colleen"/>
        <s v="jay"/>
        <s v="jay1"/>
        <s v="jay2"/>
        <s v="David"/>
        <s v="UserName"/>
        <s v="Drew S"/>
        <s v="maddy"/>
        <s v="Zachary Black"/>
        <s v="Pugh"/>
        <s v="Roberto"/>
        <s v="miles"/>
        <s v="allison"/>
        <s v="Lan"/>
        <s v="tawny"/>
        <s v="michael"/>
        <s v="ming"/>
        <s v="anudeep1"/>
        <s v="sebastian"/>
        <s v="Tanner"/>
        <s v="Nathan"/>
        <s v="Nathan-Undo-Retry"/>
        <s v="tim"/>
        <s v="John"/>
        <s v="erica"/>
        <s v="Marcus"/>
        <s v="Gabi"/>
      </sharedItems>
    </cacheField>
    <cacheField name="Status" numFmtId="0">
      <sharedItems/>
    </cacheField>
    <cacheField name="Device" numFmtId="0">
      <sharedItems/>
    </cacheField>
    <cacheField name="Event 1" numFmtId="0">
      <sharedItems/>
    </cacheField>
    <cacheField name="Time 1" numFmtId="0">
      <sharedItems containsSemiMixedTypes="0" containsString="0" containsNumber="1" minValue="0" maxValue="4.97187000064514E-4"/>
    </cacheField>
    <cacheField name="Event 2" numFmtId="0">
      <sharedItems/>
    </cacheField>
    <cacheField name="Time 2" numFmtId="0">
      <sharedItems containsSemiMixedTypes="0" containsString="0" containsNumber="1" minValue="0.23320616500131999" maxValue="75.545039345999598"/>
    </cacheField>
    <cacheField name="Event 3" numFmtId="0">
      <sharedItems containsBlank="1"/>
    </cacheField>
    <cacheField name="Time 3" numFmtId="0">
      <sharedItems containsString="0" containsBlank="1" containsNumber="1" minValue="0.32235617200058098" maxValue="75.5989797109996"/>
    </cacheField>
    <cacheField name="Event 4" numFmtId="0">
      <sharedItems containsBlank="1"/>
    </cacheField>
    <cacheField name="Time 4" numFmtId="0">
      <sharedItems containsString="0" containsBlank="1" containsNumber="1" minValue="0.41819014200154903" maxValue="75.681413148000502"/>
    </cacheField>
    <cacheField name="Event 5" numFmtId="0">
      <sharedItems containsBlank="1"/>
    </cacheField>
    <cacheField name="Time 5" numFmtId="0">
      <sharedItems containsString="0" containsBlank="1" containsNumber="1" minValue="0.443231516999958" maxValue="75.739304033999304"/>
    </cacheField>
    <cacheField name="Event 6" numFmtId="0">
      <sharedItems containsBlank="1"/>
    </cacheField>
    <cacheField name="Time 6" numFmtId="0">
      <sharedItems containsString="0" containsBlank="1" containsNumber="1" minValue="0.51916313299989203" maxValue="75.835565960998693"/>
    </cacheField>
    <cacheField name="Event 7" numFmtId="0">
      <sharedItems containsBlank="1"/>
    </cacheField>
    <cacheField name="Time 7" numFmtId="0">
      <sharedItems containsString="0" containsBlank="1" containsNumber="1" minValue="0.56592188199988402" maxValue="75.891439867000301"/>
    </cacheField>
    <cacheField name="Event 8" numFmtId="0">
      <sharedItems containsBlank="1"/>
    </cacheField>
    <cacheField name="Time 8" numFmtId="0">
      <sharedItems containsString="0" containsBlank="1" containsNumber="1" minValue="0.64171365299989702" maxValue="76.005617106999097"/>
    </cacheField>
    <cacheField name="Event 9" numFmtId="0">
      <sharedItems containsBlank="1"/>
    </cacheField>
    <cacheField name="Time 9" numFmtId="0">
      <sharedItems containsString="0" containsBlank="1" containsNumber="1" minValue="0.64676287099996399" maxValue="76.081599189999906"/>
    </cacheField>
    <cacheField name="Event 10" numFmtId="0">
      <sharedItems containsBlank="1"/>
    </cacheField>
    <cacheField name="Time 10" numFmtId="0">
      <sharedItems containsString="0" containsBlank="1" containsNumber="1" minValue="0.73231011200005003" maxValue="76.242296012998807"/>
    </cacheField>
    <cacheField name="Event 11" numFmtId="0">
      <sharedItems containsBlank="1"/>
    </cacheField>
    <cacheField name="Time 11" numFmtId="0">
      <sharedItems containsString="0" containsBlank="1" containsNumber="1" minValue="0.77004672699990795" maxValue="76.3073559089989"/>
    </cacheField>
    <cacheField name="Event 12" numFmtId="0">
      <sharedItems containsBlank="1"/>
    </cacheField>
    <cacheField name="Time 12" numFmtId="0">
      <sharedItems containsString="0" containsBlank="1" containsNumber="1" minValue="0.82440646600002698" maxValue="76.870850231000006"/>
    </cacheField>
    <cacheField name="Event 13" numFmtId="0">
      <sharedItems containsBlank="1"/>
    </cacheField>
    <cacheField name="Time 13" numFmtId="0">
      <sharedItems containsString="0" containsBlank="1" containsNumber="1" minValue="0.82894177899993304" maxValue="58.072090342999601"/>
    </cacheField>
    <cacheField name="Event 14" numFmtId="0">
      <sharedItems containsBlank="1"/>
    </cacheField>
    <cacheField name="Time 14" numFmtId="0">
      <sharedItems containsString="0" containsBlank="1" containsNumber="1" minValue="1.0608741129999499" maxValue="58.310584613999701"/>
    </cacheField>
    <cacheField name="Event 15" numFmtId="0">
      <sharedItems containsBlank="1"/>
    </cacheField>
    <cacheField name="Time 15" numFmtId="0">
      <sharedItems containsString="0" containsBlank="1" containsNumber="1" minValue="1.2645551040004599" maxValue="58.345404978999703"/>
    </cacheField>
    <cacheField name="Event 16" numFmtId="0">
      <sharedItems containsBlank="1"/>
    </cacheField>
    <cacheField name="Time 16" numFmtId="0">
      <sharedItems containsString="0" containsBlank="1" containsNumber="1" minValue="1.3924165099997401" maxValue="58.463626123999802"/>
    </cacheField>
    <cacheField name="Event 17" numFmtId="0">
      <sharedItems containsBlank="1"/>
    </cacheField>
    <cacheField name="Time 17" numFmtId="0">
      <sharedItems containsString="0" containsBlank="1" containsNumber="1" minValue="1.4545216139995301" maxValue="58.4886230509996"/>
    </cacheField>
    <cacheField name="Event 18" numFmtId="0">
      <sharedItems containsBlank="1"/>
    </cacheField>
    <cacheField name="Time 18" numFmtId="0">
      <sharedItems containsString="0" containsBlank="1" containsNumber="1" minValue="1.73444578099952" maxValue="58.5947217499997"/>
    </cacheField>
    <cacheField name="Event 19" numFmtId="0">
      <sharedItems containsBlank="1"/>
    </cacheField>
    <cacheField name="Time 19" numFmtId="0">
      <sharedItems containsString="0" containsBlank="1" containsNumber="1" minValue="2.0273648890001801" maxValue="58.631535185999802"/>
    </cacheField>
    <cacheField name="Event 20" numFmtId="0">
      <sharedItems containsBlank="1"/>
    </cacheField>
    <cacheField name="Time 20" numFmtId="0">
      <sharedItems containsString="0" containsBlank="1" containsNumber="1" minValue="2.3092553340002202" maxValue="58.7370475829998"/>
    </cacheField>
    <cacheField name="Event 21" numFmtId="0">
      <sharedItems containsBlank="1"/>
    </cacheField>
    <cacheField name="Time 21" numFmtId="0">
      <sharedItems containsString="0" containsBlank="1" containsNumber="1" minValue="2.3794369769998398" maxValue="58.762138728999602"/>
    </cacheField>
    <cacheField name="Event 22" numFmtId="0">
      <sharedItems containsBlank="1"/>
    </cacheField>
    <cacheField name="Time 22" numFmtId="0">
      <sharedItems containsString="0" containsBlank="1" containsNumber="1" minValue="2.65940364399966" maxValue="59.393423049999903"/>
    </cacheField>
    <cacheField name="Event 23" numFmtId="0">
      <sharedItems containsBlank="1"/>
    </cacheField>
    <cacheField name="Time 23" numFmtId="0">
      <sharedItems containsString="0" containsBlank="1" containsNumber="1" minValue="3.9522411449997801" maxValue="50.524255657000097"/>
    </cacheField>
    <cacheField name="Event 24" numFmtId="0">
      <sharedItems containsBlank="1"/>
    </cacheField>
    <cacheField name="Time 24" numFmtId="0">
      <sharedItems containsString="0" containsBlank="1" containsNumber="1" minValue="4.0379153630001303" maxValue="51.267628783000099"/>
    </cacheField>
    <cacheField name="Event 25" numFmtId="0">
      <sharedItems containsBlank="1"/>
    </cacheField>
    <cacheField name="Time 25" numFmtId="0">
      <sharedItems containsString="0" containsBlank="1" containsNumber="1" minValue="4.1022297380004602" maxValue="51.3289513859999"/>
    </cacheField>
    <cacheField name="Event 26" numFmtId="0">
      <sharedItems containsBlank="1"/>
    </cacheField>
    <cacheField name="Time 26" numFmtId="0">
      <sharedItems containsString="0" containsBlank="1" containsNumber="1" minValue="4.9604960920005396" maxValue="52.551006956999998"/>
    </cacheField>
    <cacheField name="Event 27" numFmtId="0">
      <sharedItems containsBlank="1"/>
    </cacheField>
    <cacheField name="Time 27" numFmtId="0">
      <sharedItems containsString="0" containsBlank="1" containsNumber="1" minValue="4.9989229149996302" maxValue="30.615139468999999"/>
    </cacheField>
    <cacheField name="Event 28" numFmtId="0">
      <sharedItems containsBlank="1"/>
    </cacheField>
    <cacheField name="Time 28" numFmtId="0">
      <sharedItems containsString="0" containsBlank="1" containsNumber="1" minValue="5.3290223420008198" maxValue="32.526991133000102"/>
    </cacheField>
    <cacheField name="Event 29" numFmtId="0">
      <sharedItems containsBlank="1"/>
    </cacheField>
    <cacheField name="Time 29" numFmtId="0">
      <sharedItems containsString="0" containsBlank="1" containsNumber="1" minValue="5.3665642689993502" maxValue="27.9783517610012"/>
    </cacheField>
    <cacheField name="Event 30" numFmtId="0">
      <sharedItems containsBlank="1"/>
    </cacheField>
    <cacheField name="Time 30" numFmtId="0">
      <sharedItems containsString="0" containsBlank="1" containsNumber="1" minValue="5.4446128109993799" maxValue="28.0692092080007"/>
    </cacheField>
    <cacheField name="Event 31" numFmtId="0">
      <sharedItems containsBlank="1"/>
    </cacheField>
    <cacheField name="Time 31" numFmtId="0">
      <sharedItems containsString="0" containsBlank="1" containsNumber="1" minValue="5.5027503630008097" maxValue="28.131024989999698"/>
    </cacheField>
    <cacheField name="Event 32" numFmtId="0">
      <sharedItems containsBlank="1"/>
    </cacheField>
    <cacheField name="Time 32" numFmtId="0">
      <sharedItems containsString="0" containsBlank="1" containsNumber="1" minValue="5.5754352059993799" maxValue="28.203307073001199"/>
    </cacheField>
    <cacheField name="Event 33" numFmtId="0">
      <sharedItems containsBlank="1"/>
    </cacheField>
    <cacheField name="Time 33" numFmtId="0">
      <sharedItems containsString="0" containsBlank="1" containsNumber="1" minValue="5.6434948940004599" maxValue="28.2743104580004"/>
    </cacheField>
    <cacheField name="Event 34" numFmtId="0">
      <sharedItems containsBlank="1"/>
    </cacheField>
    <cacheField name="Time 34" numFmtId="0">
      <sharedItems containsString="0" containsBlank="1" containsNumber="1" minValue="5.9494639040003596" maxValue="28.5789056150006"/>
    </cacheField>
    <cacheField name="Event 35" numFmtId="0">
      <sharedItems containsBlank="1"/>
    </cacheField>
    <cacheField name="Time 35" numFmtId="0">
      <sharedItems containsString="0" containsBlank="1" containsNumber="1" minValue="6.0215673420006999" maxValue="28.633835927001201"/>
    </cacheField>
    <cacheField name="Event 36" numFmtId="0">
      <sharedItems containsBlank="1"/>
    </cacheField>
    <cacheField name="Time 36" numFmtId="0">
      <sharedItems containsString="0" containsBlank="1" containsNumber="1" minValue="6.3498649459997898" maxValue="28.939156656000701"/>
    </cacheField>
    <cacheField name="Event 37" numFmtId="0">
      <sharedItems containsBlank="1"/>
    </cacheField>
    <cacheField name="Time 37" numFmtId="0">
      <sharedItems containsString="0" containsBlank="1" containsNumber="1" minValue="6.4117286439995897" maxValue="28.994506603999898"/>
    </cacheField>
    <cacheField name="Event 38" numFmtId="0">
      <sharedItems containsBlank="1"/>
    </cacheField>
    <cacheField name="Time 38" numFmtId="0">
      <sharedItems containsString="0" containsBlank="1" containsNumber="1" minValue="6.5013345810002603" maxValue="29.0837891560004"/>
    </cacheField>
    <cacheField name="Event 39" numFmtId="0">
      <sharedItems containsBlank="1"/>
    </cacheField>
    <cacheField name="Time 39" numFmtId="0">
      <sharedItems containsString="0" containsBlank="1" containsNumber="1" minValue="6.5725721329999898" maxValue="29.1452811870003"/>
    </cacheField>
    <cacheField name="Event 40" numFmtId="0">
      <sharedItems containsBlank="1"/>
    </cacheField>
    <cacheField name="Time 40" numFmtId="0">
      <sharedItems containsString="0" containsBlank="1" containsNumber="1" minValue="6.6828014040002" maxValue="29.243168582999701"/>
    </cacheField>
    <cacheField name="Event 41" numFmtId="0">
      <sharedItems containsBlank="1"/>
    </cacheField>
    <cacheField name="Time 41" numFmtId="0">
      <sharedItems containsString="0" containsBlank="1" containsNumber="1" minValue="6.7556210910006396" maxValue="29.2956314479997"/>
    </cacheField>
    <cacheField name="Event 42" numFmtId="0">
      <sharedItems containsBlank="1"/>
    </cacheField>
    <cacheField name="Time 42" numFmtId="0">
      <sharedItems containsString="0" containsBlank="1" containsNumber="1" minValue="7.0578003619993899" maxValue="29.574123791000599"/>
    </cacheField>
    <cacheField name="Event 43" numFmtId="0">
      <sharedItems containsBlank="1"/>
    </cacheField>
    <cacheField name="Time 43" numFmtId="0">
      <sharedItems containsString="0" containsBlank="1" containsNumber="1" minValue="7.1132839040001201" maxValue="29.601718010000599"/>
    </cacheField>
    <cacheField name="Event 44" numFmtId="0">
      <sharedItems containsBlank="1"/>
    </cacheField>
    <cacheField name="Time 44" numFmtId="0">
      <sharedItems containsString="0" containsBlank="1" containsNumber="1" minValue="7.2037303100005303" maxValue="29.6975383220014"/>
    </cacheField>
    <cacheField name="Event 45" numFmtId="0">
      <sharedItems containsBlank="1"/>
    </cacheField>
    <cacheField name="Time 45" numFmtId="0">
      <sharedItems containsString="0" containsBlank="1" containsNumber="1" minValue="7.2749007790007401" maxValue="29.755885145001201"/>
    </cacheField>
    <cacheField name="Event 46" numFmtId="0">
      <sharedItems containsBlank="1"/>
    </cacheField>
    <cacheField name="Time 46" numFmtId="0">
      <sharedItems containsString="0" containsBlank="1" containsNumber="1" minValue="7.3555623930005796" maxValue="29.828512697000399"/>
    </cacheField>
    <cacheField name="Event 47" numFmtId="0">
      <sharedItems containsBlank="1"/>
    </cacheField>
    <cacheField name="Time 47" numFmtId="0">
      <sharedItems containsString="0" containsBlank="1" containsNumber="1" minValue="7.4178451019997702" maxValue="29.890667906000001"/>
    </cacheField>
    <cacheField name="Event 48" numFmtId="0">
      <sharedItems containsBlank="1"/>
    </cacheField>
    <cacheField name="Time 48" numFmtId="0">
      <sharedItems containsString="0" containsBlank="1" containsNumber="1" minValue="7.5036631740003896" maxValue="29.9805339470003"/>
    </cacheField>
    <cacheField name="Event 49" numFmtId="0">
      <sharedItems containsBlank="1"/>
    </cacheField>
    <cacheField name="Time 49" numFmtId="0">
      <sharedItems containsString="0" containsBlank="1" containsNumber="1" minValue="7.5850916640010801" maxValue="30.035633531000698"/>
    </cacheField>
    <cacheField name="Event 50" numFmtId="0">
      <sharedItems containsBlank="1"/>
    </cacheField>
    <cacheField name="Time 50" numFmtId="0">
      <sharedItems containsString="0" containsBlank="1" containsNumber="1" minValue="7.6562793720004203" maxValue="30.124447645000998"/>
    </cacheField>
    <cacheField name="Event 51" numFmtId="0">
      <sharedItems containsBlank="1"/>
    </cacheField>
    <cacheField name="Time 51" numFmtId="0">
      <sharedItems containsString="0" containsBlank="1" containsNumber="1" minValue="7.7454035909995502" maxValue="30.184432072001002"/>
    </cacheField>
    <cacheField name="Event 52" numFmtId="0">
      <sharedItems containsBlank="1"/>
    </cacheField>
    <cacheField name="Time 52" numFmtId="0">
      <sharedItems containsString="0" containsBlank="1" containsNumber="1" minValue="8.0179070280009892" maxValue="30.489572541000499"/>
    </cacheField>
    <cacheField name="Event 53" numFmtId="0">
      <sharedItems containsBlank="1"/>
    </cacheField>
    <cacheField name="Time 53" numFmtId="0">
      <sharedItems containsString="0" containsBlank="1" containsNumber="1" minValue="8.09067692400094" maxValue="30.545867228000098"/>
    </cacheField>
    <cacheField name="Event 54" numFmtId="0">
      <sharedItems containsBlank="1"/>
    </cacheField>
    <cacheField name="Time 54" numFmtId="0">
      <sharedItems containsString="0" containsBlank="1" containsNumber="1" minValue="8.1799937470004807" maxValue="30.627057331999801"/>
    </cacheField>
    <cacheField name="Event 55" numFmtId="0">
      <sharedItems containsBlank="1"/>
    </cacheField>
    <cacheField name="Time 55" numFmtId="0">
      <sharedItems containsString="0" containsBlank="1" containsNumber="1" minValue="8.24804077800035" maxValue="30.697536812000099"/>
    </cacheField>
    <cacheField name="Event 56" numFmtId="0">
      <sharedItems containsBlank="1"/>
    </cacheField>
    <cacheField name="Time 56" numFmtId="0">
      <sharedItems containsString="0" containsBlank="1" containsNumber="1" minValue="8.7274140589997806" maxValue="31.3231962380014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7">
  <r>
    <x v="0"/>
    <x v="0"/>
    <n v="1"/>
    <x v="0"/>
    <s v="UnknownStatus"/>
    <s v="LG L15G"/>
    <s v="Start"/>
    <n v="7.5519999995776701E-6"/>
    <s v="Stop"/>
    <n v="36.180506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"/>
    <x v="1"/>
    <s v="Setup"/>
    <s v="LG L15G"/>
    <s v="Start"/>
    <n v="4.3229999846516799E-6"/>
    <s v="ActionDown"/>
    <n v="23.569842071"/>
    <s v="ActionUp"/>
    <n v="23.590945985000001"/>
    <s v="ActionDown"/>
    <n v="23.707918307"/>
    <s v="ActionUp"/>
    <n v="23.734287954999999"/>
    <s v="ActionDown"/>
    <n v="23.914816135999999"/>
    <s v="ActionUp"/>
    <n v="23.950015199999999"/>
    <s v="ActionDown"/>
    <n v="24.437653909999899"/>
    <s v="ActionUp"/>
    <n v="24.515233116999902"/>
    <s v="ActionDown"/>
    <n v="24.829851194"/>
    <s v="ActionUp"/>
    <n v="24.896024990999901"/>
    <s v="ActionDown"/>
    <n v="25.237847841000001"/>
    <s v="ActionUp"/>
    <n v="25.288054316"/>
    <s v="Stop"/>
    <n v="29.11833314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"/>
    <x v="1"/>
    <s v="Setup"/>
    <s v="LG L15G"/>
    <s v="Start"/>
    <n v="8.9060000618701401E-6"/>
    <s v="ActionDown"/>
    <n v="2.4764559459999802"/>
    <s v="ActionUp"/>
    <n v="2.51830631000007"/>
    <s v="ActionDown"/>
    <n v="2.6584605830000698"/>
    <s v="ActionUp"/>
    <n v="2.7091210490000299"/>
    <s v="ActionDown"/>
    <n v="2.8868089110000001"/>
    <s v="ActionUp"/>
    <n v="2.9401190189999999"/>
    <s v="ActionDown"/>
    <n v="3.4067452610000801"/>
    <s v="ActionUp"/>
    <n v="3.48356380799998"/>
    <s v="ActionDown"/>
    <n v="3.8312561040000901"/>
    <s v="ActionUp"/>
    <n v="3.8999945369999902"/>
    <s v="ActionDown"/>
    <n v="4.2288659310000796"/>
    <s v="ActionUp"/>
    <n v="4.2941698470000302"/>
    <s v="Stop"/>
    <n v="4.886523499000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"/>
    <x v="1"/>
    <s v="Setup"/>
    <s v="LG L15G"/>
    <s v="Start"/>
    <n v="1.0676999977476901E-5"/>
    <s v="ActionDown"/>
    <n v="1.62165506899998"/>
    <s v="ActionUp"/>
    <n v="1.6626996379999299"/>
    <s v="ActionDown"/>
    <n v="1.7759935319999101"/>
    <s v="ActionUp"/>
    <n v="1.8260123599999301"/>
    <s v="ActionDown"/>
    <n v="1.97251192099997"/>
    <s v="ActionUp"/>
    <n v="2.0416999789999801"/>
    <s v="ActionDown"/>
    <n v="2.4371681629999098"/>
    <s v="ActionUp"/>
    <n v="2.5086561559999101"/>
    <s v="ActionDown"/>
    <n v="2.8496481129999398"/>
    <s v="ActionUp"/>
    <n v="2.9164715449999199"/>
    <s v="ActionDown"/>
    <n v="3.1910560779999702"/>
    <s v="ActionUp"/>
    <n v="3.2571027330000102"/>
    <s v="Stop"/>
    <n v="3.764192203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"/>
    <x v="1"/>
    <s v="Setup"/>
    <s v="LG L15G"/>
    <s v="Start"/>
    <n v="7.3960000008810303E-6"/>
    <s v="ActionDown"/>
    <n v="0.85630630100001703"/>
    <s v="ActionUp"/>
    <n v="0.88427835900006302"/>
    <s v="ActionDown"/>
    <n v="1.0197075050000399"/>
    <s v="ActionUp"/>
    <n v="1.0618948060000499"/>
    <s v="ActionDown"/>
    <n v="1.1906416689999999"/>
    <s v="ActionUp"/>
    <n v="1.255243801"/>
    <s v="ActionDown"/>
    <n v="1.70519006000006"/>
    <s v="ActionUp"/>
    <n v="1.7828084420000301"/>
    <s v="ActionDown"/>
    <n v="2.1765588340000401"/>
    <s v="ActionUp"/>
    <n v="2.2517894740000202"/>
    <s v="ActionDown"/>
    <n v="2.5845750700000201"/>
    <s v="ActionUp"/>
    <n v="2.6432601540000098"/>
    <s v="Stop"/>
    <n v="3.16801817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"/>
    <x v="1"/>
    <s v="Setup"/>
    <s v="LG L15G"/>
    <s v="Start"/>
    <n v="7.8640000538143795E-6"/>
    <s v="ActionDown"/>
    <n v="0.66489807300001702"/>
    <s v="ActionUp"/>
    <n v="0.68276340700003801"/>
    <s v="ActionDown"/>
    <n v="0.808396542999958"/>
    <s v="ActionUp"/>
    <n v="0.83431792700002905"/>
    <s v="ActionDown"/>
    <n v="0.98236010300001897"/>
    <s v="ActionUp"/>
    <n v="1.0176245100000101"/>
    <s v="ActionDown"/>
    <n v="1.4559885669999599"/>
    <s v="ActionUp"/>
    <n v="1.5069275949999701"/>
    <s v="ActionDown"/>
    <n v="1.8796546140000601"/>
    <s v="ActionUp"/>
    <n v="1.9621937189999601"/>
    <s v="ActionDown"/>
    <n v="2.2553909540000601"/>
    <s v="ActionUp"/>
    <n v="2.30600085000003"/>
    <s v="Stop"/>
    <n v="2.709561590000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"/>
    <x v="1"/>
    <s v="Setup"/>
    <s v="LG L15G"/>
    <s v="Start"/>
    <n v="1.4478000025519499E-5"/>
    <s v="ActionDown"/>
    <n v="0.72927581500005001"/>
    <s v="ActionUp"/>
    <n v="0.779749012000024"/>
    <s v="ActionDown"/>
    <n v="0.92241220699997895"/>
    <s v="ActionUp"/>
    <n v="0.94088175800004503"/>
    <s v="ActionDown"/>
    <n v="1.069721028"/>
    <s v="ActionUp"/>
    <n v="1.1122119130000101"/>
    <s v="ActionDown"/>
    <n v="1.4427785510000599"/>
    <s v="ActionUp"/>
    <n v="1.48487835000003"/>
    <s v="ActionDown"/>
    <n v="1.8881926210000299"/>
    <s v="ActionUp"/>
    <n v="1.93337782800006"/>
    <s v="ActionDown"/>
    <n v="2.2727723960000499"/>
    <s v="ActionUp"/>
    <n v="2.3071193629999698"/>
    <s v="Stop"/>
    <n v="2.881085745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"/>
    <x v="1"/>
    <s v="Setup"/>
    <s v="LG L15G"/>
    <s v="Start"/>
    <n v="1.4688000078422101E-5"/>
    <s v="ActionDown"/>
    <n v="0.79875768200008601"/>
    <s v="ActionUp"/>
    <n v="0.81712589900007504"/>
    <s v="ActionDown"/>
    <n v="0.96013765400005002"/>
    <s v="ActionUp"/>
    <n v="0.98140739800010102"/>
    <s v="ActionDown"/>
    <n v="1.1244288630000401"/>
    <s v="ActionUp"/>
    <n v="1.1586603599999901"/>
    <s v="ActionDown"/>
    <n v="1.5587556890000001"/>
    <s v="ActionUp"/>
    <n v="1.61685598799999"/>
    <s v="ActionDown"/>
    <n v="1.9575915190000599"/>
    <s v="ActionUp"/>
    <n v="2.0510139049999898"/>
    <s v="ActionDown"/>
    <n v="2.34097338399999"/>
    <s v="ActionUp"/>
    <n v="2.4073076040000299"/>
    <s v="Stop"/>
    <n v="2.9463959260000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"/>
    <x v="1"/>
    <s v="Setup"/>
    <s v="LG L15G"/>
    <s v="Start"/>
    <n v="7.8650000432389704E-6"/>
    <s v="ActionDown"/>
    <n v="0.79813334900006705"/>
    <s v="ActionUp"/>
    <n v="0.82487607799998797"/>
    <s v="ActionDown"/>
    <n v="0.96043119900002605"/>
    <s v="ActionUp"/>
    <n v="0.97849653000002901"/>
    <s v="ActionDown"/>
    <n v="1.15849118300002"/>
    <s v="ActionUp"/>
    <n v="1.22489795399997"/>
    <s v="ActionDown"/>
    <n v="1.62368492500002"/>
    <s v="ActionUp"/>
    <n v="1.68243823800003"/>
    <s v="ActionDown"/>
    <n v="2.0809325920000599"/>
    <s v="ActionUp"/>
    <n v="2.1340530329999798"/>
    <s v="ActionDown"/>
    <n v="2.43828480900003"/>
    <s v="ActionUp"/>
    <n v="2.4888242250000299"/>
    <s v="Stop"/>
    <n v="2.982526430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"/>
    <x v="1"/>
    <s v="Setup"/>
    <s v="LG L15G"/>
    <s v="Start"/>
    <n v="9.0099999852100104E-6"/>
    <s v="ActionDown"/>
    <n v="0.75974655300001304"/>
    <s v="ActionUp"/>
    <n v="0.79350055899999405"/>
    <s v="ActionDown"/>
    <n v="0.92966376899994396"/>
    <s v="ActionUp"/>
    <n v="0.98014418499997102"/>
    <s v="ActionDown"/>
    <n v="1.10779319499999"/>
    <s v="ActionUp"/>
    <n v="1.1658522569999801"/>
    <s v="ActionDown"/>
    <n v="1.50340564199996"/>
    <s v="ActionUp"/>
    <n v="1.54521704899991"/>
    <s v="ActionDown"/>
    <n v="1.9344089189999001"/>
    <s v="ActionUp"/>
    <n v="1.9842400679999601"/>
    <s v="ActionDown"/>
    <n v="2.2749654240000101"/>
    <s v="ActionUp"/>
    <n v="2.3252937169999002"/>
    <s v="Stop"/>
    <n v="2.798587386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"/>
    <x v="1"/>
    <s v="Setup"/>
    <s v="LG L15G"/>
    <s v="Start"/>
    <n v="8.8019999111565994E-6"/>
    <s v="ActionDown"/>
    <n v="0.94933163399991805"/>
    <s v="ActionUp"/>
    <n v="0.978572149000001"/>
    <s v="ActionDown"/>
    <n v="1.10945286999992"/>
    <s v="ActionUp"/>
    <n v="1.1454227159999799"/>
    <s v="ActionDown"/>
    <n v="1.27926518099991"/>
    <s v="ActionUp"/>
    <n v="1.33309116099997"/>
    <s v="ActionDown"/>
    <n v="1.66306731299994"/>
    <s v="ActionUp"/>
    <n v="1.71608735999996"/>
    <s v="ActionDown"/>
    <n v="2.0614203809999401"/>
    <s v="ActionUp"/>
    <n v="2.1120582989999499"/>
    <s v="ActionDown"/>
    <n v="2.3969012779999699"/>
    <s v="ActionUp"/>
    <n v="2.43964709699992"/>
    <s v="Stop"/>
    <n v="3.106461625999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"/>
    <x v="1"/>
    <s v="Setup"/>
    <s v="LG L15G"/>
    <s v="Start"/>
    <n v="8.43800000893679E-6"/>
    <s v="ActionDown"/>
    <n v="0.58174537399997905"/>
    <s v="ActionUp"/>
    <n v="0.61628706700003"/>
    <s v="ActionDown"/>
    <n v="0.78112223400000802"/>
    <s v="ActionUp"/>
    <n v="0.82373620800001301"/>
    <s v="ActionDown"/>
    <n v="0.95250953599997901"/>
    <s v="ActionUp"/>
    <n v="1.0033529720000101"/>
    <s v="ActionDown"/>
    <n v="1.3607306860000099"/>
    <s v="ActionUp"/>
    <n v="1.41092406400002"/>
    <s v="ActionDown"/>
    <n v="1.76780787300003"/>
    <s v="ActionUp"/>
    <n v="1.80231718799996"/>
    <s v="ActionDown"/>
    <n v="2.1513531939999599"/>
    <s v="ActionUp"/>
    <n v="2.1890619509999798"/>
    <s v="Stop"/>
    <n v="2.6696797030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"/>
    <x v="1"/>
    <s v="Setup"/>
    <s v="LG L15G"/>
    <s v="Start"/>
    <n v="7.7079999982743107E-6"/>
    <s v="ActionDown"/>
    <n v="0.70724541799995599"/>
    <s v="ActionUp"/>
    <n v="0.71806775999993899"/>
    <s v="ActionDown"/>
    <n v="0.86495124599991802"/>
    <s v="ActionUp"/>
    <n v="0.92407629999991003"/>
    <s v="ActionDown"/>
    <n v="1.04971593099992"/>
    <s v="ActionUp"/>
    <n v="1.1113171329999401"/>
    <s v="ActionDown"/>
    <n v="1.5060541489999599"/>
    <s v="ActionUp"/>
    <n v="1.5746295759998901"/>
    <s v="ActionDown"/>
    <n v="1.86892167499991"/>
    <s v="ActionUp"/>
    <n v="1.9354114059999501"/>
    <s v="ActionDown"/>
    <n v="2.2074332249999302"/>
    <s v="ActionUp"/>
    <n v="2.2907154639999501"/>
    <s v="Stop"/>
    <n v="2.7519406469999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"/>
    <x v="1"/>
    <s v="Setup"/>
    <s v="LG L15G"/>
    <s v="Start"/>
    <n v="9.11499989797448E-6"/>
    <s v="ActionDown"/>
    <n v="0.66111356099997898"/>
    <s v="ActionUp"/>
    <n v="0.72004080699991801"/>
    <s v="ActionDown"/>
    <n v="0.86665210999990405"/>
    <s v="ActionUp"/>
    <n v="0.93306480399996805"/>
    <s v="ActionDown"/>
    <n v="1.0713099609999901"/>
    <s v="ActionUp"/>
    <n v="1.15378600799999"/>
    <s v="ActionDown"/>
    <n v="1.52465232299994"/>
    <s v="ActionUp"/>
    <n v="1.5744980469998999"/>
    <s v="ActionDown"/>
    <n v="1.96265120399993"/>
    <s v="ActionUp"/>
    <n v="2.0214395789999999"/>
    <s v="ActionDown"/>
    <n v="2.2727946509999102"/>
    <s v="ActionUp"/>
    <n v="2.3423770499999801"/>
    <s v="Stop"/>
    <n v="2.803174506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"/>
    <x v="1"/>
    <s v="Setup"/>
    <s v="LG L15G"/>
    <s v="Start"/>
    <n v="8.3329999824854895E-6"/>
    <s v="ActionDown"/>
    <n v="0.65303081800004703"/>
    <s v="ActionUp"/>
    <n v="0.69549749200007205"/>
    <s v="ActionDown"/>
    <n v="0.83802603100002604"/>
    <s v="ActionUp"/>
    <n v="0.888520458000016"/>
    <s v="ActionDown"/>
    <n v="1.0403906150000899"/>
    <s v="ActionUp"/>
    <n v="1.09871649900003"/>
    <s v="ActionDown"/>
    <n v="1.47921108000002"/>
    <s v="ActionUp"/>
    <n v="1.5488822820000201"/>
    <s v="ActionDown"/>
    <n v="1.90711457200006"/>
    <s v="ActionUp"/>
    <n v="1.9562239480000001"/>
    <s v="ActionDown"/>
    <n v="2.27266066800007"/>
    <s v="ActionUp"/>
    <n v="2.3474846239999998"/>
    <s v="Stop"/>
    <n v="2.843448016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"/>
    <x v="1"/>
    <s v="Setup"/>
    <s v="LG L15G"/>
    <s v="Start"/>
    <n v="8.64599996930337E-6"/>
    <s v="ActionDown"/>
    <n v="0.775685285000008"/>
    <s v="ActionUp"/>
    <n v="0.82593162000000497"/>
    <s v="ActionDown"/>
    <n v="0.95942822799997796"/>
    <s v="ActionUp"/>
    <n v="1.0021179109999101"/>
    <s v="ActionDown"/>
    <n v="1.1413353039999901"/>
    <s v="ActionUp"/>
    <n v="1.1870722349999501"/>
    <s v="ActionDown"/>
    <n v="1.5263130109999501"/>
    <s v="ActionUp"/>
    <n v="1.6009434309999"/>
    <s v="ActionDown"/>
    <n v="1.9136720229999999"/>
    <s v="ActionUp"/>
    <n v="1.98828962799996"/>
    <s v="ActionDown"/>
    <n v="2.29083925899999"/>
    <s v="ActionUp"/>
    <n v="2.3413383779999299"/>
    <s v="Stop"/>
    <n v="2.817181657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"/>
    <x v="1"/>
    <s v="SlowWalk"/>
    <s v="LG L15G"/>
    <s v="Start"/>
    <n v="8.3339999719100803E-6"/>
    <s v="ActionDown"/>
    <n v="16.015342765"/>
    <s v="ActionUp"/>
    <n v="16.078481927999899"/>
    <s v="ActionDown"/>
    <n v="16.198678332999901"/>
    <s v="ActionUp"/>
    <n v="16.248774797999999"/>
    <s v="ActionDown"/>
    <n v="16.364734670000001"/>
    <s v="ActionUp"/>
    <n v="16.414778441999999"/>
    <s v="ActionDown"/>
    <n v="16.724979136000002"/>
    <s v="ActionUp"/>
    <n v="16.759350166999901"/>
    <s v="ActionDown"/>
    <n v="17.167739744999999"/>
    <s v="ActionUp"/>
    <n v="17.218021605999901"/>
    <s v="ActionDown"/>
    <n v="17.497843231000001"/>
    <s v="ActionUp"/>
    <n v="17.547769171999999"/>
    <s v="Stop"/>
    <n v="17.993205505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"/>
    <x v="1"/>
    <s v="SlowWalk"/>
    <s v="LG L15G"/>
    <s v="Start"/>
    <n v="6.3019999743119098E-6"/>
    <s v="ActionDown"/>
    <n v="0.706818441999985"/>
    <s v="ActionUp"/>
    <n v="0.73361284700001705"/>
    <s v="ActionDown"/>
    <n v="0.89591225200001601"/>
    <s v="ActionUp"/>
    <n v="0.91432663600005504"/>
    <s v="ActionDown"/>
    <n v="1.0462732189999899"/>
    <s v="ActionUp"/>
    <n v="1.0817873109999701"/>
    <s v="ActionDown"/>
    <n v="1.4623216369999401"/>
    <s v="ActionUp"/>
    <n v="1.5049388730000099"/>
    <s v="ActionDown"/>
    <n v="1.8474737190000401"/>
    <s v="ActionUp"/>
    <n v="1.8820685079999699"/>
    <s v="ActionDown"/>
    <n v="2.07728491700004"/>
    <s v="ActionUp"/>
    <n v="2.1196221019999899"/>
    <s v="Stop"/>
    <n v="2.600141112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"/>
    <x v="1"/>
    <s v="SlowWalk"/>
    <s v="LG L15G"/>
    <s v="Start"/>
    <n v="9.4790000275679597E-6"/>
    <s v="ActionDown"/>
    <n v="0.86079863899999498"/>
    <s v="ActionUp"/>
    <n v="0.89547984800003599"/>
    <s v="ActionDown"/>
    <n v="1.0373855200000399"/>
    <s v="ActionUp"/>
    <n v="1.0670414050000501"/>
    <s v="ActionDown"/>
    <n v="1.20758427200007"/>
    <s v="ActionUp"/>
    <n v="1.22603744800005"/>
    <s v="ActionDown"/>
    <n v="1.6343902590000401"/>
    <s v="ActionUp"/>
    <n v="1.66886286600004"/>
    <s v="ActionDown"/>
    <n v="1.9589382789999901"/>
    <s v="ActionUp"/>
    <n v="2.0015068760000001"/>
    <s v="ActionDown"/>
    <n v="2.1977614590000401"/>
    <s v="ActionUp"/>
    <n v="2.2401860400000202"/>
    <s v="Stop"/>
    <n v="2.5687678630000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"/>
    <x v="1"/>
    <s v="SlowWalk"/>
    <s v="LG L15G"/>
    <s v="Start"/>
    <n v="7.8649999295521394E-6"/>
    <s v="ActionDown"/>
    <n v="0.69920710099995598"/>
    <s v="ActionUp"/>
    <n v="0.70947481099995002"/>
    <s v="ActionDown"/>
    <n v="0.84122731299998998"/>
    <s v="ActionUp"/>
    <n v="0.85945298000001402"/>
    <s v="ActionDown"/>
    <n v="0.99314844899993204"/>
    <s v="ActionUp"/>
    <n v="1.0472784899999299"/>
    <s v="ActionDown"/>
    <n v="1.6582335909999899"/>
    <s v="ActionUp"/>
    <n v="1.6846889939999901"/>
    <s v="ActionDown"/>
    <n v="1.8491856489999901"/>
    <s v="ActionUp"/>
    <n v="1.8995575569999801"/>
    <s v="ActionDown"/>
    <n v="2.1718097509999499"/>
    <s v="ActionUp"/>
    <n v="2.2146782620000001"/>
    <s v="Stop"/>
    <n v="2.5664592289999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"/>
    <x v="1"/>
    <s v="SlowWalk"/>
    <s v="LG L15G"/>
    <s v="Start"/>
    <n v="7.7079999982743107E-6"/>
    <s v="ActionDown"/>
    <n v="0.906991156999993"/>
    <s v="ActionUp"/>
    <n v="0.93682541499993"/>
    <s v="ActionDown"/>
    <n v="1.0634889619999499"/>
    <s v="ActionUp"/>
    <n v="1.0986943340000099"/>
    <s v="ActionDown"/>
    <n v="1.2255806619999701"/>
    <s v="ActionUp"/>
    <n v="1.2601814009999499"/>
    <s v="ActionDown"/>
    <n v="1.67753353899991"/>
    <s v="ActionUp"/>
    <n v="1.7193997250000099"/>
    <s v="ActionDown"/>
    <n v="2.0774851379999202"/>
    <s v="ActionUp"/>
    <n v="2.14370436199999"/>
    <s v="ActionDown"/>
    <n v="2.4055182199999701"/>
    <s v="ActionUp"/>
    <n v="2.4680824369999002"/>
    <s v="Stop"/>
    <n v="2.885535043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"/>
    <x v="1"/>
    <s v="Sitting"/>
    <s v="LG L15G"/>
    <s v="Start"/>
    <n v="1.1979000078099401E-5"/>
    <s v="ActionDown"/>
    <n v="8.5642008940000096"/>
    <s v="ActionUp"/>
    <n v="8.6024446900000804"/>
    <s v="ActionDown"/>
    <n v="8.7207202199999703"/>
    <s v="ActionUp"/>
    <n v="8.7552754990000494"/>
    <s v="ActionDown"/>
    <n v="8.8796432579999802"/>
    <s v="ActionUp"/>
    <n v="8.9166347210000296"/>
    <s v="ActionDown"/>
    <n v="9.2667143560000795"/>
    <s v="ActionUp"/>
    <n v="9.3020025150000194"/>
    <s v="ActionDown"/>
    <n v="9.6133890470000498"/>
    <s v="ActionUp"/>
    <n v="9.6640999769999691"/>
    <s v="ActionDown"/>
    <n v="9.9338273739999696"/>
    <s v="ActionUp"/>
    <n v="9.9947485210000195"/>
    <s v="Stop"/>
    <n v="10.715260297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"/>
    <x v="1"/>
    <s v="Sitting"/>
    <s v="LG L15G"/>
    <s v="Start"/>
    <n v="7.4999999242208998E-6"/>
    <s v="ActionDown"/>
    <n v="0.75950145499996302"/>
    <s v="ActionUp"/>
    <n v="0.77756167399991205"/>
    <s v="ActionDown"/>
    <n v="0.90049166500000399"/>
    <s v="ActionUp"/>
    <n v="0.92110415799993395"/>
    <s v="ActionDown"/>
    <n v="1.0499124969999201"/>
    <s v="ActionUp"/>
    <n v="1.08498264799993"/>
    <s v="ActionDown"/>
    <n v="1.42933869899991"/>
    <s v="ActionUp"/>
    <n v="1.46431113799997"/>
    <s v="ActionDown"/>
    <n v="1.8084849449999101"/>
    <s v="ActionUp"/>
    <n v="1.85012134699991"/>
    <s v="ActionDown"/>
    <n v="2.0912996799999002"/>
    <s v="ActionUp"/>
    <n v="2.1493087439999901"/>
    <s v="Stop"/>
    <n v="2.564256448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"/>
    <x v="1"/>
    <s v="Sitting"/>
    <s v="LG L15G"/>
    <s v="Start"/>
    <n v="7.5520000564210898E-6"/>
    <s v="ActionDown"/>
    <n v="0.67673453200006795"/>
    <s v="ActionUp"/>
    <n v="0.71468369900003303"/>
    <s v="ActionDown"/>
    <n v="0.83915760600007105"/>
    <s v="ActionUp"/>
    <n v="0.86594505400000799"/>
    <s v="ActionDown"/>
    <n v="0.99486724100006496"/>
    <s v="ActionUp"/>
    <n v="1.02936500200007"/>
    <s v="ActionDown"/>
    <n v="1.3411144909999799"/>
    <s v="ActionUp"/>
    <n v="1.39989750300003"/>
    <s v="ActionDown"/>
    <n v="1.73465921600006"/>
    <s v="ActionUp"/>
    <n v="1.79357302100004"/>
    <s v="ActionDown"/>
    <n v="2.0438247390000002"/>
    <s v="ActionUp"/>
    <n v="2.0954741670000199"/>
    <s v="Stop"/>
    <n v="2.595170989000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5"/>
    <x v="1"/>
    <s v="Sitting"/>
    <s v="LG L15G"/>
    <s v="Start"/>
    <n v="8.4900000274501508E-6"/>
    <s v="ActionDown"/>
    <n v="0.79175489099998198"/>
    <s v="ActionUp"/>
    <n v="0.82613070900004004"/>
    <s v="ActionDown"/>
    <n v="0.97567303000005201"/>
    <s v="ActionUp"/>
    <n v="0.99636307000002899"/>
    <s v="ActionDown"/>
    <n v="1.12487328099996"/>
    <s v="ActionUp"/>
    <n v="1.1676083290000101"/>
    <s v="ActionDown"/>
    <n v="1.53544952499999"/>
    <s v="ActionUp"/>
    <n v="1.58912088399995"/>
    <s v="ActionDown"/>
    <n v="1.8613533310000301"/>
    <s v="ActionUp"/>
    <n v="1.9127699450000299"/>
    <s v="ActionDown"/>
    <n v="2.1571299500000101"/>
    <s v="ActionUp"/>
    <n v="2.2156758299999999"/>
    <s v="Stop"/>
    <n v="2.673031467999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6"/>
    <x v="1"/>
    <s v="Sitting"/>
    <s v="LG L15G"/>
    <s v="Start"/>
    <n v="9.4790000275679597E-6"/>
    <s v="ActionDown"/>
    <n v="0.56703516699997103"/>
    <s v="ActionUp"/>
    <n v="0.601500861999966"/>
    <s v="ActionDown"/>
    <n v="0.72665931300002695"/>
    <s v="ActionUp"/>
    <n v="0.74506186300004595"/>
    <s v="ActionDown"/>
    <n v="0.88439738399995305"/>
    <s v="ActionUp"/>
    <n v="0.92205279899997095"/>
    <s v="ActionDown"/>
    <n v="1.2658968629999601"/>
    <s v="ActionUp"/>
    <n v="1.29240529899993"/>
    <s v="ActionDown"/>
    <n v="1.6042137959999501"/>
    <s v="ActionUp"/>
    <n v="1.6789773309999401"/>
    <s v="ActionDown"/>
    <n v="2.0009328080000102"/>
    <s v="ActionUp"/>
    <n v="2.0426234230000002"/>
    <s v="Stop"/>
    <n v="2.4639452530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7"/>
    <x v="1"/>
    <s v="FastWalk"/>
    <s v="LG L15G"/>
    <s v="Start"/>
    <n v="1.12500000568616E-5"/>
    <s v="ActionDown"/>
    <n v="11.090056970999999"/>
    <s v="ActionUp"/>
    <n v="11.116731193"/>
    <s v="ActionDown"/>
    <n v="11.227816765"/>
    <s v="ActionUp"/>
    <n v="11.257063274"/>
    <s v="ActionDown"/>
    <n v="11.370838534000001"/>
    <s v="ActionUp"/>
    <n v="11.39695244"/>
    <s v="ActionDown"/>
    <n v="11.715622859"/>
    <s v="ActionUp"/>
    <n v="11.760705097000001"/>
    <s v="ActionDown"/>
    <n v="12.059260828999999"/>
    <s v="ActionUp"/>
    <n v="12.0775290030001"/>
    <s v="ActionDown"/>
    <n v="12.272193535"/>
    <s v="ActionUp"/>
    <n v="12.298158691999999"/>
    <s v="Stop"/>
    <n v="12.70928651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"/>
    <x v="1"/>
    <s v="FastWalk"/>
    <s v="LG L15G"/>
    <s v="Start"/>
    <n v="7.3950000114564301E-6"/>
    <s v="ActionDown"/>
    <n v="0.43186443000001801"/>
    <s v="ActionUp"/>
    <n v="0.466735347999929"/>
    <s v="ActionDown"/>
    <n v="0.59345154999993999"/>
    <s v="ActionUp"/>
    <n v="0.61529061099997695"/>
    <s v="ActionDown"/>
    <n v="0.739390507999928"/>
    <s v="ActionUp"/>
    <n v="0.74968566500001499"/>
    <s v="ActionDown"/>
    <n v="1.11811521300001"/>
    <s v="ActionUp"/>
    <n v="1.13220488799993"/>
    <s v="ActionDown"/>
    <n v="1.4215280319999599"/>
    <s v="ActionUp"/>
    <n v="1.42483627599995"/>
    <s v="ActionDown"/>
    <n v="1.6082007539999901"/>
    <s v="ActionUp"/>
    <n v="1.611032528"/>
    <s v="Stop"/>
    <n v="1.944832442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"/>
    <x v="1"/>
    <s v="FastWalk"/>
    <s v="LG L15G"/>
    <s v="Start"/>
    <n v="6.5110000377899201E-6"/>
    <s v="ActionDown"/>
    <n v="0.45893038799999802"/>
    <s v="ActionUp"/>
    <n v="0.48540658800004599"/>
    <s v="ActionDown"/>
    <n v="0.61310967900010305"/>
    <s v="ActionUp"/>
    <n v="0.61822666200009702"/>
    <s v="ActionDown"/>
    <n v="0.74050247600007402"/>
    <s v="ActionUp"/>
    <n v="0.74321136500009199"/>
    <s v="ActionDown"/>
    <n v="1.2265275800000299"/>
    <s v="ActionUp"/>
    <n v="1.24484956000003"/>
    <s v="ActionDown"/>
    <n v="1.60607139500007"/>
    <s v="ActionUp"/>
    <n v="1.6436260050000999"/>
    <s v="ActionDown"/>
    <n v="1.83315091000008"/>
    <s v="ActionUp"/>
    <n v="1.8756064540000299"/>
    <s v="Stop"/>
    <n v="2.206578446000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"/>
    <x v="1"/>
    <s v="FastWalk"/>
    <s v="LG L15G"/>
    <s v="Start"/>
    <n v="1.2030999982926E-5"/>
    <s v="ActionDown"/>
    <n v="2.7006740069999702"/>
    <s v="ActionUp"/>
    <n v="2.7113359349999602"/>
    <s v="ActionDown"/>
    <n v="2.83028510199994"/>
    <s v="ActionUp"/>
    <n v="2.8482627590000198"/>
    <s v="ActionDown"/>
    <n v="2.9655264570000099"/>
    <s v="ActionUp"/>
    <n v="2.97815703000003"/>
    <s v="ActionDown"/>
    <n v="3.3436840609999701"/>
    <s v="ActionUp"/>
    <n v="3.3968297889999799"/>
    <s v="ActionDown"/>
    <n v="3.6736407790000301"/>
    <s v="ActionUp"/>
    <n v="3.7086193200000199"/>
    <s v="ActionDown"/>
    <n v="3.9037714529999898"/>
    <s v="ActionUp"/>
    <n v="3.94143796699995"/>
    <s v="Stop"/>
    <n v="4.2033070799999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"/>
    <x v="1"/>
    <s v="FastWalk"/>
    <s v="LG L15G"/>
    <s v="Start"/>
    <n v="2.26615000087804E-4"/>
    <s v="ActionDown"/>
    <n v="0.53180542300003697"/>
    <s v="ActionUp"/>
    <n v="0.56612906100008298"/>
    <s v="ActionDown"/>
    <n v="0.68474812400006602"/>
    <s v="ActionUp"/>
    <n v="0.69230239500006896"/>
    <s v="ActionDown"/>
    <n v="0.82516026100006401"/>
    <s v="ActionUp"/>
    <n v="0.83544817699998897"/>
    <s v="ActionDown"/>
    <n v="1.1107727790000499"/>
    <s v="ActionUp"/>
    <n v="1.13658848500006"/>
    <s v="ActionDown"/>
    <n v="1.4020017500000601"/>
    <s v="ActionUp"/>
    <n v="1.42195416000004"/>
    <s v="ActionDown"/>
    <n v="1.7104766520000101"/>
    <s v="ActionUp"/>
    <n v="1.7471509200000801"/>
    <s v="Stop"/>
    <n v="2.012966843000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2"/>
    <x v="2"/>
    <s v="Setup"/>
    <s v="LG L15G"/>
    <s v="Start"/>
    <n v="4.6349999820449696E-6"/>
    <s v="ActionDown"/>
    <n v="30.528797259000001"/>
    <s v="ActionUp"/>
    <n v="30.594663992000001"/>
    <s v="ActionDown"/>
    <n v="31.367872171999998"/>
    <s v="ActionUp"/>
    <n v="31.440984013000001"/>
    <s v="ActionDown"/>
    <n v="32.195255309999901"/>
    <s v="ActionUp"/>
    <n v="32.245739045999997"/>
    <s v="ActionDown"/>
    <n v="32.523988067999902"/>
    <s v="ActionUp"/>
    <n v="32.547830855999997"/>
    <s v="ActionDown"/>
    <n v="32.687343175999999"/>
    <s v="ActionUp"/>
    <n v="32.730071185"/>
    <s v="ActionDown"/>
    <n v="32.951849208999903"/>
    <s v="ActionUp"/>
    <n v="32.981075977000003"/>
    <s v="ActionDown"/>
    <n v="33.250406655999903"/>
    <s v="ActionUp"/>
    <n v="33.309273736000002"/>
    <s v="Stop"/>
    <n v="36.208442118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3"/>
    <x v="2"/>
    <s v="Setup"/>
    <s v="LG L15G"/>
    <s v="Start"/>
    <n v="9.0099999852100104E-6"/>
    <s v="ActionDown"/>
    <n v="4.2390433359999999"/>
    <s v="ActionUp"/>
    <n v="4.2714120870000398"/>
    <s v="ActionDown"/>
    <n v="4.9374442140000303"/>
    <s v="ActionUp"/>
    <n v="4.9878909870000099"/>
    <s v="ActionDown"/>
    <n v="5.7424871130000303"/>
    <s v="ActionUp"/>
    <n v="5.7853755290000199"/>
    <s v="ActionDown"/>
    <n v="6.0463944269999903"/>
    <s v="ActionUp"/>
    <n v="6.0739870820000297"/>
    <s v="ActionDown"/>
    <n v="6.2189856759999804"/>
    <s v="ActionUp"/>
    <n v="6.2724662489999901"/>
    <s v="ActionDown"/>
    <n v="6.4534348490000104"/>
    <s v="ActionUp"/>
    <n v="6.4960673919999801"/>
    <s v="ActionDown"/>
    <n v="6.75639703499996"/>
    <s v="ActionUp"/>
    <n v="6.8034303609999798"/>
    <s v="Stop"/>
    <n v="8.8300642709999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4"/>
    <x v="2"/>
    <s v="Setup"/>
    <s v="LG L15G"/>
    <s v="Start"/>
    <n v="1.5886000028331101E-5"/>
    <s v="ActionDown"/>
    <n v="0.73690288200009402"/>
    <s v="ActionUp"/>
    <n v="0.78683953699999098"/>
    <s v="ActionDown"/>
    <n v="1.6478698340000599"/>
    <s v="ActionUp"/>
    <n v="1.68232211200006"/>
    <s v="ActionDown"/>
    <n v="2.59598178100009"/>
    <s v="ActionUp"/>
    <n v="2.6459271200000098"/>
    <s v="ActionDown"/>
    <n v="2.94702210700006"/>
    <s v="ActionUp"/>
    <n v="2.98188984800003"/>
    <s v="ActionDown"/>
    <n v="3.1255872369999902"/>
    <s v="ActionUp"/>
    <n v="3.17642744900001"/>
    <s v="ActionDown"/>
    <n v="3.3835697360000201"/>
    <s v="ActionUp"/>
    <n v="3.44229088500003"/>
    <s v="ActionDown"/>
    <n v="3.7435076060000898"/>
    <s v="ActionUp"/>
    <n v="3.81766901100002"/>
    <s v="Stop"/>
    <n v="4.6055056620000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5"/>
    <x v="2"/>
    <s v="Setup"/>
    <s v="LG L15G"/>
    <s v="Start"/>
    <n v="8.3850000009988401E-6"/>
    <s v="ActionDown"/>
    <n v="0.59631180799999495"/>
    <s v="ActionUp"/>
    <n v="0.67828525200002299"/>
    <s v="ActionDown"/>
    <n v="1.73068138200005"/>
    <s v="ActionUp"/>
    <n v="1.793523413"/>
    <s v="ActionDown"/>
    <n v="2.7425369350000799"/>
    <s v="ActionUp"/>
    <n v="2.79297509500008"/>
    <s v="ActionDown"/>
    <n v="3.1363926360000902"/>
    <s v="ActionUp"/>
    <n v="3.1392170110000199"/>
    <s v="ActionDown"/>
    <n v="3.2827517599999898"/>
    <s v="ActionUp"/>
    <n v="3.32536044400001"/>
    <s v="ActionDown"/>
    <n v="3.5529745100000101"/>
    <s v="ActionUp"/>
    <n v="3.6035789370000599"/>
    <s v="ActionDown"/>
    <n v="3.8777502899999901"/>
    <s v="ActionUp"/>
    <n v="3.94466784600001"/>
    <s v="Stop"/>
    <n v="4.696525113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6"/>
    <x v="2"/>
    <s v="Setup"/>
    <s v="LG L15G"/>
    <s v="Start"/>
    <n v="1.05719999510256E-5"/>
    <s v="ActionDown"/>
    <n v="1.0839509999999499"/>
    <s v="ActionUp"/>
    <n v="1.1505382609999499"/>
    <s v="ActionDown"/>
    <n v="2.2556004809999801"/>
    <s v="ActionUp"/>
    <n v="2.3407466019999599"/>
    <s v="ActionDown"/>
    <n v="3.2901693689999498"/>
    <s v="ActionUp"/>
    <n v="3.3727677489999901"/>
    <s v="ActionDown"/>
    <n v="3.6434948820000201"/>
    <s v="ActionUp"/>
    <n v="3.6869074379999298"/>
    <s v="ActionDown"/>
    <n v="3.8127547279999501"/>
    <s v="ActionUp"/>
    <n v="3.8715170199999398"/>
    <s v="ActionDown"/>
    <n v="4.1111522859999896"/>
    <s v="ActionUp"/>
    <n v="4.1536285270000199"/>
    <s v="ActionDown"/>
    <n v="4.50766953200002"/>
    <s v="ActionUp"/>
    <n v="4.5581237129999801"/>
    <s v="Stop"/>
    <n v="5.489917828999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7"/>
    <x v="2"/>
    <s v="Setup"/>
    <s v="LG L15G"/>
    <s v="Start"/>
    <n v="8.9579999666966597E-6"/>
    <s v="ActionDown"/>
    <n v="0.88998476599999699"/>
    <s v="ActionUp"/>
    <n v="0.96396023700003697"/>
    <s v="ActionDown"/>
    <n v="1.98672590900002"/>
    <s v="ActionUp"/>
    <n v="2.05057387199997"/>
    <s v="ActionDown"/>
    <n v="2.9293067030000599"/>
    <s v="ActionUp"/>
    <n v="2.9793367490000202"/>
    <s v="ActionDown"/>
    <n v="3.2237225239999798"/>
    <s v="ActionUp"/>
    <n v="3.26136917799999"/>
    <s v="ActionDown"/>
    <n v="3.40118349800002"/>
    <s v="ActionUp"/>
    <n v="3.4591229799999601"/>
    <s v="ActionDown"/>
    <n v="3.67173303900005"/>
    <s v="ActionUp"/>
    <n v="3.7300025650000599"/>
    <s v="ActionDown"/>
    <n v="4.0012148389999904"/>
    <s v="ActionUp"/>
    <n v="4.05108066900004"/>
    <s v="Stop"/>
    <n v="4.892430031999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8"/>
    <x v="2"/>
    <s v="Setup"/>
    <s v="LG L15G"/>
    <s v="Start"/>
    <n v="7.7079999982743107E-6"/>
    <s v="ActionDown"/>
    <n v="0.72155745300005902"/>
    <s v="ActionUp"/>
    <n v="0.77199746700000504"/>
    <s v="ActionDown"/>
    <n v="1.597929012"/>
    <s v="ActionUp"/>
    <n v="1.6879289739999801"/>
    <s v="ActionDown"/>
    <n v="2.6010276299999702"/>
    <s v="ActionUp"/>
    <n v="2.6594999630000302"/>
    <s v="ActionDown"/>
    <n v="2.9721110259999901"/>
    <s v="ActionUp"/>
    <n v="3.0069856700000601"/>
    <s v="ActionDown"/>
    <n v="3.1560247610000198"/>
    <s v="ActionUp"/>
    <n v="3.2073760120000498"/>
    <s v="ActionDown"/>
    <n v="3.42812611600004"/>
    <s v="ActionUp"/>
    <n v="3.4867238240000198"/>
    <s v="ActionDown"/>
    <n v="3.7480800690000202"/>
    <s v="ActionUp"/>
    <n v="3.8070788759999901"/>
    <s v="Stop"/>
    <n v="4.7367194250000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9"/>
    <x v="2"/>
    <s v="Setup"/>
    <s v="LG L15G"/>
    <s v="Start"/>
    <n v="8.0730000036055504E-6"/>
    <s v="ActionDown"/>
    <n v="0.72990652199996398"/>
    <s v="ActionUp"/>
    <n v="0.78861438700005204"/>
    <s v="ActionDown"/>
    <n v="1.7946343300000001"/>
    <s v="ActionUp"/>
    <n v="1.8421037279999799"/>
    <s v="ActionDown"/>
    <n v="2.703236618"/>
    <s v="ActionUp"/>
    <n v="2.7611776270000501"/>
    <s v="ActionDown"/>
    <n v="3.0238212100000501"/>
    <s v="ActionUp"/>
    <n v="3.05772358299998"/>
    <s v="ActionDown"/>
    <n v="3.19402418799995"/>
    <s v="ActionUp"/>
    <n v="3.2362465869999801"/>
    <s v="ActionDown"/>
    <n v="3.4438337779999899"/>
    <s v="ActionUp"/>
    <n v="3.5025117940000401"/>
    <s v="ActionDown"/>
    <n v="3.76411466299998"/>
    <s v="ActionUp"/>
    <n v="3.8306617429999501"/>
    <s v="Stop"/>
    <n v="4.353564086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0"/>
    <x v="2"/>
    <s v="Setup"/>
    <s v="LG L15G"/>
    <s v="Start"/>
    <n v="7.3439999823676704E-6"/>
    <s v="ActionDown"/>
    <n v="0.71407106699996303"/>
    <s v="ActionUp"/>
    <n v="0.77255565699999795"/>
    <s v="ActionDown"/>
    <n v="1.92622931400001"/>
    <s v="ActionUp"/>
    <n v="1.9729516649999801"/>
    <s v="ActionDown"/>
    <n v="2.8696767810000599"/>
    <s v="ActionUp"/>
    <n v="2.9199569749999901"/>
    <s v="ActionDown"/>
    <n v="3.20145953600001"/>
    <s v="ActionUp"/>
    <n v="3.2203185920000101"/>
    <s v="ActionDown"/>
    <n v="3.3627740599999898"/>
    <s v="ActionUp"/>
    <n v="3.41083749799997"/>
    <s v="ActionDown"/>
    <n v="3.61768324399997"/>
    <s v="ActionUp"/>
    <n v="3.6687206200000402"/>
    <s v="ActionDown"/>
    <n v="3.9298929630000399"/>
    <s v="ActionUp"/>
    <n v="3.9878337469999598"/>
    <s v="Stop"/>
    <n v="5.248410472000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1"/>
    <x v="2"/>
    <s v="Setup"/>
    <s v="LG L15G"/>
    <s v="Start"/>
    <n v="1.12499999431747E-5"/>
    <s v="ActionDown"/>
    <n v="0.63940915399996301"/>
    <s v="ActionUp"/>
    <n v="0.72187515099994903"/>
    <s v="ActionDown"/>
    <n v="1.7247144670000101"/>
    <s v="ActionUp"/>
    <n v="1.76697041599993"/>
    <s v="ActionDown"/>
    <n v="2.6455151860000101"/>
    <s v="ActionUp"/>
    <n v="2.6719042390000101"/>
    <s v="ActionDown"/>
    <n v="2.9983086689999201"/>
    <s v="ActionUp"/>
    <n v="3.0064132139999602"/>
    <s v="ActionDown"/>
    <n v="3.1694757899999702"/>
    <s v="ActionUp"/>
    <n v="3.20418210399998"/>
    <s v="ActionDown"/>
    <n v="3.4481237549999801"/>
    <s v="ActionUp"/>
    <n v="3.49066655699994"/>
    <s v="ActionDown"/>
    <n v="3.82867947799991"/>
    <s v="ActionUp"/>
    <n v="3.8708087809999299"/>
    <s v="Stop"/>
    <n v="4.6056049239999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2"/>
    <x v="2"/>
    <s v="Setup"/>
    <s v="LG L15G"/>
    <s v="Start"/>
    <n v="1.22389999432925E-5"/>
    <s v="ActionDown"/>
    <n v="0.75411858299992196"/>
    <s v="ActionUp"/>
    <n v="0.82924996600001999"/>
    <s v="ActionDown"/>
    <n v="1.79658803099994"/>
    <s v="ActionUp"/>
    <n v="1.8544156509999501"/>
    <s v="ActionDown"/>
    <n v="2.6976603589999901"/>
    <s v="ActionUp"/>
    <n v="2.74839959500002"/>
    <s v="ActionDown"/>
    <n v="3.0388317129999201"/>
    <s v="ActionUp"/>
    <n v="3.0576678679999501"/>
    <s v="ActionDown"/>
    <n v="3.2079110009999501"/>
    <s v="ActionUp"/>
    <n v="3.25764407399992"/>
    <s v="ActionDown"/>
    <n v="3.48046073599994"/>
    <s v="ActionUp"/>
    <n v="3.5578545409999802"/>
    <s v="ActionDown"/>
    <n v="3.8689464159999698"/>
    <s v="ActionUp"/>
    <n v="3.9115356359999298"/>
    <s v="Stop"/>
    <n v="4.66452417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3"/>
    <x v="2"/>
    <s v="Setup"/>
    <s v="LG L15G"/>
    <s v="Start"/>
    <n v="1.03119999721457E-5"/>
    <s v="ActionDown"/>
    <n v="0.744186415000058"/>
    <s v="ActionUp"/>
    <n v="0.80816807400003599"/>
    <s v="ActionDown"/>
    <n v="1.87485275899996"/>
    <s v="ActionUp"/>
    <n v="1.9275842719999901"/>
    <s v="ActionDown"/>
    <n v="2.9661873590000498"/>
    <s v="ActionUp"/>
    <n v="3.016853867"/>
    <s v="ActionDown"/>
    <n v="3.32167032300003"/>
    <s v="ActionUp"/>
    <n v="3.3512363009999699"/>
    <s v="ActionDown"/>
    <n v="3.5050267709999599"/>
    <s v="ActionUp"/>
    <n v="3.5554687"/>
    <s v="ActionDown"/>
    <n v="3.7943331259999602"/>
    <s v="ActionUp"/>
    <n v="3.8473419289999802"/>
    <s v="ActionDown"/>
    <n v="4.11371568399999"/>
    <s v="ActionUp"/>
    <n v="4.1962379699999701"/>
    <s v="Stop"/>
    <n v="4.878794322999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4"/>
    <x v="2"/>
    <s v="Setup"/>
    <s v="LG L15G"/>
    <s v="Start"/>
    <n v="1.14069999881394E-5"/>
    <s v="ActionDown"/>
    <n v="0.67886541600000705"/>
    <s v="ActionUp"/>
    <n v="0.74524265599995898"/>
    <s v="ActionDown"/>
    <n v="1.81987217199991"/>
    <s v="ActionUp"/>
    <n v="1.8986472369999701"/>
    <s v="ActionDown"/>
    <n v="2.8992331959999502"/>
    <s v="ActionUp"/>
    <n v="2.96023392099994"/>
    <s v="ActionDown"/>
    <n v="3.2802653969999902"/>
    <s v="ActionUp"/>
    <n v="3.3066473189999201"/>
    <s v="ActionDown"/>
    <n v="3.4575846829999302"/>
    <s v="ActionUp"/>
    <n v="3.51939739499994"/>
    <s v="ActionDown"/>
    <n v="3.7361160429999201"/>
    <s v="ActionUp"/>
    <n v="3.7867745819999001"/>
    <s v="ActionDown"/>
    <n v="4.0488290649999499"/>
    <s v="ActionUp"/>
    <n v="4.1228625519998996"/>
    <s v="Stop"/>
    <n v="4.965169510999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5"/>
    <x v="2"/>
    <s v="Setup"/>
    <s v="LG L15G"/>
    <s v="Start"/>
    <n v="7.5520000564210898E-6"/>
    <s v="ActionDown"/>
    <n v="0.48830709200001299"/>
    <s v="ActionUp"/>
    <n v="0.57401121500004104"/>
    <s v="ActionDown"/>
    <n v="1.70034334700005"/>
    <s v="ActionUp"/>
    <n v="1.7591247560000001"/>
    <s v="ActionDown"/>
    <n v="2.7092662620000199"/>
    <s v="ActionUp"/>
    <n v="2.7597303530000001"/>
    <s v="ActionDown"/>
    <n v="3.0352817120000202"/>
    <s v="ActionUp"/>
    <n v="3.06164630800003"/>
    <s v="ActionDown"/>
    <n v="3.2177365310000101"/>
    <s v="ActionUp"/>
    <n v="3.2605601600000602"/>
    <s v="ActionDown"/>
    <n v="3.5176479770000202"/>
    <s v="ActionUp"/>
    <n v="3.5682004740000299"/>
    <s v="ActionDown"/>
    <n v="3.8837107930000898"/>
    <s v="ActionUp"/>
    <n v="3.9502591740000499"/>
    <s v="Stop"/>
    <n v="4.7033172560001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6"/>
    <x v="2"/>
    <s v="Setup"/>
    <s v="LG L15G"/>
    <s v="Start"/>
    <n v="7.0309999955497898E-6"/>
    <s v="ActionDown"/>
    <n v="0.67902237900000195"/>
    <s v="ActionUp"/>
    <n v="0.74541703800002701"/>
    <s v="ActionDown"/>
    <n v="1.8214037509999299"/>
    <s v="ActionUp"/>
    <n v="1.8614634909999901"/>
    <s v="ActionDown"/>
    <n v="2.9016251159999902"/>
    <s v="ActionUp"/>
    <n v="2.9665462059999701"/>
    <s v="ActionDown"/>
    <n v="3.25172880799993"/>
    <s v="ActionUp"/>
    <n v="3.2973638549999502"/>
    <s v="ActionDown"/>
    <n v="3.4294054699999998"/>
    <s v="ActionUp"/>
    <n v="3.4958828649999898"/>
    <s v="ActionDown"/>
    <n v="3.69962645600003"/>
    <s v="ActionUp"/>
    <n v="3.7661126039999999"/>
    <s v="ActionDown"/>
    <n v="4.041622136"/>
    <s v="ActionUp"/>
    <n v="4.1001955220000301"/>
    <s v="Stop"/>
    <n v="4.797474327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7"/>
    <x v="2"/>
    <s v="SlowWalk"/>
    <s v="LG L15G"/>
    <s v="Start"/>
    <n v="8.0210000987790392E-6"/>
    <s v="ActionDown"/>
    <n v="6.8717886040000096"/>
    <s v="ActionUp"/>
    <n v="6.9183448040000703"/>
    <s v="ActionDown"/>
    <n v="7.99700894099999"/>
    <s v="ActionUp"/>
    <n v="8.0235236409999899"/>
    <s v="ActionDown"/>
    <n v="9.11530169700006"/>
    <s v="ActionUp"/>
    <n v="9.1746344670000308"/>
    <s v="ActionDown"/>
    <n v="9.4918457940000192"/>
    <s v="ActionUp"/>
    <n v="9.5264920750000694"/>
    <s v="ActionDown"/>
    <n v="9.6637827470000204"/>
    <s v="ActionUp"/>
    <n v="9.7093163900000192"/>
    <s v="ActionDown"/>
    <n v="9.9349429180000399"/>
    <s v="ActionUp"/>
    <n v="9.9854420380000803"/>
    <s v="ActionDown"/>
    <n v="10.237981292000001"/>
    <s v="ActionUp"/>
    <n v="10.2959609719999"/>
    <s v="Stop"/>
    <n v="11.067567072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8"/>
    <x v="2"/>
    <s v="SlowWalk"/>
    <s v="LG L15G"/>
    <s v="Start"/>
    <n v="8.6979999878167206E-6"/>
    <s v="ActionDown"/>
    <n v="0.88762342999996202"/>
    <s v="ActionUp"/>
    <n v="0.96173134299999596"/>
    <s v="ActionDown"/>
    <n v="2.2367363949999799"/>
    <s v="ActionUp"/>
    <n v="2.29909498799997"/>
    <s v="ActionDown"/>
    <n v="3.53400929499991"/>
    <s v="ActionUp"/>
    <n v="3.57338063899999"/>
    <s v="ActionDown"/>
    <n v="3.92938844599996"/>
    <s v="ActionUp"/>
    <n v="3.9714550300000102"/>
    <s v="ActionDown"/>
    <n v="4.1161566969999503"/>
    <s v="ActionUp"/>
    <n v="4.15493801299999"/>
    <s v="ActionDown"/>
    <n v="4.3496402969999499"/>
    <s v="ActionUp"/>
    <n v="4.4082696749999197"/>
    <s v="ActionDown"/>
    <n v="4.6705062869999603"/>
    <s v="ActionUp"/>
    <n v="4.73636800899998"/>
    <s v="Stop"/>
    <n v="5.612165197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9"/>
    <x v="2"/>
    <s v="SlowWalk"/>
    <s v="LG L15G"/>
    <s v="Start"/>
    <n v="6.9800000801478703E-6"/>
    <s v="ActionDown"/>
    <n v="0.76747708500010903"/>
    <s v="ActionUp"/>
    <n v="0.84156230700000301"/>
    <s v="ActionDown"/>
    <n v="2.00222674500003"/>
    <s v="ActionUp"/>
    <n v="2.0706778099999998"/>
    <s v="ActionDown"/>
    <n v="3.2164481750000902"/>
    <s v="ActionUp"/>
    <n v="3.2661889620000002"/>
    <s v="ActionDown"/>
    <n v="3.5906138690000899"/>
    <s v="ActionUp"/>
    <n v="3.6329667770000902"/>
    <s v="ActionDown"/>
    <n v="3.8014842250000802"/>
    <s v="ActionUp"/>
    <n v="3.8434210400000599"/>
    <s v="ActionDown"/>
    <n v="4.1144421549999999"/>
    <s v="ActionUp"/>
    <n v="4.1645872830000599"/>
    <s v="ActionDown"/>
    <n v="4.4315490009999996"/>
    <s v="ActionUp"/>
    <n v="4.4977471840001"/>
    <s v="Stop"/>
    <n v="5.0367841460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0"/>
    <x v="2"/>
    <s v="SlowWalk"/>
    <s v="LG L15G"/>
    <s v="Start"/>
    <n v="8.2809999639721304E-6"/>
    <s v="ActionDown"/>
    <n v="0.79754145399999699"/>
    <s v="ActionUp"/>
    <n v="0.86392398399993897"/>
    <s v="ActionDown"/>
    <n v="2.2468960759999801"/>
    <s v="ActionUp"/>
    <n v="2.3015731649999198"/>
    <s v="ActionDown"/>
    <n v="3.4841365959999799"/>
    <s v="ActionUp"/>
    <n v="3.5502862259999102"/>
    <s v="ActionDown"/>
    <n v="4.0010626869999397"/>
    <s v="ActionUp"/>
    <n v="4.0548043889999601"/>
    <s v="ActionDown"/>
    <n v="4.2135959499998901"/>
    <s v="ActionUp"/>
    <n v="4.2562326169999096"/>
    <s v="ActionDown"/>
    <n v="4.5270004929999397"/>
    <s v="ActionUp"/>
    <n v="4.5695088969999897"/>
    <s v="ActionDown"/>
    <n v="4.8492679629999804"/>
    <s v="ActionUp"/>
    <n v="4.9155533589999996"/>
    <s v="Stop"/>
    <n v="5.5243461139999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1"/>
    <x v="2"/>
    <s v="SlowWalk"/>
    <s v="LG L15G"/>
    <s v="Start"/>
    <n v="8.2290000591456192E-6"/>
    <s v="ActionDown"/>
    <n v="0.736740632000078"/>
    <s v="ActionUp"/>
    <n v="0.81147520500007797"/>
    <s v="ActionDown"/>
    <n v="1.9253355060000099"/>
    <s v="ActionUp"/>
    <n v="2.00339898800007"/>
    <s v="ActionDown"/>
    <n v="3.2192554790000201"/>
    <s v="ActionUp"/>
    <n v="3.2720326099999899"/>
    <s v="ActionDown"/>
    <n v="3.6766634699999901"/>
    <s v="ActionUp"/>
    <n v="3.7113157280000402"/>
    <s v="ActionDown"/>
    <n v="3.8658702150000801"/>
    <s v="ActionUp"/>
    <n v="3.9163804240000601"/>
    <s v="ActionDown"/>
    <n v="4.1511417440000198"/>
    <s v="ActionUp"/>
    <n v="4.2019587540000796"/>
    <s v="ActionDown"/>
    <n v="4.5048134570000604"/>
    <s v="ActionUp"/>
    <n v="4.5670194269999902"/>
    <s v="Stop"/>
    <n v="5.144934561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2"/>
    <x v="2"/>
    <s v="FastWalk"/>
    <s v="LG L15G"/>
    <s v="Start"/>
    <n v="6.8220000457586096E-6"/>
    <s v="ActionDown"/>
    <n v="6.1416207360000499"/>
    <s v="ActionUp"/>
    <n v="6.1722402650000197"/>
    <s v="ActionDown"/>
    <n v="7.2910060779999997"/>
    <s v="ActionUp"/>
    <n v="7.3584059050000397"/>
    <s v="ActionDown"/>
    <n v="8.5126461260000497"/>
    <s v="ActionUp"/>
    <n v="8.5676905600000701"/>
    <s v="ActionDown"/>
    <n v="8.9495926840000894"/>
    <s v="ActionUp"/>
    <n v="8.9758712910000895"/>
    <s v="ActionDown"/>
    <n v="9.1343036020000401"/>
    <s v="ActionUp"/>
    <n v="9.1688836180001001"/>
    <s v="ActionDown"/>
    <n v="9.4074823250000392"/>
    <s v="ActionUp"/>
    <n v="9.4665509180000509"/>
    <s v="ActionDown"/>
    <n v="9.6881697820000401"/>
    <s v="ActionUp"/>
    <n v="9.7624691490000206"/>
    <s v="Stop"/>
    <n v="10.625403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3"/>
    <x v="2"/>
    <s v="FastWalk"/>
    <s v="LG L15G"/>
    <s v="Start"/>
    <n v="7.0840000034877398E-6"/>
    <s v="ActionDown"/>
    <n v="0.55856025900004602"/>
    <s v="ActionUp"/>
    <n v="0.62446925900007899"/>
    <s v="ActionDown"/>
    <n v="1.7705127280000801"/>
    <s v="ActionUp"/>
    <n v="1.8367557490000701"/>
    <s v="ActionDown"/>
    <n v="2.91232860700006"/>
    <s v="ActionUp"/>
    <n v="2.98493902400002"/>
    <s v="ActionDown"/>
    <n v="3.3540628379999999"/>
    <s v="ActionUp"/>
    <n v="3.3882350109999999"/>
    <s v="ActionDown"/>
    <n v="3.5427610020000202"/>
    <s v="ActionUp"/>
    <n v="3.5771205370000398"/>
    <s v="ActionDown"/>
    <n v="3.80727256900001"/>
    <s v="ActionUp"/>
    <n v="3.8899510050000501"/>
    <s v="ActionDown"/>
    <n v="4.1315678360000403"/>
    <s v="ActionUp"/>
    <n v="4.20624314100007"/>
    <s v="Stop"/>
    <n v="4.8212863180000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4"/>
    <x v="2"/>
    <s v="FastWalk"/>
    <s v="LG L15G"/>
    <s v="Start"/>
    <n v="2.44789999896966E-5"/>
    <s v="ActionDown"/>
    <n v="0.68374409799991998"/>
    <s v="ActionUp"/>
    <n v="0.757788377999986"/>
    <s v="ActionDown"/>
    <n v="1.9775137839999299"/>
    <s v="ActionUp"/>
    <n v="2.05466483599991"/>
    <s v="ActionDown"/>
    <n v="3.5044303959999699"/>
    <s v="ActionUp"/>
    <n v="3.55627657399998"/>
    <s v="ActionDown"/>
    <n v="3.9792436519999201"/>
    <s v="ActionUp"/>
    <n v="4.01377343199999"/>
    <s v="ActionDown"/>
    <n v="4.1637893729999798"/>
    <s v="ActionUp"/>
    <n v="4.1981089029999303"/>
    <s v="ActionDown"/>
    <n v="4.4595847889998996"/>
    <s v="ActionUp"/>
    <n v="4.5185756209999601"/>
    <s v="ActionDown"/>
    <n v="4.8591698379999499"/>
    <s v="ActionUp"/>
    <n v="4.9230191119999001"/>
    <s v="Stop"/>
    <n v="5.607833424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5"/>
    <x v="2"/>
    <s v="FastWalk"/>
    <s v="LG L15G"/>
    <s v="Start"/>
    <n v="7.0830000140631404E-6"/>
    <s v="ActionDown"/>
    <n v="0.635480774000029"/>
    <s v="ActionUp"/>
    <n v="0.69503686100006201"/>
    <s v="ActionDown"/>
    <n v="1.6626987880000501"/>
    <s v="ActionUp"/>
    <n v="1.7286487060000499"/>
    <s v="ActionDown"/>
    <n v="2.7497752120000301"/>
    <s v="ActionUp"/>
    <n v="2.7918130240000201"/>
    <s v="ActionDown"/>
    <n v="3.0582235689999999"/>
    <s v="ActionUp"/>
    <n v="3.1004065630000901"/>
    <s v="ActionDown"/>
    <n v="3.2414192730000102"/>
    <s v="ActionUp"/>
    <n v="3.27574588800007"/>
    <s v="ActionDown"/>
    <n v="3.4705463040000901"/>
    <s v="ActionUp"/>
    <n v="3.5128266180000698"/>
    <s v="ActionDown"/>
    <n v="3.7672611440000301"/>
    <s v="ActionUp"/>
    <n v="3.8285193770000201"/>
    <s v="Stop"/>
    <n v="4.2888507840000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6"/>
    <x v="2"/>
    <s v="FastWalk"/>
    <s v="LG L15G"/>
    <s v="Start"/>
    <n v="7.9689999665788407E-6"/>
    <s v="ActionDown"/>
    <n v="0.63183865099995196"/>
    <s v="ActionUp"/>
    <n v="0.674275258999955"/>
    <s v="ActionDown"/>
    <n v="1.5717828449999101"/>
    <s v="ActionUp"/>
    <n v="1.6292276689999801"/>
    <s v="ActionDown"/>
    <n v="2.2074090419999899"/>
    <s v="ActionUp"/>
    <n v="2.2818351019999401"/>
    <s v="ActionDown"/>
    <n v="2.7674823419999899"/>
    <s v="ActionUp"/>
    <n v="2.80276708199994"/>
    <s v="ActionDown"/>
    <n v="2.9434703629999599"/>
    <s v="ActionUp"/>
    <n v="2.9782676019999599"/>
    <s v="ActionDown"/>
    <n v="3.19862156399995"/>
    <s v="ActionUp"/>
    <n v="3.2332870299999201"/>
    <s v="ActionDown"/>
    <n v="3.4640248439999302"/>
    <s v="ActionUp"/>
    <n v="3.5145244249999901"/>
    <s v="Stop"/>
    <n v="4.1110384379999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7"/>
    <x v="2"/>
    <s v="FastWalk"/>
    <s v="LG L15G"/>
    <s v="Start"/>
    <n v="8.5929999613654201E-6"/>
    <s v="ActionDown"/>
    <n v="12.7315768629999"/>
    <s v="ActionUp"/>
    <n v="12.7860993169999"/>
    <s v="ActionDown"/>
    <n v="13.912573532"/>
    <s v="ActionUp"/>
    <n v="13.9706645779999"/>
    <s v="ActionDown"/>
    <n v="14.936005055000001"/>
    <s v="ActionUp"/>
    <n v="15.0018871419999"/>
    <s v="ActionDown"/>
    <n v="15.2346376629999"/>
    <s v="ActionUp"/>
    <n v="15.268746647999899"/>
    <s v="ActionDown"/>
    <n v="15.40876656"/>
    <s v="ActionUp"/>
    <n v="15.458957593999999"/>
    <s v="ActionDown"/>
    <n v="15.6737282279999"/>
    <s v="ActionUp"/>
    <n v="15.7240268109999"/>
    <s v="ActionDown"/>
    <n v="15.963143383999901"/>
    <s v="ActionUp"/>
    <n v="16.045766607000001"/>
    <s v="Stop"/>
    <n v="16.547371744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8"/>
    <x v="2"/>
    <s v="Sitting"/>
    <s v="LG L15G"/>
    <s v="Start"/>
    <n v="1.00000000884392E-5"/>
    <s v="ActionDown"/>
    <n v="3.5666623380000102"/>
    <s v="ActionUp"/>
    <n v="3.6254956390000599"/>
    <s v="ActionDown"/>
    <n v="4.6763112190000102"/>
    <s v="ActionUp"/>
    <n v="4.74524150500008"/>
    <s v="ActionDown"/>
    <n v="5.7308369120000799"/>
    <s v="ActionUp"/>
    <n v="5.7890071990000198"/>
    <s v="ActionDown"/>
    <n v="6.0443540810000496"/>
    <s v="ActionUp"/>
    <n v="6.0944808789999998"/>
    <s v="ActionDown"/>
    <n v="6.2534218980000498"/>
    <s v="ActionUp"/>
    <n v="6.3035004240000401"/>
    <s v="ActionDown"/>
    <n v="6.5741955629999804"/>
    <s v="ActionUp"/>
    <n v="6.6565229710000704"/>
    <s v="ActionDown"/>
    <n v="6.9102472550000504"/>
    <s v="ActionUp"/>
    <n v="6.9760105860000197"/>
    <s v="Stop"/>
    <n v="7.6236136869999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9"/>
    <x v="2"/>
    <s v="Sitting"/>
    <s v="LG L15G"/>
    <s v="Start"/>
    <n v="7.7610000062122708E-6"/>
    <s v="ActionDown"/>
    <n v="0.69486638700004699"/>
    <s v="ActionUp"/>
    <n v="0.74476460200003203"/>
    <s v="ActionDown"/>
    <n v="1.9083906030000399"/>
    <s v="ActionUp"/>
    <n v="1.98787752500004"/>
    <s v="ActionDown"/>
    <n v="2.9199892730000498"/>
    <s v="ActionUp"/>
    <n v="2.9939513489999801"/>
    <s v="ActionDown"/>
    <n v="3.3456793130000002"/>
    <s v="ActionUp"/>
    <n v="3.38029522500005"/>
    <s v="ActionDown"/>
    <n v="3.5306366429999798"/>
    <s v="ActionUp"/>
    <n v="3.584028934"/>
    <s v="ActionDown"/>
    <n v="3.81355972300002"/>
    <s v="ActionUp"/>
    <n v="3.8807742530000202"/>
    <s v="ActionDown"/>
    <n v="4.1437277579999501"/>
    <s v="ActionUp"/>
    <n v="4.2264382590000196"/>
    <s v="Stop"/>
    <n v="5.1767125879999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60"/>
    <x v="2"/>
    <s v="Sitting"/>
    <s v="LG L15G"/>
    <s v="Start"/>
    <n v="7.3440000960545098E-6"/>
    <s v="ActionDown"/>
    <n v="0.61418799200009699"/>
    <s v="ActionUp"/>
    <n v="0.66609336200008296"/>
    <s v="ActionDown"/>
    <n v="1.7742050720000799"/>
    <s v="ActionUp"/>
    <n v="1.85655331999998"/>
    <s v="ActionDown"/>
    <n v="2.95203535500002"/>
    <s v="ActionUp"/>
    <n v="2.97364740400007"/>
    <s v="ActionDown"/>
    <n v="3.2843549480001002"/>
    <s v="ActionUp"/>
    <n v="3.3118196920000802"/>
    <s v="ActionDown"/>
    <n v="3.4614800500000902"/>
    <s v="ActionUp"/>
    <n v="3.5111665290000902"/>
    <s v="ActionDown"/>
    <n v="3.737723576"/>
    <s v="ActionUp"/>
    <n v="3.7878574759999899"/>
    <s v="ActionDown"/>
    <n v="4.0458227640000297"/>
    <s v="ActionUp"/>
    <n v="4.1270032730000104"/>
    <s v="Stop"/>
    <n v="4.933569586000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61"/>
    <x v="2"/>
    <s v="Sitting"/>
    <s v="LG L15G"/>
    <s v="Start"/>
    <n v="9.3219999826033001E-6"/>
    <s v="ActionDown"/>
    <n v="1.16245141399997"/>
    <s v="ActionUp"/>
    <n v="1.21582451300002"/>
    <s v="ActionDown"/>
    <n v="2.2758318200000001"/>
    <s v="ActionUp"/>
    <n v="2.347042289"/>
    <s v="ActionDown"/>
    <n v="3.4414568189999901"/>
    <s v="ActionUp"/>
    <n v="3.4903315590000799"/>
    <s v="ActionDown"/>
    <n v="3.7964375000000201"/>
    <s v="ActionUp"/>
    <n v="3.81485416400005"/>
    <s v="ActionDown"/>
    <n v="3.9613898900000701"/>
    <s v="ActionUp"/>
    <n v="4.0150771849999902"/>
    <s v="ActionDown"/>
    <n v="4.2554299939999902"/>
    <s v="ActionUp"/>
    <n v="4.3050056750000696"/>
    <s v="ActionDown"/>
    <n v="4.5800069410000699"/>
    <s v="ActionUp"/>
    <n v="4.6547361430000302"/>
    <s v="Stop"/>
    <n v="5.5341693159999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2"/>
    <x v="3"/>
    <s v="Setup"/>
    <s v="LG L15G"/>
    <s v="Start"/>
    <n v="5.5720001910231E-6"/>
    <s v="ActionDown"/>
    <n v="35.596287322000002"/>
    <s v="ActionUp"/>
    <n v="35.674372224999999"/>
    <s v="ActionDown"/>
    <n v="36.001735089"/>
    <s v="ActionUp"/>
    <n v="36.076593058"/>
    <s v="ActionDown"/>
    <n v="36.241102695000102"/>
    <s v="ActionUp"/>
    <n v="36.302560610999898"/>
    <s v="ActionDown"/>
    <n v="36.527444535000001"/>
    <s v="ActionUp"/>
    <n v="36.618585092000103"/>
    <s v="ActionDown"/>
    <n v="37.141181498000101"/>
    <s v="ActionUp"/>
    <n v="37.266646756"/>
    <s v="ActionDown"/>
    <n v="37.581493317000103"/>
    <s v="ActionUp"/>
    <n v="37.672243268000102"/>
    <s v="ActionDown"/>
    <n v="37.814290715000197"/>
    <s v="ActionUp"/>
    <n v="37.869838058000099"/>
    <s v="ActionDown"/>
    <n v="38.077425564000102"/>
    <s v="ActionUp"/>
    <n v="38.159509204000102"/>
    <s v="Stop"/>
    <n v="41.555717743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3"/>
    <x v="3"/>
    <s v="Setup"/>
    <s v="LG L15G"/>
    <s v="Start"/>
    <n v="1.4686999975310701E-5"/>
    <s v="ActionDown"/>
    <n v="1.4759027709999299"/>
    <s v="ActionUp"/>
    <n v="1.5898419400000401"/>
    <s v="ActionDown"/>
    <n v="1.9583015869998199"/>
    <s v="ActionUp"/>
    <n v="2.0562979279998199"/>
    <s v="ActionDown"/>
    <n v="2.2266758450000399"/>
    <s v="ActionUp"/>
    <n v="2.3018660529999102"/>
    <s v="ActionDown"/>
    <n v="2.4660705319999998"/>
    <s v="ActionUp"/>
    <n v="2.56769745899987"/>
    <s v="ActionDown"/>
    <n v="3.0703023809999102"/>
    <s v="ActionUp"/>
    <n v="3.2163511049998301"/>
    <s v="ActionDown"/>
    <n v="3.5581333309999001"/>
    <s v="ActionUp"/>
    <n v="3.6322374080000301"/>
    <s v="ActionDown"/>
    <n v="3.81635433199994"/>
    <s v="ActionUp"/>
    <n v="3.8716232409999498"/>
    <s v="ActionDown"/>
    <n v="4.0391567859999196"/>
    <s v="ActionUp"/>
    <n v="4.1135568339998301"/>
    <s v="Stop"/>
    <n v="4.672200490000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4"/>
    <x v="3"/>
    <s v="Setup"/>
    <s v="LG L15G"/>
    <s v="Start"/>
    <n v="8.7500000063300797E-6"/>
    <s v="ActionDown"/>
    <n v="1.49382831699995"/>
    <s v="ActionUp"/>
    <n v="1.55676258199991"/>
    <s v="ActionDown"/>
    <n v="1.95222998999997"/>
    <s v="ActionUp"/>
    <n v="2.0345008700000999"/>
    <s v="ActionDown"/>
    <n v="2.2157377910000302"/>
    <s v="ActionUp"/>
    <n v="2.2738559169999899"/>
    <s v="ActionDown"/>
    <n v="2.4546720119999401"/>
    <s v="ActionUp"/>
    <n v="2.5690036769999498"/>
    <s v="ActionDown"/>
    <n v="2.99135583399993"/>
    <s v="ActionUp"/>
    <n v="3.1134036759999599"/>
    <s v="ActionDown"/>
    <n v="3.4013603870000599"/>
    <s v="ActionUp"/>
    <n v="3.50829440699999"/>
    <s v="ActionDown"/>
    <n v="3.6704408139999001"/>
    <s v="ActionUp"/>
    <n v="3.7206339370000001"/>
    <s v="ActionDown"/>
    <n v="3.9239608640000299"/>
    <s v="ActionUp"/>
    <n v="4.0065024789998898"/>
    <s v="Stop"/>
    <n v="4.501741230000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5"/>
    <x v="3"/>
    <s v="Setup"/>
    <s v="LG L15G"/>
    <s v="Start"/>
    <n v="8.9059999481833006E-6"/>
    <s v="ActionDown"/>
    <n v="0.54979401399987105"/>
    <s v="ActionUp"/>
    <n v="0.67239177299984398"/>
    <s v="ActionDown"/>
    <n v="1.0739154169998499"/>
    <s v="ActionUp"/>
    <n v="1.15855942799998"/>
    <s v="ActionDown"/>
    <n v="1.37526583199996"/>
    <s v="ActionUp"/>
    <n v="1.41749807299993"/>
    <s v="ActionDown"/>
    <n v="1.5818450009999101"/>
    <s v="ActionUp"/>
    <n v="1.68664968899997"/>
    <s v="ActionDown"/>
    <n v="2.1342645239999398"/>
    <s v="ActionUp"/>
    <n v="2.2530152619999599"/>
    <s v="ActionDown"/>
    <n v="2.5871348979999298"/>
    <s v="ActionUp"/>
    <n v="2.6991629169999598"/>
    <s v="ActionDown"/>
    <n v="2.8817102609998502"/>
    <s v="ActionUp"/>
    <n v="2.9477735420000499"/>
    <s v="ActionDown"/>
    <n v="3.1257482280000199"/>
    <s v="ActionUp"/>
    <n v="3.2033506249999801"/>
    <s v="Stop"/>
    <n v="3.6336535389998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6"/>
    <x v="3"/>
    <s v="Setup"/>
    <s v="LG L15G"/>
    <s v="Start"/>
    <n v="8.5410001702257398E-6"/>
    <s v="ActionDown"/>
    <n v="0.64207048600019301"/>
    <s v="ActionUp"/>
    <n v="0.75179281400005404"/>
    <s v="ActionDown"/>
    <n v="1.1349723490000001"/>
    <s v="ActionUp"/>
    <n v="1.25811843800011"/>
    <s v="ActionDown"/>
    <n v="1.4439711470001799"/>
    <s v="ActionUp"/>
    <n v="1.52949739700011"/>
    <s v="ActionDown"/>
    <n v="1.71516771000005"/>
    <s v="ActionUp"/>
    <n v="1.80572729200002"/>
    <s v="ActionDown"/>
    <n v="2.2723616160001199"/>
    <s v="ActionUp"/>
    <n v="2.4039347410000498"/>
    <s v="ActionDown"/>
    <n v="2.7360509780000899"/>
    <s v="ActionUp"/>
    <n v="2.8187458350000698"/>
    <s v="ActionDown"/>
    <n v="2.9917196860001201"/>
    <s v="ActionUp"/>
    <n v="3.0689042720000499"/>
    <s v="ActionDown"/>
    <n v="3.2142970320001001"/>
    <s v="ActionUp"/>
    <n v="3.2888535420001901"/>
    <s v="Stop"/>
    <n v="3.77586541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7"/>
    <x v="3"/>
    <s v="Setup"/>
    <s v="LG L15G"/>
    <s v="Start"/>
    <n v="8.8550000327813905E-6"/>
    <s v="ActionDown"/>
    <n v="0.78006230100004303"/>
    <s v="ActionUp"/>
    <n v="0.84643948000007097"/>
    <s v="ActionDown"/>
    <n v="1.27770563299986"/>
    <s v="ActionUp"/>
    <n v="1.3522067219998899"/>
    <s v="ActionDown"/>
    <n v="1.56037119899997"/>
    <s v="ActionUp"/>
    <n v="1.61041927299993"/>
    <s v="ActionDown"/>
    <n v="1.7960378170000599"/>
    <s v="ActionUp"/>
    <n v="1.89469890700002"/>
    <s v="ActionDown"/>
    <n v="2.3348111719999398"/>
    <s v="ActionUp"/>
    <n v="2.40936729300005"/>
    <s v="ActionDown"/>
    <n v="2.7867339090000698"/>
    <s v="ActionUp"/>
    <n v="2.8853035429999601"/>
    <s v="ActionDown"/>
    <n v="3.10649173599995"/>
    <s v="ActionUp"/>
    <n v="3.17257677199995"/>
    <s v="ActionDown"/>
    <n v="3.38056125299999"/>
    <s v="ActionUp"/>
    <n v="3.4428461469999498"/>
    <s v="Stop"/>
    <n v="3.871252382999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8"/>
    <x v="3"/>
    <s v="Setup"/>
    <s v="LG L15G"/>
    <s v="Start"/>
    <n v="8.6979998741298897E-6"/>
    <s v="ActionDown"/>
    <n v="0.67932883299999902"/>
    <s v="ActionUp"/>
    <n v="0.78518246499993405"/>
    <s v="ActionDown"/>
    <n v="1.18951029199979"/>
    <s v="ActionUp"/>
    <n v="1.2794664229998001"/>
    <s v="ActionDown"/>
    <n v="1.4917966349998999"/>
    <s v="ActionUp"/>
    <n v="1.56604183999979"/>
    <s v="ActionDown"/>
    <n v="1.7557010049999899"/>
    <s v="ActionUp"/>
    <n v="1.84587407999993"/>
    <s v="ActionDown"/>
    <n v="2.3008456949999001"/>
    <s v="ActionUp"/>
    <n v="2.3862143409999099"/>
    <s v="ActionDown"/>
    <n v="2.7329153289999701"/>
    <s v="ActionUp"/>
    <n v="2.79959173499992"/>
    <s v="ActionDown"/>
    <n v="3.0073788249999298"/>
    <s v="ActionUp"/>
    <n v="3.06529829699979"/>
    <s v="ActionDown"/>
    <n v="3.25519512299979"/>
    <s v="ActionUp"/>
    <n v="3.353730068"/>
    <s v="Stop"/>
    <n v="3.833064600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9"/>
    <x v="3"/>
    <s v="Setup"/>
    <s v="LG L15G"/>
    <s v="Start"/>
    <n v="1.0937000070043699E-5"/>
    <s v="ActionDown"/>
    <n v="0.59364077200007104"/>
    <s v="ActionUp"/>
    <n v="0.70853327999998295"/>
    <s v="ActionDown"/>
    <n v="1.0858850009999499"/>
    <s v="ActionUp"/>
    <n v="1.18428015400013"/>
    <s v="ActionDown"/>
    <n v="1.3739078690000399"/>
    <s v="ActionUp"/>
    <n v="1.4508804659999399"/>
    <s v="ActionDown"/>
    <n v="1.6425496350000199"/>
    <s v="ActionUp"/>
    <n v="1.7333795280001101"/>
    <s v="ActionDown"/>
    <n v="2.1647260400000001"/>
    <s v="ActionUp"/>
    <n v="2.2230639040001199"/>
    <s v="ActionDown"/>
    <n v="2.6093445819999399"/>
    <s v="ActionUp"/>
    <n v="2.7079119259999498"/>
    <s v="ActionDown"/>
    <n v="2.8848822889999601"/>
    <s v="ActionUp"/>
    <n v="2.9521916119999698"/>
    <s v="ActionDown"/>
    <n v="3.18633103699994"/>
    <s v="ActionUp"/>
    <n v="3.2608904670000798"/>
    <s v="Stop"/>
    <n v="3.702733304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0"/>
    <x v="3"/>
    <s v="Setup"/>
    <s v="LG L15G"/>
    <s v="Start"/>
    <n v="1.1198000038348201E-5"/>
    <s v="ActionDown"/>
    <n v="0.699474942000051"/>
    <s v="ActionUp"/>
    <n v="0.74919556800000398"/>
    <s v="ActionDown"/>
    <n v="1.2527730799999901"/>
    <s v="ActionUp"/>
    <n v="1.3024105140000299"/>
    <s v="ActionDown"/>
    <n v="1.5151101530000199"/>
    <s v="ActionUp"/>
    <n v="1.573314578"/>
    <s v="ActionDown"/>
    <n v="1.7628316640000301"/>
    <s v="ActionUp"/>
    <n v="1.8296082760000401"/>
    <s v="ActionDown"/>
    <n v="2.2713768700000401"/>
    <s v="ActionUp"/>
    <n v="2.3566714529999899"/>
    <s v="ActionDown"/>
    <n v="2.6900265570000101"/>
    <s v="ActionUp"/>
    <n v="2.7718190580001099"/>
    <s v="ActionDown"/>
    <n v="2.9634397310001002"/>
    <s v="ActionUp"/>
    <n v="3.0325723910000302"/>
    <s v="ActionDown"/>
    <n v="3.1781053600000102"/>
    <s v="ActionUp"/>
    <n v="3.2282212449999799"/>
    <s v="Stop"/>
    <n v="3.635447254000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1"/>
    <x v="3"/>
    <s v="Setup"/>
    <s v="LG L15G"/>
    <s v="Start"/>
    <n v="8.0730001172923898E-6"/>
    <s v="ActionDown"/>
    <n v="0.70567731899996"/>
    <s v="ActionUp"/>
    <n v="0.77974685799995302"/>
    <s v="ActionDown"/>
    <n v="1.2111309250001301"/>
    <s v="ActionUp"/>
    <n v="1.2855327950001001"/>
    <s v="ActionDown"/>
    <n v="1.4395981610000399"/>
    <s v="ActionUp"/>
    <n v="1.47487524300004"/>
    <s v="ActionDown"/>
    <n v="1.72723794900002"/>
    <s v="ActionUp"/>
    <n v="1.7859662329999499"/>
    <s v="ActionDown"/>
    <n v="2.2257217930000399"/>
    <s v="ActionUp"/>
    <n v="2.2999065980000002"/>
    <s v="ActionDown"/>
    <n v="2.6148395899999701"/>
    <s v="ActionUp"/>
    <n v="2.71326071099997"/>
    <s v="ActionDown"/>
    <n v="2.88519222100012"/>
    <s v="ActionUp"/>
    <n v="2.9516509190000302"/>
    <s v="ActionDown"/>
    <n v="3.1686533760000599"/>
    <s v="ActionUp"/>
    <n v="3.2428936260000598"/>
    <s v="Stop"/>
    <n v="3.925688085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2"/>
    <x v="3"/>
    <s v="Setup"/>
    <s v="LG L15G"/>
    <s v="Start"/>
    <n v="8.7490000169054804E-6"/>
    <s v="ActionDown"/>
    <n v="0.54256093599997202"/>
    <s v="ActionUp"/>
    <n v="0.62433559800001603"/>
    <s v="ActionDown"/>
    <n v="1.0335823169998499"/>
    <s v="ActionUp"/>
    <n v="1.1159215329998899"/>
    <s v="ActionDown"/>
    <n v="1.2880030500000399"/>
    <s v="ActionUp"/>
    <n v="1.34696601199993"/>
    <s v="ActionDown"/>
    <n v="1.51869757700001"/>
    <s v="ActionUp"/>
    <n v="1.60121720999995"/>
    <s v="ActionDown"/>
    <n v="2.0375658129999001"/>
    <s v="ActionUp"/>
    <n v="2.1288704389999098"/>
    <s v="ActionDown"/>
    <n v="2.4439606490000099"/>
    <s v="ActionUp"/>
    <n v="2.5425189289999199"/>
    <s v="ActionDown"/>
    <n v="2.7018248150000002"/>
    <s v="ActionUp"/>
    <n v="2.7518467929999102"/>
    <s v="ActionDown"/>
    <n v="2.9553018980000099"/>
    <s v="ActionUp"/>
    <n v="3.0133538249999599"/>
    <s v="Stop"/>
    <n v="3.434179811999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3"/>
    <x v="3"/>
    <s v="Setup"/>
    <s v="LG L15G"/>
    <s v="Start"/>
    <n v="6.7710000166698499E-6"/>
    <s v="ActionDown"/>
    <n v="0.49935473599998598"/>
    <s v="ActionUp"/>
    <n v="0.56526697999993303"/>
    <s v="ActionDown"/>
    <n v="0.94454676700001905"/>
    <s v="ActionUp"/>
    <n v="0.99797130299998504"/>
    <s v="ActionDown"/>
    <n v="1.19754510100005"/>
    <s v="ActionUp"/>
    <n v="1.24789448000001"/>
    <s v="ActionDown"/>
    <n v="1.4066005209999699"/>
    <s v="ActionUp"/>
    <n v="1.4724035940000699"/>
    <s v="ActionDown"/>
    <n v="1.94532932299989"/>
    <s v="ActionUp"/>
    <n v="2.0148076569998898"/>
    <s v="ActionDown"/>
    <n v="2.4698399960000099"/>
    <s v="ActionUp"/>
    <n v="2.5397087500000399"/>
    <s v="ActionDown"/>
    <n v="2.7073136970000098"/>
    <s v="ActionUp"/>
    <n v="2.7575201039999202"/>
    <s v="ActionDown"/>
    <n v="2.96232603899989"/>
    <s v="ActionUp"/>
    <n v="3.00784937499997"/>
    <s v="Stop"/>
    <n v="3.4294956239998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4"/>
    <x v="3"/>
    <s v="Setup"/>
    <s v="LG L15G"/>
    <s v="Start"/>
    <n v="2.2082999976191701E-5"/>
    <s v="ActionDown"/>
    <n v="0.54131707800002005"/>
    <s v="ActionUp"/>
    <n v="0.65395682300004399"/>
    <s v="ActionDown"/>
    <n v="0.99891745100012397"/>
    <s v="ActionUp"/>
    <n v="1.0684627610000901"/>
    <s v="ActionDown"/>
    <n v="1.2449662040000899"/>
    <s v="ActionUp"/>
    <n v="1.2873993220000499"/>
    <s v="ActionDown"/>
    <n v="1.45987224100008"/>
    <s v="ActionUp"/>
    <n v="1.582109166"/>
    <s v="ActionDown"/>
    <n v="1.95529372800001"/>
    <s v="ActionUp"/>
    <n v="2.1103778120000198"/>
    <s v="ActionDown"/>
    <n v="2.36822150900002"/>
    <s v="ActionUp"/>
    <n v="2.43429312400007"/>
    <s v="ActionDown"/>
    <n v="2.6119510440000702"/>
    <s v="ActionUp"/>
    <n v="2.6615029669999299"/>
    <s v="ActionDown"/>
    <n v="2.8694732280000599"/>
    <s v="ActionUp"/>
    <n v="2.9439501550000302"/>
    <s v="Stop"/>
    <n v="3.627983517000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5"/>
    <x v="3"/>
    <s v="Setup"/>
    <s v="LG L15G"/>
    <s v="Start"/>
    <n v="8.0730001172923898E-6"/>
    <s v="ActionDown"/>
    <n v="0.56327498600012404"/>
    <s v="ActionUp"/>
    <n v="0.663666326000111"/>
    <s v="ActionDown"/>
    <n v="1.0073690940000599"/>
    <s v="ActionUp"/>
    <n v="1.08971356500001"/>
    <s v="ActionDown"/>
    <n v="1.2800308089999799"/>
    <s v="ActionUp"/>
    <n v="1.33024950200001"/>
    <s v="ActionDown"/>
    <n v="1.56546393100006"/>
    <s v="ActionUp"/>
    <n v="1.63161143000002"/>
    <s v="ActionDown"/>
    <n v="2.0860429670001301"/>
    <s v="ActionUp"/>
    <n v="2.2081600240001"/>
    <s v="ActionDown"/>
    <n v="2.5056970650000401"/>
    <s v="ActionUp"/>
    <n v="2.5748284599999298"/>
    <s v="ActionDown"/>
    <n v="2.7338229940000902"/>
    <s v="ActionUp"/>
    <n v="2.7839198670001202"/>
    <s v="ActionDown"/>
    <n v="2.99221788599993"/>
    <s v="ActionUp"/>
    <n v="3.0743633570000299"/>
    <s v="Stop"/>
    <n v="3.7570779810000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6"/>
    <x v="3"/>
    <s v="Setup"/>
    <s v="LG L15G"/>
    <s v="Start"/>
    <n v="7.6570001965592298E-6"/>
    <s v="ActionDown"/>
    <n v="0.670845565000036"/>
    <s v="ActionUp"/>
    <n v="0.74732062900011398"/>
    <s v="ActionDown"/>
    <n v="1.0541054010000099"/>
    <s v="ActionUp"/>
    <n v="1.1280941700001601"/>
    <s v="ActionDown"/>
    <n v="1.3049884470001401"/>
    <s v="ActionUp"/>
    <n v="1.36318823100009"/>
    <s v="ActionDown"/>
    <n v="1.5310446910000299"/>
    <s v="ActionUp"/>
    <n v="1.6376952110001599"/>
    <s v="ActionDown"/>
    <n v="2.0293770279999901"/>
    <s v="ActionUp"/>
    <n v="2.1358096900000798"/>
    <s v="ActionDown"/>
    <n v="2.40686267500018"/>
    <s v="ActionUp"/>
    <n v="2.4889102120000599"/>
    <s v="ActionDown"/>
    <n v="2.7065302110001901"/>
    <s v="ActionUp"/>
    <n v="2.7806593260002002"/>
    <s v="ActionDown"/>
    <n v="2.9397276660001799"/>
    <s v="ActionUp"/>
    <n v="3.0217235439999901"/>
    <s v="Stop"/>
    <n v="3.389142418000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7"/>
    <x v="3"/>
    <s v="SlowWalk"/>
    <s v="LG L15G"/>
    <s v="Start"/>
    <n v="8.4900000274501508E-6"/>
    <s v="ActionDown"/>
    <n v="14.229270497"/>
    <s v="ActionUp"/>
    <n v="14.3366570590001"/>
    <s v="ActionDown"/>
    <n v="14.637120496"/>
    <s v="ActionUp"/>
    <n v="14.744202684000101"/>
    <s v="ActionDown"/>
    <n v="14.899980862000101"/>
    <s v="ActionUp"/>
    <n v="14.9660784659999"/>
    <s v="ActionDown"/>
    <n v="15.1521775820001"/>
    <s v="ActionUp"/>
    <n v="15.2534176850001"/>
    <s v="ActionDown"/>
    <n v="15.6382850970001"/>
    <s v="ActionUp"/>
    <n v="15.755955861"/>
    <s v="ActionDown"/>
    <n v="16.030508089000001"/>
    <s v="ActionUp"/>
    <n v="16.096799142999998"/>
    <s v="ActionDown"/>
    <n v="16.269570079999902"/>
    <s v="ActionUp"/>
    <n v="16.3040909129999"/>
    <s v="ActionDown"/>
    <n v="16.4438664860001"/>
    <s v="ActionUp"/>
    <n v="16.486322423000001"/>
    <s v="Stop"/>
    <n v="16.924371113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8"/>
    <x v="3"/>
    <s v="SlowWalk"/>
    <s v="LG L15G"/>
    <s v="Start"/>
    <n v="8.1250000221189095E-6"/>
    <s v="ActionDown"/>
    <n v="5.1202336119999901"/>
    <s v="ActionUp"/>
    <n v="5.2438522429999903"/>
    <s v="ActionDown"/>
    <n v="5.5139962010000501"/>
    <s v="ActionUp"/>
    <n v="5.6210792219999304"/>
    <s v="ActionDown"/>
    <n v="5.7824371399999501"/>
    <s v="ActionUp"/>
    <n v="5.8421374009999401"/>
    <s v="ActionDown"/>
    <n v="6.0190305799999297"/>
    <s v="ActionUp"/>
    <n v="6.1285345879998596"/>
    <s v="ActionDown"/>
    <n v="6.5527195810000096"/>
    <s v="ActionUp"/>
    <n v="6.66937318099985"/>
    <s v="ActionDown"/>
    <n v="6.9283212519999298"/>
    <s v="ActionUp"/>
    <n v="7.0185595339999001"/>
    <s v="ActionDown"/>
    <n v="7.1820004219998701"/>
    <s v="ActionUp"/>
    <n v="7.2319090659998402"/>
    <s v="ActionDown"/>
    <n v="7.3728940119999598"/>
    <s v="ActionUp"/>
    <n v="7.4389653680000203"/>
    <s v="Stop"/>
    <n v="7.904424069000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9"/>
    <x v="3"/>
    <s v="SlowWalk"/>
    <s v="LG L15G"/>
    <s v="Start"/>
    <n v="8.2809999639721304E-6"/>
    <s v="ActionDown"/>
    <n v="1.9590879139998301"/>
    <s v="ActionUp"/>
    <n v="2.0449437989998298"/>
    <s v="ActionDown"/>
    <n v="2.39332434199991"/>
    <s v="ActionUp"/>
    <n v="2.4781411429998998"/>
    <s v="ActionDown"/>
    <n v="2.6772261989999602"/>
    <s v="ActionUp"/>
    <n v="2.74393384999984"/>
    <s v="ActionDown"/>
    <n v="2.9091422869998902"/>
    <s v="ActionUp"/>
    <n v="3.02274447499985"/>
    <s v="ActionDown"/>
    <n v="3.49503281499983"/>
    <s v="ActionUp"/>
    <n v="3.5844350999998298"/>
    <s v="ActionDown"/>
    <n v="3.87834333599994"/>
    <s v="ActionUp"/>
    <n v="3.9399890569998202"/>
    <s v="ActionDown"/>
    <n v="4.1660648899999098"/>
    <s v="ActionUp"/>
    <n v="4.2242580159997898"/>
    <s v="ActionDown"/>
    <n v="4.3799857769999999"/>
    <s v="ActionUp"/>
    <n v="4.4574253599998803"/>
    <s v="Stop"/>
    <n v="5.03346004599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0"/>
    <x v="3"/>
    <s v="SlowWalk"/>
    <s v="LG L15G"/>
    <s v="Start"/>
    <n v="8.64599996930337E-6"/>
    <s v="ActionDown"/>
    <n v="0.90161249900006601"/>
    <s v="ActionUp"/>
    <n v="0.97925192799993899"/>
    <s v="ActionDown"/>
    <n v="1.32163729100011"/>
    <s v="ActionUp"/>
    <n v="1.39582151100012"/>
    <s v="ActionDown"/>
    <n v="1.56371947899992"/>
    <s v="ActionUp"/>
    <n v="1.6141336979999299"/>
    <s v="ActionDown"/>
    <n v="1.7859612520001"/>
    <s v="ActionUp"/>
    <n v="1.8767914590000601"/>
    <s v="ActionDown"/>
    <n v="2.2731031099999601"/>
    <s v="ActionUp"/>
    <n v="2.36320411600013"/>
    <s v="ActionDown"/>
    <n v="2.7278048570001299"/>
    <s v="ActionUp"/>
    <n v="2.8027926570000501"/>
    <s v="ActionDown"/>
    <n v="2.9795019279999901"/>
    <s v="ActionUp"/>
    <n v="3.0375778130000901"/>
    <s v="ActionDown"/>
    <n v="3.1874261990001198"/>
    <s v="ActionUp"/>
    <n v="3.2297787510001399"/>
    <s v="Stop"/>
    <n v="3.714050337000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1"/>
    <x v="3"/>
    <s v="SlowWalk"/>
    <s v="LG L15G"/>
    <s v="Start"/>
    <n v="1.96359999335982E-5"/>
    <s v="ActionDown"/>
    <n v="0.652922327999931"/>
    <s v="ActionUp"/>
    <n v="0.73011227599999895"/>
    <s v="ActionDown"/>
    <n v="1.0679430749998999"/>
    <s v="ActionUp"/>
    <n v="1.1359516519999"/>
    <s v="ActionDown"/>
    <n v="1.30183066199992"/>
    <s v="ActionUp"/>
    <n v="1.35250211999982"/>
    <s v="ActionDown"/>
    <n v="1.4797622229998499"/>
    <s v="ActionUp"/>
    <n v="1.5540993579997999"/>
    <s v="ActionDown"/>
    <n v="1.9859972259998799"/>
    <s v="ActionUp"/>
    <n v="2.0760814419998002"/>
    <s v="ActionDown"/>
    <n v="2.3643943179999898"/>
    <s v="ActionUp"/>
    <n v="2.4307159729998999"/>
    <s v="ActionDown"/>
    <n v="2.6072497249999702"/>
    <s v="ActionUp"/>
    <n v="2.6579356599997901"/>
    <s v="ActionDown"/>
    <n v="2.7899456619998002"/>
    <s v="ActionUp"/>
    <n v="2.8403926930000098"/>
    <s v="Stop"/>
    <n v="3.189940712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2"/>
    <x v="3"/>
    <s v="Sitting"/>
    <s v="LG L15G"/>
    <s v="Start"/>
    <n v="1.1198000038348201E-5"/>
    <s v="ActionDown"/>
    <n v="1.7119414989999699"/>
    <s v="ActionUp"/>
    <n v="1.7977688949999899"/>
    <s v="ActionDown"/>
    <n v="2.1366040000000299"/>
    <s v="ActionUp"/>
    <n v="2.2303553530000499"/>
    <s v="ActionDown"/>
    <n v="2.3858012909999999"/>
    <s v="ActionUp"/>
    <n v="2.4476248329999599"/>
    <s v="ActionDown"/>
    <n v="2.5896479059999802"/>
    <s v="ActionUp"/>
    <n v="2.6751236349998599"/>
    <s v="ActionDown"/>
    <n v="3.0847913989998599"/>
    <s v="ActionUp"/>
    <n v="3.16663467500006"/>
    <s v="ActionDown"/>
    <n v="3.4955870789999599"/>
    <s v="ActionUp"/>
    <n v="3.59409878999986"/>
    <s v="ActionDown"/>
    <n v="3.7569401969999401"/>
    <s v="ActionUp"/>
    <n v="3.8233423829999502"/>
    <s v="ActionDown"/>
    <n v="4.0045568210000502"/>
    <s v="ActionUp"/>
    <n v="4.0628883199999501"/>
    <s v="Stop"/>
    <n v="4.3521248299998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3"/>
    <x v="3"/>
    <s v="Sitting"/>
    <s v="LG L15G"/>
    <s v="Start"/>
    <n v="1.16139999590814E-5"/>
    <s v="ActionDown"/>
    <n v="0.767006751000053"/>
    <s v="ActionUp"/>
    <n v="0.85727307299998701"/>
    <s v="ActionDown"/>
    <n v="1.1373217749999101"/>
    <s v="ActionUp"/>
    <n v="1.22763583200003"/>
    <s v="ActionDown"/>
    <n v="1.4281108840000301"/>
    <s v="ActionUp"/>
    <n v="1.48326526000005"/>
    <s v="ActionDown"/>
    <n v="1.6717033400000201"/>
    <s v="ActionUp"/>
    <n v="1.7706430189998601"/>
    <s v="ActionDown"/>
    <n v="2.1749901099999498"/>
    <s v="ActionUp"/>
    <n v="2.25746426899991"/>
    <s v="ActionDown"/>
    <n v="2.63569937800002"/>
    <s v="ActionUp"/>
    <n v="2.7178941649999602"/>
    <s v="ActionDown"/>
    <n v="2.8766730219999701"/>
    <s v="ActionUp"/>
    <n v="2.9353361949999899"/>
    <s v="ActionDown"/>
    <n v="3.0761761979999802"/>
    <s v="ActionUp"/>
    <n v="3.1425160920000499"/>
    <s v="Stop"/>
    <n v="3.665777461000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4"/>
    <x v="3"/>
    <s v="Sitting"/>
    <s v="LG L15G"/>
    <s v="Start"/>
    <n v="8.64599996930337E-6"/>
    <s v="ActionDown"/>
    <n v="0.47758587099997302"/>
    <s v="ActionUp"/>
    <n v="0.55969154900003504"/>
    <s v="ActionDown"/>
    <n v="0.92058717500003695"/>
    <s v="ActionUp"/>
    <n v="0.99482066499990596"/>
    <s v="ActionDown"/>
    <n v="1.18485910799995"/>
    <s v="ActionUp"/>
    <n v="1.25970493399995"/>
    <s v="ActionDown"/>
    <n v="1.41428066499997"/>
    <s v="ActionUp"/>
    <n v="1.4889131630000001"/>
    <s v="ActionDown"/>
    <n v="1.88525358099991"/>
    <s v="ActionUp"/>
    <n v="1.9671785789998899"/>
    <s v="ActionDown"/>
    <n v="2.35911165199991"/>
    <s v="ActionUp"/>
    <n v="2.457723944"/>
    <s v="ActionDown"/>
    <n v="2.6121000389998699"/>
    <s v="ActionUp"/>
    <n v="2.6704168080000201"/>
    <s v="ActionDown"/>
    <n v="2.8081136299999798"/>
    <s v="ActionUp"/>
    <n v="2.8693083189998498"/>
    <s v="Stop"/>
    <n v="3.242966500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5"/>
    <x v="3"/>
    <s v="Sitting"/>
    <s v="LG L15G"/>
    <s v="Start"/>
    <n v="8.95900006980809E-6"/>
    <s v="ActionDown"/>
    <n v="0.48770621100015799"/>
    <s v="ActionUp"/>
    <n v="0.59403260100020805"/>
    <s v="ActionDown"/>
    <n v="0.94116980200010403"/>
    <s v="ActionUp"/>
    <n v="1.0237869230002099"/>
    <s v="ActionDown"/>
    <n v="1.2181928610000301"/>
    <s v="ActionUp"/>
    <n v="1.26850421500012"/>
    <s v="ActionDown"/>
    <n v="1.4273747350000501"/>
    <s v="ActionUp"/>
    <n v="1.5097679640000401"/>
    <s v="ActionDown"/>
    <n v="1.9600766180001301"/>
    <s v="ActionUp"/>
    <n v="2.0660028070001299"/>
    <s v="ActionDown"/>
    <n v="2.3545259840000199"/>
    <s v="ActionUp"/>
    <n v="2.4294884840001001"/>
    <s v="ActionDown"/>
    <n v="2.58537421400001"/>
    <s v="ActionUp"/>
    <n v="2.65378791200009"/>
    <s v="ActionDown"/>
    <n v="2.7807771840000401"/>
    <s v="ActionUp"/>
    <n v="2.8474578080001698"/>
    <s v="Stop"/>
    <n v="3.3724437590001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6"/>
    <x v="3"/>
    <s v="Sitting"/>
    <s v="LG L15G"/>
    <s v="Start"/>
    <n v="8.0209999850921997E-6"/>
    <s v="ActionDown"/>
    <n v="0.50197300199988604"/>
    <s v="ActionUp"/>
    <n v="0.58443931099986901"/>
    <s v="ActionDown"/>
    <n v="0.92258358899994097"/>
    <s v="ActionUp"/>
    <n v="0.98878883999987"/>
    <s v="ActionDown"/>
    <n v="1.21916373699991"/>
    <s v="ActionUp"/>
    <n v="1.2856845709998099"/>
    <s v="ActionDown"/>
    <n v="1.4533635399998199"/>
    <s v="ActionUp"/>
    <n v="1.5438934759999901"/>
    <s v="ActionDown"/>
    <n v="1.96240826899997"/>
    <s v="ActionUp"/>
    <n v="2.0541891009997899"/>
    <s v="ActionDown"/>
    <n v="2.4094909239997802"/>
    <s v="ActionUp"/>
    <n v="2.4844256639998998"/>
    <s v="ActionDown"/>
    <n v="2.6397197269998198"/>
    <s v="ActionUp"/>
    <n v="2.7095191529999698"/>
    <s v="ActionDown"/>
    <n v="2.87261218099979"/>
    <s v="ActionUp"/>
    <n v="2.9715835279998801"/>
    <s v="Stop"/>
    <n v="3.365548106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7"/>
    <x v="3"/>
    <s v="FastWalk"/>
    <s v="LG L15G"/>
    <s v="Start"/>
    <n v="1.22920000649173E-5"/>
    <s v="ActionDown"/>
    <n v="0.66326337400005198"/>
    <s v="ActionUp"/>
    <n v="0.72156561399992802"/>
    <s v="ActionDown"/>
    <n v="1.04201853400013"/>
    <s v="ActionUp"/>
    <n v="1.1083511350000199"/>
    <s v="ActionDown"/>
    <n v="1.28072390000011"/>
    <s v="ActionUp"/>
    <n v="1.3154282709999701"/>
    <s v="ActionDown"/>
    <n v="1.4399181650001001"/>
    <s v="ActionUp"/>
    <n v="1.4774732700000099"/>
    <s v="ActionDown"/>
    <n v="1.8382321750000301"/>
    <s v="ActionUp"/>
    <n v="1.9125754060000799"/>
    <s v="ActionDown"/>
    <n v="2.1552199899999702"/>
    <s v="ActionUp"/>
    <n v="2.21496733399999"/>
    <s v="ActionDown"/>
    <n v="2.3929092600001201"/>
    <s v="ActionUp"/>
    <n v="2.44697561499992"/>
    <s v="ActionDown"/>
    <n v="2.5756833230000198"/>
    <s v="ActionUp"/>
    <n v="2.6291828539999602"/>
    <s v="Stop"/>
    <n v="3.041520508000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8"/>
    <x v="3"/>
    <s v="FastWalk"/>
    <s v="LG L15G"/>
    <s v="Start"/>
    <n v="8.7500000063300797E-6"/>
    <s v="ActionDown"/>
    <n v="0.99908334199994897"/>
    <s v="ActionUp"/>
    <n v="1.02520380400005"/>
    <s v="ActionDown"/>
    <n v="1.3136887479999999"/>
    <s v="ActionUp"/>
    <n v="1.34030781399997"/>
    <s v="ActionDown"/>
    <n v="1.4903096880000199"/>
    <s v="ActionUp"/>
    <n v="1.516805105"/>
    <s v="ActionDown"/>
    <n v="1.6587323440001001"/>
    <s v="ActionUp"/>
    <n v="1.69226109400005"/>
    <s v="ActionDown"/>
    <n v="2.0391032820000401"/>
    <s v="ActionUp"/>
    <n v="2.0817544280000599"/>
    <s v="ActionDown"/>
    <n v="2.3123141139999399"/>
    <s v="ActionUp"/>
    <n v="2.35460250100004"/>
    <s v="ActionDown"/>
    <n v="2.5137221929999201"/>
    <s v="ActionUp"/>
    <n v="2.5639453129999699"/>
    <s v="ActionDown"/>
    <n v="2.6959353659999499"/>
    <s v="ActionUp"/>
    <n v="2.7306510949999798"/>
    <s v="Stop"/>
    <n v="3.328050780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9"/>
    <x v="3"/>
    <s v="FastWalk"/>
    <s v="LG L15G"/>
    <s v="Start"/>
    <n v="7.9690000802656801E-6"/>
    <s v="ActionDown"/>
    <n v="2.21469682300016"/>
    <s v="ActionUp"/>
    <n v="2.2370990630001799"/>
    <s v="ActionDown"/>
    <n v="2.3685742190000298"/>
    <s v="ActionUp"/>
    <n v="2.4191374480001202"/>
    <s v="ActionDown"/>
    <n v="2.5791848960000099"/>
    <s v="ActionUp"/>
    <n v="2.6247346879999802"/>
    <s v="ActionDown"/>
    <n v="2.7439036980001599"/>
    <s v="ActionUp"/>
    <n v="2.7938333860001801"/>
    <s v="ActionDown"/>
    <n v="3.11998188000006"/>
    <s v="ActionUp"/>
    <n v="3.1657698950000301"/>
    <s v="ActionDown"/>
    <n v="3.43181092100007"/>
    <s v="ActionUp"/>
    <n v="3.4588246350001501"/>
    <s v="ActionDown"/>
    <n v="3.59265573000016"/>
    <s v="ActionUp"/>
    <n v="3.62944755300009"/>
    <s v="ActionDown"/>
    <n v="3.760712345"/>
    <s v="ActionUp"/>
    <n v="3.7883370829999801"/>
    <s v="Stop"/>
    <n v="4.0789568730001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90"/>
    <x v="3"/>
    <s v="FastWalk"/>
    <s v="LG L15G"/>
    <s v="Start"/>
    <n v="9.1150000116613194E-6"/>
    <s v="ActionDown"/>
    <n v="7.5520200569999298"/>
    <s v="ActionUp"/>
    <n v="7.64991416399993"/>
    <s v="ActionDown"/>
    <n v="7.9788890569998303"/>
    <s v="ActionUp"/>
    <n v="8.1014892199998396"/>
    <s v="ActionDown"/>
    <n v="8.2557754160000005"/>
    <s v="ActionUp"/>
    <n v="8.3180645830000195"/>
    <s v="ActionDown"/>
    <n v="8.4951718259999307"/>
    <s v="ActionUp"/>
    <n v="8.5696549469998899"/>
    <s v="ActionDown"/>
    <n v="8.93005575099982"/>
    <s v="ActionUp"/>
    <n v="9.0123510419998603"/>
    <s v="ActionDown"/>
    <n v="9.2972654689999601"/>
    <s v="ActionUp"/>
    <n v="9.3952991659998499"/>
    <s v="ActionDown"/>
    <n v="9.5701191649998201"/>
    <s v="ActionUp"/>
    <n v="9.6233408319999398"/>
    <s v="ActionDown"/>
    <n v="9.7379613529999407"/>
    <s v="ActionUp"/>
    <n v="9.7871730199999494"/>
    <s v="Stop"/>
    <n v="10.162126478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1"/>
    <x v="4"/>
    <s v="Setup"/>
    <s v="LG L15G"/>
    <s v="Start"/>
    <n v="1.17699999009346E-5"/>
    <s v="ActionDown"/>
    <n v="12.168258217999799"/>
    <s v="ActionUp"/>
    <n v="12.2230046520001"/>
    <s v="ActionDown"/>
    <n v="12.298677744000001"/>
    <s v="ActionUp"/>
    <n v="12.335985093"/>
    <s v="ActionDown"/>
    <n v="12.412530263000001"/>
    <s v="ActionUp"/>
    <n v="12.449695422000101"/>
    <s v="ActionDown"/>
    <n v="12.534122711999901"/>
    <s v="ActionUp"/>
    <n v="12.572028232999999"/>
    <s v="ActionDown"/>
    <n v="12.648714742999999"/>
    <s v="ActionUp"/>
    <n v="12.677972141"/>
    <s v="ActionDown"/>
    <n v="12.7628532329999"/>
    <s v="ActionUp"/>
    <n v="12.784245943"/>
    <s v="Stop"/>
    <n v="14.805281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2"/>
    <x v="4"/>
    <s v="Setup"/>
    <s v="LG L15G"/>
    <s v="Start"/>
    <n v="1.07289999959903E-5"/>
    <s v="ActionDown"/>
    <n v="0.40525008700001303"/>
    <s v="ActionUp"/>
    <n v="0.44748622999986698"/>
    <s v="ActionDown"/>
    <n v="0.52374455799986197"/>
    <s v="ActionUp"/>
    <n v="0.55362102100002597"/>
    <s v="ActionDown"/>
    <n v="0.62964065300002403"/>
    <s v="ActionUp"/>
    <n v="0.66733252999983905"/>
    <s v="ActionDown"/>
    <n v="0.74356414399994697"/>
    <s v="ActionUp"/>
    <n v="0.76636643699998697"/>
    <s v="ActionDown"/>
    <n v="0.84303914399993096"/>
    <s v="ActionUp"/>
    <n v="0.88078763399994298"/>
    <s v="ActionDown"/>
    <n v="1.0330681549999099"/>
    <s v="ActionUp"/>
    <n v="1.06820841599983"/>
    <s v="Stop"/>
    <n v="1.49406361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3"/>
    <x v="4"/>
    <s v="Setup"/>
    <s v="LG L15G"/>
    <s v="Start"/>
    <n v="9.8439998055255206E-6"/>
    <s v="ActionDown"/>
    <n v="0.66765333799980897"/>
    <s v="ActionUp"/>
    <n v="0.72737599399988495"/>
    <s v="ActionDown"/>
    <n v="0.806772556999931"/>
    <s v="ActionUp"/>
    <n v="0.85313562999999704"/>
    <s v="ActionDown"/>
    <n v="0.93015568099986001"/>
    <s v="ActionUp"/>
    <n v="0.95168156599993303"/>
    <s v="ActionDown"/>
    <n v="1.03602942999987"/>
    <s v="ActionUp"/>
    <n v="1.07461333899982"/>
    <s v="ActionDown"/>
    <n v="1.1514542739998801"/>
    <s v="ActionUp"/>
    <n v="1.1748593799998099"/>
    <s v="ActionDown"/>
    <n v="1.27976994999994"/>
    <s v="ActionUp"/>
    <n v="1.2933363059998999"/>
    <s v="Stop"/>
    <n v="1.632050680000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4"/>
    <x v="4"/>
    <s v="Setup"/>
    <s v="LG L15G"/>
    <s v="Start"/>
    <n v="1.15099999220547E-5"/>
    <s v="ActionDown"/>
    <n v="1.5134380209999501"/>
    <s v="ActionUp"/>
    <n v="1.57079963499995"/>
    <s v="ActionDown"/>
    <n v="1.6761211460000101"/>
    <s v="ActionUp"/>
    <n v="1.70475578199989"/>
    <s v="ActionDown"/>
    <n v="1.7800008829999501"/>
    <s v="ActionUp"/>
    <n v="1.7941442179999201"/>
    <s v="ActionDown"/>
    <n v="1.869216821"/>
    <s v="ActionUp"/>
    <n v="1.89318484299997"/>
    <s v="ActionDown"/>
    <n v="1.96829114399997"/>
    <s v="ActionUp"/>
    <n v="1.99023166500001"/>
    <s v="ActionDown"/>
    <n v="2.07854228999985"/>
    <s v="ActionUp"/>
    <n v="2.1002121859998999"/>
    <s v="Stop"/>
    <n v="2.243318800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5"/>
    <x v="4"/>
    <s v="Setup"/>
    <s v="LG L15G"/>
    <s v="Start"/>
    <n v="1.42699998377793E-5"/>
    <s v="ActionDown"/>
    <n v="0.99616927399983901"/>
    <s v="ActionUp"/>
    <n v="1.0462032169998501"/>
    <s v="ActionDown"/>
    <n v="1.1221115499999901"/>
    <s v="ActionUp"/>
    <n v="1.15203467499986"/>
    <s v="ActionDown"/>
    <n v="1.2296870709999399"/>
    <s v="ActionUp"/>
    <n v="1.27493644599985"/>
    <s v="ActionDown"/>
    <n v="1.35155066399988"/>
    <s v="ActionUp"/>
    <n v="1.3566978519997901"/>
    <s v="ActionDown"/>
    <n v="1.4615961329998299"/>
    <s v="ActionUp"/>
    <n v="1.5133628529999801"/>
    <s v="ActionDown"/>
    <n v="1.58369899799981"/>
    <s v="ActionUp"/>
    <n v="1.5885958739997901"/>
    <s v="Stop"/>
    <n v="1.8518785819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6"/>
    <x v="4"/>
    <s v="Setup"/>
    <s v="LG L15G"/>
    <s v="Start"/>
    <n v="7.5520001701079301E-6"/>
    <s v="ActionDown"/>
    <n v="0.65286729200010996"/>
    <s v="ActionUp"/>
    <n v="0.71483151000006695"/>
    <s v="ActionDown"/>
    <n v="0.79981619700015405"/>
    <s v="ActionUp"/>
    <n v="0.81359275900012995"/>
    <s v="ActionDown"/>
    <n v="0.91538203000004603"/>
    <s v="ActionUp"/>
    <n v="0.96063317600010101"/>
    <s v="ActionDown"/>
    <n v="1.04085213300004"/>
    <s v="ActionUp"/>
    <n v="1.0865507280000199"/>
    <s v="ActionDown"/>
    <n v="1.16411234200018"/>
    <s v="ActionUp"/>
    <n v="1.19312432200013"/>
    <s v="ActionDown"/>
    <n v="1.26959640400014"/>
    <s v="ActionUp"/>
    <n v="1.2988903630000499"/>
    <s v="Stop"/>
    <n v="1.59023567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7"/>
    <x v="4"/>
    <s v="Setup"/>
    <s v="LG L15G"/>
    <s v="Start"/>
    <n v="8.4890000380255498E-6"/>
    <s v="ActionDown"/>
    <n v="0.55305508000014902"/>
    <s v="ActionUp"/>
    <n v="0.59586369399994499"/>
    <s v="ActionDown"/>
    <n v="0.70099135300006299"/>
    <s v="ActionUp"/>
    <n v="0.72728510299998494"/>
    <s v="ActionDown"/>
    <n v="0.803510520000145"/>
    <s v="ActionUp"/>
    <n v="0.84954432300014504"/>
    <s v="ActionDown"/>
    <n v="0.92696051699999704"/>
    <s v="ActionUp"/>
    <n v="0.95044218600014496"/>
    <s v="ActionDown"/>
    <n v="1.0492791629999301"/>
    <s v="ActionUp"/>
    <n v="1.0848971340001199"/>
    <s v="ActionDown"/>
    <n v="1.1231776550000601"/>
    <s v="ActionUp"/>
    <n v="1.12801437300004"/>
    <s v="Stop"/>
    <n v="1.304318591000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8"/>
    <x v="4"/>
    <s v="Setup"/>
    <s v="LG L15G"/>
    <s v="Start"/>
    <n v="1.47910000123374E-5"/>
    <s v="ActionDown"/>
    <n v="0.29435317399997901"/>
    <s v="ActionUp"/>
    <n v="0.34501854899986001"/>
    <s v="ActionDown"/>
    <n v="0.42164933000003602"/>
    <s v="ActionUp"/>
    <n v="0.443231516999958"/>
    <s v="ActionDown"/>
    <n v="0.51916313299989203"/>
    <s v="ActionUp"/>
    <n v="0.56592188199988402"/>
    <s v="ActionDown"/>
    <n v="0.64171365299989702"/>
    <s v="ActionUp"/>
    <n v="0.64676287099996399"/>
    <s v="ActionDown"/>
    <n v="0.73231011200005003"/>
    <s v="ActionUp"/>
    <n v="0.77004672699990795"/>
    <s v="ActionDown"/>
    <n v="0.82440646600002698"/>
    <s v="ActionUp"/>
    <n v="0.82894177899993304"/>
    <s v="Stop"/>
    <n v="1.309655438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9"/>
    <x v="4"/>
    <s v="Setup"/>
    <s v="LG L15G"/>
    <s v="Start"/>
    <n v="6.7190001118433404E-6"/>
    <s v="ActionDown"/>
    <n v="0.47361758000010901"/>
    <s v="ActionUp"/>
    <n v="0.51587607999999796"/>
    <s v="ActionDown"/>
    <n v="0.60958946400000902"/>
    <s v="ActionUp"/>
    <n v="0.63978633900001103"/>
    <s v="ActionDown"/>
    <n v="0.71434909999993501"/>
    <s v="ActionUp"/>
    <n v="0.75236290199995803"/>
    <s v="ActionDown"/>
    <n v="0.82728967299999501"/>
    <s v="ActionUp"/>
    <n v="0.84306186000003402"/>
    <s v="ActionDown"/>
    <n v="0.94332852599995898"/>
    <s v="ActionUp"/>
    <n v="0.98199045299998"/>
    <s v="ActionDown"/>
    <n v="1.0303543069999199"/>
    <s v="ActionUp"/>
    <n v="1.0353773799999999"/>
    <s v="Stop"/>
    <n v="1.3688165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0"/>
    <x v="4"/>
    <s v="Setup"/>
    <s v="LG L15G"/>
    <s v="Start"/>
    <n v="9.2709999535145403E-6"/>
    <s v="ActionDown"/>
    <n v="0.57956452999996999"/>
    <s v="ActionUp"/>
    <n v="0.60690187199998002"/>
    <s v="ActionDown"/>
    <n v="0.68221322599992995"/>
    <s v="ActionUp"/>
    <n v="0.68988260099990795"/>
    <s v="ActionDown"/>
    <n v="0.798239684000009"/>
    <s v="ActionUp"/>
    <n v="0.83686588199998302"/>
    <s v="ActionDown"/>
    <n v="0.89636760099983803"/>
    <s v="ActionUp"/>
    <n v="0.90149463199986701"/>
    <s v="ActionDown"/>
    <n v="1.04212739499985"/>
    <s v="ActionUp"/>
    <n v="1.07082374599986"/>
    <s v="ActionDown"/>
    <n v="1.0730592149998299"/>
    <s v="ActionUp"/>
    <n v="1.07606957999996"/>
    <s v="Stop"/>
    <n v="1.604107861999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1"/>
    <x v="4"/>
    <s v="Setup"/>
    <s v="LG L15G"/>
    <s v="Start"/>
    <n v="1.2500000138970701E-5"/>
    <s v="ActionDown"/>
    <n v="0.83736726699998998"/>
    <s v="ActionUp"/>
    <n v="0.87937294500011298"/>
    <s v="ActionDown"/>
    <n v="0.98039018300005398"/>
    <s v="ActionUp"/>
    <n v="1.00656497599993"/>
    <s v="ActionDown"/>
    <n v="1.0827932560000499"/>
    <s v="ActionUp"/>
    <n v="1.12951304900002"/>
    <s v="ActionDown"/>
    <n v="1.2058528919999301"/>
    <s v="ActionUp"/>
    <n v="1.2112853390001399"/>
    <s v="ActionDown"/>
    <n v="1.33220971500009"/>
    <s v="ActionUp"/>
    <n v="1.3437638820000699"/>
    <s v="ActionDown"/>
    <n v="1.3980123720000299"/>
    <s v="ActionUp"/>
    <n v="1.40281028799995"/>
    <s v="Stop"/>
    <n v="1.8819350430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2"/>
    <x v="4"/>
    <s v="Setup"/>
    <s v="LG L15G"/>
    <s v="Start"/>
    <n v="9.0099999852100104E-6"/>
    <s v="ActionDown"/>
    <n v="0.53378076699982502"/>
    <s v="ActionUp"/>
    <n v="0.59911160100000405"/>
    <s v="ActionDown"/>
    <n v="0.67984602799992899"/>
    <s v="ActionUp"/>
    <n v="0.70949373599978505"/>
    <s v="ActionDown"/>
    <n v="0.78958560999990302"/>
    <s v="ActionUp"/>
    <n v="0.83562055899983501"/>
    <s v="ActionDown"/>
    <n v="0.91203649599992698"/>
    <s v="ActionUp"/>
    <n v="0.92568993399981903"/>
    <s v="ActionDown"/>
    <n v="1.02312232699978"/>
    <s v="ActionUp"/>
    <n v="1.0619601419998601"/>
    <s v="ActionDown"/>
    <n v="1.12120956799981"/>
    <s v="ActionUp"/>
    <n v="1.1262570689998399"/>
    <s v="Stop"/>
    <n v="1.363036495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3"/>
    <x v="4"/>
    <s v="Setup"/>
    <s v="LG L15G"/>
    <s v="Start"/>
    <n v="7.5000000379077299E-6"/>
    <s v="ActionDown"/>
    <n v="0.60463759899994296"/>
    <s v="ActionUp"/>
    <n v="0.63970536600004302"/>
    <s v="ActionDown"/>
    <n v="0.74986411300005695"/>
    <s v="ActionUp"/>
    <n v="0.76786843800005"/>
    <s v="ActionDown"/>
    <n v="0.84430728899997098"/>
    <s v="ActionUp"/>
    <n v="0.89726635400006605"/>
    <s v="ActionDown"/>
    <n v="0.97459140599994498"/>
    <s v="ActionUp"/>
    <n v="0.99147729099991"/>
    <s v="ActionDown"/>
    <n v="1.0901618739999299"/>
    <s v="ActionUp"/>
    <n v="1.12861838499998"/>
    <s v="ActionDown"/>
    <n v="1.1770155720000699"/>
    <s v="ActionUp"/>
    <n v="1.18206739599986"/>
    <s v="Stop"/>
    <n v="1.385840259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4"/>
    <x v="4"/>
    <s v="Setup"/>
    <s v="LG L15G"/>
    <s v="Start"/>
    <n v="1.2343999969743799E-5"/>
    <s v="ActionDown"/>
    <n v="1.10520935700014"/>
    <s v="ActionUp"/>
    <n v="1.14043514000013"/>
    <s v="ActionDown"/>
    <n v="1.22983123300014"/>
    <s v="ActionUp"/>
    <n v="1.2673757649999899"/>
    <s v="ActionDown"/>
    <n v="1.3446105570001201"/>
    <s v="ActionUp"/>
    <n v="1.3988739420001299"/>
    <s v="ActionDown"/>
    <n v="1.4755546179999299"/>
    <s v="ActionUp"/>
    <n v="1.4888490989999299"/>
    <s v="ActionDown"/>
    <n v="1.59441524199996"/>
    <s v="ActionUp"/>
    <n v="1.62992227600011"/>
    <s v="ActionDown"/>
    <n v="1.6776524320000501"/>
    <s v="ActionUp"/>
    <n v="1.6819956090000601"/>
    <s v="Stop"/>
    <n v="1.949338793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5"/>
    <x v="4"/>
    <s v="Setup"/>
    <s v="LG L15G"/>
    <s v="Start"/>
    <n v="1.2968999953955E-5"/>
    <s v="ActionDown"/>
    <n v="0.350971717999982"/>
    <s v="ActionUp"/>
    <n v="0.40126192699995"/>
    <s v="ActionDown"/>
    <n v="0.47767577900003699"/>
    <s v="ActionUp"/>
    <n v="0.49131348800005897"/>
    <s v="ActionDown"/>
    <n v="0.58418978999998195"/>
    <s v="ActionUp"/>
    <n v="0.63032489500005795"/>
    <s v="ActionDown"/>
    <n v="0.70560911300003604"/>
    <s v="ActionUp"/>
    <n v="0.71065385199995001"/>
    <s v="ActionDown"/>
    <n v="0.80884379999997602"/>
    <s v="ActionUp"/>
    <n v="0.85611494599993399"/>
    <s v="ActionDown"/>
    <n v="0.88740874800009795"/>
    <s v="ActionUp"/>
    <n v="0.89246400900014999"/>
    <s v="Stop"/>
    <n v="1.074447134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6"/>
    <x v="4"/>
    <s v="SlowWalk"/>
    <s v="LG L15G"/>
    <s v="Start"/>
    <n v="8.2810001913458092E-6"/>
    <s v="ActionDown"/>
    <n v="12.694809387999999"/>
    <s v="ActionUp"/>
    <n v="12.722676245000001"/>
    <s v="ActionDown"/>
    <n v="12.799015412999999"/>
    <s v="ActionUp"/>
    <n v="12.804229268000199"/>
    <s v="ActionDown"/>
    <n v="12.932303901999999"/>
    <s v="ActionUp"/>
    <n v="13.006188328999899"/>
    <s v="ActionDown"/>
    <n v="13.1163455160001"/>
    <s v="ActionUp"/>
    <n v="13.151358746000099"/>
    <s v="ActionDown"/>
    <n v="13.22745463"/>
    <s v="ActionUp"/>
    <n v="13.280796974000101"/>
    <s v="ActionDown"/>
    <n v="13.36118463"/>
    <s v="ActionUp"/>
    <n v="13.398462755000001"/>
    <s v="Stop"/>
    <n v="13.62585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7"/>
    <x v="4"/>
    <s v="SlowWalk"/>
    <s v="LG L15G"/>
    <s v="Start"/>
    <n v="1.33859998641128E-5"/>
    <s v="ActionDown"/>
    <n v="2.05729305999989"/>
    <s v="ActionUp"/>
    <n v="2.0774404919998202"/>
    <s v="ActionDown"/>
    <n v="2.1518418050000001"/>
    <s v="ActionUp"/>
    <n v="2.18132724099996"/>
    <s v="ActionDown"/>
    <n v="2.2571797379998699"/>
    <s v="ActionUp"/>
    <n v="2.3036304169997899"/>
    <s v="ActionDown"/>
    <n v="2.3794656239999701"/>
    <s v="ActionUp"/>
    <n v="2.3842403109999801"/>
    <s v="ActionDown"/>
    <n v="2.47322239399977"/>
    <s v="ActionUp"/>
    <n v="2.5118584379999902"/>
    <s v="ActionDown"/>
    <n v="2.5665840109997999"/>
    <s v="ActionUp"/>
    <n v="2.57085182299988"/>
    <s v="Stop"/>
    <n v="2.709172709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8"/>
    <x v="4"/>
    <s v="SlowWalk"/>
    <s v="LG L15G"/>
    <s v="Start"/>
    <n v="1.2083999990863901E-5"/>
    <s v="ActionDown"/>
    <n v="0.67703315800008501"/>
    <s v="ActionUp"/>
    <n v="0.72648109300007402"/>
    <s v="ActionDown"/>
    <n v="0.79962197800000401"/>
    <s v="ActionUp"/>
    <n v="0.83041776000004497"/>
    <s v="ActionDown"/>
    <n v="0.90789338500007899"/>
    <s v="ActionUp"/>
    <n v="0.94955281200009201"/>
    <s v="ActionDown"/>
    <n v="1.02280499900007"/>
    <s v="ActionUp"/>
    <n v="1.0362532290000599"/>
    <s v="ActionDown"/>
    <n v="1.1120982279999201"/>
    <s v="ActionUp"/>
    <n v="1.15054145699991"/>
    <s v="ActionDown"/>
    <n v="1.2266822910000801"/>
    <s v="ActionUp"/>
    <n v="1.2318491139999399"/>
    <s v="Stop"/>
    <n v="1.481593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9"/>
    <x v="4"/>
    <s v="SlowWalk"/>
    <s v="LG L15G"/>
    <s v="Start"/>
    <n v="7.60399984756077E-6"/>
    <s v="ActionDown"/>
    <n v="2.5602523899999499"/>
    <s v="ActionUp"/>
    <n v="2.6085034860000098"/>
    <s v="ActionDown"/>
    <n v="2.6857507769998299"/>
    <s v="ActionUp"/>
    <n v="2.7150089550000298"/>
    <s v="ActionDown"/>
    <n v="2.7913976499999"/>
    <s v="ActionUp"/>
    <n v="2.8376460379999999"/>
    <s v="ActionDown"/>
    <n v="2.9083213489998299"/>
    <s v="ActionUp"/>
    <n v="2.912882287"/>
    <s v="ActionDown"/>
    <n v="3.0020134839999102"/>
    <s v="ActionUp"/>
    <n v="3.04226926599994"/>
    <s v="ActionDown"/>
    <n v="3.07378817199992"/>
    <s v="ActionUp"/>
    <n v="3.0784059850000101"/>
    <s v="Stop"/>
    <n v="3.296053076999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0"/>
    <x v="4"/>
    <s v="SlowWalk"/>
    <s v="LG L15G"/>
    <s v="Start"/>
    <n v="1.27089999750751E-5"/>
    <s v="ActionDown"/>
    <n v="0.68688062699993602"/>
    <s v="ActionUp"/>
    <n v="0.72884968599987499"/>
    <s v="ActionDown"/>
    <n v="0.80557202999989297"/>
    <s v="ActionUp"/>
    <n v="0.83814255099991897"/>
    <s v="ActionDown"/>
    <n v="0.91492775799997605"/>
    <s v="ActionUp"/>
    <n v="0.95326755099995297"/>
    <s v="ActionDown"/>
    <n v="1.0298098409998599"/>
    <s v="ActionUp"/>
    <n v="1.03536489399994"/>
    <s v="ActionDown"/>
    <n v="1.11180171599994"/>
    <s v="ActionUp"/>
    <n v="1.1582866659998601"/>
    <s v="ActionDown"/>
    <n v="1.21780255199996"/>
    <s v="ActionUp"/>
    <n v="1.22268895699994"/>
    <s v="Stop"/>
    <n v="1.357994947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1"/>
    <x v="4"/>
    <s v="FastWalk"/>
    <s v="LG L15G"/>
    <s v="Start"/>
    <n v="1.08859999272681E-5"/>
    <s v="ActionDown"/>
    <n v="3.2286272369999498"/>
    <s v="ActionUp"/>
    <n v="3.26743921499996"/>
    <s v="ActionDown"/>
    <n v="3.3520459329999901"/>
    <s v="ActionUp"/>
    <n v="3.3662224439999502"/>
    <s v="ActionDown"/>
    <n v="3.4431692109999399"/>
    <s v="ActionUp"/>
    <n v="3.4483085349997902"/>
    <s v="ActionDown"/>
    <n v="3.5421711909998499"/>
    <s v="ActionUp"/>
    <n v="3.5512006189999199"/>
    <s v="ActionDown"/>
    <n v="3.6253756179999002"/>
    <s v="ActionUp"/>
    <n v="3.63093738999987"/>
    <s v="ActionDown"/>
    <n v="3.68512613999996"/>
    <s v="ActionUp"/>
    <n v="3.6895630679998699"/>
    <s v="Stop"/>
    <n v="4.2521263969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2"/>
    <x v="4"/>
    <s v="FastWalk"/>
    <s v="LG L15G"/>
    <s v="Start"/>
    <n v="1.2813000012101799E-5"/>
    <s v="ActionDown"/>
    <n v="0.50473625999984495"/>
    <s v="ActionUp"/>
    <n v="0.54712265299985996"/>
    <s v="ActionDown"/>
    <n v="0.65284395599996903"/>
    <s v="ActionUp"/>
    <n v="0.67242708300000198"/>
    <s v="ActionDown"/>
    <n v="0.763355206999904"/>
    <s v="ActionUp"/>
    <n v="0.76535140499981902"/>
    <s v="ActionDown"/>
    <n v="0.84368130099983296"/>
    <s v="ActionUp"/>
    <n v="0.84658088399987697"/>
    <s v="ActionDown"/>
    <n v="0.927228383999818"/>
    <s v="ActionUp"/>
    <n v="0.92974567599981095"/>
    <s v="ActionDown"/>
    <n v="0.99455978999981198"/>
    <s v="ActionUp"/>
    <n v="0.99849124899992603"/>
    <s v="Stop"/>
    <n v="1.1148514569999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3"/>
    <x v="4"/>
    <s v="FastWalk"/>
    <s v="LG L15G"/>
    <s v="Start"/>
    <n v="8.4900000274501508E-6"/>
    <s v="ActionDown"/>
    <n v="0.50818939200007596"/>
    <s v="ActionUp"/>
    <n v="0.55027406199997098"/>
    <s v="ActionDown"/>
    <n v="0.62606489499989904"/>
    <s v="ActionUp"/>
    <n v="0.65630843799999605"/>
    <s v="ActionDown"/>
    <n v="0.73304010400010999"/>
    <s v="ActionUp"/>
    <n v="0.75458380200007003"/>
    <s v="ActionDown"/>
    <n v="0.83067260400002796"/>
    <s v="ActionUp"/>
    <n v="0.83602927099991498"/>
    <s v="ActionDown"/>
    <n v="0.91650385299999404"/>
    <s v="ActionUp"/>
    <n v="0.955171978999942"/>
    <s v="ActionDown"/>
    <n v="1.02546661399992"/>
    <s v="ActionUp"/>
    <n v="1.03050802000007"/>
    <s v="Stop"/>
    <n v="1.146332187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4"/>
    <x v="4"/>
    <s v="FastWalk"/>
    <s v="LG L15G"/>
    <s v="Start"/>
    <n v="7.8640000538143795E-6"/>
    <s v="ActionDown"/>
    <n v="0.77906322900003"/>
    <s v="ActionUp"/>
    <n v="0.81663848900006997"/>
    <s v="ActionDown"/>
    <n v="0.893620155999997"/>
    <s v="ActionUp"/>
    <n v="0.90061666600013202"/>
    <s v="ActionDown"/>
    <n v="0.98362520800014797"/>
    <s v="ActionUp"/>
    <n v="1.02211968699998"/>
    <s v="ActionDown"/>
    <n v="1.0818272910000799"/>
    <s v="ActionUp"/>
    <n v="1.0867522390001301"/>
    <s v="ActionDown"/>
    <n v="1.1805440089999499"/>
    <s v="ActionUp"/>
    <n v="1.2108785929999599"/>
    <s v="ActionDown"/>
    <n v="1.24874989600016"/>
    <s v="ActionUp"/>
    <n v="1.2533054170000899"/>
    <s v="Stop"/>
    <n v="1.3871690099999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5"/>
    <x v="4"/>
    <s v="FastWalk"/>
    <s v="LG L15G"/>
    <s v="Start"/>
    <n v="7.2400000590278001E-6"/>
    <s v="ActionDown"/>
    <n v="0.51717871899995704"/>
    <s v="ActionUp"/>
    <n v="0.56045619499991495"/>
    <s v="ActionDown"/>
    <n v="0.63698864599996297"/>
    <s v="ActionUp"/>
    <n v="0.65073447899999304"/>
    <s v="ActionDown"/>
    <n v="0.72583104099999196"/>
    <s v="ActionUp"/>
    <n v="0.756114842999977"/>
    <s v="ActionDown"/>
    <n v="0.83204453000007506"/>
    <s v="ActionUp"/>
    <n v="0.83697713500009696"/>
    <s v="ActionDown"/>
    <n v="0.91349083099998996"/>
    <s v="ActionUp"/>
    <n v="0.93622536399993805"/>
    <s v="ActionDown"/>
    <n v="0.98969338400002005"/>
    <s v="ActionUp"/>
    <n v="0.99744551999992803"/>
    <s v="Stop"/>
    <n v="1.0608741129999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6"/>
    <x v="4"/>
    <s v="FastWalk"/>
    <s v="LG L15G"/>
    <s v="Start"/>
    <n v="9.4790000275679597E-6"/>
    <s v="ActionDown"/>
    <n v="0.65295208099996604"/>
    <s v="ActionUp"/>
    <n v="0.68306458500001099"/>
    <s v="ActionDown"/>
    <n v="0.75924671699999602"/>
    <s v="ActionUp"/>
    <n v="0.78960223900003201"/>
    <s v="ActionDown"/>
    <n v="0.866569582000011"/>
    <s v="ActionUp"/>
    <n v="0.88011364600015396"/>
    <s v="ActionDown"/>
    <n v="0.95680510300007804"/>
    <s v="ActionUp"/>
    <n v="0.97022697900001698"/>
    <s v="ActionDown"/>
    <n v="1.0461507280001501"/>
    <s v="ActionUp"/>
    <n v="1.0837088030000299"/>
    <s v="ActionDown"/>
    <n v="1.12191416700011"/>
    <s v="ActionUp"/>
    <n v="1.12639020899996"/>
    <s v="Stop"/>
    <n v="1.296252348000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7"/>
    <x v="4"/>
    <s v="Sitting"/>
    <s v="LG L15G"/>
    <s v="Start"/>
    <n v="1.07299999854149E-5"/>
    <s v="ActionDown"/>
    <n v="0.69618986699993002"/>
    <s v="ActionUp"/>
    <n v="0.738176894999924"/>
    <s v="ActionDown"/>
    <n v="0.82771762299989804"/>
    <s v="ActionUp"/>
    <n v="0.85804314400002102"/>
    <s v="ActionDown"/>
    <n v="0.93492371699994603"/>
    <s v="ActionUp"/>
    <n v="0.957603872999925"/>
    <s v="ActionDown"/>
    <n v="1.0332173629999399"/>
    <s v="ActionUp"/>
    <n v="1.0576160079999599"/>
    <s v="ActionDown"/>
    <n v="1.13176871699988"/>
    <s v="ActionUp"/>
    <n v="1.1541825189999599"/>
    <s v="ActionDown"/>
    <n v="1.230848508"/>
    <s v="ActionUp"/>
    <n v="1.235597675"/>
    <s v="Stop"/>
    <n v="1.3545480399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8"/>
    <x v="4"/>
    <s v="Sitting"/>
    <s v="LG L15G"/>
    <s v="Start"/>
    <n v="1.18230000225594E-5"/>
    <s v="ActionDown"/>
    <n v="0.51697333300012305"/>
    <s v="ActionUp"/>
    <n v="0.57139906199995405"/>
    <s v="ActionDown"/>
    <n v="0.64637203000006505"/>
    <s v="ActionUp"/>
    <n v="0.67581817600011995"/>
    <s v="ActionDown"/>
    <n v="0.75197854099997097"/>
    <s v="ActionUp"/>
    <n v="0.78969869699994799"/>
    <s v="ActionDown"/>
    <n v="0.86655359300016199"/>
    <s v="ActionUp"/>
    <n v="0.88012077999996996"/>
    <s v="ActionDown"/>
    <n v="0.95694317600009504"/>
    <s v="ActionUp"/>
    <n v="0.98789958199995398"/>
    <s v="ActionDown"/>
    <n v="1.0419428640000199"/>
    <s v="ActionUp"/>
    <n v="1.0467158320000101"/>
    <s v="Stop"/>
    <n v="1.1747714059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9"/>
    <x v="4"/>
    <s v="Sitting"/>
    <s v="LG L15G"/>
    <s v="Start"/>
    <n v="6.8229999214963704E-6"/>
    <s v="ActionDown"/>
    <n v="0.53601390699986895"/>
    <s v="ActionUp"/>
    <n v="0.57858755200004397"/>
    <s v="ActionDown"/>
    <n v="0.67578265599991005"/>
    <s v="ActionUp"/>
    <n v="0.70309182300002204"/>
    <s v="ActionDown"/>
    <n v="0.78004817700002604"/>
    <s v="ActionUp"/>
    <n v="0.80201140600001897"/>
    <s v="ActionDown"/>
    <n v="0.87724598999989201"/>
    <s v="ActionUp"/>
    <n v="0.90280651099987996"/>
    <s v="ActionDown"/>
    <n v="0.97581599000000097"/>
    <s v="ActionUp"/>
    <n v="1.0069919269999399"/>
    <s v="ActionDown"/>
    <n v="1.08293296900001"/>
    <s v="ActionUp"/>
    <n v="1.08797525999989"/>
    <s v="Stop"/>
    <n v="1.230565625000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0"/>
    <x v="4"/>
    <s v="Sitting"/>
    <s v="LG L15G"/>
    <s v="Start"/>
    <n v="7.1350000325764902E-6"/>
    <s v="ActionDown"/>
    <n v="0.72208499200019105"/>
    <s v="ActionUp"/>
    <n v="0.772616718000108"/>
    <s v="ActionDown"/>
    <n v="0.86564004900014802"/>
    <s v="ActionUp"/>
    <n v="0.887808228000039"/>
    <s v="ActionDown"/>
    <n v="0.96417208100001495"/>
    <s v="ActionUp"/>
    <n v="0.994054321000021"/>
    <s v="ActionDown"/>
    <n v="1.0704038520000201"/>
    <s v="ActionUp"/>
    <n v="1.1007411960001701"/>
    <s v="ActionDown"/>
    <n v="1.1776456750001201"/>
    <s v="ActionUp"/>
    <n v="1.20827286200005"/>
    <s v="ActionDown"/>
    <n v="1.27877838300014"/>
    <s v="ActionUp"/>
    <n v="1.28437421600006"/>
    <s v="Stop"/>
    <n v="1.649079999000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1"/>
    <x v="5"/>
    <s v="Setup"/>
    <s v="LG L15G"/>
    <s v="Start"/>
    <n v="1.2969000181328701E-5"/>
    <s v="ActionDown"/>
    <n v="14.036518096999901"/>
    <s v="ActionUp"/>
    <n v="14.106881482"/>
    <s v="ActionDown"/>
    <n v="14.7043287369999"/>
    <s v="ActionUp"/>
    <n v="14.778820959999999"/>
    <s v="ActionDown"/>
    <n v="15.4085245349999"/>
    <s v="ActionUp"/>
    <n v="15.5187867940001"/>
    <s v="ActionDown"/>
    <n v="16.221784641000099"/>
    <s v="ActionUp"/>
    <n v="16.288767370000102"/>
    <s v="ActionDown"/>
    <n v="16.461929599000001"/>
    <s v="ActionUp"/>
    <n v="16.523482157999901"/>
    <s v="ActionDown"/>
    <n v="17.138365200000099"/>
    <s v="ActionUp"/>
    <n v="17.197113719000001"/>
    <s v="Stop"/>
    <n v="17.760541073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2"/>
    <x v="5"/>
    <s v="Setup"/>
    <s v="LG L15G"/>
    <s v="Start"/>
    <n v="9.7390000064478903E-6"/>
    <s v="ActionDown"/>
    <n v="1.10471894900001"/>
    <s v="ActionUp"/>
    <n v="1.16917732999991"/>
    <s v="ActionDown"/>
    <n v="1.8020755689999499"/>
    <s v="ActionUp"/>
    <n v="1.8845911519999801"/>
    <s v="ActionDown"/>
    <n v="2.6918721659999298"/>
    <s v="ActionUp"/>
    <n v="2.76934214199991"/>
    <s v="ActionDown"/>
    <n v="3.42045888300003"/>
    <s v="ActionUp"/>
    <n v="3.4786146389999399"/>
    <s v="ActionDown"/>
    <n v="3.7062167219998998"/>
    <s v="ActionUp"/>
    <n v="3.7759154689999801"/>
    <s v="ActionDown"/>
    <n v="4.6042479729999197"/>
    <s v="ActionUp"/>
    <n v="4.6385128639999396"/>
    <s v="Stop"/>
    <n v="5.195120311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3"/>
    <x v="5"/>
    <s v="Setup"/>
    <s v="LG L15G"/>
    <s v="Start"/>
    <n v="9.7390000064478903E-6"/>
    <s v="ActionDown"/>
    <n v="0.83615609899993604"/>
    <s v="ActionUp"/>
    <n v="0.89445338600012203"/>
    <s v="ActionDown"/>
    <n v="1.598690626"/>
    <s v="ActionUp"/>
    <n v="1.6486806769999001"/>
    <s v="ActionDown"/>
    <n v="2.3176957800001201"/>
    <s v="ActionUp"/>
    <n v="2.3993708850000499"/>
    <s v="ActionDown"/>
    <n v="3.1036323060000002"/>
    <s v="ActionUp"/>
    <n v="3.1626838009999498"/>
    <s v="ActionDown"/>
    <n v="3.3659131760000398"/>
    <s v="ActionUp"/>
    <n v="3.44099859199991"/>
    <s v="ActionDown"/>
    <n v="4.1089952800000402"/>
    <s v="ActionUp"/>
    <n v="4.2000695310000502"/>
    <s v="Stop"/>
    <n v="4.777601101000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4"/>
    <x v="5"/>
    <s v="Setup"/>
    <s v="LG L15G"/>
    <s v="Start"/>
    <n v="9.0630001068347997E-6"/>
    <s v="ActionDown"/>
    <n v="0.70561325800008401"/>
    <s v="ActionUp"/>
    <n v="0.768021591999968"/>
    <s v="ActionDown"/>
    <n v="1.4540404980000401"/>
    <s v="ActionUp"/>
    <n v="1.51280242400002"/>
    <s v="ActionDown"/>
    <n v="2.0752863160000699"/>
    <s v="ActionUp"/>
    <n v="2.1498007570000901"/>
    <s v="ActionDown"/>
    <n v="2.6907349770001399"/>
    <s v="ActionUp"/>
    <n v="2.7198221660000801"/>
    <s v="ActionDown"/>
    <n v="2.9372913690001399"/>
    <s v="ActionUp"/>
    <n v="2.9956593000001699"/>
    <s v="ActionDown"/>
    <n v="3.71488920199999"/>
    <s v="ActionUp"/>
    <n v="3.7363695789999798"/>
    <s v="Stop"/>
    <n v="4.314478322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5"/>
    <x v="5"/>
    <s v="Setup"/>
    <s v="LG L15G"/>
    <s v="Start"/>
    <n v="7.2390000696031999E-6"/>
    <s v="ActionDown"/>
    <n v="0.77880948100005298"/>
    <s v="ActionUp"/>
    <n v="0.84473748799996395"/>
    <s v="ActionDown"/>
    <n v="1.4041368109999399"/>
    <s v="ActionUp"/>
    <n v="1.4572845200000299"/>
    <s v="ActionDown"/>
    <n v="2.01993212900015"/>
    <s v="ActionUp"/>
    <n v="2.09466087300006"/>
    <s v="ActionDown"/>
    <n v="2.7108972660000701"/>
    <s v="ActionUp"/>
    <n v="2.7606553529999398"/>
    <s v="ActionDown"/>
    <n v="2.95666623400006"/>
    <s v="ActionUp"/>
    <n v="3.0190285810001498"/>
    <s v="ActionDown"/>
    <n v="3.63417242000014"/>
    <s v="ActionUp"/>
    <n v="3.7005196750001201"/>
    <s v="Stop"/>
    <n v="4.3498848010001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6"/>
    <x v="5"/>
    <s v="Setup"/>
    <s v="LG L15G"/>
    <s v="Start"/>
    <n v="6.9789998633495998E-6"/>
    <s v="ActionDown"/>
    <n v="0.60205297799984603"/>
    <s v="ActionUp"/>
    <n v="0.67131844899995397"/>
    <s v="ActionDown"/>
    <n v="1.28739271899985"/>
    <s v="ActionUp"/>
    <n v="1.3213042299998901"/>
    <s v="ActionDown"/>
    <n v="1.99032606499986"/>
    <s v="ActionUp"/>
    <n v="2.04841339599988"/>
    <s v="ActionDown"/>
    <n v="2.7883122069999899"/>
    <s v="ActionUp"/>
    <n v="2.83022754299986"/>
    <s v="ActionDown"/>
    <n v="3.05829974099992"/>
    <s v="ActionUp"/>
    <n v="3.1118000119999998"/>
    <s v="ActionDown"/>
    <n v="3.8168666919998402"/>
    <s v="ActionUp"/>
    <n v="3.85861031399986"/>
    <s v="Stop"/>
    <n v="4.401345586999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7"/>
    <x v="5"/>
    <s v="Setup"/>
    <s v="LG L15G"/>
    <s v="Start"/>
    <n v="8.64599996930337E-6"/>
    <s v="ActionDown"/>
    <n v="0.74385657599987098"/>
    <s v="ActionUp"/>
    <n v="0.80197618299985096"/>
    <s v="ActionDown"/>
    <n v="1.4178159289999701"/>
    <s v="ActionUp"/>
    <n v="1.46792436099985"/>
    <s v="ActionDown"/>
    <n v="2.11938613699999"/>
    <s v="ActionUp"/>
    <n v="2.1853617059998598"/>
    <s v="ActionDown"/>
    <n v="2.8893422789999401"/>
    <s v="ActionUp"/>
    <n v="2.9479604030000202"/>
    <s v="ActionDown"/>
    <n v="3.1250929049999701"/>
    <s v="ActionUp"/>
    <n v="3.1832757150000299"/>
    <s v="ActionDown"/>
    <n v="3.9403596600000101"/>
    <s v="ActionUp"/>
    <n v="3.99096097599999"/>
    <s v="Stop"/>
    <n v="4.60384352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8"/>
    <x v="5"/>
    <s v="Setup"/>
    <s v="LG L15G"/>
    <s v="Start"/>
    <n v="8.1249997947452306E-6"/>
    <s v="ActionDown"/>
    <n v="0.71994114199992498"/>
    <s v="ActionUp"/>
    <n v="0.76999993999993399"/>
    <s v="ActionDown"/>
    <n v="1.45636207799998"/>
    <s v="ActionUp"/>
    <n v="1.5229036939999701"/>
    <s v="ActionDown"/>
    <n v="2.0995604369998002"/>
    <s v="ActionUp"/>
    <n v="2.1774669209998998"/>
    <s v="ActionDown"/>
    <n v="2.8991589499999"/>
    <s v="ActionUp"/>
    <n v="2.9656955649998"/>
    <s v="ActionDown"/>
    <n v="3.16077301399991"/>
    <s v="ActionUp"/>
    <n v="3.2355520239998401"/>
    <s v="ActionDown"/>
    <n v="3.8689340779999299"/>
    <s v="ActionUp"/>
    <n v="3.93525608499999"/>
    <s v="Stop"/>
    <n v="4.5632320019999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9"/>
    <x v="5"/>
    <s v="Setup"/>
    <s v="LG L15G"/>
    <s v="Start"/>
    <n v="1.0363999990659E-5"/>
    <s v="ActionDown"/>
    <n v="0.70220543799996404"/>
    <s v="ActionUp"/>
    <n v="0.76020908899999995"/>
    <s v="ActionDown"/>
    <n v="1.4284666250000499"/>
    <s v="ActionUp"/>
    <n v="1.48748108399991"/>
    <s v="ActionDown"/>
    <n v="2.10291500800008"/>
    <s v="ActionUp"/>
    <n v="2.1535518999999099"/>
    <s v="ActionDown"/>
    <n v="2.9111733469999299"/>
    <s v="ActionUp"/>
    <n v="2.96131516399987"/>
    <s v="ActionDown"/>
    <n v="3.1163625280000802"/>
    <s v="ActionUp"/>
    <n v="3.1747772639998799"/>
    <s v="ActionDown"/>
    <n v="3.8615533439999501"/>
    <s v="ActionUp"/>
    <n v="3.8962333689999"/>
    <s v="Stop"/>
    <n v="4.8849867950000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0"/>
    <x v="5"/>
    <s v="Setup"/>
    <s v="LG L15G"/>
    <s v="Start"/>
    <n v="2.8175999887025601E-5"/>
    <s v="ActionDown"/>
    <n v="0.79108051200000695"/>
    <s v="ActionUp"/>
    <n v="0.84110378900004401"/>
    <s v="ActionDown"/>
    <n v="1.5101098489999401"/>
    <s v="ActionUp"/>
    <n v="1.57629800899985"/>
    <s v="ActionDown"/>
    <n v="2.2656847209998401"/>
    <s v="ActionUp"/>
    <n v="2.3130551939998401"/>
    <s v="ActionDown"/>
    <n v="2.9817915959999901"/>
    <s v="ActionUp"/>
    <n v="3.02410508999992"/>
    <s v="ActionDown"/>
    <n v="3.2070250899998798"/>
    <s v="ActionUp"/>
    <n v="3.2832636839998401"/>
    <s v="ActionDown"/>
    <n v="3.8991887199999802"/>
    <s v="ActionUp"/>
    <n v="3.95695441399993"/>
    <s v="Stop"/>
    <n v="4.5025862739998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1"/>
    <x v="5"/>
    <s v="Setup"/>
    <s v="LG L15G"/>
    <s v="Start"/>
    <n v="9.4790000275679597E-6"/>
    <s v="ActionDown"/>
    <n v="0.88926024400006998"/>
    <s v="ActionUp"/>
    <n v="0.94734144299991296"/>
    <s v="ActionDown"/>
    <n v="1.5809508499999001"/>
    <s v="ActionUp"/>
    <n v="1.6547179280000801"/>
    <s v="ActionDown"/>
    <n v="2.4128173469998702"/>
    <s v="ActionUp"/>
    <n v="2.4467444750000502"/>
    <s v="ActionDown"/>
    <n v="3.1123467299998899"/>
    <s v="ActionUp"/>
    <n v="3.15776995800001"/>
    <s v="ActionDown"/>
    <n v="3.40201995400002"/>
    <s v="ActionUp"/>
    <n v="3.46881751"/>
    <s v="ActionDown"/>
    <n v="4.20857219799995"/>
    <s v="ActionUp"/>
    <n v="4.2425460520000797"/>
    <s v="Stop"/>
    <n v="4.7360468279998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2"/>
    <x v="5"/>
    <s v="Setup"/>
    <s v="LG L15G"/>
    <s v="Start"/>
    <n v="8.0730001172923898E-6"/>
    <s v="ActionDown"/>
    <n v="0.69187015200009205"/>
    <s v="ActionUp"/>
    <n v="0.75845359799996004"/>
    <s v="ActionDown"/>
    <n v="1.3204498899999599"/>
    <s v="ActionUp"/>
    <n v="1.38710562999995"/>
    <s v="ActionDown"/>
    <n v="1.86058531200001"/>
    <s v="ActionUp"/>
    <n v="1.9541327110000499"/>
    <s v="ActionDown"/>
    <n v="2.6736296920000702"/>
    <s v="ActionUp"/>
    <n v="2.72380276500007"/>
    <s v="ActionDown"/>
    <n v="2.8834979709999899"/>
    <s v="ActionUp"/>
    <n v="2.9533499500000699"/>
    <s v="ActionDown"/>
    <n v="3.4978694829999299"/>
    <s v="ActionUp"/>
    <n v="3.5403859929999699"/>
    <s v="Stop"/>
    <n v="3.914102869000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3"/>
    <x v="5"/>
    <s v="Setup"/>
    <s v="LG L15G"/>
    <s v="Start"/>
    <n v="6.8229999214963704E-6"/>
    <s v="ActionDown"/>
    <n v="0.85505720800006202"/>
    <s v="ActionUp"/>
    <n v="0.90529333299991699"/>
    <s v="ActionDown"/>
    <n v="1.4824663429999401"/>
    <s v="ActionUp"/>
    <n v="1.5522965089999099"/>
    <s v="ActionDown"/>
    <n v="2.0789863729998999"/>
    <s v="ActionUp"/>
    <n v="2.1371439540000599"/>
    <s v="ActionDown"/>
    <n v="2.6995826340000799"/>
    <s v="ActionUp"/>
    <n v="2.7576522799999998"/>
    <s v="ActionDown"/>
    <n v="2.9394166510001001"/>
    <s v="ActionUp"/>
    <n v="2.9897879679999702"/>
    <s v="ActionDown"/>
    <n v="3.5697461479999202"/>
    <s v="ActionUp"/>
    <n v="3.5963530720000501"/>
    <s v="Stop"/>
    <n v="4.2458103750000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4"/>
    <x v="5"/>
    <s v="Setup"/>
    <s v="LG L15G"/>
    <s v="Start"/>
    <n v="8.3330000961723204E-6"/>
    <s v="ActionDown"/>
    <n v="1.03741585200009"/>
    <s v="ActionUp"/>
    <n v="1.0806221039999799"/>
    <s v="ActionDown"/>
    <n v="1.67751474900001"/>
    <s v="ActionUp"/>
    <n v="1.7363779350000601"/>
    <s v="ActionDown"/>
    <n v="2.3164691330000502"/>
    <s v="ActionUp"/>
    <n v="2.36703137299991"/>
    <s v="ActionDown"/>
    <n v="3.0347721519999502"/>
    <s v="ActionUp"/>
    <n v="3.06147746500005"/>
    <s v="ActionDown"/>
    <n v="3.27098454799988"/>
    <s v="ActionUp"/>
    <n v="3.32495449599991"/>
    <s v="ActionDown"/>
    <n v="3.9406224080000798"/>
    <s v="ActionUp"/>
    <n v="3.9755574660000499"/>
    <s v="Stop"/>
    <n v="4.588183153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5"/>
    <x v="5"/>
    <s v="Setup"/>
    <s v="LG L15G"/>
    <s v="Start"/>
    <n v="8.0209999850921997E-6"/>
    <s v="ActionDown"/>
    <n v="0.80771723999987399"/>
    <s v="ActionUp"/>
    <n v="0.84233602199992597"/>
    <s v="ActionDown"/>
    <n v="1.4579540869999601"/>
    <s v="ActionUp"/>
    <n v="1.51611118000005"/>
    <s v="ActionDown"/>
    <n v="2.1639494959999799"/>
    <s v="ActionUp"/>
    <n v="2.1934731599999302"/>
    <s v="ActionDown"/>
    <n v="2.8273405009999801"/>
    <s v="ActionUp"/>
    <n v="2.8690736270000299"/>
    <s v="ActionDown"/>
    <n v="3.0413588909998399"/>
    <s v="ActionUp"/>
    <n v="3.10813701400002"/>
    <s v="ActionDown"/>
    <n v="3.7413126369999601"/>
    <s v="ActionUp"/>
    <n v="3.8075499809999598"/>
    <s v="Stop"/>
    <n v="4.208204937999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6"/>
    <x v="5"/>
    <s v="SlowWalk"/>
    <s v="LG L15G"/>
    <s v="Start"/>
    <n v="9.0099999852100104E-6"/>
    <s v="ActionDown"/>
    <n v="14.574296704"/>
    <s v="ActionUp"/>
    <n v="14.616957746000001"/>
    <s v="ActionDown"/>
    <n v="15.1124893149999"/>
    <s v="ActionUp"/>
    <n v="15.194680662999801"/>
    <s v="ActionDown"/>
    <n v="15.8093873029999"/>
    <s v="ActionUp"/>
    <n v="15.884151287999799"/>
    <s v="ActionDown"/>
    <n v="16.517698119999899"/>
    <s v="ActionUp"/>
    <n v="16.575484670999899"/>
    <s v="ActionDown"/>
    <n v="16.766301706999901"/>
    <s v="ActionUp"/>
    <n v="16.833065766999798"/>
    <s v="ActionDown"/>
    <n v="17.4834396779999"/>
    <s v="ActionUp"/>
    <n v="17.559260713999901"/>
    <s v="Stop"/>
    <n v="18.064691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7"/>
    <x v="5"/>
    <s v="SlowWalk"/>
    <s v="LG L15G"/>
    <s v="Start"/>
    <n v="7.9690000802656801E-6"/>
    <s v="ActionDown"/>
    <n v="1.0471229629999901"/>
    <s v="ActionUp"/>
    <n v="1.1209508399999699"/>
    <s v="ActionDown"/>
    <n v="1.64761802800012"/>
    <s v="ActionUp"/>
    <n v="1.72983922599996"/>
    <s v="ActionDown"/>
    <n v="2.2924955340001798"/>
    <s v="ActionUp"/>
    <n v="2.3909621950001498"/>
    <s v="ActionDown"/>
    <n v="3.0246228309999799"/>
    <s v="ActionUp"/>
    <n v="3.0984797989999602"/>
    <s v="ActionDown"/>
    <n v="3.3249659120001498"/>
    <s v="ActionUp"/>
    <n v="3.3991357360000598"/>
    <s v="ActionDown"/>
    <n v="4.1376455800000196"/>
    <s v="ActionUp"/>
    <n v="4.21425464200001"/>
    <s v="Stop"/>
    <n v="5.239422765999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8"/>
    <x v="5"/>
    <s v="SlowWalk"/>
    <s v="LG L15G"/>
    <s v="Start"/>
    <n v="9.68800009104597E-6"/>
    <s v="ActionDown"/>
    <n v="0.72144067499993902"/>
    <s v="ActionUp"/>
    <n v="0.81398687499995503"/>
    <s v="ActionDown"/>
    <n v="1.41009302099996"/>
    <s v="ActionUp"/>
    <n v="1.50843010400012"/>
    <s v="ActionDown"/>
    <n v="2.1412089390000801"/>
    <s v="ActionUp"/>
    <n v="2.22456723899995"/>
    <s v="ActionDown"/>
    <n v="2.7683491929999402"/>
    <s v="ActionUp"/>
    <n v="2.8435636980000201"/>
    <s v="ActionDown"/>
    <n v="3.0792280279999802"/>
    <s v="ActionUp"/>
    <n v="3.1452472910000302"/>
    <s v="ActionDown"/>
    <n v="3.7607768289999499"/>
    <s v="ActionUp"/>
    <n v="3.8191311440000302"/>
    <s v="Stop"/>
    <n v="4.5572043649999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9"/>
    <x v="5"/>
    <s v="SlowWalk"/>
    <s v="LG L15G"/>
    <s v="Start"/>
    <n v="1.19799999538372E-5"/>
    <s v="ActionDown"/>
    <n v="1.27009674300006"/>
    <s v="ActionUp"/>
    <n v="1.3177442290000201"/>
    <s v="ActionDown"/>
    <n v="1.95050829799993"/>
    <s v="ActionUp"/>
    <n v="2.0177155310000199"/>
    <s v="ActionDown"/>
    <n v="2.6498945410000898"/>
    <s v="ActionUp"/>
    <n v="2.7165026669999799"/>
    <s v="ActionDown"/>
    <n v="3.4027456920000501"/>
    <s v="ActionUp"/>
    <n v="3.4691868330000899"/>
    <s v="ActionDown"/>
    <n v="3.7314483039999602"/>
    <s v="ActionUp"/>
    <n v="3.8227893850000698"/>
    <s v="ActionDown"/>
    <n v="4.5261078210000898"/>
    <s v="ActionUp"/>
    <n v="4.5773212080000496"/>
    <s v="Stop"/>
    <n v="5.331933078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0"/>
    <x v="5"/>
    <s v="SlowWalk"/>
    <s v="LG L15G"/>
    <s v="Start"/>
    <n v="7.8649998158653E-6"/>
    <s v="ActionDown"/>
    <n v="0.71281593399999099"/>
    <s v="ActionUp"/>
    <n v="0.81119797199994503"/>
    <s v="ActionDown"/>
    <n v="1.79848583199986"/>
    <s v="ActionUp"/>
    <n v="1.8651637009997999"/>
    <s v="ActionDown"/>
    <n v="2.46078166899997"/>
    <s v="ActionUp"/>
    <n v="2.5378965129998501"/>
    <s v="ActionDown"/>
    <n v="3.0995759589998202"/>
    <s v="ActionUp"/>
    <n v="3.1744409399998399"/>
    <s v="ActionDown"/>
    <n v="3.3603411519998101"/>
    <s v="ActionUp"/>
    <n v="3.4428861469998502"/>
    <s v="ActionDown"/>
    <n v="4.1115626050000103"/>
    <s v="ActionUp"/>
    <n v="4.1777925530000104"/>
    <s v="Stop"/>
    <n v="4.719925060999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1"/>
    <x v="5"/>
    <s v="FastWalk"/>
    <s v="LG L15G"/>
    <s v="Start"/>
    <n v="8.1769999269454207E-6"/>
    <s v="ActionDown"/>
    <n v="11.1546867619999"/>
    <s v="ActionUp"/>
    <n v="11.2218442579999"/>
    <s v="ActionDown"/>
    <n v="11.714672689"/>
    <s v="ActionUp"/>
    <n v="11.800104571"/>
    <s v="ActionDown"/>
    <n v="12.3803606829999"/>
    <s v="ActionUp"/>
    <n v="12.4546591609998"/>
    <s v="ActionDown"/>
    <n v="13.0522859029999"/>
    <s v="ActionUp"/>
    <n v="13.110538063999901"/>
    <s v="ActionDown"/>
    <n v="13.292010143999899"/>
    <s v="ActionUp"/>
    <n v="13.374293842"/>
    <s v="ActionDown"/>
    <n v="13.954760755000001"/>
    <s v="ActionUp"/>
    <n v="14.028528214"/>
    <s v="Stop"/>
    <n v="14.460790570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2"/>
    <x v="5"/>
    <s v="FastWalk"/>
    <s v="LG L15G"/>
    <s v="Start"/>
    <n v="8.7500000063300797E-6"/>
    <s v="ActionDown"/>
    <n v="1.49626011700001"/>
    <s v="ActionUp"/>
    <n v="1.58338269599994"/>
    <s v="ActionDown"/>
    <n v="1.99809043799996"/>
    <s v="ActionUp"/>
    <n v="2.0964343630000699"/>
    <s v="ActionDown"/>
    <n v="2.6406981350000902"/>
    <s v="ActionUp"/>
    <n v="2.73158425800011"/>
    <s v="ActionDown"/>
    <n v="3.2194104739999099"/>
    <s v="ActionUp"/>
    <n v="3.3061491010000701"/>
    <s v="ActionDown"/>
    <n v="3.4557605079999099"/>
    <s v="ActionUp"/>
    <n v="3.5461681120000299"/>
    <s v="ActionDown"/>
    <n v="3.9474280629999599"/>
    <s v="ActionUp"/>
    <n v="4.0388060810000699"/>
    <s v="Stop"/>
    <n v="4.619161810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3"/>
    <x v="5"/>
    <s v="FastWalk"/>
    <s v="LG L15G"/>
    <s v="Start"/>
    <n v="7.4999998105340603E-6"/>
    <s v="ActionDown"/>
    <n v="1.4706625819999299"/>
    <s v="ActionUp"/>
    <n v="1.54165456399982"/>
    <s v="ActionDown"/>
    <n v="2.1187530549998401"/>
    <s v="ActionUp"/>
    <n v="2.2040236269999598"/>
    <s v="ActionDown"/>
    <n v="2.6696928439998802"/>
    <s v="ActionUp"/>
    <n v="2.7555327409997901"/>
    <s v="ActionDown"/>
    <n v="3.3004681839997798"/>
    <s v="ActionUp"/>
    <n v="3.35893649099989"/>
    <s v="ActionDown"/>
    <n v="3.5587370129999201"/>
    <s v="ActionUp"/>
    <n v="3.6336730529999302"/>
    <s v="ActionDown"/>
    <n v="4.2489530019997801"/>
    <s v="ActionUp"/>
    <n v="4.3478012299999502"/>
    <s v="Stop"/>
    <n v="4.7574345619998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4"/>
    <x v="5"/>
    <s v="FastWalk"/>
    <s v="LG L15G"/>
    <s v="Start"/>
    <n v="2.54689998655521E-5"/>
    <s v="ActionDown"/>
    <n v="0.97395343800008005"/>
    <s v="ActionUp"/>
    <n v="1.04819635399985"/>
    <s v="ActionDown"/>
    <n v="1.5388960029999901"/>
    <s v="ActionUp"/>
    <n v="1.62943031300005"/>
    <s v="ActionDown"/>
    <n v="2.0806951370000202"/>
    <s v="ActionUp"/>
    <n v="2.1711368219998799"/>
    <s v="ActionDown"/>
    <n v="2.5682518940000101"/>
    <s v="ActionUp"/>
    <n v="2.6513667709998501"/>
    <s v="ActionDown"/>
    <n v="2.9017686439999499"/>
    <s v="ActionUp"/>
    <n v="2.97856619799995"/>
    <s v="ActionDown"/>
    <n v="3.4782224630000602"/>
    <s v="ActionUp"/>
    <n v="3.5937266680000399"/>
    <s v="Stop"/>
    <n v="4.2803615979998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5"/>
    <x v="5"/>
    <s v="FastWalk"/>
    <s v="LG L15G"/>
    <s v="Start"/>
    <n v="7.8650000432389704E-6"/>
    <s v="ActionDown"/>
    <n v="0.78680339199991001"/>
    <s v="ActionUp"/>
    <n v="0.87014360800003399"/>
    <s v="ActionDown"/>
    <n v="1.3251027839998999"/>
    <s v="ActionUp"/>
    <n v="1.4155617330000001"/>
    <s v="ActionDown"/>
    <n v="1.8624010480000299"/>
    <s v="ActionUp"/>
    <n v="1.9527277730001"/>
    <s v="ActionDown"/>
    <n v="2.4439994340000299"/>
    <s v="ActionUp"/>
    <n v="2.50985517000003"/>
    <s v="ActionDown"/>
    <n v="2.6602931889999502"/>
    <s v="ActionUp"/>
    <n v="2.7346598040001"/>
    <s v="ActionDown"/>
    <n v="3.3859446260000801"/>
    <s v="ActionUp"/>
    <n v="3.4198820429999102"/>
    <s v="Stop"/>
    <n v="3.8189739219999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6"/>
    <x v="5"/>
    <s v="Sitting"/>
    <s v="LG L15G"/>
    <s v="Start"/>
    <n v="7.91699994806549E-6"/>
    <s v="ActionDown"/>
    <n v="14.566872197"/>
    <s v="ActionUp"/>
    <n v="14.63824324"/>
    <s v="ActionDown"/>
    <n v="15.359583284000101"/>
    <s v="ActionUp"/>
    <n v="15.425898428999901"/>
    <s v="ActionDown"/>
    <n v="16.076585820999899"/>
    <s v="ActionUp"/>
    <n v="16.142970980999898"/>
    <s v="ActionDown"/>
    <n v="16.739800041999999"/>
    <s v="ActionUp"/>
    <n v="16.7906967609999"/>
    <s v="ActionDown"/>
    <n v="17.012874737999901"/>
    <s v="ActionUp"/>
    <n v="17.079230510000102"/>
    <s v="ActionDown"/>
    <n v="17.800861969000099"/>
    <s v="ActionUp"/>
    <n v="17.851023219000101"/>
    <s v="Stop"/>
    <n v="18.57050180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7"/>
    <x v="5"/>
    <s v="Sitting"/>
    <s v="LG L15G"/>
    <s v="Start"/>
    <n v="7.2909999744297204E-6"/>
    <s v="ActionDown"/>
    <n v="1.2612178679999"/>
    <s v="ActionUp"/>
    <n v="1.33773895999979"/>
    <s v="ActionDown"/>
    <n v="1.9884306829999301"/>
    <s v="ActionUp"/>
    <n v="2.0551088559998298"/>
    <s v="ActionDown"/>
    <n v="2.6883129729999302"/>
    <s v="ActionUp"/>
    <n v="2.7464832309999498"/>
    <s v="ActionDown"/>
    <n v="3.43251831399993"/>
    <s v="ActionUp"/>
    <n v="3.4835731719999701"/>
    <s v="ActionDown"/>
    <n v="3.7096408879999601"/>
    <s v="ActionUp"/>
    <n v="3.7681133339999602"/>
    <s v="ActionDown"/>
    <n v="4.4365352629999899"/>
    <s v="ActionUp"/>
    <n v="4.4876501579999504"/>
    <s v="Stop"/>
    <n v="5.207264441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8"/>
    <x v="5"/>
    <s v="Sitting"/>
    <s v="LG L15G"/>
    <s v="Start"/>
    <n v="6.9789998633495998E-6"/>
    <s v="ActionDown"/>
    <n v="0.96398884199993495"/>
    <s v="ActionUp"/>
    <n v="1.03819884199992"/>
    <s v="ActionDown"/>
    <n v="1.7068180559999699"/>
    <s v="ActionUp"/>
    <n v="1.7811097269998299"/>
    <s v="ActionDown"/>
    <n v="2.3405705579998499"/>
    <s v="ActionUp"/>
    <n v="2.40173071699996"/>
    <s v="ActionDown"/>
    <n v="3.0175545160000099"/>
    <s v="ActionUp"/>
    <n v="3.08341186300003"/>
    <s v="ActionDown"/>
    <n v="3.2780525479999998"/>
    <s v="ActionUp"/>
    <n v="3.3531132169998701"/>
    <s v="ActionDown"/>
    <n v="3.9687908710000102"/>
    <s v="ActionUp"/>
    <n v="4.0266461839999002"/>
    <s v="Stop"/>
    <n v="4.6934230179999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9"/>
    <x v="5"/>
    <s v="Sitting"/>
    <s v="LG L15G"/>
    <s v="Start"/>
    <n v="2.8073000066797202E-5"/>
    <s v="ActionDown"/>
    <n v="0.895996385999978"/>
    <s v="ActionUp"/>
    <n v="0.98642540900004805"/>
    <s v="ActionDown"/>
    <n v="1.5305746649998999"/>
    <s v="ActionUp"/>
    <n v="1.6130370749999601"/>
    <s v="ActionDown"/>
    <n v="2.1720235989998802"/>
    <s v="ActionUp"/>
    <n v="2.2583274910000402"/>
    <s v="ActionDown"/>
    <n v="2.85468713399995"/>
    <s v="ActionUp"/>
    <n v="2.9135220739999501"/>
    <s v="ActionDown"/>
    <n v="3.1087073339999698"/>
    <s v="ActionUp"/>
    <n v="3.1673213970000198"/>
    <s v="ActionDown"/>
    <n v="3.81820484400009"/>
    <s v="ActionUp"/>
    <n v="3.8685981680000601"/>
    <s v="Stop"/>
    <n v="4.5012389969999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0"/>
    <x v="5"/>
    <s v="Sitting"/>
    <s v="LG L15G"/>
    <s v="Start"/>
    <n v="9.4790000275679597E-6"/>
    <s v="ActionDown"/>
    <n v="0.89379985000005002"/>
    <s v="ActionUp"/>
    <n v="0.98459828399995697"/>
    <s v="ActionDown"/>
    <n v="1.5113417850000099"/>
    <s v="ActionUp"/>
    <n v="1.5860323469999"/>
    <s v="ActionDown"/>
    <n v="2.0579818319999901"/>
    <s v="ActionUp"/>
    <n v="2.1460965659998599"/>
    <s v="ActionDown"/>
    <n v="2.68713276799985"/>
    <s v="ActionUp"/>
    <n v="2.76477276299988"/>
    <s v="ActionDown"/>
    <n v="2.9732504189998901"/>
    <s v="ActionUp"/>
    <n v="3.0564808879998902"/>
    <s v="ActionDown"/>
    <n v="3.6860371489999499"/>
    <s v="ActionUp"/>
    <n v="3.7636960959998702"/>
    <s v="Stop"/>
    <n v="4.3090403159999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1"/>
    <x v="6"/>
    <s v="Setup"/>
    <s v="LG L15G"/>
    <s v="Start"/>
    <n v="6.5100000483653199E-6"/>
    <s v="ActionDown"/>
    <n v="32.137035865000101"/>
    <s v="ActionUp"/>
    <n v="32.183649102000103"/>
    <s v="ActionDown"/>
    <n v="32.441005457999999"/>
    <s v="ActionUp"/>
    <n v="32.476072124000197"/>
    <s v="ActionDown"/>
    <n v="32.748529622000198"/>
    <s v="ActionUp"/>
    <n v="32.793822435000003"/>
    <s v="ActionDown"/>
    <n v="33.604020017000003"/>
    <s v="ActionUp"/>
    <n v="33.654538634000097"/>
    <s v="ActionDown"/>
    <n v="33.930087377"/>
    <s v="ActionUp"/>
    <n v="33.964637279999998"/>
    <s v="ActionDown"/>
    <n v="34.224002437000003"/>
    <s v="ActionUp"/>
    <n v="34.253413528000003"/>
    <s v="ActionDown"/>
    <n v="34.869201606000097"/>
    <s v="ActionUp"/>
    <n v="34.896375925000001"/>
    <s v="Stop"/>
    <n v="36.100617336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2"/>
    <x v="6"/>
    <s v="Setup"/>
    <s v="LG L15G"/>
    <s v="Start"/>
    <n v="1.25520000437973E-5"/>
    <s v="ActionDown"/>
    <n v="2.9631744470000201"/>
    <s v="ActionUp"/>
    <n v="3.00338873600003"/>
    <s v="ActionDown"/>
    <n v="3.30076811799995"/>
    <s v="ActionUp"/>
    <n v="3.3268920529999302"/>
    <s v="ActionDown"/>
    <n v="3.5959820739999402"/>
    <s v="ActionUp"/>
    <n v="3.6490576549999698"/>
    <s v="ActionDown"/>
    <n v="4.2823658350000597"/>
    <s v="ActionUp"/>
    <n v="4.3163938870000003"/>
    <s v="ActionDown"/>
    <n v="4.5893834020000597"/>
    <s v="ActionUp"/>
    <n v="4.6222698890001004"/>
    <s v="ActionDown"/>
    <n v="4.92454736100012"/>
    <s v="ActionUp"/>
    <n v="4.9510733280001196"/>
    <s v="ActionDown"/>
    <n v="5.5108394260000697"/>
    <s v="ActionUp"/>
    <n v="5.5210988530000096"/>
    <s v="Stop"/>
    <n v="6.293842358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3"/>
    <x v="6"/>
    <s v="Setup"/>
    <s v="LG L15G"/>
    <s v="Start"/>
    <n v="9.8440000328991994E-6"/>
    <s v="ActionDown"/>
    <n v="0.95160217900001898"/>
    <s v="ActionUp"/>
    <n v="0.97768493199987405"/>
    <s v="ActionDown"/>
    <n v="1.23949956699993"/>
    <s v="ActionUp"/>
    <n v="1.26074404599989"/>
    <s v="ActionDown"/>
    <n v="1.5202506630000601"/>
    <s v="ActionUp"/>
    <n v="1.5384831609999301"/>
    <s v="ActionDown"/>
    <n v="2.1360770199999002"/>
    <s v="ActionUp"/>
    <n v="2.17058414899997"/>
    <s v="ActionDown"/>
    <n v="2.43243639399997"/>
    <s v="ActionUp"/>
    <n v="2.4596840459998899"/>
    <s v="ActionDown"/>
    <n v="2.7355190989999301"/>
    <s v="ActionUp"/>
    <n v="2.7695970140000501"/>
    <s v="ActionDown"/>
    <n v="3.3147529559998898"/>
    <s v="ActionUp"/>
    <n v="3.3320925430000399"/>
    <s v="Stop"/>
    <n v="4.403542793000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4"/>
    <x v="6"/>
    <s v="Setup"/>
    <s v="LG L15G"/>
    <s v="Start"/>
    <n v="9.1669999164878306E-6"/>
    <s v="ActionDown"/>
    <n v="1.02249923999988"/>
    <s v="ActionUp"/>
    <n v="1.0255159470000299"/>
    <s v="ActionDown"/>
    <n v="1.2732404199998599"/>
    <s v="ActionUp"/>
    <n v="1.28363390899994"/>
    <s v="ActionDown"/>
    <n v="1.5277732829999799"/>
    <s v="ActionUp"/>
    <n v="1.5462994289998699"/>
    <s v="ActionDown"/>
    <n v="2.10860807899985"/>
    <s v="ActionUp"/>
    <n v="2.1376378129998499"/>
    <s v="ActionDown"/>
    <n v="2.37491947800003"/>
    <s v="ActionUp"/>
    <n v="2.3936786990000201"/>
    <s v="ActionDown"/>
    <n v="2.6422379269999898"/>
    <s v="ActionUp"/>
    <n v="2.6525351099999099"/>
    <s v="ActionDown"/>
    <n v="3.21463203600001"/>
    <s v="ActionUp"/>
    <n v="3.2284794289998899"/>
    <s v="Stop"/>
    <n v="4.319333625999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5"/>
    <x v="6"/>
    <s v="Setup"/>
    <s v="LG L15G"/>
    <s v="Start"/>
    <n v="1.2136000123064099E-5"/>
    <s v="ActionDown"/>
    <n v="1.1672694920000499"/>
    <s v="ActionUp"/>
    <n v="1.2040036410000901"/>
    <s v="ActionDown"/>
    <n v="1.50576387"/>
    <s v="ActionUp"/>
    <n v="1.5399209570000401"/>
    <s v="ActionDown"/>
    <n v="1.77086338499998"/>
    <s v="ActionUp"/>
    <n v="1.78898244800006"/>
    <s v="ActionDown"/>
    <n v="2.33068558400009"/>
    <s v="ActionUp"/>
    <n v="2.3524657290001798"/>
    <s v="ActionDown"/>
    <n v="2.6240345280000299"/>
    <s v="ActionUp"/>
    <n v="2.64275854100014"/>
    <s v="ActionDown"/>
    <n v="2.9096371360001201"/>
    <s v="ActionUp"/>
    <n v="2.9443208850000202"/>
    <s v="ActionDown"/>
    <n v="3.6662729720001099"/>
    <s v="ActionUp"/>
    <n v="3.6929657630000698"/>
    <s v="Stop"/>
    <n v="4.4516591740000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6"/>
    <x v="6"/>
    <s v="Setup"/>
    <s v="LG L15G"/>
    <s v="Start"/>
    <n v="1.0155999916605601E-5"/>
    <s v="ActionDown"/>
    <n v="0.93049103999987803"/>
    <s v="ActionUp"/>
    <n v="0.96023311799990496"/>
    <s v="ActionDown"/>
    <n v="1.2674922310000001"/>
    <s v="ActionUp"/>
    <n v="1.2941731689997999"/>
    <s v="ActionDown"/>
    <n v="1.5700844749999301"/>
    <s v="ActionUp"/>
    <n v="1.5963067619998099"/>
    <s v="ActionDown"/>
    <n v="2.1936740199998801"/>
    <s v="ActionUp"/>
    <n v="2.2205358259998298"/>
    <s v="ActionDown"/>
    <n v="2.4816694189998998"/>
    <s v="ActionUp"/>
    <n v="2.5002042099999899"/>
    <s v="ActionDown"/>
    <n v="2.7447964699999798"/>
    <s v="ActionUp"/>
    <n v="2.7626891099998798"/>
    <s v="ActionDown"/>
    <n v="3.3586859919998902"/>
    <s v="ActionUp"/>
    <n v="3.39599071499992"/>
    <s v="Stop"/>
    <n v="4.34968125999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7"/>
    <x v="6"/>
    <s v="Setup"/>
    <s v="LG L15G"/>
    <s v="Start"/>
    <n v="9.0109999746346097E-6"/>
    <s v="ActionDown"/>
    <n v="0.92551133200004099"/>
    <s v="ActionUp"/>
    <n v="0.935872741999901"/>
    <s v="ActionDown"/>
    <n v="1.2057643850000599"/>
    <s v="ActionUp"/>
    <n v="1.224717499"/>
    <s v="ActionDown"/>
    <n v="1.48209827999994"/>
    <s v="ActionUp"/>
    <n v="1.5086536979999801"/>
    <s v="ActionDown"/>
    <n v="2.1241684399999401"/>
    <s v="ActionUp"/>
    <n v="2.1345267209999199"/>
    <s v="ActionDown"/>
    <n v="2.4056520530000398"/>
    <s v="ActionUp"/>
    <n v="2.4252110449999602"/>
    <s v="ActionDown"/>
    <n v="2.69151896399989"/>
    <s v="ActionUp"/>
    <n v="2.7189320850000001"/>
    <s v="ActionDown"/>
    <n v="3.42212369699996"/>
    <s v="ActionUp"/>
    <n v="3.4427515089998901"/>
    <s v="Stop"/>
    <n v="4.501664636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8"/>
    <x v="6"/>
    <s v="Setup"/>
    <s v="LG L15G"/>
    <s v="Start"/>
    <n v="8.9059999481833006E-6"/>
    <s v="ActionDown"/>
    <n v="1.02919843599988"/>
    <s v="ActionUp"/>
    <n v="1.04140142400001"/>
    <s v="ActionDown"/>
    <n v="1.2868383099998899"/>
    <s v="ActionUp"/>
    <n v="1.31383114300001"/>
    <s v="ActionDown"/>
    <n v="1.5774464029998301"/>
    <s v="ActionUp"/>
    <n v="1.61519624699985"/>
    <s v="ActionDown"/>
    <n v="2.2306595410000201"/>
    <s v="ActionUp"/>
    <n v="2.2728878549999001"/>
    <s v="ActionDown"/>
    <n v="2.5408395829999701"/>
    <s v="ActionUp"/>
    <n v="2.5621287469998602"/>
    <s v="ActionDown"/>
    <n v="2.8430306359998601"/>
    <s v="ActionUp"/>
    <n v="2.87688405999983"/>
    <s v="ActionDown"/>
    <n v="3.5422259689999001"/>
    <s v="ActionUp"/>
    <n v="3.5639299439999301"/>
    <s v="Stop"/>
    <n v="4.7358802039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9"/>
    <x v="6"/>
    <s v="Setup"/>
    <s v="LG L15G"/>
    <s v="Start"/>
    <n v="1.06780000805883E-5"/>
    <s v="ActionDown"/>
    <n v="1.0258640090000799"/>
    <s v="ActionUp"/>
    <n v="1.0397980720001601"/>
    <s v="ActionDown"/>
    <n v="1.3049228110000901"/>
    <s v="ActionUp"/>
    <n v="1.3265197900000201"/>
    <s v="ActionDown"/>
    <n v="1.5933415199999601"/>
    <s v="ActionUp"/>
    <n v="1.6201235940000001"/>
    <s v="ActionDown"/>
    <n v="2.21799285300016"/>
    <s v="ActionUp"/>
    <n v="2.2359012000001699"/>
    <s v="ActionDown"/>
    <n v="2.5258420340001"/>
    <s v="ActionUp"/>
    <n v="2.5528958839999998"/>
    <s v="ActionDown"/>
    <n v="2.8338008840000799"/>
    <s v="ActionUp"/>
    <n v="2.8556152060000302"/>
    <s v="ActionDown"/>
    <n v="3.52410827700009"/>
    <s v="ActionUp"/>
    <n v="3.550430258"/>
    <s v="Stop"/>
    <n v="4.611897064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0"/>
    <x v="6"/>
    <s v="Setup"/>
    <s v="LG L15G"/>
    <s v="Start"/>
    <n v="9.0630001068347997E-6"/>
    <s v="ActionDown"/>
    <n v="1.07064130599997"/>
    <s v="ActionUp"/>
    <n v="1.07286593200001"/>
    <s v="ActionDown"/>
    <n v="1.33827010599998"/>
    <s v="ActionUp"/>
    <n v="1.34840682800017"/>
    <s v="ActionDown"/>
    <n v="1.6461376470001501"/>
    <s v="ActionUp"/>
    <n v="1.67493807699997"/>
    <s v="ActionDown"/>
    <n v="2.1946020899999801"/>
    <s v="ActionUp"/>
    <n v="2.2162830790000498"/>
    <s v="ActionDown"/>
    <n v="2.5265504349999901"/>
    <s v="ActionUp"/>
    <n v="2.5614352650000001"/>
    <s v="ActionDown"/>
    <n v="2.85009449400013"/>
    <s v="ActionUp"/>
    <n v="2.9007944320001098"/>
    <s v="ActionDown"/>
    <n v="3.5878087109999699"/>
    <s v="ActionUp"/>
    <n v="3.6303220890001699"/>
    <s v="Stop"/>
    <n v="4.6343927870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1"/>
    <x v="6"/>
    <s v="Setup"/>
    <s v="LG L15G"/>
    <s v="Start"/>
    <n v="9.0620001174102004E-6"/>
    <s v="ActionDown"/>
    <n v="1.2277541280000099"/>
    <s v="ActionUp"/>
    <n v="1.2421100649999"/>
    <s v="ActionDown"/>
    <n v="1.50038777200006"/>
    <s v="ActionUp"/>
    <n v="1.5185911589999199"/>
    <s v="ActionDown"/>
    <n v="1.7497365310000501"/>
    <s v="ActionUp"/>
    <n v="1.7835375649999601"/>
    <s v="ActionDown"/>
    <n v="2.3273562189999599"/>
    <s v="ActionUp"/>
    <n v="2.35437485700003"/>
    <s v="ActionDown"/>
    <n v="2.6305728219999698"/>
    <s v="ActionUp"/>
    <n v="2.6521472009999298"/>
    <s v="ActionDown"/>
    <n v="2.9099217929999601"/>
    <s v="ActionUp"/>
    <n v="2.9438686060000201"/>
    <s v="ActionDown"/>
    <n v="3.5420314719999602"/>
    <s v="ActionUp"/>
    <n v="3.57621438799992"/>
    <s v="Stop"/>
    <n v="4.476545783000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2"/>
    <x v="6"/>
    <s v="Setup"/>
    <s v="LG L15G"/>
    <s v="Start"/>
    <n v="8.4379998952499506E-6"/>
    <s v="ActionDown"/>
    <n v="0.99517265299982605"/>
    <s v="ActionUp"/>
    <n v="1.0297785049999599"/>
    <s v="ActionDown"/>
    <n v="1.2746151339999801"/>
    <s v="ActionUp"/>
    <n v="1.29299293599979"/>
    <s v="ActionDown"/>
    <n v="1.5513469899999499"/>
    <s v="ActionUp"/>
    <n v="1.585776785"/>
    <s v="ActionDown"/>
    <n v="2.18315949199995"/>
    <s v="ActionUp"/>
    <n v="2.1934545439998998"/>
    <s v="ActionDown"/>
    <n v="2.4736872019998302"/>
    <s v="ActionUp"/>
    <n v="2.4920160029998799"/>
    <s v="ActionDown"/>
    <n v="2.7676843419999302"/>
    <s v="ActionUp"/>
    <n v="2.8017517849998499"/>
    <s v="ActionDown"/>
    <n v="3.4891071170000001"/>
    <s v="ActionUp"/>
    <n v="3.4999657039997998"/>
    <s v="Stop"/>
    <n v="4.0953300689998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3"/>
    <x v="6"/>
    <s v="Setup"/>
    <s v="LG L15G"/>
    <s v="Start"/>
    <n v="7.18799992682761E-6"/>
    <s v="ActionDown"/>
    <n v="0.99248858999999301"/>
    <s v="ActionUp"/>
    <n v="1.0104418189998701"/>
    <s v="ActionDown"/>
    <n v="1.25984317699999"/>
    <s v="ActionUp"/>
    <n v="1.2860960909999899"/>
    <s v="ActionDown"/>
    <n v="1.5635897359998101"/>
    <s v="ActionUp"/>
    <n v="1.5849259339997801"/>
    <s v="ActionDown"/>
    <n v="2.1115097389999802"/>
    <s v="ActionUp"/>
    <n v="2.13187124799992"/>
    <s v="ActionDown"/>
    <n v="2.3925147369998201"/>
    <s v="ActionUp"/>
    <n v="2.4106210899999398"/>
    <s v="ActionDown"/>
    <n v="2.6943965049999798"/>
    <s v="ActionUp"/>
    <n v="2.7167856739999898"/>
    <s v="ActionDown"/>
    <n v="3.3466944659999101"/>
    <s v="ActionUp"/>
    <n v="3.3498838339999102"/>
    <s v="Stop"/>
    <n v="3.876172343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4"/>
    <x v="6"/>
    <s v="Setup"/>
    <s v="LG L15G"/>
    <s v="Start"/>
    <n v="8.1769999269454207E-6"/>
    <s v="ActionDown"/>
    <n v="0.83765202700010299"/>
    <s v="ActionUp"/>
    <n v="0.85630866599990396"/>
    <s v="ActionDown"/>
    <n v="1.1054946419999301"/>
    <s v="ActionUp"/>
    <n v="1.11576396100008"/>
    <s v="ActionDown"/>
    <n v="1.4049443060000599"/>
    <s v="ActionUp"/>
    <n v="1.42424624299997"/>
    <s v="ActionDown"/>
    <n v="1.95011641499991"/>
    <s v="ActionUp"/>
    <n v="1.9526264660000801"/>
    <s v="ActionDown"/>
    <n v="2.2292465039999998"/>
    <s v="ActionUp"/>
    <n v="2.2368607240000502"/>
    <s v="ActionDown"/>
    <n v="2.50479525700006"/>
    <s v="ActionUp"/>
    <n v="2.5401828589999602"/>
    <s v="ActionDown"/>
    <n v="3.26228114600007"/>
    <s v="ActionUp"/>
    <n v="3.28867275700008"/>
    <s v="Stop"/>
    <n v="4.064740629999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5"/>
    <x v="6"/>
    <s v="Setup"/>
    <s v="LG L15G"/>
    <s v="Start"/>
    <n v="9.5309999323944794E-6"/>
    <s v="ActionDown"/>
    <n v="1.0062082969998301"/>
    <s v="ActionUp"/>
    <n v="1.0160512979998599"/>
    <s v="ActionDown"/>
    <n v="1.29204932099992"/>
    <s v="ActionUp"/>
    <n v="1.3105800439998301"/>
    <s v="ActionDown"/>
    <n v="1.5589443110000001"/>
    <s v="ActionUp"/>
    <n v="1.58511983399989"/>
    <s v="ActionDown"/>
    <n v="2.0760598059998698"/>
    <s v="ActionUp"/>
    <n v="2.0862189629999599"/>
    <s v="ActionDown"/>
    <n v="2.3384871949999702"/>
    <s v="ActionUp"/>
    <n v="2.36077261900004"/>
    <s v="ActionDown"/>
    <n v="2.6603298259999502"/>
    <s v="ActionUp"/>
    <n v="2.6819263979998502"/>
    <s v="ActionDown"/>
    <n v="3.4570492889999902"/>
    <s v="ActionUp"/>
    <n v="3.47863495499996"/>
    <s v="Stop"/>
    <n v="4.191613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6"/>
    <x v="6"/>
    <s v="SlowWalk"/>
    <s v="LG L15G"/>
    <s v="Start"/>
    <n v="9.5839998266455899E-6"/>
    <s v="ActionDown"/>
    <n v="8.4621713669998808"/>
    <s v="ActionUp"/>
    <n v="8.4769329999999101"/>
    <s v="ActionDown"/>
    <n v="8.7483505399998194"/>
    <s v="ActionUp"/>
    <n v="8.7595579549999893"/>
    <s v="ActionDown"/>
    <n v="9.0094138519998506"/>
    <s v="ActionUp"/>
    <n v="9.0298721340000103"/>
    <s v="ActionDown"/>
    <n v="9.6034048950000397"/>
    <s v="ActionUp"/>
    <n v="9.6297129679999198"/>
    <s v="ActionDown"/>
    <n v="9.9146630220000098"/>
    <s v="ActionUp"/>
    <n v="9.9282327589999095"/>
    <s v="ActionDown"/>
    <n v="10.191818903"/>
    <s v="ActionUp"/>
    <n v="10.2020260909998"/>
    <s v="ActionDown"/>
    <n v="10.8002231769999"/>
    <s v="ActionUp"/>
    <n v="10.818845168999999"/>
    <s v="Stop"/>
    <n v="11.443701767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7"/>
    <x v="6"/>
    <s v="SlowWalk"/>
    <s v="LG L15G"/>
    <s v="Start"/>
    <n v="7.2919999638543198E-6"/>
    <s v="ActionDown"/>
    <n v="0.90348526000002405"/>
    <s v="ActionUp"/>
    <n v="0.930354949000047"/>
    <s v="ActionDown"/>
    <n v="1.24107463199993"/>
    <s v="ActionUp"/>
    <n v="1.2595606239999499"/>
    <s v="ActionDown"/>
    <n v="1.54565192599989"/>
    <s v="ActionUp"/>
    <n v="1.5753048950000399"/>
    <s v="ActionDown"/>
    <n v="2.10251937499992"/>
    <s v="ActionUp"/>
    <n v="2.11287166700003"/>
    <s v="ActionDown"/>
    <n v="2.3798066649999301"/>
    <s v="ActionUp"/>
    <n v="2.3983384359999"/>
    <s v="ActionDown"/>
    <n v="2.6472315649998501"/>
    <s v="ActionUp"/>
    <n v="2.6575631260000101"/>
    <s v="ActionDown"/>
    <n v="3.23787244200002"/>
    <s v="ActionUp"/>
    <n v="3.2411685109998398"/>
    <s v="Stop"/>
    <n v="4.0657077050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8"/>
    <x v="6"/>
    <s v="SlowWalk"/>
    <s v="LG L15G"/>
    <s v="Start"/>
    <n v="9.4790000275679597E-6"/>
    <s v="ActionDown"/>
    <n v="0.88378208199992503"/>
    <s v="ActionUp"/>
    <n v="0.89425526100012498"/>
    <s v="ActionDown"/>
    <n v="1.1599867760000899"/>
    <s v="ActionUp"/>
    <n v="1.1703421380000201"/>
    <s v="ActionDown"/>
    <n v="1.4398669300000999"/>
    <s v="ActionUp"/>
    <n v="1.45461646100011"/>
    <s v="ActionDown"/>
    <n v="2.12113703399995"/>
    <s v="ActionUp"/>
    <n v="2.1305717729999198"/>
    <s v="ActionDown"/>
    <n v="2.3755395830000898"/>
    <s v="ActionUp"/>
    <n v="2.3884595320000699"/>
    <s v="ActionDown"/>
    <n v="2.6714122509999898"/>
    <s v="ActionUp"/>
    <n v="2.7048919789999601"/>
    <s v="ActionDown"/>
    <n v="3.5329378189999199"/>
    <s v="ActionUp"/>
    <n v="3.53592688100002"/>
    <s v="Stop"/>
    <n v="4.1866609900000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9"/>
    <x v="6"/>
    <s v="SlowWalk"/>
    <s v="LG L15G"/>
    <s v="Start"/>
    <n v="9.5319999218190703E-6"/>
    <s v="ActionDown"/>
    <n v="0.97059746299987604"/>
    <s v="ActionUp"/>
    <n v="0.988745003999838"/>
    <s v="ActionDown"/>
    <n v="1.2540710929999901"/>
    <s v="ActionUp"/>
    <n v="1.2741325519998501"/>
    <s v="ActionDown"/>
    <n v="1.54101334400002"/>
    <s v="ActionUp"/>
    <n v="1.5677121369999401"/>
    <s v="ActionDown"/>
    <n v="2.02328850200001"/>
    <s v="ActionUp"/>
    <n v="2.0503209399998901"/>
    <s v="ActionDown"/>
    <n v="2.3520292179998701"/>
    <s v="ActionUp"/>
    <n v="2.37062541599993"/>
    <s v="ActionDown"/>
    <n v="2.60963000999981"/>
    <s v="ActionUp"/>
    <n v="2.6279730219998698"/>
    <s v="ActionDown"/>
    <n v="3.17334464299983"/>
    <s v="ActionUp"/>
    <n v="3.1915892719998702"/>
    <s v="Stop"/>
    <n v="3.932715148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0"/>
    <x v="6"/>
    <s v="SlowWalk"/>
    <s v="LG L15G"/>
    <s v="Start"/>
    <n v="8.3330000961723204E-6"/>
    <s v="ActionDown"/>
    <n v="0.82401045200003797"/>
    <s v="ActionUp"/>
    <n v="0.83812438299992198"/>
    <s v="ActionDown"/>
    <n v="1.1536948870000201"/>
    <s v="ActionUp"/>
    <n v="1.1719468930000401"/>
    <s v="ActionDown"/>
    <n v="1.43414833699989"/>
    <s v="ActionUp"/>
    <n v="1.45503630600001"/>
    <s v="ActionDown"/>
    <n v="2.05016457400006"/>
    <s v="ActionUp"/>
    <n v="2.0726318829999801"/>
    <s v="ActionDown"/>
    <n v="2.3372398480000798"/>
    <s v="ActionUp"/>
    <n v="2.34208307700009"/>
    <s v="ActionDown"/>
    <n v="2.60507084799996"/>
    <s v="ActionUp"/>
    <n v="2.6239915690000499"/>
    <s v="ActionDown"/>
    <n v="3.2927814709998899"/>
    <s v="ActionUp"/>
    <n v="3.3063013099999798"/>
    <s v="Stop"/>
    <n v="4.327058805999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1"/>
    <x v="6"/>
    <s v="FastWalk"/>
    <s v="LG L15G"/>
    <s v="Start"/>
    <n v="1.1458000017228101E-5"/>
    <s v="ActionDown"/>
    <n v="13.670313633999699"/>
    <s v="ActionUp"/>
    <n v="13.709017308"/>
    <s v="ActionDown"/>
    <n v="13.9262842069997"/>
    <s v="ActionUp"/>
    <n v="13.935834571999701"/>
    <s v="ActionDown"/>
    <n v="14.1441821319999"/>
    <s v="ActionUp"/>
    <n v="14.157157075999701"/>
    <s v="ActionDown"/>
    <n v="14.6372344800001"/>
    <s v="ActionUp"/>
    <n v="14.647564979999901"/>
    <s v="ActionDown"/>
    <n v="14.878627748999801"/>
    <s v="ActionUp"/>
    <n v="14.891285872999999"/>
    <s v="ActionDown"/>
    <n v="15.0842737419998"/>
    <s v="ActionUp"/>
    <n v="15.1027733219998"/>
    <s v="ActionDown"/>
    <n v="15.527214096"/>
    <s v="ActionUp"/>
    <n v="15.545477383000099"/>
    <s v="Stop"/>
    <n v="16.25763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2"/>
    <x v="6"/>
    <s v="FastWalk"/>
    <s v="LG L15G"/>
    <s v="Start"/>
    <n v="8.7499997789563992E-6"/>
    <s v="ActionDown"/>
    <n v="0.67923343999973396"/>
    <s v="ActionUp"/>
    <n v="0.68217041899970299"/>
    <s v="ActionDown"/>
    <n v="0.84910140900001296"/>
    <s v="ActionUp"/>
    <n v="0.86783994799998199"/>
    <s v="ActionDown"/>
    <n v="1.0416034889999499"/>
    <s v="ActionUp"/>
    <n v="1.0551785939996901"/>
    <s v="ActionDown"/>
    <n v="1.60165911499962"/>
    <s v="ActionUp"/>
    <n v="1.61127854200003"/>
    <s v="ActionDown"/>
    <n v="1.8052371879998601"/>
    <s v="ActionUp"/>
    <n v="1.8086393759999699"/>
    <s v="ActionDown"/>
    <n v="2.00467770799969"/>
    <s v="ActionUp"/>
    <n v="2.0183367709996598"/>
    <s v="ActionDown"/>
    <n v="2.6230472379997898"/>
    <s v="ActionUp"/>
    <n v="2.6355465100000401"/>
    <s v="Stop"/>
    <n v="3.4257767439998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3"/>
    <x v="6"/>
    <s v="FastWalk"/>
    <s v="LG L15G"/>
    <s v="Start"/>
    <n v="8.64599996930337E-6"/>
    <s v="ActionDown"/>
    <n v="0.62069162599982497"/>
    <s v="ActionUp"/>
    <n v="0.62585178700010102"/>
    <s v="ActionDown"/>
    <n v="0.84334456700025795"/>
    <s v="ActionUp"/>
    <n v="0.85331716800010304"/>
    <s v="ActionDown"/>
    <n v="1.03953945900002"/>
    <s v="ActionUp"/>
    <n v="1.06585356899995"/>
    <s v="ActionDown"/>
    <n v="1.56206712199991"/>
    <s v="ActionUp"/>
    <n v="1.5644848719998601"/>
    <s v="ActionDown"/>
    <n v="1.7360897690000401"/>
    <s v="ActionUp"/>
    <n v="1.7565889339998599"/>
    <s v="ActionDown"/>
    <n v="1.91338628599987"/>
    <s v="ActionUp"/>
    <n v="1.9319981550001999"/>
    <s v="ActionDown"/>
    <n v="2.59791351700005"/>
    <s v="ActionUp"/>
    <n v="2.6195346630001901"/>
    <s v="Stop"/>
    <n v="3.5127870480000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4"/>
    <x v="6"/>
    <s v="FastWalk"/>
    <s v="LG L15G"/>
    <s v="Start"/>
    <n v="8.2810001913458092E-6"/>
    <s v="ActionDown"/>
    <n v="0.62174817999994003"/>
    <s v="ActionUp"/>
    <n v="0.63536724300001801"/>
    <s v="ActionDown"/>
    <n v="0.80315802599989095"/>
    <s v="ActionUp"/>
    <n v="0.80595630700008702"/>
    <s v="ActionDown"/>
    <n v="0.99199668400024099"/>
    <s v="ActionUp"/>
    <n v="1.01146927799982"/>
    <s v="ActionDown"/>
    <n v="1.5861270390000699"/>
    <s v="ActionUp"/>
    <n v="1.5912696430000299"/>
    <s v="ActionDown"/>
    <n v="1.80430406499999"/>
    <s v="ActionUp"/>
    <n v="1.81626594099998"/>
    <s v="ActionDown"/>
    <n v="2.0098943289999598"/>
    <s v="ActionUp"/>
    <n v="2.0363404210002001"/>
    <s v="ActionDown"/>
    <n v="2.51389043900007"/>
    <s v="ActionUp"/>
    <n v="2.5395752079998601"/>
    <s v="Stop"/>
    <n v="3.2969392800000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5"/>
    <x v="6"/>
    <s v="FastWalk"/>
    <s v="LG L15G"/>
    <s v="Start"/>
    <n v="1.42710000545775E-5"/>
    <s v="ActionDown"/>
    <n v="0.65248365199977298"/>
    <s v="ActionUp"/>
    <n v="0.65588489899982905"/>
    <s v="ActionDown"/>
    <n v="0.86757022499978098"/>
    <s v="ActionUp"/>
    <n v="0.87060819299995196"/>
    <s v="ActionDown"/>
    <n v="1.06058370599976"/>
    <s v="ActionUp"/>
    <n v="1.08701126100004"/>
    <s v="ActionDown"/>
    <n v="1.3985196499997901"/>
    <s v="ActionUp"/>
    <n v="1.4171501669998099"/>
    <s v="ActionDown"/>
    <n v="1.6030994439997801"/>
    <s v="ActionUp"/>
    <n v="1.6058352770000901"/>
    <s v="ActionDown"/>
    <n v="1.8577518899996901"/>
    <s v="ActionUp"/>
    <n v="1.86831980499982"/>
    <s v="ActionDown"/>
    <n v="2.2894932399999499"/>
    <s v="ActionUp"/>
    <n v="2.3187356879998302"/>
    <s v="Stop"/>
    <n v="3.0604834369996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6"/>
    <x v="6"/>
    <s v="Sitting"/>
    <s v="LG L15G"/>
    <s v="Start"/>
    <n v="7.4479999057075398E-6"/>
    <s v="ActionDown"/>
    <n v="7.2068437920001998"/>
    <s v="ActionUp"/>
    <n v="7.2390846799999"/>
    <s v="ActionDown"/>
    <n v="7.4740450980002597"/>
    <s v="ActionUp"/>
    <n v="7.5000732749999699"/>
    <s v="ActionDown"/>
    <n v="7.7133853089999302"/>
    <s v="ActionUp"/>
    <n v="7.7315899420000198"/>
    <s v="ActionDown"/>
    <n v="8.3260448250002792"/>
    <s v="ActionUp"/>
    <n v="8.3314568089999703"/>
    <s v="ActionDown"/>
    <n v="8.5895336910002698"/>
    <s v="ActionUp"/>
    <n v="8.6163430139999893"/>
    <s v="ActionDown"/>
    <n v="8.8470132219999797"/>
    <s v="ActionUp"/>
    <n v="8.8897578050000394"/>
    <s v="ActionDown"/>
    <n v="9.4695046719998501"/>
    <s v="ActionUp"/>
    <n v="9.4887603319998508"/>
    <s v="Stop"/>
    <n v="10.371079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7"/>
    <x v="6"/>
    <s v="Sitting"/>
    <s v="LG L15G"/>
    <s v="Start"/>
    <n v="8.0210002124658701E-6"/>
    <s v="ActionDown"/>
    <n v="1.12822053299987"/>
    <s v="ActionUp"/>
    <n v="1.1403348439998799"/>
    <s v="ActionDown"/>
    <n v="1.3397781809999201"/>
    <s v="ActionUp"/>
    <n v="1.3668998930002001"/>
    <s v="ActionDown"/>
    <n v="1.5794417860001799"/>
    <s v="ActionUp"/>
    <n v="1.6065079630002399"/>
    <s v="ActionDown"/>
    <n v="2.2585616030000799"/>
    <s v="ActionUp"/>
    <n v="2.2681598879999001"/>
    <s v="ActionDown"/>
    <n v="2.5074934859999298"/>
    <s v="ActionUp"/>
    <n v="2.5354417130001798"/>
    <s v="ActionDown"/>
    <n v="2.73865087800004"/>
    <s v="ActionUp"/>
    <n v="2.7729443150001298"/>
    <s v="ActionDown"/>
    <n v="3.3361568119998899"/>
    <s v="ActionUp"/>
    <n v="3.3876125980000298"/>
    <s v="Stop"/>
    <n v="4.3590608280001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8"/>
    <x v="6"/>
    <s v="Sitting"/>
    <s v="LG L15G"/>
    <s v="Start"/>
    <n v="7.6559999797609601E-6"/>
    <s v="ActionDown"/>
    <n v="0.97816194799997902"/>
    <s v="ActionUp"/>
    <n v="0.99599452299980795"/>
    <s v="ActionDown"/>
    <n v="1.22739199499983"/>
    <s v="ActionUp"/>
    <n v="1.2453602789996601"/>
    <s v="ActionDown"/>
    <n v="1.4724317209997899"/>
    <s v="ActionUp"/>
    <n v="1.4990501140000501"/>
    <s v="ActionDown"/>
    <n v="1.9994368089996799"/>
    <s v="ActionUp"/>
    <n v="2.0258950140000702"/>
    <s v="ActionDown"/>
    <n v="2.25238622799997"/>
    <s v="ActionUp"/>
    <n v="2.2711207489996901"/>
    <s v="ActionDown"/>
    <n v="2.4886419869999301"/>
    <s v="ActionUp"/>
    <n v="2.5339595400000601"/>
    <s v="ActionDown"/>
    <n v="3.0732541459997198"/>
    <s v="ActionUp"/>
    <n v="3.1269706329999201"/>
    <s v="Stop"/>
    <n v="4.0604241739997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9"/>
    <x v="6"/>
    <s v="Sitting"/>
    <s v="LG L15G"/>
    <s v="Start"/>
    <n v="2.1145000118849498E-5"/>
    <s v="ActionDown"/>
    <n v="0.91552865899984603"/>
    <s v="ActionUp"/>
    <n v="0.93687564699985104"/>
    <s v="ActionDown"/>
    <n v="1.16406559200004"/>
    <s v="ActionUp"/>
    <n v="1.1827369600000499"/>
    <s v="ActionDown"/>
    <n v="1.4226231600000501"/>
    <s v="ActionUp"/>
    <n v="1.4411964199998599"/>
    <s v="ActionDown"/>
    <n v="1.9713235260001001"/>
    <s v="ActionUp"/>
    <n v="1.9883035630000401"/>
    <s v="ActionDown"/>
    <n v="2.1998404420000899"/>
    <s v="ActionUp"/>
    <n v="2.22140351999996"/>
    <s v="ActionDown"/>
    <n v="2.4458813559999699"/>
    <s v="ActionUp"/>
    <n v="2.4719003639997901"/>
    <s v="ActionDown"/>
    <n v="3.0314954559999001"/>
    <s v="ActionUp"/>
    <n v="3.0593964569998202"/>
    <s v="Stop"/>
    <n v="3.954643617999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4"/>
    <n v="180"/>
    <x v="7"/>
    <s v="Setup"/>
    <s v="LG L15G"/>
    <s v="Start"/>
    <n v="4.7400003495567902E-6"/>
    <s v="ActionDown"/>
    <n v="14.831443125"/>
    <s v="ActionUp"/>
    <n v="14.8541317660001"/>
    <s v="ActionDown"/>
    <n v="18.239674969000099"/>
    <s v="ActionUp"/>
    <n v="18.270341764000001"/>
    <s v="ActionDown"/>
    <n v="19.449051822000001"/>
    <s v="ActionUp"/>
    <n v="19.4723502410001"/>
    <s v="ActionDown"/>
    <n v="21.267703536000202"/>
    <s v="ActionUp"/>
    <n v="21.282789679999901"/>
    <s v="ActionDown"/>
    <n v="28.363983479000101"/>
    <s v="ActionUp"/>
    <n v="28.3951018120001"/>
    <s v="ActionDown"/>
    <n v="29.401136122"/>
    <s v="ActionUp"/>
    <n v="29.443586346000298"/>
    <s v="ActionDown"/>
    <n v="29.528212645000099"/>
    <s v="ActionUp"/>
    <n v="29.573652957000299"/>
    <s v="ActionDown"/>
    <n v="29.748080142000099"/>
    <s v="ActionUp"/>
    <n v="29.785539988999901"/>
    <s v="ActionDown"/>
    <n v="29.903746657000202"/>
    <s v="ActionUp"/>
    <n v="29.906490928"/>
    <s v="ActionDown"/>
    <n v="29.994722434000298"/>
    <s v="ActionUp"/>
    <n v="30.0149389480002"/>
    <s v="ActionDown"/>
    <n v="30.338877748999899"/>
    <s v="ActionUp"/>
    <n v="30.375288218000101"/>
    <s v="ActionDown"/>
    <n v="30.451174050000098"/>
    <s v="ActionUp"/>
    <n v="30.488514155000299"/>
    <s v="ActionDown"/>
    <n v="30.596390093"/>
    <s v="ActionUp"/>
    <n v="30.615139468999999"/>
    <s v="Stop"/>
    <n v="32.526991133000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1"/>
    <x v="8"/>
    <s v="Setup"/>
    <s v="LG L15G"/>
    <s v="Start"/>
    <n v="4.8960000640363399E-6"/>
    <s v="ActionDown"/>
    <n v="19.741968326999899"/>
    <s v="ActionUp"/>
    <n v="19.774600669999899"/>
    <s v="ActionDown"/>
    <n v="19.849715879000001"/>
    <s v="ActionUp"/>
    <n v="19.863448639000101"/>
    <s v="ActionDown"/>
    <n v="20.114215150000199"/>
    <s v="ActionUp"/>
    <n v="20.280319421000002"/>
    <s v="ActionDown"/>
    <n v="20.603279620000102"/>
    <s v="ActionUp"/>
    <n v="20.656497805000001"/>
    <s v="ActionDown"/>
    <n v="20.732434106000198"/>
    <s v="ActionUp"/>
    <n v="20.778365616999899"/>
    <s v="ActionDown"/>
    <n v="21.171411195000001"/>
    <s v="ActionUp"/>
    <n v="21.221669001999999"/>
    <s v="ActionDown"/>
    <n v="21.553716138000201"/>
    <s v="ActionUp"/>
    <n v="21.599025929000099"/>
    <s v="Stop"/>
    <n v="23.621078165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2"/>
    <x v="8"/>
    <s v="Setup"/>
    <s v="LG L15G"/>
    <s v="Start"/>
    <n v="1.1145999906148E-5"/>
    <s v="ActionDown"/>
    <n v="1.8377878299997901"/>
    <s v="ActionUp"/>
    <n v="1.8858453230000101"/>
    <s v="ActionDown"/>
    <n v="1.9631992300001"/>
    <s v="ActionUp"/>
    <n v="1.9933703239998899"/>
    <s v="ActionDown"/>
    <n v="2.2912304399996999"/>
    <s v="ActionUp"/>
    <n v="2.4464171459999302"/>
    <s v="ActionDown"/>
    <n v="2.7231195499998599"/>
    <s v="ActionUp"/>
    <n v="2.7665982899998198"/>
    <s v="ActionDown"/>
    <n v="2.8435833949997602"/>
    <s v="ActionUp"/>
    <n v="2.8729500619997399"/>
    <s v="ActionDown"/>
    <n v="3.2753228739998099"/>
    <s v="ActionUp"/>
    <n v="3.3588846459997499"/>
    <s v="ActionDown"/>
    <n v="3.7205980449998601"/>
    <s v="ActionUp"/>
    <n v="3.7633555809998098"/>
    <s v="Stop"/>
    <n v="4.3792458969996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3"/>
    <x v="8"/>
    <s v="Setup"/>
    <s v="LG L15G"/>
    <s v="Start"/>
    <n v="8.4370003605727106E-6"/>
    <s v="ActionDown"/>
    <n v="0.88666518500031"/>
    <s v="ActionUp"/>
    <n v="0.92141707400014605"/>
    <s v="ActionDown"/>
    <n v="0.99743729200008602"/>
    <s v="ActionUp"/>
    <n v="1.04286676900028"/>
    <s v="ActionDown"/>
    <n v="1.2248910970001801"/>
    <s v="ActionUp"/>
    <n v="1.2758486960001301"/>
    <s v="ActionDown"/>
    <n v="1.3529297370000599"/>
    <s v="ActionUp"/>
    <n v="1.38273916400021"/>
    <s v="ActionDown"/>
    <n v="1.6723182790001301"/>
    <s v="ActionUp"/>
    <n v="1.8433126019999599"/>
    <s v="ActionDown"/>
    <n v="3.00476458499997"/>
    <s v="ActionUp"/>
    <n v="3.0231048939999701"/>
    <s v="ActionDown"/>
    <n v="3.30877364400021"/>
    <s v="ActionUp"/>
    <n v="3.3509468730003298"/>
    <s v="Stop"/>
    <n v="3.9119770280003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4"/>
    <x v="8"/>
    <s v="Setup"/>
    <s v="LG L15G"/>
    <s v="Start"/>
    <n v="2.1198000013100601E-5"/>
    <s v="ActionDown"/>
    <n v="0.52143936900028998"/>
    <s v="ActionUp"/>
    <n v="0.56394025600002295"/>
    <s v="ActionDown"/>
    <n v="0.66204614600019296"/>
    <s v="ActionUp"/>
    <n v="0.70803713600025697"/>
    <s v="ActionDown"/>
    <n v="1.03809479300025"/>
    <s v="ActionUp"/>
    <n v="1.0971957290003"/>
    <s v="ActionDown"/>
    <n v="1.2131341650001499"/>
    <s v="ActionUp"/>
    <n v="1.2588272920001999"/>
    <s v="ActionDown"/>
    <n v="1.6207080060003101"/>
    <s v="ActionUp"/>
    <n v="1.6878179700001901"/>
    <s v="ActionDown"/>
    <n v="2.2511911380001899"/>
    <s v="ActionUp"/>
    <n v="2.3017403130002001"/>
    <s v="ActionDown"/>
    <n v="2.4386488550003298"/>
    <s v="ActionUp"/>
    <n v="2.45835484400004"/>
    <s v="Stop"/>
    <n v="3.2141789800002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5"/>
    <x v="8"/>
    <s v="Setup"/>
    <s v="LG L15G"/>
    <s v="Start"/>
    <n v="9.73899977907422E-6"/>
    <s v="ActionDown"/>
    <n v="0.72172660799969801"/>
    <s v="ActionUp"/>
    <n v="0.76383871899997702"/>
    <s v="ActionDown"/>
    <n v="0.849141747999965"/>
    <s v="ActionUp"/>
    <n v="0.90254529000003403"/>
    <s v="ActionDown"/>
    <n v="1.1791883379996699"/>
    <s v="ActionUp"/>
    <n v="1.22173992099988"/>
    <s v="ActionDown"/>
    <n v="1.30670789399982"/>
    <s v="ActionUp"/>
    <n v="1.3521401859998099"/>
    <s v="ActionDown"/>
    <n v="1.6287668499999199"/>
    <s v="ActionUp"/>
    <n v="1.67215799799987"/>
    <s v="ActionDown"/>
    <n v="1.74968601699993"/>
    <s v="ActionUp"/>
    <n v="1.77071273699993"/>
    <s v="ActionDown"/>
    <n v="2.16865646199994"/>
    <s v="ActionUp"/>
    <n v="2.2349934129997502"/>
    <s v="Stop"/>
    <n v="2.666773569999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6"/>
    <x v="8"/>
    <s v="Setup"/>
    <s v="LG L15G"/>
    <s v="Start"/>
    <n v="8.4370003605727106E-6"/>
    <s v="ActionDown"/>
    <n v="0.922228124999946"/>
    <s v="ActionUp"/>
    <n v="0.97388744299996599"/>
    <s v="ActionDown"/>
    <n v="1.0511251540001401"/>
    <s v="ActionUp"/>
    <n v="1.0656960930000401"/>
    <s v="ActionDown"/>
    <n v="1.35128780700006"/>
    <s v="ActionUp"/>
    <n v="1.41288156200016"/>
    <s v="ActionDown"/>
    <n v="1.50598156000023"/>
    <s v="ActionUp"/>
    <n v="1.55187854099995"/>
    <s v="ActionDown"/>
    <n v="1.81184676800012"/>
    <s v="ActionUp"/>
    <n v="1.85851171700005"/>
    <s v="ActionDown"/>
    <n v="1.93511890300032"/>
    <s v="ActionUp"/>
    <n v="1.9654068750000899"/>
    <s v="ActionDown"/>
    <n v="2.4391025530003301"/>
    <s v="ActionUp"/>
    <n v="2.4819211440003501"/>
    <s v="Stop"/>
    <n v="2.9344853860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7"/>
    <x v="8"/>
    <s v="Setup"/>
    <s v="LG L15G"/>
    <s v="Start"/>
    <n v="7.1869999374030099E-6"/>
    <s v="ActionDown"/>
    <n v="0.79210386400018196"/>
    <s v="ActionUp"/>
    <n v="0.97061232199985104"/>
    <s v="ActionDown"/>
    <n v="1.20678581699985"/>
    <s v="ActionUp"/>
    <n v="1.2657118000001899"/>
    <s v="ActionDown"/>
    <n v="1.3643919569999501"/>
    <s v="ActionUp"/>
    <n v="1.40919487500013"/>
    <s v="ActionDown"/>
    <n v="1.8981867980000899"/>
    <s v="ActionUp"/>
    <n v="1.9612508629998"/>
    <s v="ActionDown"/>
    <n v="2.03806997699985"/>
    <s v="ActionUp"/>
    <n v="2.0618382590000599"/>
    <s v="ActionDown"/>
    <n v="2.73126866700022"/>
    <s v="ActionUp"/>
    <n v="2.78057810300015"/>
    <s v="ActionDown"/>
    <n v="3.2369049429998902"/>
    <s v="ActionUp"/>
    <n v="3.2795784680001798"/>
    <s v="Stop"/>
    <n v="3.535715303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8"/>
    <x v="8"/>
    <s v="Setup"/>
    <s v="LG L15G"/>
    <s v="Start"/>
    <n v="1.30729999909817E-5"/>
    <s v="ActionDown"/>
    <n v="1.5201811980000399"/>
    <s v="ActionUp"/>
    <n v="1.55010140600006"/>
    <s v="ActionDown"/>
    <n v="1.62570458299978"/>
    <s v="ActionUp"/>
    <n v="1.6554132810001601"/>
    <s v="ActionDown"/>
    <n v="2.07321442800002"/>
    <s v="ActionUp"/>
    <n v="2.1540274489998401"/>
    <s v="ActionDown"/>
    <n v="2.25392593800006"/>
    <s v="ActionUp"/>
    <n v="2.3228842720000098"/>
    <s v="ActionDown"/>
    <n v="2.6102433330001902"/>
    <s v="ActionUp"/>
    <n v="2.6713813540000002"/>
    <s v="ActionDown"/>
    <n v="2.79503270899977"/>
    <s v="ActionUp"/>
    <n v="2.8376227610001399"/>
    <s v="ActionDown"/>
    <n v="3.19502807299977"/>
    <s v="ActionUp"/>
    <n v="3.23782599000014"/>
    <s v="Stop"/>
    <n v="3.544509423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9"/>
    <x v="8"/>
    <s v="Setup"/>
    <s v="LG L15G"/>
    <s v="Start"/>
    <n v="8.0210002124658701E-6"/>
    <s v="ActionDown"/>
    <n v="0.711907866000274"/>
    <s v="ActionUp"/>
    <n v="0.75342130400031204"/>
    <s v="ActionDown"/>
    <n v="0.83361286600029405"/>
    <s v="ActionUp"/>
    <n v="0.88744484600010698"/>
    <s v="ActionDown"/>
    <n v="1.1909747439999501"/>
    <s v="ActionUp"/>
    <n v="1.2368508880003899"/>
    <s v="ActionDown"/>
    <n v="1.3210232810001701"/>
    <s v="ActionUp"/>
    <n v="1.3588079710002601"/>
    <s v="ActionDown"/>
    <n v="1.67533234800021"/>
    <s v="ActionUp"/>
    <n v="1.71832765900035"/>
    <s v="ActionDown"/>
    <n v="1.8083831240001"/>
    <s v="ActionUp"/>
    <n v="1.8238793250002301"/>
    <s v="ActionDown"/>
    <n v="2.2772190670002601"/>
    <s v="ActionUp"/>
    <n v="2.3114719280001701"/>
    <s v="Stop"/>
    <n v="2.8393548930002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0"/>
    <x v="8"/>
    <s v="Setup"/>
    <s v="LG L15G"/>
    <s v="Start"/>
    <n v="8.4379998952499506E-6"/>
    <s v="ActionDown"/>
    <n v="0.44090642199989799"/>
    <s v="ActionUp"/>
    <n v="0.49095208699964099"/>
    <s v="ActionDown"/>
    <n v="0.56737193099979699"/>
    <s v="ActionUp"/>
    <n v="0.62124781600004997"/>
    <s v="ActionDown"/>
    <n v="0.88848266199965997"/>
    <s v="ActionUp"/>
    <n v="0.95644438099998297"/>
    <s v="ActionDown"/>
    <n v="1.0332961479998599"/>
    <s v="ActionUp"/>
    <n v="1.0712264629996699"/>
    <s v="ActionDown"/>
    <n v="1.2977318279999901"/>
    <s v="ActionUp"/>
    <n v="1.35800083799995"/>
    <s v="ActionDown"/>
    <n v="1.43465442999968"/>
    <s v="ActionUp"/>
    <n v="1.4593414109999601"/>
    <s v="ActionDown"/>
    <n v="1.8723920849997699"/>
    <s v="ActionUp"/>
    <n v="1.9150620349996601"/>
    <s v="Stop"/>
    <n v="2.2312079199996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1"/>
    <x v="8"/>
    <s v="Setup"/>
    <s v="LG L15G"/>
    <s v="Start"/>
    <n v="7.7610002335859395E-6"/>
    <s v="ActionDown"/>
    <n v="0.51345124799991004"/>
    <s v="ActionUp"/>
    <n v="0.54313599099987098"/>
    <s v="ActionDown"/>
    <n v="0.61868150899999796"/>
    <s v="ActionUp"/>
    <n v="0.68049020700027496"/>
    <s v="ActionDown"/>
    <n v="0.91736083600017004"/>
    <s v="ActionUp"/>
    <n v="0.95148458299991001"/>
    <s v="ActionDown"/>
    <n v="1.02816708199998"/>
    <s v="ActionUp"/>
    <n v="1.06600354200008"/>
    <s v="ActionDown"/>
    <n v="1.4251587660000899"/>
    <s v="ActionUp"/>
    <n v="1.4831418750000001"/>
    <s v="ActionDown"/>
    <n v="1.56015088399999"/>
    <s v="ActionUp"/>
    <n v="1.6058311980000299"/>
    <s v="ActionDown"/>
    <n v="2.2585833680000098"/>
    <s v="ActionUp"/>
    <n v="2.30083771299996"/>
    <s v="Stop"/>
    <n v="2.55409984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2"/>
    <x v="8"/>
    <s v="Setup"/>
    <s v="LG L15G"/>
    <s v="Start"/>
    <n v="1.1145999906148E-5"/>
    <s v="ActionDown"/>
    <n v="0.83453645300005497"/>
    <s v="ActionUp"/>
    <n v="0.85307988799968304"/>
    <s v="ActionDown"/>
    <n v="0.93343092999975796"/>
    <s v="ActionUp"/>
    <n v="0.95544369099979998"/>
    <s v="ActionDown"/>
    <n v="1.12033295999981"/>
    <s v="ActionUp"/>
    <n v="1.1941667109999701"/>
    <s v="ActionDown"/>
    <n v="1.3223272860000099"/>
    <s v="ActionUp"/>
    <n v="1.3489193149998699"/>
    <s v="ActionDown"/>
    <n v="1.7740464519997601"/>
    <s v="ActionUp"/>
    <n v="1.83324176299993"/>
    <s v="ActionDown"/>
    <n v="1.9453122310001101"/>
    <s v="ActionUp"/>
    <n v="1.98251311600006"/>
    <s v="ActionDown"/>
    <n v="2.36745150199976"/>
    <s v="ActionUp"/>
    <n v="2.4054161889998702"/>
    <s v="Stop"/>
    <n v="2.650143636999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3"/>
    <x v="8"/>
    <s v="Setup"/>
    <s v="LG L15G"/>
    <s v="Start"/>
    <n v="8.1250000221189095E-6"/>
    <s v="ActionDown"/>
    <n v="0.51661036700033902"/>
    <s v="ActionUp"/>
    <n v="0.55377276200033498"/>
    <s v="ActionDown"/>
    <n v="0.63491723900006003"/>
    <s v="ActionUp"/>
    <n v="0.68003276100034704"/>
    <s v="ActionDown"/>
    <n v="0.83011026300027801"/>
    <s v="ActionUp"/>
    <n v="0.87271072900011804"/>
    <s v="ActionDown"/>
    <n v="0.95808916600026295"/>
    <s v="ActionUp"/>
    <n v="0.99718552100011904"/>
    <s v="ActionDown"/>
    <n v="1.39872658700005"/>
    <s v="ActionUp"/>
    <n v="1.43292775600002"/>
    <s v="ActionDown"/>
    <n v="1.548704842"/>
    <s v="ActionUp"/>
    <n v="1.5946428130000601"/>
    <s v="ActionDown"/>
    <n v="2.0070694280002499"/>
    <s v="ActionUp"/>
    <n v="2.0295749480001102"/>
    <s v="Stop"/>
    <n v="2.294391211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4"/>
    <x v="8"/>
    <s v="Setup"/>
    <s v="LG L15G"/>
    <s v="Start"/>
    <n v="7.5000002652814104E-6"/>
    <s v="ActionDown"/>
    <n v="0.44866478700032503"/>
    <s v="ActionUp"/>
    <n v="0.498532434000026"/>
    <s v="ActionDown"/>
    <n v="0.58827097399989703"/>
    <s v="ActionUp"/>
    <n v="0.62516019500026199"/>
    <s v="ActionDown"/>
    <n v="0.86014400200019703"/>
    <s v="ActionUp"/>
    <n v="0.88776274700012403"/>
    <s v="ActionDown"/>
    <n v="0.99259154900028002"/>
    <s v="ActionUp"/>
    <n v="1.0432334239999299"/>
    <s v="ActionDown"/>
    <n v="1.40502672299999"/>
    <s v="ActionUp"/>
    <n v="1.4877508200002001"/>
    <s v="ActionDown"/>
    <n v="1.5855161819999899"/>
    <s v="ActionUp"/>
    <n v="1.60985154800027"/>
    <s v="ActionDown"/>
    <n v="2.2749243090001898"/>
    <s v="ActionUp"/>
    <n v="2.30465524600003"/>
    <s v="Stop"/>
    <n v="2.5861960400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5"/>
    <x v="8"/>
    <s v="Setup"/>
    <s v="LG L15G"/>
    <s v="Start"/>
    <n v="8.2810001913458092E-6"/>
    <s v="ActionDown"/>
    <n v="0.55508630400026904"/>
    <s v="ActionUp"/>
    <n v="0.59916383900008396"/>
    <s v="ActionDown"/>
    <n v="0.675844517000314"/>
    <s v="ActionUp"/>
    <n v="0.71366285100020799"/>
    <s v="ActionDown"/>
    <n v="0.93204186499997299"/>
    <s v="ActionUp"/>
    <n v="0.98257623700010299"/>
    <s v="ActionDown"/>
    <n v="1.0590084230002501"/>
    <s v="ActionUp"/>
    <n v="1.1213035280002199"/>
    <s v="ActionDown"/>
    <n v="1.36592004200019"/>
    <s v="ActionUp"/>
    <n v="1.4163818090000799"/>
    <s v="ActionDown"/>
    <n v="1.49323498600006"/>
    <s v="ActionUp"/>
    <n v="1.55481972500001"/>
    <s v="ActionDown"/>
    <n v="2.1692635780000198"/>
    <s v="ActionUp"/>
    <n v="2.2068994140004099"/>
    <s v="Stop"/>
    <n v="2.5978678390001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6"/>
    <x v="8"/>
    <s v="SlowWalk"/>
    <s v="LG L15G"/>
    <s v="Start"/>
    <n v="7.7610002335859395E-6"/>
    <s v="ActionDown"/>
    <n v="7.89883942900041"/>
    <s v="ActionUp"/>
    <n v="7.9648159460002699"/>
    <s v="ActionDown"/>
    <n v="8.05165151800019"/>
    <s v="ActionUp"/>
    <n v="8.1214277170001807"/>
    <s v="ActionDown"/>
    <n v="8.2359101619999802"/>
    <s v="ActionUp"/>
    <n v="8.2783124560000907"/>
    <s v="ActionDown"/>
    <n v="8.4333469890002508"/>
    <s v="ActionUp"/>
    <n v="8.4781434450001107"/>
    <s v="ActionDown"/>
    <n v="8.7702588530000796"/>
    <s v="ActionUp"/>
    <n v="8.8297988090002892"/>
    <s v="ActionDown"/>
    <n v="8.9067090180001198"/>
    <s v="ActionUp"/>
    <n v="8.9287587050002895"/>
    <s v="ActionDown"/>
    <n v="9.28584104100036"/>
    <s v="ActionUp"/>
    <n v="9.3363755800000892"/>
    <s v="Stop"/>
    <n v="9.6360069890001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7"/>
    <x v="8"/>
    <s v="SlowWalk"/>
    <s v="LG L15G"/>
    <s v="Start"/>
    <n v="8.1770003816927698E-6"/>
    <s v="ActionDown"/>
    <n v="0.47736098700033802"/>
    <s v="ActionUp"/>
    <n v="0.53263833100027103"/>
    <s v="ActionDown"/>
    <n v="0.63870812200002502"/>
    <s v="ActionUp"/>
    <n v="0.68131619600035198"/>
    <s v="ActionDown"/>
    <n v="0.81373442700032605"/>
    <s v="ActionUp"/>
    <n v="0.848468124000191"/>
    <s v="ActionDown"/>
    <n v="1.1397039640000901"/>
    <s v="ActionUp"/>
    <n v="1.18135812200034"/>
    <s v="ActionDown"/>
    <n v="1.2912057780004"/>
    <s v="ActionUp"/>
    <n v="1.3341544260001601"/>
    <s v="ActionDown"/>
    <n v="1.67287058500005"/>
    <s v="ActionUp"/>
    <n v="1.69118712500039"/>
    <s v="ActionDown"/>
    <n v="2.0756521310004201"/>
    <s v="ActionUp"/>
    <n v="2.1101164040001001"/>
    <s v="Stop"/>
    <n v="2.3881121330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8"/>
    <x v="8"/>
    <s v="SlowWalk"/>
    <s v="LG L15G"/>
    <s v="Start"/>
    <n v="7.9689998528920097E-6"/>
    <s v="ActionDown"/>
    <n v="0.46317714199994903"/>
    <s v="ActionUp"/>
    <n v="0.57344979199979196"/>
    <s v="ActionDown"/>
    <n v="0.73680703999980302"/>
    <s v="ActionUp"/>
    <n v="0.78776036299996099"/>
    <s v="ActionDown"/>
    <n v="0.888724374000048"/>
    <s v="ActionUp"/>
    <n v="0.92334937399982597"/>
    <s v="ActionDown"/>
    <n v="1.38878645499971"/>
    <s v="ActionUp"/>
    <n v="1.4484249480001301"/>
    <s v="ActionDown"/>
    <n v="1.52560364400005"/>
    <s v="ActionUp"/>
    <n v="1.5558118750000101"/>
    <s v="ActionDown"/>
    <n v="2.0559191639999801"/>
    <s v="ActionUp"/>
    <n v="2.11479536499973"/>
    <s v="ActionDown"/>
    <n v="2.6223018199998398"/>
    <s v="ActionUp"/>
    <n v="2.6252707789999401"/>
    <s v="Stop"/>
    <n v="2.8490874509998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9"/>
    <x v="8"/>
    <s v="SlowWalk"/>
    <s v="LG L15G"/>
    <s v="Start"/>
    <n v="7.7599997894139893E-6"/>
    <s v="ActionDown"/>
    <n v="0.62767432400005396"/>
    <s v="ActionUp"/>
    <n v="0.66530134999993595"/>
    <s v="ActionDown"/>
    <n v="0.75871911100011802"/>
    <s v="ActionUp"/>
    <n v="0.81243515200003402"/>
    <s v="ActionDown"/>
    <n v="1.2463482789999001"/>
    <s v="ActionUp"/>
    <n v="1.30522666299975"/>
    <s v="ActionDown"/>
    <n v="1.3854013479999501"/>
    <s v="ActionUp"/>
    <n v="1.4474905170000001"/>
    <s v="ActionDown"/>
    <n v="1.72805780999988"/>
    <s v="ActionUp"/>
    <n v="1.7708753080000801"/>
    <s v="ActionDown"/>
    <n v="1.8553023899998999"/>
    <s v="ActionUp"/>
    <n v="1.9010146310001801"/>
    <s v="ActionDown"/>
    <n v="2.2675745269998502"/>
    <s v="ActionUp"/>
    <n v="2.3341508819999"/>
    <s v="Stop"/>
    <n v="2.629571089999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0"/>
    <x v="8"/>
    <s v="SlowWalk"/>
    <s v="LG L15G"/>
    <s v="Start"/>
    <n v="2.36450000556942E-5"/>
    <s v="ActionDown"/>
    <n v="0.54724229099974697"/>
    <s v="ActionUp"/>
    <n v="0.62547015599966405"/>
    <s v="ActionDown"/>
    <n v="0.71043541599965399"/>
    <s v="ActionUp"/>
    <n v="0.76381854099963598"/>
    <s v="ActionDown"/>
    <n v="1.0067456259998799"/>
    <s v="ActionUp"/>
    <n v="1.190270521"/>
    <s v="ActionDown"/>
    <n v="1.9131496479999399"/>
    <s v="ActionUp"/>
    <n v="1.9409731249997999"/>
    <s v="ActionDown"/>
    <n v="2.3378426459998898"/>
    <s v="ActionUp"/>
    <n v="2.4043131759999499"/>
    <s v="ActionDown"/>
    <n v="2.4804236979998602"/>
    <s v="ActionUp"/>
    <n v="2.5258448949998602"/>
    <s v="ActionDown"/>
    <n v="2.97333775900006"/>
    <s v="ActionUp"/>
    <n v="3.03173218699976"/>
    <s v="Stop"/>
    <n v="3.326323019000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1"/>
    <x v="8"/>
    <s v="FastWalk"/>
    <s v="LG L15G"/>
    <s v="Start"/>
    <n v="9.5830000645946694E-6"/>
    <s v="ActionDown"/>
    <n v="8.3387536879999899"/>
    <s v="ActionUp"/>
    <n v="8.3614298280003805"/>
    <s v="ActionDown"/>
    <n v="8.4369621240002708"/>
    <s v="ActionUp"/>
    <n v="8.4746129150003"/>
    <s v="ActionDown"/>
    <n v="8.5889418700003208"/>
    <s v="ActionUp"/>
    <n v="8.6396047900002397"/>
    <s v="ActionDown"/>
    <n v="8.7936909920003892"/>
    <s v="ActionUp"/>
    <n v="8.8121778630002101"/>
    <s v="ActionDown"/>
    <n v="8.9582276519999997"/>
    <s v="ActionUp"/>
    <n v="8.9926989030000097"/>
    <s v="ActionDown"/>
    <n v="9.1265507269999908"/>
    <s v="ActionUp"/>
    <n v="9.1378223410001702"/>
    <s v="ActionDown"/>
    <n v="9.4296142660000406"/>
    <s v="ActionUp"/>
    <n v="9.4643199970000698"/>
    <s v="Stop"/>
    <n v="10.118371766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2"/>
    <x v="8"/>
    <s v="FastWalk"/>
    <s v="LG L15G"/>
    <s v="Start"/>
    <n v="7.8640000538143795E-6"/>
    <s v="ActionDown"/>
    <n v="0.629338639000252"/>
    <s v="ActionUp"/>
    <n v="0.671464007999929"/>
    <s v="ActionDown"/>
    <n v="0.74827484000024902"/>
    <s v="ActionUp"/>
    <n v="0.79371140300008802"/>
    <s v="ActionDown"/>
    <n v="0.87010483999983901"/>
    <s v="ActionUp"/>
    <n v="0.90754306899998405"/>
    <s v="ActionDown"/>
    <n v="1.0279344240002499"/>
    <s v="ActionUp"/>
    <n v="1.0498330179998401"/>
    <s v="ActionDown"/>
    <n v="1.24954515900026"/>
    <s v="ActionUp"/>
    <n v="1.28368135100026"/>
    <s v="ActionDown"/>
    <n v="1.5696425999999499"/>
    <s v="ActionUp"/>
    <n v="1.6074966629998899"/>
    <s v="ActionDown"/>
    <n v="1.9739201370002699"/>
    <s v="ActionUp"/>
    <n v="2.0164541640001499"/>
    <s v="Stop"/>
    <n v="2.366144092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3"/>
    <x v="8"/>
    <s v="FastWalk"/>
    <s v="LG L15G"/>
    <s v="Start"/>
    <n v="7.8640000538143795E-6"/>
    <s v="ActionDown"/>
    <n v="0.55918460600014397"/>
    <s v="ActionUp"/>
    <n v="0.60287502300025098"/>
    <s v="ActionDown"/>
    <n v="0.67970501600029798"/>
    <s v="ActionUp"/>
    <n v="0.69340444299996296"/>
    <s v="ActionDown"/>
    <n v="0.803527149000274"/>
    <s v="ActionUp"/>
    <n v="0.85433689100000199"/>
    <s v="ActionDown"/>
    <n v="0.93008480600019505"/>
    <s v="ActionUp"/>
    <n v="0.97559402600017997"/>
    <s v="ActionDown"/>
    <n v="1.09904949300016"/>
    <s v="ActionUp"/>
    <n v="1.1498525670003801"/>
    <s v="ActionDown"/>
    <n v="1.29575220500009"/>
    <s v="ActionUp"/>
    <n v="1.314097984"/>
    <s v="ActionDown"/>
    <n v="1.6401034499999601"/>
    <s v="ActionUp"/>
    <n v="1.67465209900001"/>
    <s v="Stop"/>
    <n v="2.0324238390003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4"/>
    <x v="8"/>
    <s v="FastWalk"/>
    <s v="LG L15G"/>
    <s v="Start"/>
    <n v="1.11969998215499E-5"/>
    <s v="ActionDown"/>
    <n v="0.369853834999958"/>
    <s v="ActionUp"/>
    <n v="0.50908189600022502"/>
    <s v="ActionDown"/>
    <n v="0.65608699899985301"/>
    <s v="ActionUp"/>
    <n v="0.67804413400017405"/>
    <s v="ActionDown"/>
    <n v="0.75471986399998003"/>
    <s v="ActionUp"/>
    <n v="0.79240736400015499"/>
    <s v="ActionDown"/>
    <n v="0.88165783300018996"/>
    <s v="ActionUp"/>
    <n v="0.91936283299992205"/>
    <s v="ActionDown"/>
    <n v="1.0047058519999099"/>
    <s v="ActionUp"/>
    <n v="1.05010345800019"/>
    <s v="ActionDown"/>
    <n v="1.1838949679999999"/>
    <s v="ActionUp"/>
    <n v="1.22971533200006"/>
    <s v="ActionDown"/>
    <n v="1.39337408400024"/>
    <s v="ActionUp"/>
    <n v="1.3960792409998199"/>
    <s v="Stop"/>
    <n v="1.889351894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5"/>
    <x v="8"/>
    <s v="FastWalk"/>
    <s v="LG L15G"/>
    <s v="Start"/>
    <n v="7.8130001384124592E-6"/>
    <s v="ActionDown"/>
    <n v="0.373118022000198"/>
    <s v="ActionUp"/>
    <n v="0.407498646000021"/>
    <s v="ActionDown"/>
    <n v="0.49638338500017198"/>
    <s v="ActionUp"/>
    <n v="0.53553411500024595"/>
    <s v="ActionDown"/>
    <n v="0.61263989500002902"/>
    <s v="ActionUp"/>
    <n v="0.86376734400027999"/>
    <s v="ActionDown"/>
    <n v="1.0833862449999201"/>
    <s v="ActionUp"/>
    <n v="1.1335238540000301"/>
    <s v="ActionDown"/>
    <n v="1.21359062400006"/>
    <s v="ActionUp"/>
    <n v="1.25148541599992"/>
    <s v="ActionDown"/>
    <n v="1.33613588400021"/>
    <s v="ActionUp"/>
    <n v="1.3818294259999599"/>
    <s v="ActionDown"/>
    <n v="1.5457378129999499"/>
    <s v="ActionUp"/>
    <n v="1.56458093800029"/>
    <s v="Stop"/>
    <n v="1.899376466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6"/>
    <x v="8"/>
    <s v="Sitting"/>
    <s v="LG L15G"/>
    <s v="Start"/>
    <n v="9.0110002020082902E-6"/>
    <s v="ActionDown"/>
    <n v="7.5676127100000397"/>
    <s v="ActionUp"/>
    <n v="7.6126615010002698"/>
    <s v="ActionDown"/>
    <n v="7.6894609240002803"/>
    <s v="ActionUp"/>
    <n v="7.7031101440002203"/>
    <s v="ActionDown"/>
    <n v="7.8129270210001698"/>
    <s v="ActionUp"/>
    <n v="7.8723750409999402"/>
    <s v="ActionDown"/>
    <n v="7.9492033730002696"/>
    <s v="ActionUp"/>
    <n v="7.9869034779999302"/>
    <s v="ActionDown"/>
    <n v="8.0674136340003297"/>
    <s v="ActionUp"/>
    <n v="8.1131208209999297"/>
    <s v="ActionDown"/>
    <n v="8.3628360810002906"/>
    <s v="ActionUp"/>
    <n v="8.3892391029999001"/>
    <s v="ActionDown"/>
    <n v="8.8005647360000694"/>
    <s v="ActionUp"/>
    <n v="8.8375436850001208"/>
    <s v="Stop"/>
    <n v="9.072364258000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7"/>
    <x v="8"/>
    <s v="Sitting"/>
    <s v="LG L15G"/>
    <s v="Start"/>
    <n v="8.1250000221189095E-6"/>
    <s v="ActionDown"/>
    <n v="0.40497699900015499"/>
    <s v="ActionUp"/>
    <n v="0.45536172099991701"/>
    <s v="ActionDown"/>
    <n v="0.53189646000009805"/>
    <s v="ActionUp"/>
    <n v="0.55358427300006896"/>
    <s v="ActionDown"/>
    <n v="0.63806083200006403"/>
    <s v="ActionUp"/>
    <n v="0.66770906400006402"/>
    <s v="ActionDown"/>
    <n v="0.76292734299977305"/>
    <s v="ActionUp"/>
    <n v="0.77662421900004097"/>
    <s v="ActionDown"/>
    <n v="0.85259140600010097"/>
    <s v="ActionUp"/>
    <n v="0.87443729300002804"/>
    <s v="ActionDown"/>
    <n v="0.95903208299978304"/>
    <s v="ActionUp"/>
    <n v="0.96447994800018899"/>
    <s v="ActionDown"/>
    <n v="1.37589059899983"/>
    <s v="ActionUp"/>
    <n v="1.39435636300004"/>
    <s v="Stop"/>
    <n v="1.7044809539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8"/>
    <x v="8"/>
    <s v="Sitting"/>
    <s v="LG L15G"/>
    <s v="Start"/>
    <n v="2.2187000013218399E-5"/>
    <s v="ActionDown"/>
    <n v="0.42837883999982201"/>
    <s v="ActionUp"/>
    <n v="0.47124420499994801"/>
    <s v="ActionDown"/>
    <n v="0.54699035000021401"/>
    <s v="ActionUp"/>
    <n v="0.68149441400009803"/>
    <s v="ActionDown"/>
    <n v="0.76101149499982002"/>
    <s v="ActionUp"/>
    <n v="0.770671965000019"/>
    <s v="ActionDown"/>
    <n v="0.84794305900004396"/>
    <s v="ActionUp"/>
    <n v="0.86419347599985397"/>
    <s v="ActionDown"/>
    <n v="0.93852519400024903"/>
    <s v="ActionUp"/>
    <n v="0.94642326700022705"/>
    <s v="ActionDown"/>
    <n v="1.5768056629999501"/>
    <s v="ActionUp"/>
    <n v="1.5795189959999301"/>
    <s v="ActionDown"/>
    <n v="2.0209499870002201"/>
    <s v="ActionUp"/>
    <n v="2.0394875900001299"/>
    <s v="Stop"/>
    <n v="2.3889913389998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9"/>
    <x v="8"/>
    <s v="Sitting"/>
    <s v="LG L15G"/>
    <s v="Start"/>
    <n v="8.5940000644768504E-6"/>
    <s v="ActionDown"/>
    <n v="0.48811364399989499"/>
    <s v="ActionUp"/>
    <n v="0.52594875100021399"/>
    <s v="ActionDown"/>
    <n v="0.66308609499992599"/>
    <s v="ActionUp"/>
    <n v="0.69076895900025104"/>
    <s v="ActionDown"/>
    <n v="0.76528906400017105"/>
    <s v="ActionUp"/>
    <n v="0.77041765700005205"/>
    <s v="ActionDown"/>
    <n v="0.87602911600015398"/>
    <s v="ActionUp"/>
    <n v="0.88800588799995195"/>
    <s v="ActionDown"/>
    <n v="0.96441229199990597"/>
    <s v="ActionUp"/>
    <n v="1.07508067800017"/>
    <s v="ActionDown"/>
    <n v="1.65446696500021"/>
    <s v="ActionUp"/>
    <n v="1.65724301299997"/>
    <s v="ActionDown"/>
    <n v="2.09531943799993"/>
    <s v="ActionUp"/>
    <n v="2.1374848440000198"/>
    <s v="Stop"/>
    <n v="2.456495518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"/>
    <x v="9"/>
    <s v="Setup"/>
    <s v="Moto G"/>
    <s v="Start"/>
    <n v="1.4114999999037501E-5"/>
    <s v="ActionDown"/>
    <n v="6.71663421999994"/>
    <s v="ActionUp"/>
    <n v="6.8029181269999901"/>
    <s v="ActionDown"/>
    <n v="7.0018372409999703"/>
    <s v="ActionUp"/>
    <n v="7.08640719000004"/>
    <s v="ActionDown"/>
    <n v="7.28115932299999"/>
    <s v="ActionUp"/>
    <n v="7.3942253139999803"/>
    <s v="ActionDown"/>
    <n v="7.5874137009999396"/>
    <s v="ActionUp"/>
    <n v="7.6611399490000096"/>
    <s v="ActionDown"/>
    <n v="7.8178198460000203"/>
    <s v="ActionUp"/>
    <n v="7.9195329179999501"/>
    <s v="ActionDown"/>
    <n v="8.7736161999999904"/>
    <s v="ActionUp"/>
    <n v="8.85810015699996"/>
    <s v="Stop"/>
    <n v="10.979399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"/>
    <x v="9"/>
    <s v="Setup"/>
    <s v="Moto G"/>
    <s v="Start"/>
    <n v="6.2499999557985499E-6"/>
    <s v="ActionDown"/>
    <n v="2.42803775899994"/>
    <s v="ActionUp"/>
    <n v="2.51995109199992"/>
    <s v="ActionDown"/>
    <n v="2.6675845820000101"/>
    <s v="ActionUp"/>
    <n v="2.7521700500000099"/>
    <s v="ActionDown"/>
    <n v="2.9536972899999201"/>
    <s v="ActionUp"/>
    <n v="3.01249562299994"/>
    <s v="ActionDown"/>
    <n v="3.1692270300000001"/>
    <s v="ActionUp"/>
    <n v="3.2730940599999401"/>
    <s v="ActionDown"/>
    <n v="3.46901301899993"/>
    <s v="ActionUp"/>
    <n v="3.5672326540000001"/>
    <s v="ActionDown"/>
    <n v="4.6146219769999499"/>
    <s v="ActionUp"/>
    <n v="4.7405603109999603"/>
    <s v="Stop"/>
    <n v="5.616921926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"/>
    <x v="9"/>
    <s v="Setup"/>
    <s v="Moto G"/>
    <s v="Start"/>
    <n v="6.1460000324586796E-6"/>
    <s v="ActionDown"/>
    <n v="1.53814663700006"/>
    <s v="ActionUp"/>
    <n v="1.61553166800001"/>
    <s v="ActionDown"/>
    <n v="1.8192006090000601"/>
    <s v="ActionUp"/>
    <n v="1.89022131800004"/>
    <s v="ActionDown"/>
    <n v="2.1061964430000399"/>
    <s v="ActionUp"/>
    <n v="2.1853224330000098"/>
    <s v="ActionDown"/>
    <n v="2.3894776929999999"/>
    <s v="ActionUp"/>
    <n v="2.44779149600003"/>
    <s v="ActionDown"/>
    <n v="2.6865018600000199"/>
    <s v="ActionUp"/>
    <n v="2.73371743300003"/>
    <s v="ActionDown"/>
    <n v="3.7711621849999801"/>
    <s v="ActionUp"/>
    <n v="3.86269736999997"/>
    <s v="Stop"/>
    <n v="5.143953420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"/>
    <x v="9"/>
    <s v="Setup"/>
    <s v="Moto G"/>
    <s v="Start"/>
    <n v="7.3960000008810303E-6"/>
    <s v="ActionDown"/>
    <n v="4.8813813049999899"/>
    <s v="ActionUp"/>
    <n v="4.9331328119999398"/>
    <s v="ActionDown"/>
    <n v="5.1273854679999404"/>
    <s v="ActionUp"/>
    <n v="5.2095593729999301"/>
    <s v="ActionDown"/>
    <n v="5.41063432199996"/>
    <s v="ActionUp"/>
    <n v="5.48458426899992"/>
    <s v="ActionDown"/>
    <n v="5.6756464049999504"/>
    <s v="ActionUp"/>
    <n v="5.7317100519999196"/>
    <s v="ActionDown"/>
    <n v="5.9144418209999596"/>
    <s v="ActionUp"/>
    <n v="5.9842992689999601"/>
    <s v="ActionDown"/>
    <n v="7.48327796099999"/>
    <s v="ActionUp"/>
    <n v="7.5556734880000196"/>
    <s v="Stop"/>
    <n v="8.007389951999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"/>
    <x v="9"/>
    <s v="Setup"/>
    <s v="Moto G"/>
    <s v="Start"/>
    <n v="5.9889999874940199E-6"/>
    <s v="ActionDown"/>
    <n v="1.05017224599998"/>
    <s v="ActionUp"/>
    <n v="1.1299326509999901"/>
    <s v="ActionDown"/>
    <n v="1.35752296199996"/>
    <s v="ActionUp"/>
    <n v="1.4256013479999801"/>
    <s v="ActionDown"/>
    <n v="1.63045004599996"/>
    <s v="ActionUp"/>
    <n v="1.7111766589999799"/>
    <s v="ActionDown"/>
    <n v="1.89164421299994"/>
    <s v="ActionUp"/>
    <n v="1.99028181599999"/>
    <s v="ActionDown"/>
    <n v="2.1979881700000301"/>
    <s v="ActionUp"/>
    <n v="2.2479875970000101"/>
    <s v="ActionDown"/>
    <n v="3.48407729699999"/>
    <s v="ActionUp"/>
    <n v="3.5969744029999902"/>
    <s v="Stop"/>
    <n v="4.2748978910000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"/>
    <x v="9"/>
    <s v="Setup"/>
    <s v="Moto G"/>
    <s v="Start"/>
    <n v="5.9379999584052703E-6"/>
    <s v="ActionDown"/>
    <n v="0.72525644899997099"/>
    <s v="ActionUp"/>
    <n v="0.80119309799999805"/>
    <s v="ActionDown"/>
    <n v="1.0286285119999501"/>
    <s v="ActionUp"/>
    <n v="1.1230803859999601"/>
    <s v="ActionDown"/>
    <n v="1.3215337729999399"/>
    <s v="ActionUp"/>
    <n v="1.4115866359999201"/>
    <s v="ActionDown"/>
    <n v="1.61300981399995"/>
    <s v="ActionUp"/>
    <n v="1.6830574699999901"/>
    <s v="ActionDown"/>
    <n v="1.91911465800001"/>
    <s v="ActionUp"/>
    <n v="1.9678437740000101"/>
    <s v="ActionDown"/>
    <n v="3.33382788400001"/>
    <s v="ActionUp"/>
    <n v="3.3995799699999898"/>
    <s v="Stop"/>
    <n v="4.072540862999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"/>
    <x v="9"/>
    <s v="Setup"/>
    <s v="Moto G"/>
    <s v="Start"/>
    <n v="6.0940000139453298E-6"/>
    <s v="ActionDown"/>
    <n v="0.59743469800002902"/>
    <s v="ActionUp"/>
    <n v="0.67529115000002005"/>
    <s v="ActionDown"/>
    <n v="0.89970729200001598"/>
    <s v="ActionUp"/>
    <n v="0.98513604300001101"/>
    <s v="ActionDown"/>
    <n v="1.17749296599993"/>
    <s v="ActionUp"/>
    <n v="1.25953790999994"/>
    <s v="ActionDown"/>
    <n v="1.4702522869999901"/>
    <s v="ActionUp"/>
    <n v="1.5310227520000099"/>
    <s v="ActionDown"/>
    <n v="1.77014681499997"/>
    <s v="ActionUp"/>
    <n v="1.8553801460000101"/>
    <s v="ActionDown"/>
    <n v="3.15322041699994"/>
    <s v="ActionUp"/>
    <n v="3.2195572289999701"/>
    <s v="Stop"/>
    <n v="4.175154457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"/>
    <x v="9"/>
    <s v="Setup"/>
    <s v="Moto G"/>
    <s v="Start"/>
    <n v="5.8330000456407999E-6"/>
    <s v="ActionDown"/>
    <n v="0.72390262200008204"/>
    <s v="ActionUp"/>
    <n v="0.77218741600006502"/>
    <s v="ActionDown"/>
    <n v="1.00176350800006"/>
    <s v="ActionUp"/>
    <n v="1.0695166870000301"/>
    <s v="ActionDown"/>
    <n v="1.2864076230000501"/>
    <s v="ActionUp"/>
    <n v="1.3701445999999999"/>
    <s v="ActionDown"/>
    <n v="1.60638007200009"/>
    <s v="ActionUp"/>
    <n v="1.665664655"/>
    <s v="ActionDown"/>
    <n v="1.94364710299998"/>
    <s v="ActionUp"/>
    <n v="1.99997064400008"/>
    <s v="ActionDown"/>
    <n v="3.1693389710000002"/>
    <s v="ActionUp"/>
    <n v="3.2539587680000701"/>
    <s v="Stop"/>
    <n v="4.065057825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"/>
    <x v="9"/>
    <s v="Setup"/>
    <s v="Moto G"/>
    <s v="Start"/>
    <n v="6.1460000324586796E-6"/>
    <s v="ActionDown"/>
    <n v="0.66686485000002405"/>
    <s v="ActionUp"/>
    <n v="0.74985005799999205"/>
    <s v="ActionDown"/>
    <n v="1.05438479700001"/>
    <s v="ActionUp"/>
    <n v="1.0919909460000099"/>
    <s v="ActionDown"/>
    <n v="1.3340241199999801"/>
    <s v="ActionUp"/>
    <n v="1.4161925560000499"/>
    <s v="ActionDown"/>
    <n v="1.6400581820000699"/>
    <s v="ActionUp"/>
    <n v="1.69977011000003"/>
    <s v="ActionDown"/>
    <n v="1.9300507850000399"/>
    <s v="ActionUp"/>
    <n v="2.0121991189999999"/>
    <s v="ActionDown"/>
    <n v="3.2023098580000302"/>
    <s v="ActionUp"/>
    <n v="3.2486678659999999"/>
    <s v="Stop"/>
    <n v="3.9292394610000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"/>
    <x v="9"/>
    <s v="Setup"/>
    <s v="Moto G"/>
    <s v="Start"/>
    <n v="5.4690000297341604E-6"/>
    <s v="ActionDown"/>
    <n v="0.70577549300003195"/>
    <s v="ActionUp"/>
    <n v="0.76681768000003103"/>
    <s v="ActionDown"/>
    <n v="1.02053757099997"/>
    <s v="ActionUp"/>
    <n v="1.07721293899999"/>
    <s v="ActionDown"/>
    <n v="1.27927007400001"/>
    <s v="ActionUp"/>
    <n v="1.36481476000005"/>
    <s v="ActionDown"/>
    <n v="1.5802974700000001"/>
    <s v="ActionUp"/>
    <n v="1.66276267800003"/>
    <s v="ActionDown"/>
    <n v="1.8886214799999801"/>
    <s v="ActionUp"/>
    <n v="1.96052319900002"/>
    <s v="ActionDown"/>
    <n v="3.0330372600000102"/>
    <s v="ActionUp"/>
    <n v="3.112275178"/>
    <s v="Stop"/>
    <n v="3.91767475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"/>
    <x v="9"/>
    <s v="Setup"/>
    <s v="Moto G"/>
    <s v="Start"/>
    <n v="5.7810000271274399E-6"/>
    <s v="ActionDown"/>
    <n v="0.54555666700002803"/>
    <s v="ActionUp"/>
    <n v="0.62273328100002301"/>
    <s v="ActionDown"/>
    <n v="0.85085671900003401"/>
    <s v="ActionUp"/>
    <n v="0.96274328200001902"/>
    <s v="ActionDown"/>
    <n v="1.16148260499994"/>
    <s v="ActionUp"/>
    <n v="1.24304208299997"/>
    <s v="ActionDown"/>
    <n v="1.4929630200000401"/>
    <s v="ActionUp"/>
    <n v="1.5620754159999699"/>
    <s v="ActionDown"/>
    <n v="1.81607302099996"/>
    <s v="ActionUp"/>
    <n v="1.87170041700005"/>
    <s v="ActionDown"/>
    <n v="3.00628743799995"/>
    <s v="ActionUp"/>
    <n v="3.05995057799998"/>
    <s v="Stop"/>
    <n v="3.7961067469999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"/>
    <x v="9"/>
    <s v="Setup"/>
    <s v="Moto G"/>
    <s v="Start"/>
    <n v="1.6458000004604401E-5"/>
    <s v="ActionDown"/>
    <n v="0.61233138099998996"/>
    <s v="ActionUp"/>
    <n v="0.67967278599996905"/>
    <s v="ActionDown"/>
    <n v="0.91885674700006303"/>
    <s v="ActionUp"/>
    <n v="1.0145820589999599"/>
    <s v="ActionDown"/>
    <n v="1.2410210689999901"/>
    <s v="ActionUp"/>
    <n v="1.32249309999997"/>
    <s v="ActionDown"/>
    <n v="1.53566205900006"/>
    <s v="ActionUp"/>
    <n v="1.5947006000000099"/>
    <s v="ActionDown"/>
    <n v="1.8089768500000201"/>
    <s v="ActionUp"/>
    <n v="1.8832150790000199"/>
    <s v="ActionDown"/>
    <n v="3.05360685100004"/>
    <s v="ActionUp"/>
    <n v="3.147127995"/>
    <s v="Stop"/>
    <n v="3.9733460669999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"/>
    <x v="9"/>
    <s v="Setup"/>
    <s v="Moto G"/>
    <s v="Start"/>
    <n v="6.1460000324586796E-6"/>
    <s v="ActionDown"/>
    <n v="0.60530552099999102"/>
    <s v="ActionUp"/>
    <n v="0.68897989499998802"/>
    <s v="ActionDown"/>
    <n v="0.89262760400004004"/>
    <s v="ActionUp"/>
    <n v="0.96068343900003506"/>
    <s v="ActionDown"/>
    <n v="1.21261541700005"/>
    <s v="ActionUp"/>
    <n v="1.2848162500000599"/>
    <s v="ActionDown"/>
    <n v="1.5154358849999801"/>
    <s v="ActionUp"/>
    <n v="1.5683742710000299"/>
    <s v="ActionDown"/>
    <n v="1.7735989589999599"/>
    <s v="ActionUp"/>
    <n v="1.8448154170000599"/>
    <s v="ActionDown"/>
    <n v="2.87905239300005"/>
    <s v="ActionUp"/>
    <n v="2.9423779539999901"/>
    <s v="Stop"/>
    <n v="3.8685963909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"/>
    <x v="9"/>
    <s v="Setup"/>
    <s v="Moto G"/>
    <s v="Start"/>
    <n v="6.4579999161651299E-6"/>
    <s v="ActionDown"/>
    <n v="0.53926001299998905"/>
    <s v="ActionUp"/>
    <n v="0.59036521099994799"/>
    <s v="ActionDown"/>
    <n v="0.83173714099996199"/>
    <s v="ActionUp"/>
    <n v="0.89994224599990902"/>
    <s v="ActionDown"/>
    <n v="1.18344776599997"/>
    <s v="ActionUp"/>
    <n v="1.2338720369999601"/>
    <s v="ActionDown"/>
    <n v="1.4515279219999599"/>
    <s v="ActionUp"/>
    <n v="1.5343050569999801"/>
    <s v="ActionDown"/>
    <n v="1.74655234899989"/>
    <s v="ActionUp"/>
    <n v="1.8322659419999301"/>
    <s v="ActionDown"/>
    <n v="3.3416733399999399"/>
    <s v="ActionUp"/>
    <n v="3.42423151499997"/>
    <s v="Stop"/>
    <n v="4.2844887039999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"/>
    <x v="9"/>
    <s v="Setup"/>
    <s v="Moto G"/>
    <s v="Start"/>
    <n v="5.8330000456407999E-6"/>
    <s v="ActionDown"/>
    <n v="0.56998598699999503"/>
    <s v="ActionUp"/>
    <n v="0.65260963299999697"/>
    <s v="ActionDown"/>
    <n v="0.86830557000007502"/>
    <s v="ActionUp"/>
    <n v="0.95301109100000703"/>
    <s v="ActionDown"/>
    <n v="1.1303627580000399"/>
    <s v="ActionUp"/>
    <n v="1.2140444770000101"/>
    <s v="ActionDown"/>
    <n v="1.3806678099999701"/>
    <s v="ActionUp"/>
    <n v="1.48152770600006"/>
    <s v="ActionDown"/>
    <n v="1.71698859100001"/>
    <s v="ActionUp"/>
    <n v="1.787130101"/>
    <s v="ActionDown"/>
    <n v="3.1071634859999899"/>
    <s v="ActionUp"/>
    <n v="3.1625775490000398"/>
    <s v="Stop"/>
    <n v="4.21600714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"/>
    <x v="9"/>
    <s v="SlowWalk"/>
    <s v="Moto G"/>
    <s v="Start"/>
    <n v="5.7299999980386903E-6"/>
    <s v="ActionDown"/>
    <n v="22.999734582999899"/>
    <s v="ActionUp"/>
    <n v="23.0872870399999"/>
    <s v="ActionDown"/>
    <n v="23.235864728999999"/>
    <s v="ActionUp"/>
    <n v="23.296315698999901"/>
    <s v="ActionDown"/>
    <n v="23.4878443439999"/>
    <s v="ActionUp"/>
    <n v="23.587703045000001"/>
    <s v="ActionDown"/>
    <n v="23.7717749729999"/>
    <s v="ActionUp"/>
    <n v="23.8335743999999"/>
    <s v="ActionDown"/>
    <n v="24.001000700999899"/>
    <s v="ActionUp"/>
    <n v="24.085641638999899"/>
    <s v="ActionDown"/>
    <n v="25.291923252999901"/>
    <s v="ActionUp"/>
    <n v="25.3480153369999"/>
    <s v="Stop"/>
    <n v="26.528929815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"/>
    <x v="9"/>
    <s v="SlowWalk"/>
    <s v="Moto G"/>
    <s v="Start"/>
    <n v="6.8230000351832098E-6"/>
    <s v="ActionDown"/>
    <n v="0.58074604099999705"/>
    <s v="ActionUp"/>
    <n v="0.65201426900000503"/>
    <s v="ActionDown"/>
    <n v="0.87887848900004395"/>
    <s v="ActionUp"/>
    <n v="0.93776286399997799"/>
    <s v="ActionDown"/>
    <n v="1.1561514570000699"/>
    <s v="ActionUp"/>
    <n v="1.238111301"/>
    <s v="ActionDown"/>
    <n v="1.4456601550000401"/>
    <s v="ActionUp"/>
    <n v="1.4743904680000199"/>
    <s v="ActionDown"/>
    <n v="1.7019090620000199"/>
    <s v="ActionUp"/>
    <n v="1.78584312300006"/>
    <s v="ActionDown"/>
    <n v="2.7630911450000801"/>
    <s v="ActionUp"/>
    <n v="2.8189417690000398"/>
    <s v="Stop"/>
    <n v="4.154627607000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"/>
    <x v="9"/>
    <s v="SlowWalk"/>
    <s v="Moto G"/>
    <s v="Start"/>
    <n v="6.1980000509720404E-6"/>
    <s v="ActionDown"/>
    <n v="0.74478838000004499"/>
    <s v="ActionUp"/>
    <n v="0.81176056699996402"/>
    <s v="ActionDown"/>
    <n v="1.12606874300001"/>
    <s v="ActionUp"/>
    <n v="1.1427470800000401"/>
    <s v="ActionDown"/>
    <n v="1.42335015200001"/>
    <s v="ActionUp"/>
    <n v="1.490207026"/>
    <s v="ActionDown"/>
    <n v="1.6895159839999601"/>
    <s v="ActionUp"/>
    <n v="1.7500432760000399"/>
    <s v="ActionDown"/>
    <n v="1.96428614000001"/>
    <s v="ActionUp"/>
    <n v="2.0242134840000201"/>
    <s v="ActionDown"/>
    <n v="3.1346414500000002"/>
    <s v="ActionUp"/>
    <n v="3.1988026010000099"/>
    <s v="Stop"/>
    <n v="3.8276497870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"/>
    <x v="9"/>
    <s v="SlowWalk"/>
    <s v="Moto G"/>
    <s v="Start"/>
    <n v="6.9270000722099204E-6"/>
    <s v="ActionDown"/>
    <n v="0.96551531800002899"/>
    <s v="ActionUp"/>
    <n v="1.0311940080000499"/>
    <s v="ActionDown"/>
    <n v="1.2359764030000999"/>
    <s v="ActionUp"/>
    <n v="1.31768953100004"/>
    <s v="ActionDown"/>
    <n v="1.64729369600001"/>
    <s v="ActionUp"/>
    <n v="1.6958595299999999"/>
    <s v="ActionDown"/>
    <n v="1.92235150800001"/>
    <s v="ActionUp"/>
    <n v="1.9581062490000201"/>
    <s v="ActionDown"/>
    <n v="2.3003932790001"/>
    <s v="ActionUp"/>
    <n v="2.3651392690001098"/>
    <s v="ActionDown"/>
    <n v="3.9295127280000699"/>
    <s v="ActionUp"/>
    <n v="3.9692560740000999"/>
    <s v="Stop"/>
    <n v="4.757686592000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"/>
    <x v="9"/>
    <s v="SlowWalk"/>
    <s v="Moto G"/>
    <s v="Start"/>
    <n v="6.9789999770364299E-6"/>
    <s v="ActionDown"/>
    <n v="1.0486259869999199"/>
    <s v="ActionUp"/>
    <n v="1.10420900799999"/>
    <s v="ActionDown"/>
    <n v="1.3653689039999699"/>
    <s v="ActionUp"/>
    <n v="1.40198473599991"/>
    <s v="ActionDown"/>
    <n v="1.6562776529999601"/>
    <s v="ActionUp"/>
    <n v="1.73846239199997"/>
    <s v="ActionDown"/>
    <n v="2.0591694729999901"/>
    <s v="ActionUp"/>
    <n v="2.1299793199999599"/>
    <s v="ActionDown"/>
    <n v="2.3777167149999001"/>
    <s v="ActionUp"/>
    <n v="2.4257366629999502"/>
    <s v="ActionDown"/>
    <n v="3.9201143209999101"/>
    <s v="ActionUp"/>
    <n v="3.9799086399999601"/>
    <s v="Stop"/>
    <n v="5.930655879999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"/>
    <x v="9"/>
    <s v="Sitting"/>
    <s v="Moto G"/>
    <s v="Start"/>
    <n v="1.01040000117791E-5"/>
    <s v="ActionDown"/>
    <n v="1.63665675799995"/>
    <s v="ActionUp"/>
    <n v="1.72619728200004"/>
    <s v="ActionDown"/>
    <n v="1.9224786409999901"/>
    <s v="ActionUp"/>
    <n v="2.0019480180000002"/>
    <s v="ActionDown"/>
    <n v="2.2298360910000299"/>
    <s v="ActionUp"/>
    <n v="2.2994160379999999"/>
    <s v="ActionDown"/>
    <n v="2.52605041399999"/>
    <s v="ActionUp"/>
    <n v="2.5966574970000198"/>
    <s v="ActionDown"/>
    <n v="2.81048572600002"/>
    <s v="ActionUp"/>
    <n v="2.8804326010000501"/>
    <s v="ActionDown"/>
    <n v="4.0547689549999797"/>
    <s v="ActionUp"/>
    <n v="4.1182752030000502"/>
    <s v="Stop"/>
    <n v="5.268373289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"/>
    <x v="9"/>
    <s v="Sitting"/>
    <s v="Moto G"/>
    <s v="Start"/>
    <n v="5.6250000852742199E-6"/>
    <s v="ActionDown"/>
    <n v="0.91589077200001101"/>
    <s v="ActionUp"/>
    <n v="0.979518168000026"/>
    <s v="ActionDown"/>
    <n v="1.2306517630000799"/>
    <s v="ActionUp"/>
    <n v="1.3154622839999699"/>
    <s v="ActionDown"/>
    <n v="1.5792808770000799"/>
    <s v="ActionUp"/>
    <n v="1.6487820739999901"/>
    <s v="ActionDown"/>
    <n v="1.8508637920000399"/>
    <s v="ActionUp"/>
    <n v="1.93728806400008"/>
    <s v="ActionDown"/>
    <n v="2.1596976460000401"/>
    <s v="ActionUp"/>
    <n v="2.2462868659999899"/>
    <s v="ActionDown"/>
    <n v="3.5261156590000802"/>
    <s v="ActionUp"/>
    <n v="3.5958333749999798"/>
    <s v="Stop"/>
    <n v="4.9468327089999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"/>
    <x v="9"/>
    <s v="Sitting"/>
    <s v="Moto G"/>
    <s v="Start"/>
    <n v="5.6249999715873796E-6"/>
    <s v="ActionDown"/>
    <n v="0.91128808799999195"/>
    <s v="ActionUp"/>
    <n v="0.99375521799993205"/>
    <s v="ActionDown"/>
    <n v="1.2535778149999699"/>
    <s v="ActionUp"/>
    <n v="1.30077879099997"/>
    <s v="ActionDown"/>
    <n v="1.5546866059999001"/>
    <s v="ActionUp"/>
    <n v="1.63726780399997"/>
    <s v="ActionDown"/>
    <n v="1.88778483499993"/>
    <s v="ActionUp"/>
    <n v="1.9675623869999299"/>
    <s v="ActionDown"/>
    <n v="2.1976162929998901"/>
    <s v="ActionUp"/>
    <n v="2.27897004299995"/>
    <s v="ActionDown"/>
    <n v="3.6029853829999099"/>
    <s v="ActionUp"/>
    <n v="3.66649192799991"/>
    <s v="Stop"/>
    <n v="4.5746071789999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"/>
    <x v="9"/>
    <s v="Sitting"/>
    <s v="Moto G"/>
    <s v="Start"/>
    <n v="5.9900000906054604E-6"/>
    <s v="ActionDown"/>
    <n v="0.80028369700005397"/>
    <s v="ActionUp"/>
    <n v="0.90037260400004004"/>
    <s v="ActionDown"/>
    <n v="1.10701744700008"/>
    <s v="ActionUp"/>
    <n v="1.23493853900004"/>
    <s v="ActionDown"/>
    <n v="1.49837192800009"/>
    <s v="ActionUp"/>
    <n v="1.5585406240001001"/>
    <s v="ActionDown"/>
    <n v="1.7764434360000201"/>
    <s v="ActionUp"/>
    <n v="1.8475037489999899"/>
    <s v="ActionDown"/>
    <n v="2.0963222900001002"/>
    <s v="ActionUp"/>
    <n v="2.1823098420000999"/>
    <s v="ActionDown"/>
    <n v="3.6248262400000599"/>
    <s v="ActionUp"/>
    <n v="3.6608834460000699"/>
    <s v="Stop"/>
    <n v="4.587233193000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5"/>
    <x v="9"/>
    <s v="Sitting"/>
    <s v="Moto G"/>
    <s v="Start"/>
    <n v="8.3339999719100803E-6"/>
    <s v="ActionDown"/>
    <n v="0.97705352900004505"/>
    <s v="ActionUp"/>
    <n v="1.0509187229999899"/>
    <s v="ActionDown"/>
    <n v="1.25451577199999"/>
    <s v="ActionUp"/>
    <n v="1.3405050410000201"/>
    <s v="ActionDown"/>
    <n v="1.5525731659999999"/>
    <s v="ActionUp"/>
    <n v="1.6362734780000201"/>
    <s v="ActionDown"/>
    <n v="1.8619816550000201"/>
    <s v="ActionUp"/>
    <n v="1.92047571800003"/>
    <s v="ActionDown"/>
    <n v="2.1509984780000102"/>
    <s v="ActionUp"/>
    <n v="2.20661222800004"/>
    <s v="ActionDown"/>
    <n v="3.5938065520000402"/>
    <s v="ActionUp"/>
    <n v="3.6763917609999899"/>
    <s v="Stop"/>
    <n v="4.987733574999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6"/>
    <x v="9"/>
    <s v="FastWalk"/>
    <s v="Moto G"/>
    <s v="Start"/>
    <n v="6.2499999557985499E-6"/>
    <s v="ActionDown"/>
    <n v="8.8415984870000504"/>
    <s v="ActionUp"/>
    <n v="8.9199751539999799"/>
    <s v="ActionDown"/>
    <n v="9.0255620289999499"/>
    <s v="ActionUp"/>
    <n v="9.0866848409999594"/>
    <s v="ActionDown"/>
    <n v="9.301766143"/>
    <s v="ActionUp"/>
    <n v="9.3750370279999498"/>
    <s v="ActionDown"/>
    <n v="9.5543948429999492"/>
    <s v="ActionUp"/>
    <n v="9.6562776539999504"/>
    <s v="ActionDown"/>
    <n v="9.8380682260000096"/>
    <s v="ActionUp"/>
    <n v="9.9323958309999991"/>
    <s v="ActionDown"/>
    <n v="10.6797602069999"/>
    <s v="ActionUp"/>
    <n v="10.7661795799999"/>
    <s v="Stop"/>
    <n v="11.795713173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7"/>
    <x v="9"/>
    <s v="FastWalk"/>
    <s v="Moto G"/>
    <s v="Start"/>
    <n v="6.0940000139453298E-6"/>
    <s v="ActionDown"/>
    <n v="0.77344836999998201"/>
    <s v="ActionUp"/>
    <n v="0.82443253999997501"/>
    <s v="ActionDown"/>
    <n v="1.02737077899996"/>
    <s v="ActionUp"/>
    <n v="1.1130073969999299"/>
    <s v="ActionDown"/>
    <n v="1.32608364600002"/>
    <s v="ActionUp"/>
    <n v="1.3841166649999599"/>
    <s v="ActionDown"/>
    <n v="1.59010291799995"/>
    <s v="ActionUp"/>
    <n v="1.6585454679999401"/>
    <s v="ActionDown"/>
    <n v="1.8884694260000201"/>
    <s v="ActionUp"/>
    <n v="1.96777119599994"/>
    <s v="ActionDown"/>
    <n v="3.09149026"/>
    <s v="ActionUp"/>
    <n v="3.1427641650000102"/>
    <s v="Stop"/>
    <n v="3.842346184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"/>
    <x v="9"/>
    <s v="FastWalk"/>
    <s v="Moto G"/>
    <s v="Start"/>
    <n v="6.3019999743119098E-6"/>
    <s v="ActionDown"/>
    <n v="2.7458834860000199"/>
    <s v="ActionUp"/>
    <n v="2.8018245829999802"/>
    <s v="ActionDown"/>
    <n v="2.9363150010000201"/>
    <s v="ActionUp"/>
    <n v="2.9925082280000099"/>
    <s v="ActionDown"/>
    <n v="3.2263346350000499"/>
    <s v="ActionUp"/>
    <n v="3.2787952070000301"/>
    <s v="ActionDown"/>
    <n v="3.5038080189999601"/>
    <s v="ActionUp"/>
    <n v="3.5643076029999698"/>
    <s v="ActionDown"/>
    <n v="3.8582514050000301"/>
    <s v="ActionUp"/>
    <n v="3.9097803639999702"/>
    <s v="ActionDown"/>
    <n v="4.8937012960000104"/>
    <s v="ActionUp"/>
    <n v="4.9710696829999899"/>
    <s v="Stop"/>
    <n v="5.9278888049999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"/>
    <x v="9"/>
    <s v="FastWalk"/>
    <s v="Moto G"/>
    <s v="Start"/>
    <n v="5.8330000456407999E-6"/>
    <s v="ActionDown"/>
    <n v="0.91988744500008501"/>
    <s v="ActionUp"/>
    <n v="0.99494457800005798"/>
    <s v="ActionDown"/>
    <n v="1.23709301600001"/>
    <s v="ActionUp"/>
    <n v="1.32216468299998"/>
    <s v="ActionDown"/>
    <n v="1.53018556699998"/>
    <s v="ActionUp"/>
    <n v="1.6028208800000801"/>
    <s v="ActionDown"/>
    <n v="1.8209177030000701"/>
    <s v="ActionUp"/>
    <n v="1.8911486929999901"/>
    <s v="ActionDown"/>
    <n v="2.1168853070000702"/>
    <s v="ActionUp"/>
    <n v="2.1866936930000498"/>
    <s v="ActionDown"/>
    <n v="3.5744413560000701"/>
    <s v="ActionUp"/>
    <n v="3.6290761889999801"/>
    <s v="Stop"/>
    <n v="4.9429967590000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"/>
    <x v="9"/>
    <s v="FastWalk"/>
    <s v="Moto G"/>
    <s v="Start"/>
    <n v="1.4114999999037501E-5"/>
    <s v="ActionDown"/>
    <n v="2.2784741639999302"/>
    <s v="ActionUp"/>
    <n v="2.3560136950000001"/>
    <s v="ActionDown"/>
    <n v="2.4997648930000098"/>
    <s v="ActionUp"/>
    <n v="2.5819254150000002"/>
    <s v="ActionDown"/>
    <n v="2.7824673420000101"/>
    <s v="ActionUp"/>
    <n v="2.8675213000000199"/>
    <s v="ActionDown"/>
    <n v="3.09537510199993"/>
    <s v="ActionUp"/>
    <n v="3.1659718199999798"/>
    <s v="ActionDown"/>
    <n v="3.36962348600002"/>
    <s v="ActionUp"/>
    <n v="3.4521644239999798"/>
    <s v="ActionDown"/>
    <n v="4.8454930719999503"/>
    <s v="ActionUp"/>
    <n v="4.8922960899999399"/>
    <s v="Stop"/>
    <n v="6.793630966000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"/>
    <x v="10"/>
    <s v="Setup"/>
    <s v="Moto G"/>
    <s v="Start"/>
    <n v="3.7500000189538598E-6"/>
    <s v="ActionDown"/>
    <n v="47.852059468999997"/>
    <s v="ActionUp"/>
    <n v="47.895078216000002"/>
    <s v="ActionDown"/>
    <n v="48.196424899999997"/>
    <s v="ActionUp"/>
    <n v="48.252724119"/>
    <s v="ActionDown"/>
    <n v="48.366152452000001"/>
    <s v="ActionUp"/>
    <n v="48.419630628999997"/>
    <s v="ActionDown"/>
    <n v="48.611690783999997"/>
    <s v="ActionUp"/>
    <n v="48.670059430999999"/>
    <s v="ActionDown"/>
    <n v="48.837249952999997"/>
    <s v="ActionUp"/>
    <n v="48.885255314999903"/>
    <s v="ActionDown"/>
    <n v="48.983613024"/>
    <s v="ActionUp"/>
    <n v="49.039633127999899"/>
    <s v="Stop"/>
    <n v="53.082392081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2"/>
    <x v="10"/>
    <s v="Setup"/>
    <s v="Moto G"/>
    <s v="Start"/>
    <n v="5.9899999769186201E-6"/>
    <s v="ActionDown"/>
    <n v="2.83403774599992"/>
    <s v="ActionUp"/>
    <n v="2.8846466579999501"/>
    <s v="ActionDown"/>
    <n v="3.20212549399991"/>
    <s v="ActionUp"/>
    <n v="3.2182749259999301"/>
    <s v="ActionDown"/>
    <n v="3.3372363089999899"/>
    <s v="ActionUp"/>
    <n v="3.3751172659999602"/>
    <s v="ActionDown"/>
    <n v="3.5557406329999099"/>
    <s v="ActionUp"/>
    <n v="3.6000822989999501"/>
    <s v="ActionDown"/>
    <n v="3.7920423489999799"/>
    <s v="ActionUp"/>
    <n v="3.8154209969999302"/>
    <s v="ActionDown"/>
    <n v="3.9140638089999098"/>
    <s v="ActionUp"/>
    <n v="3.96992474499995"/>
    <s v="Stop"/>
    <n v="5.6932856439999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3"/>
    <x v="10"/>
    <s v="Setup"/>
    <s v="Moto G"/>
    <s v="Start"/>
    <n v="7.0309999955497898E-6"/>
    <s v="ActionDown"/>
    <n v="16.727881799999899"/>
    <s v="ActionUp"/>
    <n v="16.781232330000002"/>
    <s v="ActionDown"/>
    <n v="16.999773366000099"/>
    <s v="ActionUp"/>
    <n v="17.043276075000101"/>
    <s v="ActionDown"/>
    <n v="17.132145293000001"/>
    <s v="ActionUp"/>
    <n v="17.186726178999901"/>
    <s v="ActionDown"/>
    <n v="17.379071960000001"/>
    <s v="ActionUp"/>
    <n v="17.401154252000001"/>
    <s v="ActionDown"/>
    <n v="17.569040136000101"/>
    <s v="ActionUp"/>
    <n v="17.615890812999901"/>
    <s v="ActionDown"/>
    <n v="17.715638939000002"/>
    <s v="ActionUp"/>
    <n v="17.785620135999899"/>
    <s v="Stop"/>
    <n v="18.09601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4"/>
    <x v="10"/>
    <s v="Setup"/>
    <s v="Moto G"/>
    <s v="Start"/>
    <n v="6.0410000060073799E-6"/>
    <s v="ActionDown"/>
    <n v="1.0555239649997901"/>
    <s v="ActionUp"/>
    <n v="1.0947400509999099"/>
    <s v="ActionDown"/>
    <n v="1.40460645799998"/>
    <s v="ActionUp"/>
    <n v="1.4278597919999301"/>
    <s v="ActionDown"/>
    <n v="1.5146280729998101"/>
    <s v="ActionUp"/>
    <n v="1.5975858329998101"/>
    <s v="ActionDown"/>
    <n v="1.78911531299991"/>
    <s v="ActionUp"/>
    <n v="1.83360520899987"/>
    <s v="ActionDown"/>
    <n v="2.04567083399979"/>
    <s v="ActionUp"/>
    <n v="2.0838489589998499"/>
    <s v="ActionDown"/>
    <n v="2.1714923439999398"/>
    <s v="ActionUp"/>
    <n v="2.2397395299999499"/>
    <s v="Stop"/>
    <n v="2.5755528079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5"/>
    <x v="10"/>
    <s v="Setup"/>
    <s v="Moto G"/>
    <s v="Start"/>
    <n v="5.7810000271274399E-6"/>
    <s v="ActionDown"/>
    <n v="0.83067547399991704"/>
    <s v="ActionUp"/>
    <n v="0.85310938899988198"/>
    <s v="ActionDown"/>
    <n v="1.1676279200000801"/>
    <s v="ActionUp"/>
    <n v="1.1991760969999601"/>
    <s v="ActionDown"/>
    <n v="1.28739265900003"/>
    <s v="ActionUp"/>
    <n v="1.3427419819999999"/>
    <s v="ActionDown"/>
    <n v="1.54838416899997"/>
    <s v="ActionUp"/>
    <n v="1.59270781500003"/>
    <s v="ActionDown"/>
    <n v="1.8059270849998901"/>
    <s v="ActionUp"/>
    <n v="1.8438163609998801"/>
    <s v="ActionDown"/>
    <n v="1.91953239700001"/>
    <s v="ActionUp"/>
    <n v="2.0005896889999799"/>
    <s v="Stop"/>
    <n v="2.358969167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6"/>
    <x v="10"/>
    <s v="Setup"/>
    <s v="Moto G"/>
    <s v="Start"/>
    <n v="5.8330001593276299E-6"/>
    <s v="ActionDown"/>
    <n v="0.65692671900001098"/>
    <s v="ActionUp"/>
    <n v="0.68811854299997299"/>
    <s v="ActionDown"/>
    <n v="0.97767453300002605"/>
    <s v="ActionUp"/>
    <n v="1.02185911500009"/>
    <s v="ActionDown"/>
    <n v="1.12105734400006"/>
    <s v="ActionUp"/>
    <n v="1.1772640640001499"/>
    <s v="ActionDown"/>
    <n v="1.3687952100001399"/>
    <s v="ActionUp"/>
    <n v="1.4150036460000499"/>
    <s v="ActionDown"/>
    <n v="1.5998173440000301"/>
    <s v="ActionUp"/>
    <n v="1.6420095840001001"/>
    <s v="ActionDown"/>
    <n v="1.7617543759999901"/>
    <s v="ActionUp"/>
    <n v="1.8087011469999601"/>
    <s v="Stop"/>
    <n v="2.126072294000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7"/>
    <x v="10"/>
    <s v="Setup"/>
    <s v="Moto G"/>
    <s v="Start"/>
    <n v="5.7820000165520401E-6"/>
    <s v="ActionDown"/>
    <n v="0.75360114299996805"/>
    <s v="ActionUp"/>
    <n v="0.79699187300002405"/>
    <s v="ActionDown"/>
    <n v="1.03890218900005"/>
    <s v="ActionUp"/>
    <n v="1.08334760100001"/>
    <s v="ActionDown"/>
    <n v="1.17095838199998"/>
    <s v="ActionUp"/>
    <n v="1.23845807099996"/>
    <s v="ActionDown"/>
    <n v="1.4310325510000399"/>
    <s v="ActionUp"/>
    <n v="1.47717270599991"/>
    <s v="ActionDown"/>
    <n v="1.68308317499986"/>
    <s v="ActionUp"/>
    <n v="1.72762916399983"/>
    <s v="ActionDown"/>
    <n v="1.81440734099987"/>
    <s v="ActionUp"/>
    <n v="1.870724268"/>
    <s v="Stop"/>
    <n v="2.221877134999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8"/>
    <x v="10"/>
    <s v="Setup"/>
    <s v="Moto G"/>
    <s v="Start"/>
    <n v="6.6669999796431503E-6"/>
    <s v="ActionDown"/>
    <n v="0.86068405900004996"/>
    <s v="ActionUp"/>
    <n v="0.899168331000055"/>
    <s v="ActionDown"/>
    <n v="1.15057911300004"/>
    <s v="ActionUp"/>
    <n v="1.1860607270000401"/>
    <s v="ActionDown"/>
    <n v="1.29248030999997"/>
    <s v="ActionUp"/>
    <n v="1.34770187200001"/>
    <s v="ActionDown"/>
    <n v="1.53357916300001"/>
    <s v="ActionUp"/>
    <n v="1.5796456220000401"/>
    <s v="ActionDown"/>
    <n v="1.8072720800000699"/>
    <s v="ActionUp"/>
    <n v="1.8419376540000401"/>
    <s v="ActionDown"/>
    <n v="1.95830536200014"/>
    <s v="ActionUp"/>
    <n v="2.0087761429999702"/>
    <s v="Stop"/>
    <n v="2.455359788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9"/>
    <x v="10"/>
    <s v="Setup"/>
    <s v="Moto G"/>
    <s v="Start"/>
    <n v="6.1450000430340802E-6"/>
    <s v="ActionDown"/>
    <n v="0.94991357399999199"/>
    <s v="ActionUp"/>
    <n v="0.97719791000008605"/>
    <s v="ActionDown"/>
    <n v="1.2308210930000301"/>
    <s v="ActionUp"/>
    <n v="1.26305859400008"/>
    <s v="ActionDown"/>
    <n v="1.3681203650000899"/>
    <s v="ActionUp"/>
    <n v="1.43230062300017"/>
    <s v="ActionDown"/>
    <n v="1.6129859370000701"/>
    <s v="ActionUp"/>
    <n v="1.6568268749999699"/>
    <s v="ActionDown"/>
    <n v="1.8601761970001001"/>
    <s v="ActionUp"/>
    <n v="1.8838763539999901"/>
    <s v="ActionDown"/>
    <n v="2.0015091650000101"/>
    <s v="ActionUp"/>
    <n v="2.0503083850001"/>
    <s v="Stop"/>
    <n v="2.404425833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0"/>
    <x v="10"/>
    <s v="Setup"/>
    <s v="Moto G"/>
    <s v="Start"/>
    <n v="5.5210000482475101E-6"/>
    <s v="ActionDown"/>
    <n v="0.93549411000003602"/>
    <s v="ActionUp"/>
    <n v="1.0020380690000299"/>
    <s v="ActionDown"/>
    <n v="1.20306827900003"/>
    <s v="ActionUp"/>
    <n v="1.2612510389999401"/>
    <s v="ActionDown"/>
    <n v="1.34792004899986"/>
    <s v="ActionUp"/>
    <n v="1.4304465589998401"/>
    <s v="ActionDown"/>
    <n v="1.5750614569999399"/>
    <s v="ActionUp"/>
    <n v="1.6452940589999701"/>
    <s v="ActionDown"/>
    <n v="1.81069296700002"/>
    <s v="ActionUp"/>
    <n v="1.85760192399993"/>
    <s v="ActionDown"/>
    <n v="1.94386093499997"/>
    <s v="ActionUp"/>
    <n v="2.0152966119999198"/>
    <s v="Stop"/>
    <n v="2.3850785380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1"/>
    <x v="10"/>
    <s v="Setup"/>
    <s v="Moto G"/>
    <s v="Start"/>
    <n v="5.7289998949272499E-6"/>
    <s v="ActionDown"/>
    <n v="1.0103737009999301"/>
    <s v="ActionUp"/>
    <n v="1.06667890599987"/>
    <s v="ActionDown"/>
    <n v="1.31854989599992"/>
    <s v="ActionUp"/>
    <n v="1.375931928"/>
    <s v="ActionDown"/>
    <n v="1.4783456259999599"/>
    <s v="ActionUp"/>
    <n v="1.5460150530000101"/>
    <s v="ActionDown"/>
    <n v="1.74663604300008"/>
    <s v="ActionUp"/>
    <n v="1.7932134370000701"/>
    <s v="ActionDown"/>
    <n v="2.02384026000004"/>
    <s v="ActionUp"/>
    <n v="2.0802651040000901"/>
    <s v="ActionDown"/>
    <n v="2.1784738020000902"/>
    <s v="ActionUp"/>
    <n v="2.2348282810000901"/>
    <s v="Stop"/>
    <n v="2.60736547300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2"/>
    <x v="10"/>
    <s v="Setup"/>
    <s v="Moto G"/>
    <s v="Start"/>
    <n v="6.0939999002584904E-6"/>
    <s v="ActionDown"/>
    <n v="1.1306375120000201"/>
    <s v="ActionUp"/>
    <n v="1.182596719"/>
    <s v="ActionDown"/>
    <n v="1.45007238999983"/>
    <s v="ActionUp"/>
    <n v="1.49240125899996"/>
    <s v="ActionDown"/>
    <n v="1.5957757819999101"/>
    <s v="ActionUp"/>
    <n v="1.66192233799984"/>
    <s v="ActionDown"/>
    <n v="1.8510532779998801"/>
    <s v="ActionUp"/>
    <n v="1.8978711419999801"/>
    <s v="ActionDown"/>
    <n v="2.1253358799999602"/>
    <s v="ActionUp"/>
    <n v="2.1611312979998698"/>
    <s v="ActionDown"/>
    <n v="2.2478708809999199"/>
    <s v="ActionUp"/>
    <n v="2.3153875469999998"/>
    <s v="Stop"/>
    <n v="2.677865775999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3"/>
    <x v="10"/>
    <s v="Setup"/>
    <s v="Moto G"/>
    <s v="Start"/>
    <n v="5.5730001804477002E-6"/>
    <s v="ActionDown"/>
    <n v="1.32705812900007"/>
    <s v="ActionUp"/>
    <n v="1.3824982790001701"/>
    <s v="ActionDown"/>
    <n v="1.67571052200014"/>
    <s v="ActionUp"/>
    <n v="1.7162442690000701"/>
    <s v="ActionDown"/>
    <n v="1.820701353"/>
    <s v="ActionUp"/>
    <n v="1.8862201550000399"/>
    <s v="ActionDown"/>
    <n v="2.0636561450000901"/>
    <s v="ActionUp"/>
    <n v="2.1216821350001198"/>
    <s v="ActionDown"/>
    <n v="2.3173529160001101"/>
    <s v="ActionUp"/>
    <n v="2.3488183840001899"/>
    <s v="ActionDown"/>
    <n v="2.4369025510000002"/>
    <s v="ActionUp"/>
    <n v="2.5032136450001801"/>
    <s v="Stop"/>
    <n v="2.7456153110001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4"/>
    <x v="10"/>
    <s v="Setup"/>
    <s v="Moto G"/>
    <s v="Start"/>
    <n v="6.3019999743119098E-6"/>
    <s v="ActionDown"/>
    <n v="0.78787274599994805"/>
    <s v="ActionUp"/>
    <n v="0.83874095399983095"/>
    <s v="ActionDown"/>
    <n v="1.1256133329998099"/>
    <s v="ActionUp"/>
    <n v="1.1604818749999499"/>
    <s v="ActionDown"/>
    <n v="1.27258786399988"/>
    <s v="ActionUp"/>
    <n v="1.32825359399998"/>
    <s v="ActionDown"/>
    <n v="1.5007119769998001"/>
    <s v="ActionUp"/>
    <n v="1.5665333849999501"/>
    <s v="ActionDown"/>
    <n v="1.7601155719999"/>
    <s v="ActionUp"/>
    <n v="1.7925619789998499"/>
    <s v="ActionDown"/>
    <n v="1.8943639569999899"/>
    <s v="ActionUp"/>
    <n v="1.9477103119997901"/>
    <s v="Stop"/>
    <n v="2.39455999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5"/>
    <x v="10"/>
    <s v="Setup"/>
    <s v="Moto G"/>
    <s v="Start"/>
    <n v="6.5100000483653199E-6"/>
    <s v="ActionDown"/>
    <n v="0.75914218699995195"/>
    <s v="ActionUp"/>
    <n v="0.80968218899988598"/>
    <s v="ActionDown"/>
    <n v="1.0968211990000301"/>
    <s v="ActionUp"/>
    <n v="1.1200589069999201"/>
    <s v="ActionDown"/>
    <n v="1.218565312"/>
    <s v="ActionUp"/>
    <n v="1.2893018749998599"/>
    <s v="ActionDown"/>
    <n v="1.46690864699985"/>
    <s v="ActionUp"/>
    <n v="1.5250243240000101"/>
    <s v="ActionDown"/>
    <n v="1.73380364700005"/>
    <s v="ActionUp"/>
    <n v="1.7758332819998901"/>
    <s v="ActionDown"/>
    <n v="1.89302463600006"/>
    <s v="ActionUp"/>
    <n v="1.94315192699991"/>
    <s v="Stop"/>
    <n v="2.219798542000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6"/>
    <x v="10"/>
    <s v="SlowWalk"/>
    <s v="Moto G"/>
    <s v="Start"/>
    <n v="6.4060000113386102E-6"/>
    <s v="ActionDown"/>
    <n v="21.627832193999801"/>
    <s v="ActionUp"/>
    <n v="21.679762177999901"/>
    <s v="ActionDown"/>
    <n v="21.9070997829999"/>
    <s v="ActionUp"/>
    <n v="21.953834470999901"/>
    <s v="ActionDown"/>
    <n v="22.0416447819998"/>
    <s v="ActionUp"/>
    <n v="22.108477595999801"/>
    <s v="ActionDown"/>
    <n v="22.310225458999799"/>
    <s v="ActionUp"/>
    <n v="22.359008430999801"/>
    <s v="ActionDown"/>
    <n v="22.565319677999899"/>
    <s v="ActionUp"/>
    <n v="22.597404888"/>
    <s v="ActionDown"/>
    <n v="22.710081709999901"/>
    <s v="ActionUp"/>
    <n v="22.7643323349998"/>
    <s v="Stop"/>
    <n v="23.425372384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7"/>
    <x v="10"/>
    <s v="SlowWalk"/>
    <s v="Moto G"/>
    <s v="Start"/>
    <n v="6.4060000113386102E-6"/>
    <s v="ActionDown"/>
    <n v="7.6720994779998302"/>
    <s v="ActionUp"/>
    <n v="7.7108124469998502"/>
    <s v="ActionDown"/>
    <n v="7.9649085399998896"/>
    <s v="ActionUp"/>
    <n v="7.9975984870000003"/>
    <s v="ActionDown"/>
    <n v="8.0974151539999095"/>
    <s v="ActionUp"/>
    <n v="8.1397688519998592"/>
    <s v="ActionDown"/>
    <n v="8.3696951539998192"/>
    <s v="ActionUp"/>
    <n v="8.4520293729999594"/>
    <s v="ActionDown"/>
    <n v="8.6396201029999702"/>
    <s v="ActionUp"/>
    <n v="8.6762269249998099"/>
    <s v="ActionDown"/>
    <n v="8.7631265609997993"/>
    <s v="ActionUp"/>
    <n v="8.8308340599999102"/>
    <s v="Stop"/>
    <n v="9.164409476999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8"/>
    <x v="10"/>
    <s v="SlowWalk"/>
    <s v="Moto G"/>
    <s v="Start"/>
    <n v="6.2499998421117198E-6"/>
    <s v="ActionDown"/>
    <n v="1.04843843699995"/>
    <s v="ActionUp"/>
    <n v="1.0844924489999801"/>
    <s v="ActionDown"/>
    <n v="1.40894296700003"/>
    <s v="ActionUp"/>
    <n v="1.4645512499998801"/>
    <s v="ActionDown"/>
    <n v="1.56356228999993"/>
    <s v="ActionUp"/>
    <n v="1.61936911399993"/>
    <s v="ActionDown"/>
    <n v="1.8708435399998899"/>
    <s v="ActionUp"/>
    <n v="1.92921968599989"/>
    <s v="ActionDown"/>
    <n v="2.2579541200000199"/>
    <s v="ActionUp"/>
    <n v="2.2974260900000401"/>
    <s v="ActionDown"/>
    <n v="2.3965933320000601"/>
    <s v="ActionUp"/>
    <n v="2.4668849469999201"/>
    <s v="Stop"/>
    <n v="2.753990155999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9"/>
    <x v="10"/>
    <s v="SlowWalk"/>
    <s v="Moto G"/>
    <s v="Start"/>
    <n v="5.6250000852742199E-6"/>
    <s v="ActionDown"/>
    <n v="1.39208916699999"/>
    <s v="ActionUp"/>
    <n v="1.43571088399994"/>
    <s v="ActionDown"/>
    <n v="1.88319499999988"/>
    <s v="ActionUp"/>
    <n v="1.9118355200000601"/>
    <s v="ActionDown"/>
    <n v="2.0122024439999602"/>
    <s v="ActionUp"/>
    <n v="2.08157270700007"/>
    <s v="ActionDown"/>
    <n v="2.3679492169999299"/>
    <s v="ActionUp"/>
    <n v="2.4247534900000498"/>
    <s v="ActionDown"/>
    <n v="2.6541623430000501"/>
    <s v="ActionUp"/>
    <n v="2.7364259349999398"/>
    <s v="ActionDown"/>
    <n v="2.8225821339999499"/>
    <s v="ActionUp"/>
    <n v="2.9012472899998998"/>
    <s v="Stop"/>
    <n v="3.2461471340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0"/>
    <x v="10"/>
    <s v="SlowWalk"/>
    <s v="Moto G"/>
    <s v="Start"/>
    <n v="5.4160000217962003E-6"/>
    <s v="ActionDown"/>
    <n v="1.1923778679999899"/>
    <s v="ActionUp"/>
    <n v="1.2243102039999401"/>
    <s v="ActionDown"/>
    <n v="1.5136589070000299"/>
    <s v="ActionUp"/>
    <n v="1.5578533319999199"/>
    <s v="ActionDown"/>
    <n v="1.6640531769999101"/>
    <s v="ActionUp"/>
    <n v="1.7131180199999101"/>
    <s v="ActionDown"/>
    <n v="1.96457265499998"/>
    <s v="ActionUp"/>
    <n v="2.0231703120000399"/>
    <s v="ActionDown"/>
    <n v="2.21466781100002"/>
    <s v="ActionUp"/>
    <n v="2.26151640500006"/>
    <s v="ActionDown"/>
    <n v="2.3594178119999398"/>
    <s v="ActionUp"/>
    <n v="2.42755937399988"/>
    <s v="Stop"/>
    <n v="2.690643122999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1"/>
    <x v="10"/>
    <s v="Sitting"/>
    <s v="Moto G"/>
    <s v="Start"/>
    <n v="5.6249998579005402E-6"/>
    <s v="ActionDown"/>
    <n v="18.321943481999998"/>
    <s v="ActionUp"/>
    <n v="18.3561199399998"/>
    <s v="ActionDown"/>
    <n v="18.570681606999798"/>
    <s v="ActionUp"/>
    <n v="18.594043117999899"/>
    <s v="ActionDown"/>
    <n v="18.7088188469999"/>
    <s v="ActionUp"/>
    <n v="18.748822023999899"/>
    <s v="ActionDown"/>
    <n v="18.952256502999901"/>
    <s v="ActionUp"/>
    <n v="18.975674003999899"/>
    <s v="ActionDown"/>
    <n v="19.203404888000001"/>
    <s v="ActionUp"/>
    <n v="19.237722180999899"/>
    <s v="ActionDown"/>
    <n v="19.34835447"/>
    <s v="ActionUp"/>
    <n v="19.404679419999798"/>
    <s v="Stop"/>
    <n v="19.717490773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2"/>
    <x v="10"/>
    <s v="Sitting"/>
    <s v="Moto G"/>
    <s v="Start"/>
    <n v="6.5100000483653199E-6"/>
    <s v="ActionDown"/>
    <n v="1.0823829779999401"/>
    <s v="ActionUp"/>
    <n v="1.11999609200006"/>
    <s v="ActionDown"/>
    <n v="1.34992557400005"/>
    <s v="ActionUp"/>
    <n v="1.40623953099998"/>
    <s v="ActionDown"/>
    <n v="1.5210637489999499"/>
    <s v="ActionUp"/>
    <n v="1.57379036399993"/>
    <s v="ActionDown"/>
    <n v="1.77924494700005"/>
    <s v="ActionUp"/>
    <n v="1.8233936459998801"/>
    <s v="ActionDown"/>
    <n v="2.0503309890000301"/>
    <s v="ActionUp"/>
    <n v="2.0737834889998701"/>
    <s v="ActionDown"/>
    <n v="2.1856595300000601"/>
    <s v="ActionUp"/>
    <n v="2.22909781199996"/>
    <s v="Stop"/>
    <n v="2.5651583849998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3"/>
    <x v="10"/>
    <s v="Sitting"/>
    <s v="Moto G"/>
    <s v="Start"/>
    <n v="6.6149998474429501E-6"/>
    <s v="ActionDown"/>
    <n v="0.79477111299979697"/>
    <s v="ActionUp"/>
    <n v="0.83872889799999895"/>
    <s v="ActionDown"/>
    <n v="1.15122828399989"/>
    <s v="ActionUp"/>
    <n v="1.15964869999993"/>
    <s v="ActionDown"/>
    <n v="1.27771973899984"/>
    <s v="ActionUp"/>
    <n v="1.3270696349998099"/>
    <s v="ActionDown"/>
    <n v="1.51516020799999"/>
    <s v="ActionUp"/>
    <n v="1.55264921799994"/>
    <s v="ActionDown"/>
    <n v="1.7590869789999"/>
    <s v="ActionUp"/>
    <n v="1.8152472389999701"/>
    <s v="ActionDown"/>
    <n v="1.9207853629998199"/>
    <s v="ActionUp"/>
    <n v="1.96977333199993"/>
    <s v="Stop"/>
    <n v="2.3476447949999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4"/>
    <x v="10"/>
    <s v="Sitting"/>
    <s v="Moto G"/>
    <s v="Start"/>
    <n v="5.3650001063942901E-6"/>
    <s v="ActionDown"/>
    <n v="1.5432324430000699"/>
    <s v="ActionUp"/>
    <n v="1.5948263510001599"/>
    <s v="ActionDown"/>
    <n v="1.8637586419999901"/>
    <s v="ActionUp"/>
    <n v="1.9042565070001201"/>
    <s v="ActionDown"/>
    <n v="2.00430119300017"/>
    <s v="ActionUp"/>
    <n v="2.0595014540001499"/>
    <s v="ActionDown"/>
    <n v="2.2393218710001199"/>
    <s v="ActionUp"/>
    <n v="2.3238831730000098"/>
    <s v="ActionDown"/>
    <n v="2.5228667660000998"/>
    <s v="ActionUp"/>
    <n v="2.54856812100001"/>
    <s v="ActionDown"/>
    <n v="2.6544386940001901"/>
    <s v="ActionUp"/>
    <n v="2.7152618190000299"/>
    <s v="Stop"/>
    <n v="3.1958079790001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5"/>
    <x v="10"/>
    <s v="Sitting"/>
    <s v="Moto G"/>
    <s v="Start"/>
    <n v="6.3019999743119098E-6"/>
    <s v="ActionDown"/>
    <n v="1.14080983300004"/>
    <s v="ActionUp"/>
    <n v="1.1543648839999601"/>
    <s v="ActionDown"/>
    <n v="1.44351306099997"/>
    <s v="ActionUp"/>
    <n v="1.4758310279999001"/>
    <s v="ActionDown"/>
    <n v="1.5859956609999699"/>
    <s v="ActionUp"/>
    <n v="1.6430673800000399"/>
    <s v="ActionDown"/>
    <n v="1.8367572239999299"/>
    <s v="ActionUp"/>
    <n v="1.8928246210000399"/>
    <s v="ActionDown"/>
    <n v="2.0869684730000699"/>
    <s v="ActionUp"/>
    <n v="2.1311683700000601"/>
    <s v="ActionDown"/>
    <n v="2.2381618069998601"/>
    <s v="ActionUp"/>
    <n v="2.2861378489999402"/>
    <s v="Stop"/>
    <n v="2.6539988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6"/>
    <x v="10"/>
    <s v="FastWalk"/>
    <s v="Moto G"/>
    <s v="Start"/>
    <n v="6.3540001065120998E-6"/>
    <s v="ActionDown"/>
    <n v="10.672152651999999"/>
    <s v="ActionUp"/>
    <n v="10.710199580000101"/>
    <s v="ActionDown"/>
    <n v="10.975374683999901"/>
    <s v="ActionUp"/>
    <n v="11.007822860999999"/>
    <s v="ActionDown"/>
    <n v="11.109678903000001"/>
    <s v="ActionUp"/>
    <n v="11.1632919749999"/>
    <s v="ActionDown"/>
    <n v="11.319356246"/>
    <s v="ActionUp"/>
    <n v="11.391957026"/>
    <s v="ActionDown"/>
    <n v="11.6146647349999"/>
    <s v="ActionUp"/>
    <n v="11.651165099"/>
    <s v="ActionDown"/>
    <n v="11.7503475989999"/>
    <s v="ActionUp"/>
    <n v="11.806788848999901"/>
    <s v="Stop"/>
    <n v="12.127511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7"/>
    <x v="10"/>
    <s v="FastWalk"/>
    <s v="Moto G"/>
    <s v="Start"/>
    <n v="5.6769999901007302E-6"/>
    <s v="ActionDown"/>
    <n v="0.95105072799992696"/>
    <s v="ActionUp"/>
    <n v="1.0303741139998599"/>
    <s v="ActionDown"/>
    <n v="1.22517197899992"/>
    <s v="ActionUp"/>
    <n v="1.2925611979999301"/>
    <s v="ActionDown"/>
    <n v="1.39288291499997"/>
    <s v="ActionUp"/>
    <n v="1.45966015499993"/>
    <s v="ActionDown"/>
    <n v="1.6533334880000401"/>
    <s v="ActionUp"/>
    <n v="1.70962400799999"/>
    <s v="ActionDown"/>
    <n v="1.92607796700008"/>
    <s v="ActionUp"/>
    <n v="1.97217369600002"/>
    <s v="ActionDown"/>
    <n v="2.0901474459999401"/>
    <s v="ActionUp"/>
    <n v="2.1528729149999801"/>
    <s v="Stop"/>
    <n v="2.416349320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8"/>
    <x v="10"/>
    <s v="FastWalk"/>
    <s v="Moto G"/>
    <s v="Start"/>
    <n v="5.7810000271274399E-6"/>
    <s v="ActionDown"/>
    <n v="0.71849770700009596"/>
    <s v="ActionUp"/>
    <n v="0.77527520700004904"/>
    <s v="ActionDown"/>
    <n v="1.0030601030000501"/>
    <s v="ActionUp"/>
    <n v="1.0493336460001501"/>
    <s v="ActionDown"/>
    <n v="1.1370340100002001"/>
    <s v="ActionUp"/>
    <n v="1.21720578100007"/>
    <s v="ActionDown"/>
    <n v="1.3886519260001899"/>
    <s v="ActionUp"/>
    <n v="1.4303752600001101"/>
    <s v="ActionDown"/>
    <n v="1.64880526000001"/>
    <s v="ActionUp"/>
    <n v="1.6930731240001899"/>
    <s v="ActionDown"/>
    <n v="1.78322250000019"/>
    <s v="ActionUp"/>
    <n v="1.87144109400014"/>
    <s v="Stop"/>
    <n v="2.1958814070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9"/>
    <x v="10"/>
    <s v="FastWalk"/>
    <s v="Moto G"/>
    <s v="Start"/>
    <n v="5.3640001169696899E-6"/>
    <s v="ActionDown"/>
    <n v="0.83103093400018202"/>
    <s v="ActionUp"/>
    <n v="0.88910916400004603"/>
    <s v="ActionDown"/>
    <n v="1.1930273920001999"/>
    <s v="ActionUp"/>
    <n v="1.2223276020001701"/>
    <s v="ActionDown"/>
    <n v="1.3311179660001899"/>
    <s v="ActionUp"/>
    <n v="1.3889628610002001"/>
    <s v="ActionDown"/>
    <n v="1.5949541660002"/>
    <s v="ActionUp"/>
    <n v="1.65097207900021"/>
    <s v="ActionDown"/>
    <n v="1.85745004900013"/>
    <s v="ActionUp"/>
    <n v="1.9244967150000301"/>
    <s v="ActionDown"/>
    <n v="2.0264867150001402"/>
    <s v="ActionUp"/>
    <n v="2.0919776010000501"/>
    <s v="Stop"/>
    <n v="2.395574996000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0"/>
    <x v="10"/>
    <s v="FastWalk"/>
    <s v="Moto G"/>
    <s v="Start"/>
    <n v="6.7710000166698499E-6"/>
    <s v="ActionDown"/>
    <n v="1.2240821349998801"/>
    <s v="ActionUp"/>
    <n v="1.26766031299985"/>
    <s v="ActionDown"/>
    <n v="1.5949949480000201"/>
    <s v="ActionUp"/>
    <n v="1.63682541599996"/>
    <s v="ActionDown"/>
    <n v="1.7604296869999401"/>
    <s v="ActionUp"/>
    <n v="1.8273780729998601"/>
    <s v="ActionDown"/>
    <n v="2.0897918759999299"/>
    <s v="ActionUp"/>
    <n v="2.1371108339999401"/>
    <s v="ActionDown"/>
    <n v="2.3288607279998801"/>
    <s v="ActionUp"/>
    <n v="2.3756416139999601"/>
    <s v="ActionDown"/>
    <n v="2.47474520800005"/>
    <s v="ActionUp"/>
    <n v="2.5421560409999899"/>
    <s v="Stop"/>
    <n v="2.819676978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1"/>
    <x v="11"/>
    <s v="Setup"/>
    <s v="Moto G"/>
    <s v="Start"/>
    <n v="3.64600009561399E-6"/>
    <s v="ActionDown"/>
    <n v="37.636764411999998"/>
    <s v="ActionUp"/>
    <n v="37.695870038000002"/>
    <s v="ActionDown"/>
    <n v="38.286582848999998"/>
    <s v="ActionUp"/>
    <n v="38.338542903000103"/>
    <s v="ActionDown"/>
    <n v="38.4944075370001"/>
    <s v="ActionUp"/>
    <n v="38.581226702999999"/>
    <s v="ActionDown"/>
    <n v="39.214195508000103"/>
    <s v="ActionUp"/>
    <n v="39.257996755999997"/>
    <s v="ActionDown"/>
    <n v="40.143967589000098"/>
    <s v="ActionUp"/>
    <n v="40.192405453999903"/>
    <s v="ActionDown"/>
    <n v="40.362566600000001"/>
    <s v="ActionUp"/>
    <n v="40.419441807000098"/>
    <s v="Stop"/>
    <n v="44.257982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2"/>
    <x v="11"/>
    <s v="Setup"/>
    <s v="Moto G"/>
    <s v="Start"/>
    <n v="7.5529999321588497E-6"/>
    <s v="ActionDown"/>
    <n v="10.605117093999899"/>
    <s v="ActionUp"/>
    <n v="10.649530521000001"/>
    <s v="ActionDown"/>
    <n v="11.2047436499999"/>
    <s v="ActionUp"/>
    <n v="11.256882121999899"/>
    <s v="ActionDown"/>
    <n v="11.3914279729999"/>
    <s v="ActionUp"/>
    <n v="11.435310047"/>
    <s v="ActionDown"/>
    <n v="12.1753653079999"/>
    <s v="ActionUp"/>
    <n v="12.195801401999899"/>
    <s v="ActionDown"/>
    <n v="12.9926258289999"/>
    <s v="ActionUp"/>
    <n v="13.004344058999999"/>
    <s v="ActionDown"/>
    <n v="13.170416246"/>
    <s v="ActionUp"/>
    <n v="13.206984006000001"/>
    <s v="Stop"/>
    <n v="14.907166300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3"/>
    <x v="11"/>
    <s v="Setup"/>
    <s v="Moto G"/>
    <s v="Start"/>
    <n v="1.2500000138970701E-5"/>
    <s v="ActionDown"/>
    <n v="1.3296295889999701"/>
    <s v="ActionUp"/>
    <n v="1.3696294740000201"/>
    <s v="ActionDown"/>
    <n v="1.9258444750000701"/>
    <s v="ActionUp"/>
    <n v="1.98814905600011"/>
    <s v="ActionDown"/>
    <n v="2.1183024419999499"/>
    <s v="ActionUp"/>
    <n v="2.1553143690000498"/>
    <s v="ActionDown"/>
    <n v="2.8887476510001302"/>
    <s v="ActionUp"/>
    <n v="2.9106026510000902"/>
    <s v="ActionDown"/>
    <n v="3.73592442300014"/>
    <s v="ActionUp"/>
    <n v="3.7643821290000599"/>
    <s v="ActionDown"/>
    <n v="3.9174724940000898"/>
    <s v="ActionUp"/>
    <n v="3.94143681700006"/>
    <s v="Stop"/>
    <n v="4.995057494000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4"/>
    <x v="11"/>
    <s v="Setup"/>
    <s v="Moto G"/>
    <s v="Start"/>
    <n v="6.2500000694853901E-6"/>
    <s v="ActionDown"/>
    <n v="1.34784274100002"/>
    <s v="ActionUp"/>
    <n v="1.36374187399997"/>
    <s v="ActionDown"/>
    <n v="1.9275850870001201"/>
    <s v="ActionUp"/>
    <n v="1.9822253140000601"/>
    <s v="ActionDown"/>
    <n v="2.1242232290001"/>
    <s v="ActionUp"/>
    <n v="2.1609732799999999"/>
    <s v="ActionDown"/>
    <n v="3.0128820940001302"/>
    <s v="ActionUp"/>
    <n v="3.0588112509999501"/>
    <s v="ActionDown"/>
    <n v="3.8104971860000201"/>
    <s v="ActionUp"/>
    <n v="3.87981494700011"/>
    <s v="ActionDown"/>
    <n v="3.9937902589999701"/>
    <s v="ActionUp"/>
    <n v="4.0588854679999704"/>
    <s v="Stop"/>
    <n v="5.1210883840001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5"/>
    <x v="11"/>
    <s v="Setup"/>
    <s v="Moto G"/>
    <s v="Start"/>
    <n v="6.1450000430340802E-6"/>
    <s v="ActionDown"/>
    <n v="1.1856398949998901"/>
    <s v="ActionUp"/>
    <n v="1.1907782299999701"/>
    <s v="ActionDown"/>
    <n v="1.7410629670000599"/>
    <s v="ActionUp"/>
    <n v="1.796631144"/>
    <s v="ActionDown"/>
    <n v="1.9209692689998901"/>
    <s v="ActionUp"/>
    <n v="1.9751912480000999"/>
    <s v="ActionDown"/>
    <n v="2.8332376169998899"/>
    <s v="ActionUp"/>
    <n v="2.8843554049999498"/>
    <s v="ActionDown"/>
    <n v="3.5670184870000399"/>
    <s v="ActionUp"/>
    <n v="3.6030435380000601"/>
    <s v="ActionDown"/>
    <n v="3.7456035390000499"/>
    <s v="ActionUp"/>
    <n v="3.79327432099989"/>
    <s v="Stop"/>
    <n v="4.624659584000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6"/>
    <x v="11"/>
    <s v="Setup"/>
    <s v="Moto G"/>
    <s v="Start"/>
    <n v="7.2920001912279901E-6"/>
    <s v="ActionDown"/>
    <n v="1.0780258820000199"/>
    <s v="ActionUp"/>
    <n v="1.12416223600007"/>
    <s v="ActionDown"/>
    <n v="1.77688952800008"/>
    <s v="ActionUp"/>
    <n v="1.8051984860001"/>
    <s v="ActionDown"/>
    <n v="1.9608391640001599"/>
    <s v="ActionUp"/>
    <n v="1.99581556900011"/>
    <s v="ActionDown"/>
    <n v="2.73953077800001"/>
    <s v="ActionUp"/>
    <n v="2.79043994400012"/>
    <s v="ActionDown"/>
    <n v="3.4357446920000698"/>
    <s v="ActionUp"/>
    <n v="3.4951486930001399"/>
    <s v="ActionDown"/>
    <n v="3.6264171840000401"/>
    <s v="ActionUp"/>
    <n v="3.6859298910001099"/>
    <s v="Stop"/>
    <n v="4.705495153000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7"/>
    <x v="11"/>
    <s v="Setup"/>
    <s v="Moto G"/>
    <s v="Start"/>
    <n v="5.6769999901007302E-6"/>
    <s v="ActionDown"/>
    <n v="1.1831413800000501"/>
    <s v="ActionUp"/>
    <n v="1.2291278380000601"/>
    <s v="ActionDown"/>
    <n v="1.82874383000012"/>
    <s v="ActionUp"/>
    <n v="1.88353774799998"/>
    <s v="ActionDown"/>
    <n v="2.03620539200005"/>
    <s v="ActionUp"/>
    <n v="2.0865221189999299"/>
    <s v="ActionDown"/>
    <n v="2.7960084359999602"/>
    <s v="ActionUp"/>
    <n v="2.81994494500008"/>
    <s v="ActionDown"/>
    <n v="3.6110448370000001"/>
    <s v="ActionUp"/>
    <n v="3.6510065100001099"/>
    <s v="ActionDown"/>
    <n v="3.78136786300001"/>
    <s v="ActionUp"/>
    <n v="3.8437670810001201"/>
    <s v="Stop"/>
    <n v="4.521309852000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8"/>
    <x v="11"/>
    <s v="Setup"/>
    <s v="Moto G"/>
    <s v="Start"/>
    <n v="5.5730001804477002E-6"/>
    <s v="ActionDown"/>
    <n v="0.81774570700008498"/>
    <s v="ActionUp"/>
    <n v="0.825946157000089"/>
    <s v="ActionDown"/>
    <n v="1.4697071240000199"/>
    <s v="ActionUp"/>
    <n v="1.51575103200002"/>
    <s v="ActionDown"/>
    <n v="1.6492124370001799"/>
    <s v="ActionUp"/>
    <n v="1.69466665699997"/>
    <s v="ActionDown"/>
    <n v="2.4152987810000401"/>
    <s v="ActionUp"/>
    <n v="2.4288008309999798"/>
    <s v="ActionDown"/>
    <n v="3.1316726980001"/>
    <s v="ActionUp"/>
    <n v="3.2000027170001801"/>
    <s v="ActionDown"/>
    <n v="3.3769003730001201"/>
    <s v="ActionUp"/>
    <n v="3.4002455470001598"/>
    <s v="Stop"/>
    <n v="4.118436644999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9"/>
    <x v="11"/>
    <s v="Setup"/>
    <s v="Moto G"/>
    <s v="Start"/>
    <n v="5.4160000217962003E-6"/>
    <s v="ActionDown"/>
    <n v="1.0611255860001101"/>
    <s v="ActionUp"/>
    <n v="1.1496801580001299"/>
    <s v="ActionDown"/>
    <n v="1.61308047700003"/>
    <s v="ActionUp"/>
    <n v="1.6590838609999901"/>
    <s v="ActionDown"/>
    <n v="1.79187979800008"/>
    <s v="ActionUp"/>
    <n v="1.8374591740000501"/>
    <s v="ActionDown"/>
    <n v="2.6712994330000499"/>
    <s v="ActionUp"/>
    <n v="2.72150719399996"/>
    <s v="ActionDown"/>
    <n v="3.5395565690000601"/>
    <s v="ActionUp"/>
    <n v="3.5795279750000102"/>
    <s v="ActionDown"/>
    <n v="3.7259589130001101"/>
    <s v="ActionUp"/>
    <n v="3.7706976100000702"/>
    <s v="Stop"/>
    <n v="4.4381142270001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0"/>
    <x v="11"/>
    <s v="Setup"/>
    <s v="Moto G"/>
    <s v="Start"/>
    <n v="5.8850000641541496E-6"/>
    <s v="ActionDown"/>
    <n v="0.82609667400015496"/>
    <s v="ActionUp"/>
    <n v="0.84888342800013505"/>
    <s v="ActionDown"/>
    <n v="1.5416458300000999"/>
    <s v="ActionUp"/>
    <n v="1.5802273409999501"/>
    <s v="ActionDown"/>
    <n v="1.68866275799996"/>
    <s v="ActionUp"/>
    <n v="1.75860671600003"/>
    <s v="ActionDown"/>
    <n v="2.60336744799997"/>
    <s v="ActionUp"/>
    <n v="2.6544908299999799"/>
    <s v="ActionDown"/>
    <n v="3.3035784860001001"/>
    <s v="ActionUp"/>
    <n v="3.3354966629999501"/>
    <s v="ActionDown"/>
    <n v="3.4571572360000502"/>
    <s v="ActionUp"/>
    <n v="3.51473077700006"/>
    <s v="Stop"/>
    <n v="4.299892603999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1"/>
    <x v="11"/>
    <s v="Setup"/>
    <s v="Moto G"/>
    <s v="Start"/>
    <n v="5.8329999319539596E-6"/>
    <s v="ActionDown"/>
    <n v="0.62300822399993105"/>
    <s v="ActionUp"/>
    <n v="0.66649515199992404"/>
    <s v="ActionDown"/>
    <n v="1.3536630159999199"/>
    <s v="ActionUp"/>
    <n v="1.3975612449999"/>
    <s v="ActionDown"/>
    <n v="1.53933650599992"/>
    <s v="ActionUp"/>
    <n v="1.5652695779999699"/>
    <s v="ActionDown"/>
    <n v="2.5513905259999698"/>
    <s v="ActionUp"/>
    <n v="2.58638061900001"/>
    <s v="ActionDown"/>
    <n v="3.4369465039999301"/>
    <s v="ActionUp"/>
    <n v="3.49501536000002"/>
    <s v="ActionDown"/>
    <n v="3.6367347860000301"/>
    <s v="ActionUp"/>
    <n v="3.67362926600003"/>
    <s v="Stop"/>
    <n v="4.369085985000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2"/>
    <x v="11"/>
    <s v="Setup"/>
    <s v="Moto G"/>
    <s v="Start"/>
    <n v="6.0929999108338902E-6"/>
    <s v="ActionDown"/>
    <n v="0.84973429699993996"/>
    <s v="ActionUp"/>
    <n v="0.88196722799989402"/>
    <s v="ActionDown"/>
    <n v="1.59616379899989"/>
    <s v="ActionUp"/>
    <n v="1.6400452599998501"/>
    <s v="ActionDown"/>
    <n v="1.75060317499992"/>
    <s v="ActionUp"/>
    <n v="1.8181617169998301"/>
    <s v="ActionDown"/>
    <n v="2.7855517169998598"/>
    <s v="ActionUp"/>
    <n v="2.82889838499977"/>
    <s v="ActionDown"/>
    <n v="3.6147998419999099"/>
    <s v="ActionUp"/>
    <n v="3.6289246849999"/>
    <s v="ActionDown"/>
    <n v="3.7361661429999899"/>
    <s v="ActionUp"/>
    <n v="3.8041970809999799"/>
    <s v="Stop"/>
    <n v="4.7182156219998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3"/>
    <x v="11"/>
    <s v="Setup"/>
    <s v="Moto G"/>
    <s v="Start"/>
    <n v="6.7189998844696598E-6"/>
    <s v="ActionDown"/>
    <n v="0.73950713799990797"/>
    <s v="ActionUp"/>
    <n v="0.76749749999998995"/>
    <s v="ActionDown"/>
    <n v="1.41366844399999"/>
    <s v="ActionUp"/>
    <n v="1.4853446370000201"/>
    <s v="ActionDown"/>
    <n v="1.5902421359999099"/>
    <s v="ActionUp"/>
    <n v="1.6763888020000099"/>
    <s v="ActionDown"/>
    <n v="2.5015221849998799"/>
    <s v="ActionUp"/>
    <n v="2.5570838529999902"/>
    <s v="ActionDown"/>
    <n v="3.6176432820000102"/>
    <s v="ActionUp"/>
    <n v="3.6571013539999"/>
    <s v="ActionDown"/>
    <n v="3.77398244799996"/>
    <s v="ActionUp"/>
    <n v="3.8474187489998699"/>
    <s v="Stop"/>
    <n v="4.89808650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4"/>
    <x v="11"/>
    <s v="Setup"/>
    <s v="Moto G"/>
    <s v="Start"/>
    <n v="6.4060000113386102E-6"/>
    <s v="ActionDown"/>
    <n v="0.927856926999993"/>
    <s v="ActionUp"/>
    <n v="0.94551437499990199"/>
    <s v="ActionDown"/>
    <n v="1.7694172399999299"/>
    <s v="ActionUp"/>
    <n v="1.8259453139999"/>
    <s v="ActionDown"/>
    <n v="1.96546249900006"/>
    <s v="ActionUp"/>
    <n v="2.0158235930000501"/>
    <s v="ActionDown"/>
    <n v="2.99871577999988"/>
    <s v="ActionUp"/>
    <n v="3.0519567179999201"/>
    <s v="ActionDown"/>
    <n v="4.0148028639998703"/>
    <s v="ActionUp"/>
    <n v="4.0369309359998597"/>
    <s v="ActionDown"/>
    <n v="4.1836018750000203"/>
    <s v="ActionUp"/>
    <n v="4.2155960390000402"/>
    <s v="Stop"/>
    <n v="4.851404215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5"/>
    <x v="11"/>
    <s v="Setup"/>
    <s v="Moto G"/>
    <s v="Start"/>
    <n v="6.0419999954319699E-6"/>
    <s v="ActionDown"/>
    <n v="1.15049161499996"/>
    <s v="ActionUp"/>
    <n v="1.16226468800005"/>
    <s v="ActionDown"/>
    <n v="1.7306581289999401"/>
    <s v="ActionUp"/>
    <n v="1.7741558319999"/>
    <s v="ActionDown"/>
    <n v="1.9116431249999499"/>
    <s v="ActionUp"/>
    <n v="1.9649355219999001"/>
    <s v="ActionDown"/>
    <n v="2.8253496879999598"/>
    <s v="ActionUp"/>
    <n v="2.8842990109999298"/>
    <s v="ActionDown"/>
    <n v="3.67290932300011"/>
    <s v="ActionUp"/>
    <n v="3.7046914580000698"/>
    <s v="ActionDown"/>
    <n v="3.8349791139998999"/>
    <s v="ActionUp"/>
    <n v="3.88302859400005"/>
    <s v="Stop"/>
    <n v="4.33627281100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6"/>
    <x v="11"/>
    <s v="SlowWalk"/>
    <s v="Moto G"/>
    <s v="Start"/>
    <n v="7.0830001277499798E-6"/>
    <s v="ActionDown"/>
    <n v="12.102259528000101"/>
    <s v="ActionUp"/>
    <n v="12.1434373920001"/>
    <s v="ActionDown"/>
    <n v="12.6471611429999"/>
    <s v="ActionUp"/>
    <n v="12.7145533299999"/>
    <s v="ActionDown"/>
    <n v="12.833456819"/>
    <s v="ActionUp"/>
    <n v="12.89308333"/>
    <s v="ActionDown"/>
    <n v="13.711872437"/>
    <s v="ActionUp"/>
    <n v="13.763352656"/>
    <s v="ActionDown"/>
    <n v="14.384907965000099"/>
    <s v="ActionUp"/>
    <n v="14.431280255000001"/>
    <s v="ActionDown"/>
    <n v="14.546941401000099"/>
    <s v="ActionUp"/>
    <n v="14.5857711410001"/>
    <s v="Stop"/>
    <n v="16.823115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7"/>
    <x v="11"/>
    <s v="SlowWalk"/>
    <s v="Moto G"/>
    <s v="Start"/>
    <n v="5.6769999901007302E-6"/>
    <s v="ActionDown"/>
    <n v="2.1264548399999499"/>
    <s v="ActionUp"/>
    <n v="2.17256364299987"/>
    <s v="ActionDown"/>
    <n v="2.70875156099987"/>
    <s v="ActionUp"/>
    <n v="2.7552035910000501"/>
    <s v="ActionDown"/>
    <n v="2.8970385390000502"/>
    <s v="ActionUp"/>
    <n v="2.93325692300004"/>
    <s v="ActionDown"/>
    <n v="3.78573994399994"/>
    <s v="ActionUp"/>
    <n v="3.8301253110000699"/>
    <s v="ActionDown"/>
    <n v="4.5439324550000002"/>
    <s v="ActionUp"/>
    <n v="4.5996958819998701"/>
    <s v="ActionDown"/>
    <n v="4.7067240589999502"/>
    <s v="ActionUp"/>
    <n v="4.7660028089999198"/>
    <s v="Stop"/>
    <n v="5.3262639540000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8"/>
    <x v="11"/>
    <s v="SlowWalk"/>
    <s v="Moto G"/>
    <s v="Start"/>
    <n v="6.6659999902185501E-6"/>
    <s v="ActionDown"/>
    <n v="2.86631371999988"/>
    <s v="ActionUp"/>
    <n v="2.9019239909998702"/>
    <s v="ActionDown"/>
    <n v="3.3881622899998498"/>
    <s v="ActionUp"/>
    <n v="3.4248456399998299"/>
    <s v="ActionDown"/>
    <n v="3.5807668799998198"/>
    <s v="ActionUp"/>
    <n v="3.6151376499999501"/>
    <s v="ActionDown"/>
    <n v="4.5450347889998204"/>
    <s v="ActionUp"/>
    <n v="4.5859086429998097"/>
    <s v="ActionDown"/>
    <n v="5.2748770939999696"/>
    <s v="ActionUp"/>
    <n v="5.3171410319998804"/>
    <s v="ActionDown"/>
    <n v="5.4206127029999598"/>
    <s v="ActionUp"/>
    <n v="5.4841014559999604"/>
    <s v="Stop"/>
    <n v="6.1085352599998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9"/>
    <x v="11"/>
    <s v="SlowWalk"/>
    <s v="Moto G"/>
    <s v="Start"/>
    <n v="5.8329999319539596E-6"/>
    <s v="ActionDown"/>
    <n v="3.3102391639999902"/>
    <s v="ActionUp"/>
    <n v="3.3774419230001"/>
    <s v="ActionDown"/>
    <n v="3.91412999499993"/>
    <s v="ActionUp"/>
    <n v="3.95763484200006"/>
    <s v="ActionDown"/>
    <n v="4.0760046840000497"/>
    <s v="ActionUp"/>
    <n v="4.1357587459999596"/>
    <s v="ActionDown"/>
    <n v="4.9880535830000099"/>
    <s v="ActionUp"/>
    <n v="5.0433065120000702"/>
    <s v="ActionDown"/>
    <n v="5.7008583290000798"/>
    <s v="ActionUp"/>
    <n v="5.7349745779999903"/>
    <s v="ActionDown"/>
    <n v="5.89268098499997"/>
    <s v="ActionUp"/>
    <n v="5.9251538490000204"/>
    <s v="Stop"/>
    <n v="6.6000442679999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0"/>
    <x v="11"/>
    <s v="SlowWalk"/>
    <s v="Moto G"/>
    <s v="Start"/>
    <n v="6.2499998421117198E-6"/>
    <s v="ActionDown"/>
    <n v="7.1442882589999499"/>
    <s v="ActionUp"/>
    <n v="7.1990690239999804"/>
    <s v="ActionDown"/>
    <n v="7.70007586799988"/>
    <s v="ActionUp"/>
    <n v="7.7577984359998"/>
    <s v="ActionDown"/>
    <n v="7.8878377039998204"/>
    <s v="ActionUp"/>
    <n v="7.92423280599996"/>
    <s v="ActionDown"/>
    <n v="8.9535747839997804"/>
    <s v="ActionUp"/>
    <n v="9.0234506709998605"/>
    <s v="ActionDown"/>
    <n v="9.5638234329999197"/>
    <s v="ActionUp"/>
    <n v="9.6297932219999893"/>
    <s v="ActionDown"/>
    <n v="9.7253133259998705"/>
    <s v="ActionUp"/>
    <n v="9.7962830659998801"/>
    <s v="Stop"/>
    <n v="10.60029825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1"/>
    <x v="11"/>
    <s v="SlowWalk"/>
    <s v="Moto G"/>
    <s v="Start"/>
    <n v="3.2499999861101901E-5"/>
    <s v="ActionDown"/>
    <n v="4.7871270289999703"/>
    <s v="ActionUp"/>
    <n v="4.8333855729999797"/>
    <s v="ActionDown"/>
    <n v="5.2297690620000497"/>
    <s v="ActionUp"/>
    <n v="5.2846768730000804"/>
    <s v="ActionDown"/>
    <n v="5.4154007279998897"/>
    <s v="ActionUp"/>
    <n v="5.4511855189998597"/>
    <s v="ActionDown"/>
    <n v="6.5853495829999202"/>
    <s v="ActionUp"/>
    <n v="6.6009682829999203"/>
    <s v="ActionDown"/>
    <n v="7.1440409459999001"/>
    <s v="ActionUp"/>
    <n v="7.1840345819998603"/>
    <s v="ActionDown"/>
    <n v="7.2943522349999004"/>
    <s v="ActionUp"/>
    <n v="7.3506901549999304"/>
    <s v="Stop"/>
    <n v="8.2282580159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2"/>
    <x v="11"/>
    <s v="SlowWalk"/>
    <s v="Moto G"/>
    <s v="Start"/>
    <n v="6.0940001276321701E-6"/>
    <s v="ActionDown"/>
    <n v="1.95162999800004"/>
    <s v="ActionUp"/>
    <n v="2.0026372429999801"/>
    <s v="ActionDown"/>
    <n v="2.6334097400001601"/>
    <s v="ActionUp"/>
    <n v="2.6593949519999498"/>
    <s v="ActionDown"/>
    <n v="2.7889331789999598"/>
    <s v="ActionUp"/>
    <n v="2.82565177200012"/>
    <s v="ActionDown"/>
    <n v="3.8354454740001498"/>
    <s v="ActionUp"/>
    <n v="3.8720919360000599"/>
    <s v="ActionDown"/>
    <n v="4.4354674969999897"/>
    <s v="ActionUp"/>
    <n v="4.47857865100013"/>
    <s v="ActionDown"/>
    <n v="4.6106037500000996"/>
    <s v="ActionUp"/>
    <n v="4.6570422920001402"/>
    <s v="Stop"/>
    <n v="5.3068868230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3"/>
    <x v="11"/>
    <s v="SlowWalk"/>
    <s v="Moto G"/>
    <s v="Start"/>
    <n v="6.1459998050850101E-6"/>
    <s v="ActionDown"/>
    <n v="1.9135070929999001"/>
    <s v="ActionUp"/>
    <n v="1.9363340779998399"/>
    <s v="ActionDown"/>
    <n v="2.5981889799997999"/>
    <s v="ActionUp"/>
    <n v="2.6295200419999598"/>
    <s v="ActionDown"/>
    <n v="2.7569475429997898"/>
    <s v="ActionUp"/>
    <n v="2.7961011009999699"/>
    <s v="ActionDown"/>
    <n v="4.0683410849999202"/>
    <s v="ActionUp"/>
    <n v="4.0960326919998797"/>
    <s v="ActionDown"/>
    <n v="4.6078918219998197"/>
    <s v="ActionUp"/>
    <n v="4.6543969259998903"/>
    <s v="ActionDown"/>
    <n v="4.7782132269999202"/>
    <s v="ActionUp"/>
    <n v="4.8333199979999701"/>
    <s v="Stop"/>
    <n v="5.621814739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4"/>
    <x v="11"/>
    <s v="SlowWalk"/>
    <s v="Moto G"/>
    <s v="Start"/>
    <n v="6.3019999743119098E-6"/>
    <s v="ActionDown"/>
    <n v="1.6695316129998901"/>
    <s v="ActionUp"/>
    <n v="1.68559603999983"/>
    <s v="ActionDown"/>
    <n v="2.5166386639998501"/>
    <s v="ActionUp"/>
    <n v="2.54511983199995"/>
    <s v="ActionDown"/>
    <n v="2.67538124599991"/>
    <s v="ActionUp"/>
    <n v="2.6993268219998701"/>
    <s v="ActionDown"/>
    <n v="3.7762529669998899"/>
    <s v="ActionUp"/>
    <n v="3.8156427049998398"/>
    <s v="ActionDown"/>
    <n v="4.3385562449998298"/>
    <s v="ActionUp"/>
    <n v="4.3823560929999896"/>
    <s v="ActionDown"/>
    <n v="4.5145565599998401"/>
    <s v="ActionUp"/>
    <n v="4.57267015299999"/>
    <s v="Stop"/>
    <n v="5.100688777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5"/>
    <x v="11"/>
    <s v="SlowWalk"/>
    <s v="Moto G"/>
    <s v="Start"/>
    <n v="6.5110000377899201E-6"/>
    <s v="ActionDown"/>
    <n v="1.99456301999998"/>
    <s v="ActionUp"/>
    <n v="2.0476520469999202"/>
    <s v="ActionDown"/>
    <n v="2.5994969480000201"/>
    <s v="ActionUp"/>
    <n v="2.6544045040000102"/>
    <s v="ActionDown"/>
    <n v="2.7958831480000299"/>
    <s v="ActionUp"/>
    <n v="2.8448781479998999"/>
    <s v="ActionDown"/>
    <n v="3.7172057509999301"/>
    <s v="ActionUp"/>
    <n v="3.7538609079999699"/>
    <s v="ActionDown"/>
    <n v="4.3485731460000299"/>
    <s v="ActionUp"/>
    <n v="4.39572892899991"/>
    <s v="ActionDown"/>
    <n v="4.5281591880000098"/>
    <s v="ActionUp"/>
    <n v="4.5503162190000204"/>
    <s v="Stop"/>
    <n v="4.927075177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6"/>
    <x v="11"/>
    <s v="SlowWalk"/>
    <s v="Moto G"/>
    <s v="Start"/>
    <n v="5.4689999160473201E-6"/>
    <s v="ActionDown"/>
    <n v="16.130794036999902"/>
    <s v="ActionUp"/>
    <n v="16.2008520239999"/>
    <s v="ActionDown"/>
    <n v="16.694737230999799"/>
    <s v="ActionUp"/>
    <n v="16.769293117999901"/>
    <s v="ActionDown"/>
    <n v="16.886770513999799"/>
    <s v="ActionUp"/>
    <n v="16.935784732999899"/>
    <s v="ActionDown"/>
    <n v="18.332415084999798"/>
    <s v="ActionUp"/>
    <n v="18.3663219889999"/>
    <s v="ActionDown"/>
    <n v="18.8540521269999"/>
    <s v="ActionUp"/>
    <n v="18.924506137999899"/>
    <s v="ActionDown"/>
    <n v="19.0505088449999"/>
    <s v="ActionUp"/>
    <n v="19.0790197329999"/>
    <s v="Stop"/>
    <n v="19.772456768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7"/>
    <x v="11"/>
    <s v="SlowWalk"/>
    <s v="Moto G"/>
    <s v="Start"/>
    <n v="5.4690001434209896E-6"/>
    <s v="ActionDown"/>
    <n v="1.3965959250001501"/>
    <s v="ActionUp"/>
    <n v="1.4385770830001501"/>
    <s v="ActionDown"/>
    <n v="1.9818153020000799"/>
    <s v="ActionUp"/>
    <n v="2.0335703060000001"/>
    <s v="ActionDown"/>
    <n v="2.1513483779999598"/>
    <s v="ActionUp"/>
    <n v="2.2005607729999999"/>
    <s v="ActionDown"/>
    <n v="3.06172473500009"/>
    <s v="ActionUp"/>
    <n v="3.1557568680000201"/>
    <s v="ActionDown"/>
    <n v="3.8468169709999498"/>
    <s v="ActionUp"/>
    <n v="3.8870499930001099"/>
    <s v="ActionDown"/>
    <n v="4.0022410860001401"/>
    <s v="ActionUp"/>
    <n v="4.0677378560001198"/>
    <s v="Stop"/>
    <n v="4.568904519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8"/>
    <x v="11"/>
    <s v="SlowWalk"/>
    <s v="Moto G"/>
    <s v="Start"/>
    <n v="7.4479999057075398E-6"/>
    <s v="ActionDown"/>
    <n v="1.48138528499998"/>
    <s v="ActionUp"/>
    <n v="1.5009190289999801"/>
    <s v="ActionDown"/>
    <n v="2.0328771499998699"/>
    <s v="ActionUp"/>
    <n v="2.0788400499998199"/>
    <s v="ActionDown"/>
    <n v="2.22112813099988"/>
    <s v="ActionUp"/>
    <n v="2.2570242719998501"/>
    <s v="ActionDown"/>
    <n v="3.0845920329998"/>
    <s v="ActionUp"/>
    <n v="3.14057661799984"/>
    <s v="ActionDown"/>
    <n v="3.6865585959999398"/>
    <s v="ActionUp"/>
    <n v="3.7229348449998199"/>
    <s v="ActionDown"/>
    <n v="3.8527086469998699"/>
    <s v="ActionUp"/>
    <n v="3.9128933879999201"/>
    <s v="Stop"/>
    <n v="4.7522292710000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9"/>
    <x v="11"/>
    <s v="SlowWalk"/>
    <s v="Moto G"/>
    <s v="Start"/>
    <n v="5.5729999530740298E-6"/>
    <s v="ActionDown"/>
    <n v="0.91881005499999402"/>
    <s v="ActionUp"/>
    <n v="0.94133609300001797"/>
    <s v="ActionDown"/>
    <n v="1.5314441840000601"/>
    <s v="ActionUp"/>
    <n v="1.57114910900008"/>
    <s v="ActionDown"/>
    <n v="1.70104963499989"/>
    <s v="ActionUp"/>
    <n v="1.738140939"/>
    <s v="ActionDown"/>
    <n v="2.54421557299997"/>
    <s v="ActionUp"/>
    <n v="2.6074140630000699"/>
    <s v="ActionDown"/>
    <n v="3.1499369279999798"/>
    <s v="ActionUp"/>
    <n v="3.2135059889999402"/>
    <s v="ActionDown"/>
    <n v="3.3475790089999"/>
    <s v="ActionUp"/>
    <n v="3.3918015120000198"/>
    <s v="Stop"/>
    <n v="3.9157098959999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0"/>
    <x v="11"/>
    <s v="SlowWalk"/>
    <s v="Moto G"/>
    <s v="Start"/>
    <n v="7.18799992682761E-6"/>
    <s v="ActionDown"/>
    <n v="1.2838773910000301"/>
    <s v="ActionUp"/>
    <n v="1.3121547420000701"/>
    <s v="ActionDown"/>
    <n v="1.83130984299987"/>
    <s v="ActionUp"/>
    <n v="1.88227604000007"/>
    <s v="ActionDown"/>
    <n v="2.02426713599993"/>
    <s v="ActionUp"/>
    <n v="2.04894312400006"/>
    <s v="ActionDown"/>
    <n v="3.0657471729998602"/>
    <s v="ActionUp"/>
    <n v="3.0856201970000199"/>
    <s v="ActionDown"/>
    <n v="3.6607331509999299"/>
    <s v="ActionUp"/>
    <n v="3.7277793799998999"/>
    <s v="ActionDown"/>
    <n v="3.86172724199991"/>
    <s v="ActionUp"/>
    <n v="3.9184207789999101"/>
    <s v="Stop"/>
    <n v="4.29410817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1"/>
    <x v="12"/>
    <s v="Setup"/>
    <s v="Moto G"/>
    <s v="Start"/>
    <n v="1.31250001231819E-5"/>
    <s v="ActionDown"/>
    <n v="44.993300763999898"/>
    <s v="ActionUp"/>
    <n v="45.0903096179999"/>
    <s v="ActionDown"/>
    <n v="45.666574879000102"/>
    <s v="ActionUp"/>
    <n v="45.769777952000098"/>
    <s v="ActionDown"/>
    <n v="46.112971184000102"/>
    <s v="ActionUp"/>
    <n v="46.214567485000003"/>
    <s v="ActionDown"/>
    <n v="46.610397743"/>
    <s v="ActionUp"/>
    <n v="46.712498730999997"/>
    <s v="ActionDown"/>
    <n v="47.077276337000001"/>
    <s v="ActionUp"/>
    <n v="47.144055347000098"/>
    <s v="ActionDown"/>
    <n v="47.513712013000003"/>
    <s v="ActionUp"/>
    <n v="47.610363575999997"/>
    <s v="ActionDown"/>
    <n v="48.298339357000003"/>
    <s v="ActionUp"/>
    <n v="48.388774303999902"/>
    <s v="ActionDown"/>
    <n v="48.757888314000098"/>
    <s v="ActionUp"/>
    <n v="48.871259877999996"/>
    <s v="ActionDown"/>
    <n v="49.177137325000103"/>
    <s v="ActionUp"/>
    <n v="49.270515916999997"/>
    <s v="ActionDown"/>
    <n v="49.97615571"/>
    <s v="ActionUp"/>
    <n v="50.076661125999998"/>
    <s v="ActionDown"/>
    <n v="50.410202218999899"/>
    <s v="ActionUp"/>
    <n v="50.524255657000097"/>
    <s v="ActionDown"/>
    <n v="51.267628783000099"/>
    <s v="ActionUp"/>
    <n v="51.3289513859999"/>
    <s v="Stop"/>
    <n v="52.551006956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2"/>
    <x v="12"/>
    <s v="Setup"/>
    <s v="Moto G"/>
    <s v="Start"/>
    <n v="1.43750000916043E-5"/>
    <s v="ActionDown"/>
    <n v="1.9690868760001099"/>
    <s v="ActionUp"/>
    <n v="2.0944192689998999"/>
    <s v="ActionDown"/>
    <n v="2.52153453000005"/>
    <s v="ActionUp"/>
    <n v="2.5977664550000501"/>
    <s v="ActionDown"/>
    <n v="2.7494085400001"/>
    <s v="ActionUp"/>
    <n v="2.8094936960001098"/>
    <s v="ActionDown"/>
    <n v="3.1367466140000002"/>
    <s v="ActionUp"/>
    <n v="3.2169615089999199"/>
    <s v="ActionDown"/>
    <n v="3.5311742409999098"/>
    <s v="ActionUp"/>
    <n v="3.65276833000007"/>
    <s v="ActionDown"/>
    <n v="3.95458151399998"/>
    <s v="ActionUp"/>
    <n v="4.0364342759999001"/>
    <s v="ActionDown"/>
    <n v="4.7068167760000899"/>
    <s v="ActionUp"/>
    <n v="4.7920585899998898"/>
    <s v="ActionDown"/>
    <n v="5.1052936440000796"/>
    <s v="ActionUp"/>
    <n v="5.1687601529999903"/>
    <s v="ActionDown"/>
    <n v="5.46197843499999"/>
    <s v="ActionUp"/>
    <n v="5.5519280169999004"/>
    <s v="ActionDown"/>
    <n v="6.1912960500001102"/>
    <s v="ActionUp"/>
    <n v="6.2879322979999799"/>
    <s v="ActionDown"/>
    <n v="6.55067244399992"/>
    <s v="ActionUp"/>
    <n v="6.6371972879999204"/>
    <s v="ActionDown"/>
    <n v="7.2790715599999203"/>
    <s v="ActionUp"/>
    <n v="7.3387129650000098"/>
    <s v="Stop"/>
    <n v="10.356573905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3"/>
    <x v="12"/>
    <s v="Setup"/>
    <s v="Moto G"/>
    <s v="Start"/>
    <n v="7.5000000379077299E-6"/>
    <s v="ActionDown"/>
    <n v="6.7221016109999701"/>
    <s v="ActionUp"/>
    <n v="6.8119472339999403"/>
    <s v="ActionDown"/>
    <n v="7.2334774420000896"/>
    <s v="ActionUp"/>
    <n v="7.2996255680000104"/>
    <s v="ActionDown"/>
    <n v="7.4288635350001098"/>
    <s v="ActionUp"/>
    <n v="7.4873525460000101"/>
    <s v="ActionDown"/>
    <n v="7.8159845750001198"/>
    <s v="ActionUp"/>
    <n v="7.89425077600003"/>
    <s v="ActionDown"/>
    <n v="8.2032582790000106"/>
    <s v="ActionUp"/>
    <n v="8.2742555639999793"/>
    <s v="ActionDown"/>
    <n v="8.5913096290000794"/>
    <s v="ActionUp"/>
    <n v="8.6778977540000106"/>
    <s v="ActionDown"/>
    <n v="9.2497488750000194"/>
    <s v="ActionUp"/>
    <n v="9.3511301230000701"/>
    <s v="ActionDown"/>
    <n v="9.6546984540000196"/>
    <s v="ActionUp"/>
    <n v="9.7216684850000092"/>
    <s v="ActionDown"/>
    <n v="9.98783405400013"/>
    <s v="ActionUp"/>
    <n v="10.0803916059999"/>
    <s v="ActionDown"/>
    <n v="10.5947200489999"/>
    <s v="ActionUp"/>
    <n v="10.675059784"/>
    <s v="ActionDown"/>
    <n v="10.988543376999999"/>
    <s v="ActionUp"/>
    <n v="11.055293533999899"/>
    <s v="ActionDown"/>
    <n v="11.67646072"/>
    <s v="ActionUp"/>
    <n v="11.732515616999899"/>
    <s v="Stop"/>
    <n v="15.615284470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4"/>
    <x v="12"/>
    <s v="Setup"/>
    <s v="Moto G"/>
    <s v="Start"/>
    <n v="7.3960000008810303E-6"/>
    <s v="ActionDown"/>
    <n v="1.6294621930001001"/>
    <s v="ActionUp"/>
    <n v="1.74254057200005"/>
    <s v="ActionDown"/>
    <n v="2.0970503130001799"/>
    <s v="ActionUp"/>
    <n v="2.17518031300005"/>
    <s v="ActionDown"/>
    <n v="2.3147628640001501"/>
    <s v="ActionUp"/>
    <n v="2.3750071880001502"/>
    <s v="ActionDown"/>
    <n v="2.7639332109999901"/>
    <s v="ActionUp"/>
    <n v="2.84026432700011"/>
    <s v="ActionDown"/>
    <n v="3.1319619790001498"/>
    <s v="ActionUp"/>
    <n v="3.2102503759999701"/>
    <s v="ActionDown"/>
    <n v="3.5055059880000901"/>
    <s v="ActionUp"/>
    <n v="3.57898520700018"/>
    <s v="ActionDown"/>
    <n v="4.1313871849999897"/>
    <s v="ActionUp"/>
    <n v="4.2409610400000002"/>
    <s v="ActionDown"/>
    <n v="4.52788718600004"/>
    <s v="ActionUp"/>
    <n v="4.6021722890000003"/>
    <s v="ActionDown"/>
    <n v="4.9123522890001796"/>
    <s v="ActionUp"/>
    <n v="4.9943620280000598"/>
    <s v="ActionDown"/>
    <n v="5.5738938030001401"/>
    <s v="ActionUp"/>
    <n v="5.6597751020001397"/>
    <s v="ActionDown"/>
    <n v="5.9113045809999596"/>
    <s v="ActionUp"/>
    <n v="6.0365268719999596"/>
    <s v="ActionDown"/>
    <n v="6.6390320709999697"/>
    <s v="ActionUp"/>
    <n v="6.6946319780001797"/>
    <s v="Stop"/>
    <n v="7.569131611000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5"/>
    <x v="12"/>
    <s v="Setup"/>
    <s v="Moto G"/>
    <s v="Start"/>
    <n v="8.4900000274501508E-6"/>
    <s v="ActionDown"/>
    <n v="1.16604969699983"/>
    <s v="ActionUp"/>
    <n v="1.2163396219998499"/>
    <s v="ActionDown"/>
    <n v="1.62882986499994"/>
    <s v="ActionUp"/>
    <n v="1.69196911099993"/>
    <s v="ActionDown"/>
    <n v="1.8238815629999801"/>
    <s v="ActionUp"/>
    <n v="1.88203963499995"/>
    <s v="ActionDown"/>
    <n v="2.2459732799998098"/>
    <s v="ActionUp"/>
    <n v="2.3097791129998702"/>
    <s v="ActionDown"/>
    <n v="2.5926712479999798"/>
    <s v="ActionUp"/>
    <n v="2.6690306759999198"/>
    <s v="ActionDown"/>
    <n v="2.9892395309998299"/>
    <s v="ActionUp"/>
    <n v="3.0474984359998398"/>
    <s v="ActionDown"/>
    <n v="3.6141851559998401"/>
    <s v="ActionUp"/>
    <n v="3.71696578199998"/>
    <s v="ActionDown"/>
    <n v="4.01322312299998"/>
    <s v="ActionUp"/>
    <n v="4.0952518729998202"/>
    <s v="ActionDown"/>
    <n v="4.4268741649998402"/>
    <s v="ActionUp"/>
    <n v="4.5257987479999402"/>
    <s v="ActionDown"/>
    <n v="5.1109772380000296"/>
    <s v="ActionUp"/>
    <n v="5.2002744759999997"/>
    <s v="ActionDown"/>
    <n v="5.5750299039998401"/>
    <s v="ActionUp"/>
    <n v="5.6647471349999696"/>
    <s v="ActionDown"/>
    <n v="6.1942315109999901"/>
    <s v="ActionUp"/>
    <n v="6.2598061429998699"/>
    <s v="Stop"/>
    <n v="7.2727006739998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6"/>
    <x v="12"/>
    <s v="Setup"/>
    <s v="Moto G"/>
    <s v="Start"/>
    <n v="1.40099998588993E-5"/>
    <s v="ActionDown"/>
    <n v="1.43806593699991"/>
    <s v="ActionUp"/>
    <n v="1.5243309360000601"/>
    <s v="ActionDown"/>
    <n v="1.9175202569999701"/>
    <s v="ActionUp"/>
    <n v="2.0151279139999998"/>
    <s v="ActionDown"/>
    <n v="2.1511252579998601"/>
    <s v="ActionUp"/>
    <n v="2.1998668199998899"/>
    <s v="ActionDown"/>
    <n v="2.5477754109999702"/>
    <s v="ActionUp"/>
    <n v="2.6179392659998899"/>
    <s v="ActionDown"/>
    <n v="2.9346746839999001"/>
    <s v="ActionUp"/>
    <n v="2.9722344760000299"/>
    <s v="ActionDown"/>
    <n v="3.2961312989998501"/>
    <s v="ActionUp"/>
    <n v="3.3777229659999599"/>
    <s v="ActionDown"/>
    <n v="4.0191618189999101"/>
    <s v="ActionUp"/>
    <n v="4.0674958820000002"/>
    <s v="ActionDown"/>
    <n v="4.40173015100003"/>
    <s v="ActionUp"/>
    <n v="4.4860598909999601"/>
    <s v="ActionDown"/>
    <n v="4.8101965579999097"/>
    <s v="ActionUp"/>
    <n v="4.8757396839998801"/>
    <s v="ActionDown"/>
    <n v="5.5123928609998503"/>
    <s v="ActionUp"/>
    <n v="5.5820927039999297"/>
    <s v="ActionDown"/>
    <n v="5.9154918179999596"/>
    <s v="ActionUp"/>
    <n v="5.9857918709999396"/>
    <s v="ActionDown"/>
    <n v="6.4981923909999697"/>
    <s v="ActionUp"/>
    <n v="6.581336039"/>
    <s v="Stop"/>
    <n v="7.403095308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7"/>
    <x v="12"/>
    <s v="Setup"/>
    <s v="Moto G"/>
    <s v="Start"/>
    <n v="7.5000000379077299E-6"/>
    <s v="ActionDown"/>
    <n v="1.20611234800003"/>
    <s v="ActionUp"/>
    <n v="1.2924321909999801"/>
    <s v="ActionDown"/>
    <n v="1.7737707490000501"/>
    <s v="ActionUp"/>
    <n v="1.8395326079998899"/>
    <s v="ActionDown"/>
    <n v="1.9660673959999699"/>
    <s v="ActionUp"/>
    <n v="2.0155560410000799"/>
    <s v="ActionDown"/>
    <n v="2.3678459889999801"/>
    <s v="ActionUp"/>
    <n v="2.4309757809999102"/>
    <s v="ActionDown"/>
    <n v="2.7432187479998902"/>
    <s v="ActionUp"/>
    <n v="2.8138453619999302"/>
    <s v="ActionDown"/>
    <n v="3.1210586459999301"/>
    <s v="ActionUp"/>
    <n v="3.1936666649998999"/>
    <s v="ActionDown"/>
    <n v="3.7392936439998699"/>
    <s v="ActionUp"/>
    <n v="3.8238333819999699"/>
    <s v="ActionDown"/>
    <n v="4.1903944260000099"/>
    <s v="ActionUp"/>
    <n v="4.2492805179999698"/>
    <s v="ActionDown"/>
    <n v="4.6052259369998803"/>
    <s v="ActionUp"/>
    <n v="4.6640246849999496"/>
    <s v="ActionDown"/>
    <n v="5.2891430189999902"/>
    <s v="ActionUp"/>
    <n v="5.3442978620000696"/>
    <s v="ActionDown"/>
    <n v="5.6570331230000104"/>
    <s v="ActionUp"/>
    <n v="5.7382834350000804"/>
    <s v="ActionDown"/>
    <n v="6.2870886099999499"/>
    <s v="ActionUp"/>
    <n v="6.3807680160000402"/>
    <s v="Stop"/>
    <n v="7.0994826030000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8"/>
    <x v="12"/>
    <s v="Setup"/>
    <s v="Moto G"/>
    <s v="Start"/>
    <n v="6.1460000324586796E-6"/>
    <s v="ActionDown"/>
    <n v="1.35064615300007"/>
    <s v="ActionUp"/>
    <n v="1.39471530300011"/>
    <s v="ActionDown"/>
    <n v="1.8565465230001299"/>
    <s v="ActionUp"/>
    <n v="1.92141480300006"/>
    <s v="ActionDown"/>
    <n v="2.0600450440001601"/>
    <s v="ActionUp"/>
    <n v="2.09692077600016"/>
    <s v="ActionDown"/>
    <n v="2.47030182100002"/>
    <s v="ActionUp"/>
    <n v="2.5375593210001099"/>
    <s v="ActionDown"/>
    <n v="2.8498212040001301"/>
    <s v="ActionUp"/>
    <n v="2.9045975440001199"/>
    <s v="ActionDown"/>
    <n v="3.2170783040000899"/>
    <s v="ActionUp"/>
    <n v="3.2867548520000498"/>
    <s v="ActionDown"/>
    <n v="3.8277311430001602"/>
    <s v="ActionUp"/>
    <n v="3.9163626530000699"/>
    <s v="ActionDown"/>
    <n v="4.2270501010000299"/>
    <s v="ActionUp"/>
    <n v="4.2976598410000397"/>
    <s v="ActionDown"/>
    <n v="4.5850642150001004"/>
    <s v="ActionUp"/>
    <n v="4.6663949960000002"/>
    <s v="ActionDown"/>
    <n v="5.2384561260000702"/>
    <s v="ActionUp"/>
    <n v="5.3320349020000304"/>
    <s v="ActionDown"/>
    <n v="5.6411769290000304"/>
    <s v="ActionUp"/>
    <n v="5.7383666079999696"/>
    <s v="ActionDown"/>
    <n v="6.2763784360001802"/>
    <s v="ActionUp"/>
    <n v="6.3421707770000904"/>
    <s v="Stop"/>
    <n v="6.974187182000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9"/>
    <x v="12"/>
    <s v="Setup"/>
    <s v="Moto G"/>
    <s v="Start"/>
    <n v="1.07289999959903E-5"/>
    <s v="ActionDown"/>
    <n v="1.1110189699998001"/>
    <s v="ActionUp"/>
    <n v="1.1692177239999599"/>
    <s v="ActionDown"/>
    <n v="1.7373959369999701"/>
    <s v="ActionUp"/>
    <n v="1.77574536499992"/>
    <s v="ActionDown"/>
    <n v="1.8769661439998799"/>
    <s v="ActionUp"/>
    <n v="1.94232598899998"/>
    <s v="ActionDown"/>
    <n v="2.3546629149998299"/>
    <s v="ActionUp"/>
    <n v="2.4058462499999602"/>
    <s v="ActionDown"/>
    <n v="2.6587294259998"/>
    <s v="ActionUp"/>
    <n v="2.7559846869998998"/>
    <s v="ActionDown"/>
    <n v="3.0833139069998099"/>
    <s v="ActionUp"/>
    <n v="3.1308719259998199"/>
    <s v="ActionDown"/>
    <n v="3.8352219249998099"/>
    <s v="ActionUp"/>
    <n v="3.8875712479998499"/>
    <s v="ActionDown"/>
    <n v="4.1759314060000099"/>
    <s v="ActionUp"/>
    <n v="4.22049249899987"/>
    <s v="ActionDown"/>
    <n v="4.5479036439999101"/>
    <s v="ActionUp"/>
    <n v="4.6148283840000204"/>
    <s v="ActionDown"/>
    <n v="5.1071267759998502"/>
    <s v="ActionUp"/>
    <n v="5.18517432199996"/>
    <s v="ActionDown"/>
    <n v="5.5718794259998896"/>
    <s v="ActionUp"/>
    <n v="5.64936031199999"/>
    <s v="ActionDown"/>
    <n v="6.1850217699998202"/>
    <s v="ActionUp"/>
    <n v="6.3069695299998303"/>
    <s v="Stop"/>
    <n v="7.1797629659999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0"/>
    <x v="12"/>
    <s v="Setup"/>
    <s v="Moto G"/>
    <s v="Start"/>
    <n v="1.4896000038788699E-5"/>
    <s v="ActionDown"/>
    <n v="0.86678573200015296"/>
    <s v="ActionUp"/>
    <n v="0.90654640600018799"/>
    <s v="ActionDown"/>
    <n v="1.3743405730001499"/>
    <s v="ActionUp"/>
    <n v="1.4398723960000499"/>
    <s v="ActionDown"/>
    <n v="1.54811348900011"/>
    <s v="ActionUp"/>
    <n v="1.61836843800006"/>
    <s v="ActionDown"/>
    <n v="1.9297861980001001"/>
    <s v="ActionUp"/>
    <n v="2.0325886970001599"/>
    <s v="ActionDown"/>
    <n v="2.31520484400016"/>
    <s v="ActionUp"/>
    <n v="2.3795303640001699"/>
    <s v="ActionDown"/>
    <n v="2.7432746870001599"/>
    <s v="ActionUp"/>
    <n v="2.8091583320001501"/>
    <s v="ActionDown"/>
    <n v="3.3641885490001102"/>
    <s v="ActionUp"/>
    <n v="3.4308390620001301"/>
    <s v="ActionDown"/>
    <n v="3.7294038540001102"/>
    <s v="ActionUp"/>
    <n v="3.7810459880001801"/>
    <s v="ActionDown"/>
    <n v="4.0666397400000198"/>
    <s v="ActionUp"/>
    <n v="4.1145122370000902"/>
    <s v="ActionDown"/>
    <n v="4.61769557000002"/>
    <s v="ActionUp"/>
    <n v="4.6873855720000304"/>
    <s v="ActionDown"/>
    <n v="5.0276700500000899"/>
    <s v="ActionUp"/>
    <n v="5.1030122370000299"/>
    <s v="ActionDown"/>
    <n v="5.5749683820001703"/>
    <s v="ActionUp"/>
    <n v="5.6235820830002003"/>
    <s v="Stop"/>
    <n v="6.2472049980001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1"/>
    <x v="12"/>
    <s v="Setup"/>
    <s v="Moto G"/>
    <s v="Start"/>
    <n v="1.4217999932952801E-5"/>
    <s v="ActionDown"/>
    <n v="3.0950699590000501"/>
    <s v="ActionUp"/>
    <n v="3.15832161799994"/>
    <s v="ActionDown"/>
    <n v="3.4826790879999399"/>
    <s v="ActionUp"/>
    <n v="3.5391644200001302"/>
    <s v="ActionDown"/>
    <n v="3.6944106789999198"/>
    <s v="ActionUp"/>
    <n v="3.72946182500004"/>
    <s v="ActionDown"/>
    <n v="4.0866400980000801"/>
    <s v="ActionUp"/>
    <n v="4.1588869260001502"/>
    <s v="ActionDown"/>
    <n v="4.4231680210000297"/>
    <s v="ActionUp"/>
    <n v="4.4783041140001298"/>
    <s v="ActionDown"/>
    <n v="4.7674001560001198"/>
    <s v="ActionUp"/>
    <n v="4.8376423419999801"/>
    <s v="ActionDown"/>
    <n v="5.3023301030000303"/>
    <s v="ActionUp"/>
    <n v="5.3961780700001301"/>
    <s v="ActionDown"/>
    <n v="5.6958392169999499"/>
    <s v="ActionUp"/>
    <n v="5.7629689039999903"/>
    <s v="ActionDown"/>
    <n v="6.0606178099999397"/>
    <s v="ActionUp"/>
    <n v="6.1645005200000398"/>
    <s v="ActionDown"/>
    <n v="6.68629026000007"/>
    <s v="ActionUp"/>
    <n v="6.7488957269999901"/>
    <s v="ActionDown"/>
    <n v="7.06131879999998"/>
    <s v="ActionUp"/>
    <n v="7.1317587470000401"/>
    <s v="ActionDown"/>
    <n v="7.6237844780000597"/>
    <s v="ActionUp"/>
    <n v="7.7136424459999899"/>
    <s v="Stop"/>
    <n v="8.3960914570000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2"/>
    <x v="12"/>
    <s v="Setup"/>
    <s v="Moto G"/>
    <s v="Start"/>
    <n v="6.0929999108338902E-6"/>
    <s v="ActionDown"/>
    <n v="0.88323113999990699"/>
    <s v="ActionUp"/>
    <n v="0.94009172000005403"/>
    <s v="ActionDown"/>
    <n v="1.38106145799997"/>
    <s v="ActionUp"/>
    <n v="1.4392993740000199"/>
    <s v="ActionDown"/>
    <n v="1.56866041500006"/>
    <s v="ActionUp"/>
    <n v="1.59331515500002"/>
    <s v="ActionDown"/>
    <n v="1.97342015399999"/>
    <s v="ActionUp"/>
    <n v="2.03305051799998"/>
    <s v="ActionDown"/>
    <n v="2.31047129900002"/>
    <s v="ActionUp"/>
    <n v="2.3901545819999201"/>
    <s v="ActionDown"/>
    <n v="2.69136917900004"/>
    <s v="ActionUp"/>
    <n v="2.7615086400001001"/>
    <s v="ActionDown"/>
    <n v="3.3749790599999798"/>
    <s v="ActionUp"/>
    <n v="3.44076317400003"/>
    <s v="ActionDown"/>
    <n v="3.7546708320000999"/>
    <s v="ActionUp"/>
    <n v="3.81820541499996"/>
    <s v="ActionDown"/>
    <n v="4.0716001529999604"/>
    <s v="ActionUp"/>
    <n v="4.1396688520001099"/>
    <s v="ActionDown"/>
    <n v="4.6423067690000099"/>
    <s v="ActionUp"/>
    <n v="4.7436741119999999"/>
    <s v="ActionDown"/>
    <n v="5.1936883450000497"/>
    <s v="ActionUp"/>
    <n v="5.2571964040000596"/>
    <s v="ActionDown"/>
    <n v="5.7400308339999802"/>
    <s v="ActionUp"/>
    <n v="5.80361702599998"/>
    <s v="Stop"/>
    <n v="6.5253672910000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3"/>
    <x v="12"/>
    <s v="Setup"/>
    <s v="Moto G"/>
    <s v="Start"/>
    <n v="6.0939999002584904E-6"/>
    <s v="ActionDown"/>
    <n v="0.92048691999980203"/>
    <s v="ActionUp"/>
    <n v="0.99320489399997303"/>
    <s v="ActionDown"/>
    <n v="1.45357322699987"/>
    <s v="ActionUp"/>
    <n v="1.5016443759998299"/>
    <s v="ActionDown"/>
    <n v="1.6318118199999301"/>
    <s v="ActionUp"/>
    <n v="1.6682037999999"/>
    <s v="ActionDown"/>
    <n v="2.03486374699991"/>
    <s v="ActionUp"/>
    <n v="2.0717797889999399"/>
    <s v="ActionDown"/>
    <n v="2.38628056999982"/>
    <s v="ActionUp"/>
    <n v="2.4546918720000099"/>
    <s v="ActionDown"/>
    <n v="2.76479858999982"/>
    <s v="ActionUp"/>
    <n v="2.8341377570000001"/>
    <s v="ActionDown"/>
    <n v="3.4156189629998099"/>
    <s v="ActionUp"/>
    <n v="3.4879260389998299"/>
    <s v="ActionDown"/>
    <n v="3.8264321899998701"/>
    <s v="ActionUp"/>
    <n v="3.88970671399988"/>
    <s v="ActionDown"/>
    <n v="4.20589327899983"/>
    <s v="ActionUp"/>
    <n v="4.2579594239998597"/>
    <s v="ActionDown"/>
    <n v="4.8906739059998401"/>
    <s v="ActionUp"/>
    <n v="4.9373819749998802"/>
    <s v="ActionDown"/>
    <n v="5.2658493689998496"/>
    <s v="ActionUp"/>
    <n v="5.33221082999989"/>
    <s v="ActionDown"/>
    <n v="5.8501834819999203"/>
    <s v="ActionUp"/>
    <n v="5.91166379899982"/>
    <s v="Stop"/>
    <n v="6.53288629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4"/>
    <x v="12"/>
    <s v="Setup"/>
    <s v="Moto G"/>
    <s v="Start"/>
    <n v="1.3853999917046099E-5"/>
    <s v="ActionDown"/>
    <n v="0.82636197599981598"/>
    <s v="ActionUp"/>
    <n v="0.88381958199988697"/>
    <s v="ActionDown"/>
    <n v="1.3133278139998701"/>
    <s v="ActionUp"/>
    <n v="1.37152619699986"/>
    <s v="ActionDown"/>
    <n v="1.50578624899981"/>
    <s v="ActionUp"/>
    <n v="1.53794005099985"/>
    <s v="ActionDown"/>
    <n v="1.9213847889998299"/>
    <s v="ActionUp"/>
    <n v="1.97720354099988"/>
    <s v="ActionDown"/>
    <n v="2.2705690629998099"/>
    <s v="ActionUp"/>
    <n v="2.3225136459998299"/>
    <s v="ActionDown"/>
    <n v="2.6616600600000302"/>
    <s v="ActionUp"/>
    <n v="2.7289069260000298"/>
    <s v="ActionDown"/>
    <n v="3.3703171879999401"/>
    <s v="ActionUp"/>
    <n v="3.4304470289998701"/>
    <s v="ActionDown"/>
    <n v="3.7423536439998699"/>
    <s v="ActionUp"/>
    <n v="3.8244705189999801"/>
    <s v="ActionDown"/>
    <n v="4.135076196"/>
    <s v="ActionUp"/>
    <n v="4.1907381219998499"/>
    <s v="ActionDown"/>
    <n v="4.8384357279999204"/>
    <s v="ActionUp"/>
    <n v="4.9102497369999503"/>
    <s v="ActionDown"/>
    <n v="5.2678997379998602"/>
    <s v="ActionUp"/>
    <n v="5.35035864399992"/>
    <s v="ActionDown"/>
    <n v="5.9096222890000201"/>
    <s v="ActionUp"/>
    <n v="5.9797949969999902"/>
    <s v="Stop"/>
    <n v="6.4537352569998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5"/>
    <x v="12"/>
    <s v="Setup"/>
    <s v="Moto G"/>
    <s v="Start"/>
    <n v="1.4062999980524099E-5"/>
    <s v="ActionDown"/>
    <n v="5.0946522279998501"/>
    <s v="ActionUp"/>
    <n v="5.1619763419998801"/>
    <s v="ActionDown"/>
    <n v="5.65561868899999"/>
    <s v="ActionUp"/>
    <n v="5.7208369699999304"/>
    <s v="ActionDown"/>
    <n v="5.8175317089999199"/>
    <s v="ActionUp"/>
    <n v="5.8728908239997901"/>
    <s v="ActionDown"/>
    <n v="6.2193467629999697"/>
    <s v="ActionUp"/>
    <n v="6.2892974389999301"/>
    <s v="ActionDown"/>
    <n v="6.6057834839998497"/>
    <s v="ActionUp"/>
    <n v="6.6573685829998697"/>
    <s v="ActionDown"/>
    <n v="6.9271584789998997"/>
    <s v="ActionUp"/>
    <n v="7.0050239489999004"/>
    <s v="ActionDown"/>
    <n v="7.6315688449999399"/>
    <s v="ActionUp"/>
    <n v="7.6705749899999702"/>
    <s v="ActionDown"/>
    <n v="7.9469800939998496"/>
    <s v="ActionUp"/>
    <n v="8.0036441049999194"/>
    <s v="ActionDown"/>
    <n v="8.29863410499979"/>
    <s v="ActionUp"/>
    <n v="8.3486402499997894"/>
    <s v="ActionDown"/>
    <n v="8.9761438769999096"/>
    <s v="ActionUp"/>
    <n v="9.0055536219999794"/>
    <s v="ActionDown"/>
    <n v="9.3236088949997793"/>
    <s v="ActionUp"/>
    <n v="9.3842501969997993"/>
    <s v="ActionDown"/>
    <n v="10.010567702999801"/>
    <s v="ActionUp"/>
    <n v="10.0398830609999"/>
    <s v="Stop"/>
    <n v="10.606932751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6"/>
    <x v="12"/>
    <s v="Sitting"/>
    <s v="Moto G"/>
    <s v="Start"/>
    <n v="8.7551999968127293E-5"/>
    <s v="ActionDown"/>
    <n v="9.2895284649998704"/>
    <s v="ActionUp"/>
    <n v="9.3517789109998795"/>
    <s v="ActionDown"/>
    <n v="9.8231350959999801"/>
    <s v="ActionUp"/>
    <n v="9.9006477539999196"/>
    <s v="ActionDown"/>
    <n v="10.020176401000001"/>
    <s v="ActionUp"/>
    <n v="10.0650997339998"/>
    <s v="ActionDown"/>
    <n v="10.4318613469999"/>
    <s v="ActionUp"/>
    <n v="10.4814329609998"/>
    <s v="ActionDown"/>
    <n v="10.8010198909998"/>
    <s v="ActionUp"/>
    <n v="10.8864780669998"/>
    <s v="ActionDown"/>
    <n v="11.179616347"/>
    <s v="ActionUp"/>
    <n v="11.256222076"/>
    <s v="ActionDown"/>
    <n v="11.874886920999799"/>
    <s v="ActionUp"/>
    <n v="11.9328109809998"/>
    <s v="ActionDown"/>
    <n v="12.245767648999999"/>
    <s v="ActionUp"/>
    <n v="12.301706659000001"/>
    <s v="ActionDown"/>
    <n v="12.613931033999901"/>
    <s v="ActionUp"/>
    <n v="12.684134263000001"/>
    <s v="ActionDown"/>
    <n v="13.2724113429999"/>
    <s v="ActionUp"/>
    <n v="13.337905614999899"/>
    <s v="ActionDown"/>
    <n v="13.694894886999901"/>
    <s v="ActionUp"/>
    <n v="13.765487908000001"/>
    <s v="ActionDown"/>
    <n v="14.280269574999901"/>
    <s v="ActionUp"/>
    <n v="14.347539678999899"/>
    <s v="Stop"/>
    <n v="15.084676448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7"/>
    <x v="12"/>
    <s v="Sitting"/>
    <s v="Moto G"/>
    <s v="Start"/>
    <n v="6.3540001065120998E-6"/>
    <s v="ActionDown"/>
    <n v="1.7667479300000599"/>
    <s v="ActionUp"/>
    <n v="1.8213859449999701"/>
    <s v="ActionDown"/>
    <n v="2.2877614850001402"/>
    <s v="ActionUp"/>
    <n v="2.33222986800001"/>
    <s v="ActionDown"/>
    <n v="2.4503511489999701"/>
    <s v="ActionUp"/>
    <n v="2.5108141140001399"/>
    <s v="ActionDown"/>
    <n v="2.8699674470001302"/>
    <s v="ActionUp"/>
    <n v="2.9267377080000099"/>
    <s v="ActionDown"/>
    <n v="3.2548201029999202"/>
    <s v="ActionUp"/>
    <n v="3.3188736980000599"/>
    <s v="ActionDown"/>
    <n v="3.6679614580000299"/>
    <s v="ActionUp"/>
    <n v="3.736524271"/>
    <s v="ActionDown"/>
    <n v="4.3861523959999396"/>
    <s v="ActionUp"/>
    <n v="4.4394302089999602"/>
    <s v="ActionDown"/>
    <n v="4.7519434890000403"/>
    <s v="ActionUp"/>
    <n v="4.7960237500001304"/>
    <s v="ActionDown"/>
    <n v="5.1113388010001"/>
    <s v="ActionUp"/>
    <n v="5.1780246339999296"/>
    <s v="ActionDown"/>
    <n v="5.8151774469999902"/>
    <s v="ActionUp"/>
    <n v="5.8563590610001404"/>
    <s v="ActionDown"/>
    <n v="6.2047621920000804"/>
    <s v="ActionUp"/>
    <n v="6.2866610979999598"/>
    <s v="ActionDown"/>
    <n v="6.8342167170001096"/>
    <s v="ActionUp"/>
    <n v="6.9043135920000998"/>
    <s v="Stop"/>
    <n v="7.602839894999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8"/>
    <x v="12"/>
    <s v="Sitting"/>
    <s v="Moto G"/>
    <s v="Start"/>
    <n v="9.6869998742477003E-6"/>
    <s v="ActionDown"/>
    <n v="0.73265259999993704"/>
    <s v="ActionUp"/>
    <n v="0.817024379000031"/>
    <s v="ActionDown"/>
    <n v="1.26845452799989"/>
    <s v="ActionUp"/>
    <n v="1.32555848899983"/>
    <s v="ActionDown"/>
    <n v="1.4426669780000301"/>
    <s v="ActionUp"/>
    <n v="1.49213926799984"/>
    <s v="ActionDown"/>
    <n v="1.87194619699994"/>
    <s v="ActionUp"/>
    <n v="1.9315946320000399"/>
    <s v="ActionDown"/>
    <n v="2.2233462479998698"/>
    <s v="ActionUp"/>
    <n v="2.2764936940000098"/>
    <s v="ActionDown"/>
    <n v="2.6289552579999"/>
    <s v="ActionUp"/>
    <n v="2.7061970800000301"/>
    <s v="ActionDown"/>
    <n v="3.3361119769999701"/>
    <s v="ActionUp"/>
    <n v="3.3720436949999999"/>
    <s v="ActionDown"/>
    <n v="3.6884205179999299"/>
    <s v="ActionUp"/>
    <n v="3.7286387469998701"/>
    <s v="ActionDown"/>
    <n v="4.0566630700000097"/>
    <s v="ActionUp"/>
    <n v="4.1230041110000002"/>
    <s v="ActionDown"/>
    <n v="4.80479249299992"/>
    <s v="ActionUp"/>
    <n v="4.8626786459999396"/>
    <s v="ActionDown"/>
    <n v="5.1999941120000104"/>
    <s v="ActionUp"/>
    <n v="5.2670649960000402"/>
    <s v="ActionDown"/>
    <n v="5.8400790069999804"/>
    <s v="ActionUp"/>
    <n v="5.89668530799986"/>
    <s v="Stop"/>
    <n v="6.598260516999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9"/>
    <x v="12"/>
    <s v="Sitting"/>
    <s v="Moto G"/>
    <s v="Start"/>
    <n v="7.3429998792562401E-6"/>
    <s v="ActionDown"/>
    <n v="0.810954166999863"/>
    <s v="ActionUp"/>
    <n v="0.87121505100003505"/>
    <s v="ActionDown"/>
    <n v="1.3083695309999199"/>
    <s v="ActionUp"/>
    <n v="1.3357931749999301"/>
    <s v="ActionDown"/>
    <n v="1.4637772910000399"/>
    <s v="ActionUp"/>
    <n v="1.5136573419999799"/>
    <s v="ActionDown"/>
    <n v="1.8690869259998999"/>
    <s v="ActionUp"/>
    <n v="1.9050456229999699"/>
    <s v="ActionDown"/>
    <n v="2.2187098939998502"/>
    <s v="ActionUp"/>
    <n v="2.2506307799999301"/>
    <s v="ActionDown"/>
    <n v="2.59946999899989"/>
    <s v="ActionUp"/>
    <n v="2.6542078630000101"/>
    <s v="ActionDown"/>
    <n v="3.2382366140000101"/>
    <s v="ActionUp"/>
    <n v="3.29614786199999"/>
    <s v="ActionDown"/>
    <n v="3.6890646859999299"/>
    <s v="ActionUp"/>
    <n v="3.76173937299995"/>
    <s v="ActionDown"/>
    <n v="4.09916577900003"/>
    <s v="ActionUp"/>
    <n v="4.1634762999999504"/>
    <s v="ActionDown"/>
    <n v="4.7006769780000397"/>
    <s v="ActionUp"/>
    <n v="4.77215135200003"/>
    <s v="ActionDown"/>
    <n v="5.1578411949999401"/>
    <s v="ActionUp"/>
    <n v="5.2364582789998604"/>
    <s v="ActionDown"/>
    <n v="5.77212291499995"/>
    <s v="ActionUp"/>
    <n v="5.8421864550000402"/>
    <s v="Stop"/>
    <n v="6.620491401999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10"/>
    <x v="12"/>
    <s v="Sitting"/>
    <s v="Moto G"/>
    <s v="Start"/>
    <n v="6.9790000907232701E-6"/>
    <s v="ActionDown"/>
    <n v="1.1252288529999499"/>
    <s v="ActionUp"/>
    <n v="1.1975170309999601"/>
    <s v="ActionDown"/>
    <n v="1.66235390600013"/>
    <s v="ActionUp"/>
    <n v="1.6949335420001701"/>
    <s v="ActionDown"/>
    <n v="1.8242639070001501"/>
    <s v="ActionUp"/>
    <n v="1.87250791700012"/>
    <s v="ActionDown"/>
    <n v="2.2163818240000999"/>
    <s v="ActionUp"/>
    <n v="2.2689287489999899"/>
    <s v="ActionDown"/>
    <n v="2.58525109300012"/>
    <s v="ActionUp"/>
    <n v="2.6212687490001301"/>
    <s v="ActionDown"/>
    <n v="2.9329294780000001"/>
    <s v="ActionUp"/>
    <n v="2.9896544260000102"/>
    <s v="ActionDown"/>
    <n v="3.61241677400016"/>
    <s v="ActionUp"/>
    <n v="3.66901166499997"/>
    <s v="ActionDown"/>
    <n v="3.9861309370000901"/>
    <s v="ActionUp"/>
    <n v="4.0262526550000004"/>
    <s v="ActionDown"/>
    <n v="4.3378334359999799"/>
    <s v="ActionUp"/>
    <n v="4.4391539570001397"/>
    <s v="ActionDown"/>
    <n v="4.9445767170000101"/>
    <s v="ActionUp"/>
    <n v="5.0239330700001101"/>
    <s v="ActionDown"/>
    <n v="5.3479257250000902"/>
    <s v="ActionUp"/>
    <n v="5.4297419760000496"/>
    <s v="ActionDown"/>
    <n v="6.0179144810001599"/>
    <s v="ActionUp"/>
    <n v="6.0815145290000601"/>
    <s v="Stop"/>
    <n v="6.792562811000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11"/>
    <x v="12"/>
    <s v="Sitting"/>
    <s v="Moto G"/>
    <s v="Start"/>
    <n v="7.0830001277499798E-6"/>
    <s v="ActionDown"/>
    <n v="1.1617735410000001"/>
    <s v="ActionUp"/>
    <n v="1.2169882790001301"/>
    <s v="ActionDown"/>
    <n v="1.6875730830001801"/>
    <s v="ActionUp"/>
    <n v="1.7401523890000501"/>
    <s v="ActionDown"/>
    <n v="1.8603104680000699"/>
    <s v="ActionUp"/>
    <n v="1.91886067500013"/>
    <s v="ActionDown"/>
    <n v="2.23552610500019"/>
    <s v="ActionUp"/>
    <n v="2.3015774430000402"/>
    <s v="ActionDown"/>
    <n v="2.6026516640001698"/>
    <s v="ActionUp"/>
    <n v="2.6554068720001802"/>
    <s v="ActionDown"/>
    <n v="3.02305572800014"/>
    <s v="ActionUp"/>
    <n v="3.0590093210000702"/>
    <s v="ActionDown"/>
    <n v="3.6862862510001801"/>
    <s v="ActionUp"/>
    <n v="3.7530037989999898"/>
    <s v="ActionDown"/>
    <n v="4.0473561450000899"/>
    <s v="ActionUp"/>
    <n v="4.1072769240001801"/>
    <s v="ActionDown"/>
    <n v="4.3943611950000996"/>
    <s v="ActionUp"/>
    <n v="4.46659963299998"/>
    <s v="ActionDown"/>
    <n v="5.0100976080000201"/>
    <s v="ActionUp"/>
    <n v="5.0841300480001301"/>
    <s v="ActionDown"/>
    <n v="5.4902429150001799"/>
    <s v="ActionUp"/>
    <n v="5.5957016100001002"/>
    <s v="ActionDown"/>
    <n v="6.1314732260000202"/>
    <s v="ActionUp"/>
    <n v="6.2133705690000598"/>
    <s v="Stop"/>
    <n v="6.8375857770001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0"/>
    <n v="112"/>
    <x v="13"/>
    <s v="Sitting"/>
    <s v="Moto G"/>
    <s v="Start"/>
    <n v="4.7400001221831096E-6"/>
    <s v="Stop"/>
    <n v="22.144427857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6"/>
    <n v="113"/>
    <x v="14"/>
    <s v="Setup"/>
    <s v="Moto G"/>
    <s v="Start"/>
    <n v="4.97187000064514E-4"/>
    <s v="ActionDown"/>
    <n v="4.2814898410001598"/>
    <s v="ActionUp"/>
    <n v="4.4271545290000596"/>
    <s v="ActionDown"/>
    <n v="16.078049786000001"/>
    <s v="ActionUp"/>
    <n v="16.124223743000101"/>
    <s v="ActionDown"/>
    <n v="16.3419050460001"/>
    <s v="ActionUp"/>
    <n v="16.386039471999901"/>
    <s v="ActionDown"/>
    <n v="16.554129837000101"/>
    <s v="ActionUp"/>
    <n v="16.589376243"/>
    <s v="ActionDown"/>
    <n v="16.718025463"/>
    <s v="ActionUp"/>
    <n v="16.743298692"/>
    <s v="ActionDown"/>
    <n v="16.988540565999902"/>
    <s v="ActionUp"/>
    <n v="17.016431609000101"/>
    <s v="ActionDown"/>
    <n v="17.242400878000101"/>
    <s v="ActionUp"/>
    <n v="17.268178898999999"/>
    <s v="ActionDown"/>
    <n v="17.485669419000001"/>
    <s v="ActionUp"/>
    <n v="17.517798586000001"/>
    <s v="ActionDown"/>
    <n v="17.646527911"/>
    <s v="ActionUp"/>
    <n v="17.6839747860001"/>
    <s v="ActionDown"/>
    <n v="17.781528012999999"/>
    <s v="ActionUp"/>
    <n v="17.825944212000099"/>
    <s v="ActionDown"/>
    <n v="17.929582701000001"/>
    <s v="ActionUp"/>
    <n v="17.957011713000099"/>
    <s v="Stop"/>
    <n v="18.757335723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4"/>
    <x v="15"/>
    <s v="Setup"/>
    <s v="Moto G"/>
    <s v="Start"/>
    <n v="4.4799999159295103E-6"/>
    <s v="ActionDown"/>
    <n v="8.2316307779997206"/>
    <s v="ActionUp"/>
    <n v="8.2643203610000402"/>
    <s v="ActionDown"/>
    <n v="8.46914853699991"/>
    <s v="ActionUp"/>
    <n v="8.5252559860000403"/>
    <s v="ActionDown"/>
    <n v="8.7624603079998398"/>
    <s v="ActionUp"/>
    <n v="8.7991246849996898"/>
    <s v="ActionDown"/>
    <n v="8.9429723409998498"/>
    <s v="ActionUp"/>
    <n v="8.9773774949999208"/>
    <s v="ActionDown"/>
    <n v="9.2152458309997201"/>
    <s v="ActionUp"/>
    <n v="9.2639169760000097"/>
    <s v="ActionDown"/>
    <n v="9.4927304139996505"/>
    <s v="ActionUp"/>
    <n v="9.56094353699973"/>
    <s v="ActionDown"/>
    <n v="9.7731172359999601"/>
    <s v="ActionUp"/>
    <n v="9.8343726519997201"/>
    <s v="ActionDown"/>
    <n v="9.9521535899998508"/>
    <s v="ActionUp"/>
    <n v="9.9887968709999697"/>
    <s v="ActionDown"/>
    <n v="10.1162396839999"/>
    <s v="ActionUp"/>
    <n v="10.144087653"/>
    <s v="ActionDown"/>
    <n v="10.248797704999999"/>
    <s v="ActionUp"/>
    <n v="10.2989837469999"/>
    <s v="Stop"/>
    <n v="11.629699646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5"/>
    <x v="15"/>
    <s v="Setup"/>
    <s v="Moto G"/>
    <s v="Start"/>
    <n v="9.3230000857147303E-6"/>
    <s v="ActionDown"/>
    <n v="1.9130068310000701"/>
    <s v="ActionUp"/>
    <n v="1.95203980299993"/>
    <s v="ActionDown"/>
    <n v="2.1667231360002002"/>
    <s v="ActionUp"/>
    <n v="2.21376652200024"/>
    <s v="ActionDown"/>
    <n v="2.4553813120000898"/>
    <s v="ActionUp"/>
    <n v="2.4996241779999702"/>
    <s v="ActionDown"/>
    <n v="2.6273849580002202"/>
    <s v="ActionUp"/>
    <n v="2.6658230829998502"/>
    <s v="ActionDown"/>
    <n v="2.8996243340002299"/>
    <s v="ActionUp"/>
    <n v="2.93974292700022"/>
    <s v="ActionDown"/>
    <n v="3.1814146450001299"/>
    <s v="ActionUp"/>
    <n v="3.2251258950000099"/>
    <s v="ActionDown"/>
    <n v="3.4788795919998798"/>
    <s v="ActionUp"/>
    <n v="3.52267423100011"/>
    <s v="ActionDown"/>
    <n v="3.6263018859999598"/>
    <s v="ActionUp"/>
    <n v="3.6773851660000201"/>
    <s v="ActionDown"/>
    <n v="3.80008709399999"/>
    <s v="ActionUp"/>
    <n v="3.84391063500015"/>
    <s v="ActionDown"/>
    <n v="3.97568881200004"/>
    <s v="ActionUp"/>
    <n v="4.0106163119999101"/>
    <s v="Stop"/>
    <n v="4.4224776670002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6"/>
    <x v="15"/>
    <s v="Setup"/>
    <s v="Moto G"/>
    <s v="Start"/>
    <n v="5.9369999689806701E-6"/>
    <s v="ActionDown"/>
    <n v="1.62060742199992"/>
    <s v="ActionUp"/>
    <n v="1.66735672599998"/>
    <s v="ActionDown"/>
    <n v="1.91760281100005"/>
    <s v="ActionUp"/>
    <n v="1.95273181999982"/>
    <s v="ActionDown"/>
    <n v="2.1708768210000899"/>
    <s v="ActionUp"/>
    <n v="2.2026777579999299"/>
    <s v="ActionDown"/>
    <n v="2.33767030999979"/>
    <s v="ActionUp"/>
    <n v="2.36850390399968"/>
    <s v="ActionDown"/>
    <n v="2.5874725489998101"/>
    <s v="ActionUp"/>
    <n v="2.6554633299997401"/>
    <s v="ActionDown"/>
    <n v="2.8889446339999201"/>
    <s v="ActionUp"/>
    <n v="2.9283396339997099"/>
    <s v="ActionDown"/>
    <n v="3.1556613509996998"/>
    <s v="ActionUp"/>
    <n v="3.2020919759997901"/>
    <s v="ActionDown"/>
    <n v="3.3200927569996499"/>
    <s v="ActionUp"/>
    <n v="3.3455857260000799"/>
    <s v="ActionDown"/>
    <n v="3.4736729659998602"/>
    <s v="ActionUp"/>
    <n v="3.49929176799969"/>
    <s v="ActionDown"/>
    <n v="3.6005819239999202"/>
    <s v="ActionUp"/>
    <n v="3.6418777049998399"/>
    <s v="Stop"/>
    <n v="3.9809294749998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7"/>
    <x v="15"/>
    <s v="Setup"/>
    <s v="Moto G"/>
    <s v="Start"/>
    <n v="6.4060000113386102E-6"/>
    <s v="ActionDown"/>
    <n v="0.92247869999982801"/>
    <s v="ActionUp"/>
    <n v="0.94943057199998204"/>
    <s v="ActionDown"/>
    <n v="1.1527526039999401"/>
    <s v="ActionUp"/>
    <n v="1.21091843799968"/>
    <s v="ActionDown"/>
    <n v="1.3901861969998199"/>
    <s v="ActionUp"/>
    <n v="1.46076812499995"/>
    <s v="ActionDown"/>
    <n v="1.59516979299996"/>
    <s v="ActionUp"/>
    <n v="1.62918953200005"/>
    <s v="ActionDown"/>
    <n v="1.8563027579998499"/>
    <s v="ActionUp"/>
    <n v="1.9009448439996901"/>
    <s v="ActionDown"/>
    <n v="2.10132932299984"/>
    <s v="ActionUp"/>
    <n v="2.13912708299994"/>
    <s v="ActionDown"/>
    <n v="2.3542167709997499"/>
    <s v="ActionUp"/>
    <n v="2.40042223999989"/>
    <s v="ActionDown"/>
    <n v="2.5186404159999198"/>
    <s v="ActionUp"/>
    <n v="2.5552734889997701"/>
    <s v="ActionDown"/>
    <n v="2.6639902599999901"/>
    <s v="ActionUp"/>
    <n v="2.7098695300001001"/>
    <s v="ActionDown"/>
    <n v="2.7852006759999299"/>
    <s v="ActionUp"/>
    <n v="2.8407700509997"/>
    <s v="Stop"/>
    <n v="3.1622739589997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8"/>
    <x v="15"/>
    <s v="Setup"/>
    <s v="Moto G"/>
    <s v="Start"/>
    <n v="7.8120001489878598E-6"/>
    <s v="ActionDown"/>
    <n v="0.79975205999971799"/>
    <s v="ActionUp"/>
    <n v="0.82827729900009195"/>
    <s v="ActionDown"/>
    <n v="1.0455618239998301"/>
    <s v="ActionUp"/>
    <n v="1.0887006739999301"/>
    <s v="ActionDown"/>
    <n v="1.2945123429999501"/>
    <s v="ActionUp"/>
    <n v="1.3266667170000801"/>
    <s v="ActionDown"/>
    <n v="1.44475062399988"/>
    <s v="ActionUp"/>
    <n v="1.4826301550001499"/>
    <s v="ActionDown"/>
    <n v="1.69913848799978"/>
    <s v="ActionUp"/>
    <n v="1.7428635920000399"/>
    <s v="ActionDown"/>
    <n v="1.9566661979997599"/>
    <s v="ActionUp"/>
    <n v="1.9928759859999401"/>
    <s v="ActionDown"/>
    <n v="2.2457245279997502"/>
    <s v="ActionUp"/>
    <n v="2.27952786200012"/>
    <s v="ActionDown"/>
    <n v="2.4076359880000302"/>
    <s v="ActionUp"/>
    <n v="2.4327418200000399"/>
    <s v="ActionDown"/>
    <n v="2.5293284340000302"/>
    <s v="ActionUp"/>
    <n v="2.5876636960001602"/>
    <s v="ActionDown"/>
    <n v="2.7053079669999498"/>
    <s v="ActionUp"/>
    <n v="2.74244426899986"/>
    <s v="Stop"/>
    <n v="3.065698694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9"/>
    <x v="15"/>
    <s v="Setup"/>
    <s v="Moto G"/>
    <s v="Start"/>
    <n v="7.4479999057075398E-6"/>
    <s v="ActionDown"/>
    <n v="0.58043281099980903"/>
    <s v="ActionUp"/>
    <n v="0.63565807399981999"/>
    <s v="ActionDown"/>
    <n v="0.85765104099982603"/>
    <s v="ActionUp"/>
    <n v="0.89733578100003797"/>
    <s v="ActionDown"/>
    <n v="1.1360262489997599"/>
    <s v="ActionUp"/>
    <n v="1.15968015699991"/>
    <s v="ActionDown"/>
    <n v="1.30149505300005"/>
    <s v="ActionUp"/>
    <n v="1.32587583399981"/>
    <s v="ActionDown"/>
    <n v="1.54306640699996"/>
    <s v="ActionUp"/>
    <n v="1.58772749899981"/>
    <s v="ActionDown"/>
    <n v="1.7932977599998501"/>
    <s v="ActionUp"/>
    <n v="1.8374826039998799"/>
    <s v="ActionDown"/>
    <n v="2.08745880199967"/>
    <s v="ActionUp"/>
    <n v="2.11086281300003"/>
    <s v="ActionDown"/>
    <n v="2.22510604099989"/>
    <s v="ActionUp"/>
    <n v="2.2537438019999101"/>
    <s v="ActionDown"/>
    <n v="2.3845640619997499"/>
    <s v="ActionUp"/>
    <n v="2.4084008849999901"/>
    <s v="ActionDown"/>
    <n v="2.5356592190000802"/>
    <s v="ActionUp"/>
    <n v="2.5629782809996802"/>
    <s v="Stop"/>
    <n v="2.828892343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0"/>
    <x v="15"/>
    <s v="Setup"/>
    <s v="Moto G"/>
    <s v="Start"/>
    <n v="7.0830001277499798E-6"/>
    <s v="ActionDown"/>
    <n v="0.98364010199975305"/>
    <s v="ActionUp"/>
    <n v="1.02352859199982"/>
    <s v="ActionDown"/>
    <n v="1.2485138030001499"/>
    <s v="ActionUp"/>
    <n v="1.28502593599978"/>
    <s v="ActionDown"/>
    <n v="1.50955994700007"/>
    <s v="ActionUp"/>
    <n v="1.5465813000000701"/>
    <s v="ActionDown"/>
    <n v="1.6692826019998299"/>
    <s v="ActionUp"/>
    <n v="1.7012493729998801"/>
    <s v="ActionDown"/>
    <n v="1.9426269249997801"/>
    <s v="ActionUp"/>
    <n v="1.9865611439999999"/>
    <s v="ActionDown"/>
    <n v="2.2166549979997399"/>
    <s v="ActionUp"/>
    <n v="2.2480926019998102"/>
    <s v="ActionDown"/>
    <n v="2.48890989399978"/>
    <s v="ActionUp"/>
    <n v="2.5340432269999802"/>
    <s v="ActionDown"/>
    <n v="2.64264254999989"/>
    <s v="ActionUp"/>
    <n v="2.6889594250001201"/>
    <s v="ActionDown"/>
    <n v="2.80554187200004"/>
    <s v="ActionUp"/>
    <n v="2.84374760199989"/>
    <s v="ActionDown"/>
    <n v="2.93257103899986"/>
    <s v="ActionUp"/>
    <n v="2.9746353099999299"/>
    <s v="Stop"/>
    <n v="3.2954782789997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1"/>
    <x v="15"/>
    <s v="Setup"/>
    <s v="Moto G"/>
    <s v="Start"/>
    <n v="5.9379999584052703E-6"/>
    <s v="ActionDown"/>
    <n v="0.91132454400030805"/>
    <s v="ActionUp"/>
    <n v="0.95460021200005896"/>
    <s v="ActionDown"/>
    <n v="1.1683094340000899"/>
    <s v="ActionUp"/>
    <n v="1.2041878899999501"/>
    <s v="ActionDown"/>
    <n v="1.4292128650003999"/>
    <s v="ActionUp"/>
    <n v="1.4660873430002499"/>
    <s v="ActionDown"/>
    <n v="1.5824553110001001"/>
    <s v="ActionUp"/>
    <n v="1.6205582280003901"/>
    <s v="ActionDown"/>
    <n v="1.8625248950002"/>
    <s v="ActionUp"/>
    <n v="1.8950579669999501"/>
    <s v="ActionDown"/>
    <n v="2.1399459410003998"/>
    <s v="ActionUp"/>
    <n v="2.1799510400001001"/>
    <s v="ActionDown"/>
    <n v="2.4221989060001698"/>
    <s v="ActionUp"/>
    <n v="2.4652191650002302"/>
    <s v="ActionDown"/>
    <n v="2.5950185400001802"/>
    <s v="ActionUp"/>
    <n v="2.62082520700005"/>
    <s v="ActionDown"/>
    <n v="2.7489001030003202"/>
    <s v="ActionUp"/>
    <n v="2.7865619260001"/>
    <s v="ActionDown"/>
    <n v="2.8969687480002899"/>
    <s v="ActionUp"/>
    <n v="2.9528396860000599"/>
    <s v="Stop"/>
    <n v="3.3700624460002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2"/>
    <x v="15"/>
    <s v="Setup"/>
    <s v="Moto G"/>
    <s v="Start"/>
    <n v="6.9269999585230801E-6"/>
    <s v="ActionDown"/>
    <n v="0.53520323400016401"/>
    <s v="ActionUp"/>
    <n v="0.57903812399990695"/>
    <s v="ActionDown"/>
    <n v="0.80568234300017105"/>
    <s v="ActionUp"/>
    <n v="0.85258099000020504"/>
    <s v="ActionDown"/>
    <n v="1.0778478649999601"/>
    <s v="ActionUp"/>
    <n v="1.1143340620001201"/>
    <s v="ActionDown"/>
    <n v="1.2485475010003"/>
    <s v="ActionUp"/>
    <n v="1.2924995819998899"/>
    <s v="ActionDown"/>
    <n v="1.5317947369999201"/>
    <s v="ActionUp"/>
    <n v="1.5789782300002999"/>
    <s v="ActionDown"/>
    <n v="1.8073036969999501"/>
    <s v="ActionUp"/>
    <n v="1.8520203120001399"/>
    <s v="ActionDown"/>
    <n v="2.10145072800014"/>
    <s v="ActionUp"/>
    <n v="2.13693369700013"/>
    <s v="ActionDown"/>
    <n v="2.2398462490000299"/>
    <s v="ActionUp"/>
    <n v="2.2798089570001099"/>
    <s v="ActionDown"/>
    <n v="2.4110207809999298"/>
    <s v="ActionUp"/>
    <n v="2.4344026030002999"/>
    <s v="ActionDown"/>
    <n v="2.5451431760002299"/>
    <s v="ActionUp"/>
    <n v="2.6016799990002202"/>
    <s v="Stop"/>
    <n v="2.976949998000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3"/>
    <x v="15"/>
    <s v="Setup"/>
    <s v="Moto G"/>
    <s v="Start"/>
    <n v="6.3020002016855802E-6"/>
    <s v="ActionDown"/>
    <n v="0.60334234299989398"/>
    <s v="ActionUp"/>
    <n v="0.64388932300016599"/>
    <s v="ActionDown"/>
    <n v="0.87345942599995396"/>
    <s v="ActionUp"/>
    <n v="0.91706510299991295"/>
    <s v="ActionDown"/>
    <n v="1.1421262499998099"/>
    <s v="ActionUp"/>
    <n v="1.1801341129998899"/>
    <s v="ActionDown"/>
    <n v="1.29665812299981"/>
    <s v="ActionUp"/>
    <n v="1.3334425510001799"/>
    <s v="ActionDown"/>
    <n v="1.5756106230000999"/>
    <s v="ActionUp"/>
    <n v="1.61930515499989"/>
    <s v="ActionDown"/>
    <n v="1.8577355200000001"/>
    <s v="ActionUp"/>
    <n v="1.88074911400008"/>
    <s v="ActionDown"/>
    <n v="2.0722985400002401"/>
    <s v="ActionUp"/>
    <n v="2.1084849469998499"/>
    <s v="ActionDown"/>
    <n v="2.2497168220002002"/>
    <s v="ActionUp"/>
    <n v="2.2748664050000098"/>
    <s v="ActionDown"/>
    <n v="2.4145133850001899"/>
    <s v="ActionUp"/>
    <n v="2.44057911200025"/>
    <s v="ActionDown"/>
    <n v="2.56030859200018"/>
    <s v="ActionUp"/>
    <n v="2.5942714560001101"/>
    <s v="Stop"/>
    <n v="3.11043255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4"/>
    <x v="15"/>
    <s v="Setup"/>
    <s v="Moto G"/>
    <s v="Start"/>
    <n v="6.3019997469382301E-6"/>
    <s v="ActionDown"/>
    <n v="0.60280192900017904"/>
    <s v="ActionUp"/>
    <n v="0.65857932200015001"/>
    <s v="ActionDown"/>
    <n v="0.896909169000082"/>
    <s v="ActionUp"/>
    <n v="0.92064974000004396"/>
    <s v="ActionDown"/>
    <n v="1.1350491660000399"/>
    <s v="ActionUp"/>
    <n v="1.15805807300012"/>
    <s v="ActionDown"/>
    <n v="1.2889424479999401"/>
    <s v="ActionUp"/>
    <n v="1.31279354199978"/>
    <s v="ActionDown"/>
    <n v="1.56382937499984"/>
    <s v="ActionUp"/>
    <n v="1.6001013019999799"/>
    <s v="ActionDown"/>
    <n v="1.8040550499999799"/>
    <s v="ActionUp"/>
    <n v="1.8483148440000099"/>
    <s v="ActionDown"/>
    <n v="2.0747953129998602"/>
    <s v="ActionUp"/>
    <n v="2.1096001539999598"/>
    <s v="ActionDown"/>
    <n v="2.2277266149999302"/>
    <s v="ActionUp"/>
    <n v="2.26484182300009"/>
    <s v="ActionDown"/>
    <n v="2.39335051999978"/>
    <s v="ActionUp"/>
    <n v="2.4189459889998899"/>
    <s v="ActionDown"/>
    <n v="2.5193118219999602"/>
    <s v="ActionUp"/>
    <n v="2.5502839050000099"/>
    <s v="Stop"/>
    <n v="3.172950363999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5"/>
    <x v="15"/>
    <s v="Setup"/>
    <s v="Moto G"/>
    <s v="Start"/>
    <n v="1.46360002872825E-5"/>
    <s v="ActionDown"/>
    <n v="2.5708313539998899"/>
    <s v="ActionUp"/>
    <n v="2.59619661500028"/>
    <s v="ActionDown"/>
    <n v="2.8180448960001701"/>
    <s v="ActionUp"/>
    <n v="2.84523833299999"/>
    <s v="ActionDown"/>
    <n v="3.0599074470001102"/>
    <s v="ActionUp"/>
    <n v="3.1062090109999101"/>
    <s v="ActionDown"/>
    <n v="3.2352004180002001"/>
    <s v="ActionUp"/>
    <n v="3.2603629690001901"/>
    <s v="ActionDown"/>
    <n v="3.5051983349999301"/>
    <s v="ActionUp"/>
    <n v="3.5457574490001198"/>
    <s v="ActionDown"/>
    <n v="3.7853285420001099"/>
    <s v="ActionUp"/>
    <n v="3.8433364070001499"/>
    <s v="ActionDown"/>
    <n v="4.0702004680001602"/>
    <s v="ActionUp"/>
    <n v="4.1060526559999699"/>
    <s v="ActionDown"/>
    <n v="4.2319704690003102"/>
    <s v="ActionUp"/>
    <n v="4.2597766150001899"/>
    <s v="ActionDown"/>
    <n v="4.3901390629998698"/>
    <s v="ActionUp"/>
    <n v="4.4266023430000097"/>
    <s v="ActionDown"/>
    <n v="4.5443253650000699"/>
    <s v="ActionUp"/>
    <n v="4.5811393740000304"/>
    <s v="Stop"/>
    <n v="4.965010304000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6"/>
    <x v="15"/>
    <s v="Setup"/>
    <s v="Moto G"/>
    <s v="Start"/>
    <n v="6.4589999055897301E-6"/>
    <s v="ActionDown"/>
    <n v="4.19138361800014"/>
    <s v="ActionUp"/>
    <n v="4.2192427680001803"/>
    <s v="ActionDown"/>
    <n v="4.3975154250001598"/>
    <s v="ActionUp"/>
    <n v="4.4449802650001402"/>
    <s v="ActionDown"/>
    <n v="4.6451630790002101"/>
    <s v="ActionUp"/>
    <n v="4.6828963080001804"/>
    <s v="ActionDown"/>
    <n v="4.8001078699999198"/>
    <s v="ActionUp"/>
    <n v="4.8261497450002899"/>
    <s v="ActionDown"/>
    <n v="5.0525206309998696"/>
    <s v="ActionUp"/>
    <n v="5.0774538069999799"/>
    <s v="ActionDown"/>
    <n v="5.3152344850000102"/>
    <s v="ActionUp"/>
    <n v="5.3495173470000701"/>
    <s v="ActionDown"/>
    <n v="5.5672555780001796"/>
    <s v="ActionUp"/>
    <n v="5.6114401089998802"/>
    <s v="ActionDown"/>
    <n v="5.7280451619999404"/>
    <s v="ActionUp"/>
    <n v="5.7660083390001002"/>
    <s v="ActionDown"/>
    <n v="5.8768896400001696"/>
    <s v="ActionUp"/>
    <n v="5.9087841190003001"/>
    <s v="ActionDown"/>
    <n v="6.0388229740001398"/>
    <s v="ActionUp"/>
    <n v="6.0631689629999501"/>
    <s v="Stop"/>
    <n v="6.51533130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7"/>
    <x v="15"/>
    <s v="Setup"/>
    <s v="Moto G"/>
    <s v="Start"/>
    <n v="6.0419997680583004E-6"/>
    <s v="ActionDown"/>
    <n v="0.858324314999663"/>
    <s v="ActionUp"/>
    <n v="0.89146583799993095"/>
    <s v="ActionDown"/>
    <n v="1.0978655720000401"/>
    <s v="ActionUp"/>
    <n v="1.1309969819999399"/>
    <s v="ActionDown"/>
    <n v="1.32241302199963"/>
    <s v="ActionUp"/>
    <n v="1.3554763029996999"/>
    <s v="ActionDown"/>
    <n v="1.47391807299982"/>
    <s v="ActionUp"/>
    <n v="1.5099019289996201"/>
    <s v="ActionDown"/>
    <n v="1.7040956259997899"/>
    <s v="ActionUp"/>
    <n v="1.74777203199982"/>
    <s v="ActionDown"/>
    <n v="1.99458520899997"/>
    <s v="ActionUp"/>
    <n v="2.04527536499972"/>
    <s v="ActionDown"/>
    <n v="2.2395604159996698"/>
    <s v="ActionUp"/>
    <n v="2.2833946890000298"/>
    <s v="ActionDown"/>
    <n v="2.4118904719998602"/>
    <s v="ActionUp"/>
    <n v="2.43819333500005"/>
    <s v="ActionDown"/>
    <n v="2.5543839589999999"/>
    <s v="ActionUp"/>
    <n v="2.6042093759997398"/>
    <s v="ActionDown"/>
    <n v="2.7220253639998102"/>
    <s v="ActionUp"/>
    <n v="2.7472827599999601"/>
    <s v="Stop"/>
    <n v="3.012413074000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8"/>
    <x v="15"/>
    <s v="Setup"/>
    <s v="Moto G"/>
    <s v="Start"/>
    <n v="6.1450000430340802E-6"/>
    <s v="ActionDown"/>
    <n v="0.70965879699997403"/>
    <s v="ActionUp"/>
    <n v="0.73809130100016695"/>
    <s v="ActionDown"/>
    <n v="0.94026692500028697"/>
    <s v="ActionUp"/>
    <n v="0.97547453000015505"/>
    <s v="ActionDown"/>
    <n v="1.19056786300006"/>
    <s v="ActionUp"/>
    <n v="1.2137020810000601"/>
    <s v="ActionDown"/>
    <n v="1.3357479150004099"/>
    <s v="ActionUp"/>
    <n v="1.3796085920002901"/>
    <s v="ActionDown"/>
    <n v="1.59656692500038"/>
    <s v="ActionUp"/>
    <n v="1.6414085930000499"/>
    <s v="ActionDown"/>
    <n v="1.9008780710000699"/>
    <s v="ActionUp"/>
    <n v="1.92706213300016"/>
    <s v="ActionDown"/>
    <n v="2.17554583200035"/>
    <s v="ActionUp"/>
    <n v="2.2045988530003302"/>
    <s v="ActionDown"/>
    <n v="2.3085357800000499"/>
    <s v="ActionUp"/>
    <n v="2.3431944769999902"/>
    <s v="ActionDown"/>
    <n v="2.4692550500003501"/>
    <s v="ActionUp"/>
    <n v="2.49741281000024"/>
    <s v="ActionDown"/>
    <n v="2.6154316130000499"/>
    <s v="ActionUp"/>
    <n v="2.6523025490000598"/>
    <s v="Stop"/>
    <n v="2.9724337480001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9"/>
    <x v="15"/>
    <s v="Setup"/>
    <s v="Moto G"/>
    <s v="Start"/>
    <n v="6.4589999055897301E-6"/>
    <s v="ActionDown"/>
    <n v="0.81257495599993401"/>
    <s v="ActionUp"/>
    <n v="0.83175177500015696"/>
    <s v="ActionDown"/>
    <n v="1.0598034409999799"/>
    <s v="ActionUp"/>
    <n v="1.09178697800007"/>
    <s v="ActionDown"/>
    <n v="1.3258346339998699"/>
    <s v="ActionUp"/>
    <n v="1.3538706770000299"/>
    <s v="ActionDown"/>
    <n v="1.47272088499994"/>
    <s v="ActionUp"/>
    <n v="1.5080008840000101"/>
    <s v="ActionDown"/>
    <n v="1.7657186470000801"/>
    <s v="ActionUp"/>
    <n v="1.8057056749998901"/>
    <s v="ActionDown"/>
    <n v="2.04721734300028"/>
    <s v="ActionUp"/>
    <n v="2.07947390500021"/>
    <s v="ActionDown"/>
    <n v="2.3084111940001999"/>
    <s v="ActionUp"/>
    <n v="2.34195786400005"/>
    <s v="ActionDown"/>
    <n v="2.4809251589999799"/>
    <s v="ActionUp"/>
    <n v="2.5077679670002899"/>
    <s v="ActionDown"/>
    <n v="2.6286830180001699"/>
    <s v="ActionUp"/>
    <n v="2.6624872370002701"/>
    <s v="ActionDown"/>
    <n v="2.8165211959999299"/>
    <s v="ActionUp"/>
    <n v="2.8418615079999601"/>
    <s v="Stop"/>
    <n v="3.1539206219999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0"/>
    <x v="15"/>
    <s v="Setup"/>
    <s v="Moto G"/>
    <s v="Start"/>
    <n v="5.6249996305268698E-6"/>
    <s v="ActionDown"/>
    <n v="2.58211932299991"/>
    <s v="ActionUp"/>
    <n v="2.6096074479996698"/>
    <s v="ActionDown"/>
    <n v="2.7299349479999302"/>
    <s v="ActionUp"/>
    <n v="2.7761997389998201"/>
    <s v="ActionDown"/>
    <n v="2.8945856249997601"/>
    <s v="ActionUp"/>
    <n v="2.9310473430000399"/>
    <s v="ActionDown"/>
    <n v="3.0611108849998301"/>
    <s v="ActionUp"/>
    <n v="3.0986332289999101"/>
    <s v="ActionDown"/>
    <n v="3.2237631769999"/>
    <s v="ActionUp"/>
    <n v="3.2639864589996201"/>
    <s v="ActionDown"/>
    <n v="3.3822000509999199"/>
    <s v="ActionUp"/>
    <n v="3.4188354679999899"/>
    <s v="ActionDown"/>
    <n v="3.5485385409997399"/>
    <s v="ActionUp"/>
    <n v="3.5853413019999598"/>
    <s v="ActionDown"/>
    <n v="3.7164960929999298"/>
    <s v="ActionUp"/>
    <n v="3.7405074999996901"/>
    <s v="ActionDown"/>
    <n v="3.8664048440000398"/>
    <s v="ActionUp"/>
    <n v="3.9061590629999001"/>
    <s v="ActionDown"/>
    <n v="4.0365233869997601"/>
    <s v="ActionUp"/>
    <n v="4.0732552069998702"/>
    <s v="Stop"/>
    <n v="4.309089113000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1"/>
    <x v="15"/>
    <s v="Setup"/>
    <s v="Moto G"/>
    <s v="Start"/>
    <n v="5.9890003285545297E-6"/>
    <s v="ActionDown"/>
    <n v="8.1764247470000502"/>
    <s v="ActionUp"/>
    <n v="8.1982833670003803"/>
    <s v="ActionDown"/>
    <n v="8.3891299920001003"/>
    <s v="ActionUp"/>
    <n v="8.4359616650003701"/>
    <s v="ActionDown"/>
    <n v="8.6300291100001196"/>
    <s v="ActionUp"/>
    <n v="8.6616316120002903"/>
    <s v="ActionDown"/>
    <n v="8.8041484360000997"/>
    <s v="ActionUp"/>
    <n v="8.8279401009999603"/>
    <s v="ActionDown"/>
    <n v="9.0486734860000908"/>
    <s v="ActionUp"/>
    <n v="9.0782372880003095"/>
    <s v="ActionDown"/>
    <n v="9.3526487470003303"/>
    <s v="ActionUp"/>
    <n v="9.3636689050003898"/>
    <s v="ActionDown"/>
    <n v="9.54384634999996"/>
    <s v="ActionUp"/>
    <n v="9.5776304660003007"/>
    <s v="ActionDown"/>
    <n v="9.7316851530003898"/>
    <s v="ActionUp"/>
    <n v="9.7562670280003605"/>
    <s v="ActionDown"/>
    <n v="9.8984045800002605"/>
    <s v="ActionUp"/>
    <n v="9.9109392150003206"/>
    <s v="ActionDown"/>
    <n v="11.360069628"/>
    <s v="ActionUp"/>
    <n v="11.389296874000101"/>
    <s v="Stop"/>
    <n v="11.765886921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2"/>
    <x v="15"/>
    <s v="SlowWalk"/>
    <s v="Moto G"/>
    <s v="Start"/>
    <n v="6.4060000113386102E-6"/>
    <s v="ActionDown"/>
    <n v="56.8872488869997"/>
    <s v="ActionUp"/>
    <n v="56.930093624999699"/>
    <s v="ActionDown"/>
    <n v="57.137721280999799"/>
    <s v="ActionUp"/>
    <n v="57.1795946659999"/>
    <s v="ActionDown"/>
    <n v="57.346220655999701"/>
    <s v="ActionUp"/>
    <n v="57.3937318529997"/>
    <s v="ActionDown"/>
    <n v="57.535929876999901"/>
    <s v="ActionUp"/>
    <n v="57.5604216449996"/>
    <s v="ActionDown"/>
    <n v="57.774894822999599"/>
    <s v="ActionUp"/>
    <n v="57.821967893999897"/>
    <s v="ActionDown"/>
    <n v="58.040169196999599"/>
    <s v="ActionUp"/>
    <n v="58.072090342999601"/>
    <s v="ActionDown"/>
    <n v="58.310584613999701"/>
    <s v="ActionUp"/>
    <n v="58.345404978999703"/>
    <s v="ActionDown"/>
    <n v="58.463626123999802"/>
    <s v="ActionUp"/>
    <n v="58.4886230509996"/>
    <s v="ActionDown"/>
    <n v="58.5947217499997"/>
    <s v="ActionUp"/>
    <n v="58.631535185999802"/>
    <s v="ActionDown"/>
    <n v="58.7370475829998"/>
    <s v="ActionUp"/>
    <n v="58.762138728999602"/>
    <s v="Stop"/>
    <n v="59.39342304999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3"/>
    <x v="15"/>
    <s v="SlowWalk"/>
    <s v="Moto G"/>
    <s v="Start"/>
    <n v="7.0309997681761101E-6"/>
    <s v="ActionDown"/>
    <n v="3.7797209360000998"/>
    <s v="ActionUp"/>
    <n v="3.80550197799993"/>
    <s v="ActionDown"/>
    <n v="3.9819375510001001"/>
    <s v="ActionUp"/>
    <n v="4.0321741130001101"/>
    <s v="ActionDown"/>
    <n v="4.2344666650001201"/>
    <s v="ActionUp"/>
    <n v="4.2823110929998602"/>
    <s v="ActionDown"/>
    <n v="4.3814595819999296"/>
    <s v="ActionUp"/>
    <n v="4.4241457799998898"/>
    <s v="ActionDown"/>
    <n v="4.6296305719997601"/>
    <s v="ActionUp"/>
    <n v="4.67401286299991"/>
    <s v="ActionDown"/>
    <n v="4.9088109869999199"/>
    <s v="ActionUp"/>
    <n v="4.9361673419998597"/>
    <s v="ActionDown"/>
    <n v="5.1488712479999696"/>
    <s v="ActionUp"/>
    <n v="5.1861983829999101"/>
    <s v="ActionDown"/>
    <n v="5.2833123939999496"/>
    <s v="ActionUp"/>
    <n v="5.3281774460001499"/>
    <s v="ActionDown"/>
    <n v="5.4449647890000898"/>
    <s v="ActionUp"/>
    <n v="5.4832826020001404"/>
    <s v="ActionDown"/>
    <n v="5.6005082810001996"/>
    <s v="ActionUp"/>
    <n v="5.6257584879999696"/>
    <s v="Stop"/>
    <n v="6.6969919230000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0"/>
    <n v="134"/>
    <x v="15"/>
    <s v="SlowWalk"/>
    <s v="Moto G"/>
    <s v="Start"/>
    <n v="4.0620002437208297E-6"/>
    <s v="Stop"/>
    <n v="0.70597369799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5"/>
    <x v="15"/>
    <s v="SlowWalk"/>
    <s v="Moto G"/>
    <s v="Start"/>
    <n v="6.3540001065120998E-6"/>
    <s v="ActionDown"/>
    <n v="2.0855306769999502"/>
    <s v="ActionUp"/>
    <n v="2.1281688009998998"/>
    <s v="ActionDown"/>
    <n v="2.3461204159998399"/>
    <s v="ActionUp"/>
    <n v="2.4130886950001602"/>
    <s v="ActionDown"/>
    <n v="2.6181845800001602"/>
    <s v="ActionUp"/>
    <n v="2.6867334879998399"/>
    <s v="ActionDown"/>
    <n v="2.7731986959997799"/>
    <s v="ActionUp"/>
    <n v="2.8175318730000001"/>
    <s v="ActionDown"/>
    <n v="3.0456579669998902"/>
    <s v="ActionUp"/>
    <n v="3.0914850499998399"/>
    <s v="ActionDown"/>
    <n v="3.3148339069998598"/>
    <s v="ActionUp"/>
    <n v="3.36481666500003"/>
    <s v="ActionDown"/>
    <n v="3.5537778610000701"/>
    <s v="ActionUp"/>
    <n v="3.60279176799986"/>
    <s v="ActionDown"/>
    <n v="3.7205278100000201"/>
    <s v="ActionUp"/>
    <n v="3.7578545810001698"/>
    <s v="ActionDown"/>
    <n v="3.8703797889997902"/>
    <s v="ActionUp"/>
    <n v="3.90031317400007"/>
    <s v="ActionDown"/>
    <n v="3.97503244500012"/>
    <s v="ActionUp"/>
    <n v="4.01923666399989"/>
    <s v="Stop"/>
    <n v="4.3003596989997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6"/>
    <x v="15"/>
    <s v="SlowWalk"/>
    <s v="Moto G"/>
    <s v="Start"/>
    <n v="5.8340001487522301E-6"/>
    <s v="ActionDown"/>
    <n v="2.33220499300023"/>
    <s v="ActionUp"/>
    <n v="2.3758881600001498"/>
    <s v="ActionDown"/>
    <n v="2.6176254010001601"/>
    <s v="ActionUp"/>
    <n v="2.6620126950001501"/>
    <s v="ActionDown"/>
    <n v="2.8798409220003101"/>
    <s v="ActionUp"/>
    <n v="2.9356420680000999"/>
    <s v="ActionDown"/>
    <n v="3.0399519640000099"/>
    <s v="ActionUp"/>
    <n v="3.0782846199999701"/>
    <s v="ActionDown"/>
    <n v="3.3071484219999498"/>
    <s v="ActionUp"/>
    <n v="3.3400718080001699"/>
    <s v="ActionDown"/>
    <n v="3.59119326600011"/>
    <s v="ActionUp"/>
    <n v="3.6256890480003601"/>
    <s v="ActionDown"/>
    <n v="3.9124182670002399"/>
    <s v="ActionUp"/>
    <n v="3.9585569119999402"/>
    <s v="ActionDown"/>
    <n v="4.0613908190002803"/>
    <s v="ActionUp"/>
    <n v="4.10104826600036"/>
    <s v="ActionDown"/>
    <n v="4.2325201940002399"/>
    <s v="ActionUp"/>
    <n v="4.2563438390002304"/>
    <s v="ActionDown"/>
    <n v="4.3742072770000897"/>
    <s v="ActionUp"/>
    <n v="4.3987660790003202"/>
    <s v="Stop"/>
    <n v="4.6846367570001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7"/>
    <x v="15"/>
    <s v="SlowWalk"/>
    <s v="Moto G"/>
    <s v="Start"/>
    <n v="6.1450000430340802E-6"/>
    <s v="ActionDown"/>
    <n v="1.30878093499995"/>
    <s v="ActionUp"/>
    <n v="1.3262430719996701"/>
    <s v="ActionDown"/>
    <n v="1.54827635299989"/>
    <s v="ActionUp"/>
    <n v="1.5852994249999"/>
    <s v="ActionDown"/>
    <n v="1.82671395599982"/>
    <s v="ActionUp"/>
    <n v="1.8701571859996799"/>
    <s v="ActionDown"/>
    <n v="1.9684396329998799"/>
    <s v="ActionUp"/>
    <n v="2.0135308310000202"/>
    <s v="ActionDown"/>
    <n v="2.2705901549998"/>
    <s v="ActionUp"/>
    <n v="2.3343594240000098"/>
    <s v="ActionDown"/>
    <n v="2.56546999900001"/>
    <s v="ActionUp"/>
    <n v="2.6076410399996299"/>
    <s v="ActionDown"/>
    <n v="2.8370070299997598"/>
    <s v="ActionUp"/>
    <n v="2.88170963199991"/>
    <s v="ActionDown"/>
    <n v="2.9987597369999999"/>
    <s v="ActionUp"/>
    <n v="3.03641848699999"/>
    <s v="ActionDown"/>
    <n v="3.15234213299982"/>
    <s v="ActionUp"/>
    <n v="3.1912290079999299"/>
    <s v="ActionDown"/>
    <n v="3.3086240609995898"/>
    <s v="ActionUp"/>
    <n v="3.3455902579999002"/>
    <s v="Stop"/>
    <n v="3.720412183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8"/>
    <x v="15"/>
    <s v="SlowWalk"/>
    <s v="Moto G"/>
    <s v="Start"/>
    <n v="7.7080003393348306E-6"/>
    <s v="ActionDown"/>
    <n v="0.90463733900014598"/>
    <s v="ActionUp"/>
    <n v="0.95984427100029202"/>
    <s v="ActionDown"/>
    <n v="1.1862265640002001"/>
    <s v="ActionUp"/>
    <n v="1.221529895"/>
    <s v="ActionDown"/>
    <n v="1.45072520800022"/>
    <s v="ActionUp"/>
    <n v="1.49495015499996"/>
    <s v="ActionDown"/>
    <n v="1.58131791599998"/>
    <s v="ActionUp"/>
    <n v="1.6259384899999501"/>
    <s v="ActionDown"/>
    <n v="1.84385447800013"/>
    <s v="ActionUp"/>
    <n v="1.8879383319999701"/>
    <s v="ActionDown"/>
    <n v="2.11717520599995"/>
    <s v="ActionUp"/>
    <n v="2.1493960410002702"/>
    <s v="ActionDown"/>
    <n v="2.3994281250002101"/>
    <s v="ActionUp"/>
    <n v="2.4237442210001001"/>
    <s v="ActionDown"/>
    <n v="2.5388829170001301"/>
    <s v="ActionUp"/>
    <n v="2.5657717710000698"/>
    <s v="ActionDown"/>
    <n v="2.7089733840002701"/>
    <s v="ActionUp"/>
    <n v="2.7318910399999301"/>
    <s v="ActionDown"/>
    <n v="2.8446269260002701"/>
    <s v="ActionUp"/>
    <n v="2.8864363530001298"/>
    <s v="Stop"/>
    <n v="3.1912900520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9"/>
    <x v="15"/>
    <s v="FastWalk"/>
    <s v="Moto G"/>
    <s v="Start"/>
    <n v="6.7710002440435304E-6"/>
    <s v="ActionDown"/>
    <n v="6.7327506729998197"/>
    <s v="ActionUp"/>
    <n v="6.7764619250001399"/>
    <s v="ActionDown"/>
    <n v="6.9992342149998796"/>
    <s v="ActionUp"/>
    <n v="7.0255370810000297"/>
    <s v="ActionDown"/>
    <n v="7.2313190579998201"/>
    <s v="ActionUp"/>
    <n v="7.2639922369999104"/>
    <s v="ActionDown"/>
    <n v="7.3635574969998698"/>
    <s v="ActionUp"/>
    <n v="7.4064083819998796"/>
    <s v="ActionDown"/>
    <n v="7.6076207249998298"/>
    <s v="ActionUp"/>
    <n v="7.6326952570002504"/>
    <s v="ActionDown"/>
    <n v="7.8355546839998098"/>
    <s v="ActionUp"/>
    <n v="7.8717853090001801"/>
    <s v="ActionDown"/>
    <n v="8.0881549450000403"/>
    <s v="ActionUp"/>
    <n v="8.1121024439999001"/>
    <s v="ActionDown"/>
    <n v="8.2241464540002198"/>
    <s v="ActionUp"/>
    <n v="8.2531095800000003"/>
    <s v="ActionDown"/>
    <n v="8.3804601530000493"/>
    <s v="ActionUp"/>
    <n v="8.4060357260000202"/>
    <s v="ActionDown"/>
    <n v="8.4930240580001701"/>
    <s v="ActionUp"/>
    <n v="8.5250993210001909"/>
    <s v="Stop"/>
    <n v="9.6060877569998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0"/>
    <x v="15"/>
    <s v="FastWalk"/>
    <s v="Moto G"/>
    <s v="Start"/>
    <n v="1.5990000065357799E-5"/>
    <s v="ActionDown"/>
    <n v="1.60975452899992"/>
    <s v="ActionUp"/>
    <n v="1.6337633329999299"/>
    <s v="ActionDown"/>
    <n v="1.8232741140000099"/>
    <s v="ActionUp"/>
    <n v="1.84795499900019"/>
    <s v="ActionDown"/>
    <n v="2.0774343210000499"/>
    <s v="ActionUp"/>
    <n v="2.1102307280002601"/>
    <s v="ActionDown"/>
    <n v="2.1960227059998898"/>
    <s v="ActionUp"/>
    <n v="2.2292032800000898"/>
    <s v="ActionDown"/>
    <n v="2.4797944249999002"/>
    <s v="ActionUp"/>
    <n v="2.5143675499998599"/>
    <s v="ActionDown"/>
    <n v="2.75964005100013"/>
    <s v="ActionUp"/>
    <n v="2.7882155199999898"/>
    <s v="ActionDown"/>
    <n v="3.0177483299998999"/>
    <s v="ActionUp"/>
    <n v="3.0496440090000698"/>
    <s v="ActionDown"/>
    <n v="3.1549315080001099"/>
    <s v="ActionUp"/>
    <n v="3.1919312489999299"/>
    <s v="ActionDown"/>
    <n v="3.2793295810001801"/>
    <s v="ActionUp"/>
    <n v="3.32309937399986"/>
    <s v="ActionDown"/>
    <n v="3.4266264040002099"/>
    <s v="ActionUp"/>
    <n v="3.47756770600017"/>
    <s v="Stop"/>
    <n v="3.8751970260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1"/>
    <x v="15"/>
    <s v="FastWalk"/>
    <s v="Moto G"/>
    <s v="Start"/>
    <n v="6.1979999372852001E-6"/>
    <s v="ActionDown"/>
    <n v="3.47847010399982"/>
    <s v="ActionUp"/>
    <n v="3.5187445839997"/>
    <s v="ActionDown"/>
    <n v="3.7094225539999499"/>
    <s v="ActionUp"/>
    <n v="3.73259422000001"/>
    <s v="ActionDown"/>
    <n v="3.92113692799966"/>
    <s v="ActionUp"/>
    <n v="3.9584509389996998"/>
    <s v="ActionDown"/>
    <n v="4.0605813549996101"/>
    <s v="ActionUp"/>
    <n v="4.1015399499997303"/>
    <s v="ActionDown"/>
    <n v="4.3146522429997196"/>
    <s v="ActionUp"/>
    <n v="4.35121625199963"/>
    <s v="ActionDown"/>
    <n v="4.5541815120000102"/>
    <s v="ActionUp"/>
    <n v="4.59061812799973"/>
    <s v="ActionDown"/>
    <n v="4.8068370839996497"/>
    <s v="ActionUp"/>
    <n v="4.8510248459997403"/>
    <s v="ActionDown"/>
    <n v="4.9492149489997201"/>
    <s v="ActionUp"/>
    <n v="4.9940230219999604"/>
    <s v="ActionDown"/>
    <n v="5.10659234499962"/>
    <s v="ActionUp"/>
    <n v="5.1483051579998502"/>
    <s v="ActionDown"/>
    <n v="5.27832911599989"/>
    <s v="ActionUp"/>
    <n v="5.2908810959997901"/>
    <s v="Stop"/>
    <n v="6.981572450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2"/>
    <x v="15"/>
    <s v="FastWalk"/>
    <s v="Moto G"/>
    <s v="Start"/>
    <n v="1.01040000117791E-5"/>
    <s v="ActionDown"/>
    <n v="0.61524364200022297"/>
    <s v="ActionUp"/>
    <n v="0.65745421800011095"/>
    <s v="ActionDown"/>
    <n v="0.87904968700013297"/>
    <s v="ActionUp"/>
    <n v="0.90732869700013896"/>
    <s v="ActionDown"/>
    <n v="1.10707583300018"/>
    <s v="ActionUp"/>
    <n v="1.15698864400019"/>
    <s v="ActionDown"/>
    <n v="1.26211775999991"/>
    <s v="ActionUp"/>
    <n v="1.28814635300022"/>
    <s v="ActionDown"/>
    <n v="1.5285535920002"/>
    <s v="ActionUp"/>
    <n v="1.5733561450001601"/>
    <s v="ActionDown"/>
    <n v="1.7880155180000601"/>
    <s v="ActionUp"/>
    <n v="1.83464432200025"/>
    <s v="ActionDown"/>
    <n v="2.07461171600016"/>
    <s v="ActionUp"/>
    <n v="2.1088093210000798"/>
    <s v="ActionDown"/>
    <n v="2.208129998"/>
    <s v="ActionUp"/>
    <n v="2.2515668210003201"/>
    <s v="ActionDown"/>
    <n v="2.356012706"/>
    <s v="ActionUp"/>
    <n v="2.3821877059999599"/>
    <s v="ActionDown"/>
    <n v="2.4883360399999201"/>
    <s v="ActionUp"/>
    <n v="2.5130222900002002"/>
    <s v="Stop"/>
    <n v="2.825436402999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3"/>
    <x v="15"/>
    <s v="FastWalk"/>
    <s v="Moto G"/>
    <s v="Start"/>
    <n v="7.1350000325764902E-6"/>
    <s v="ActionDown"/>
    <n v="2.7410501479998799"/>
    <s v="ActionUp"/>
    <n v="2.78489610099995"/>
    <s v="ActionDown"/>
    <n v="2.9906331209999699"/>
    <s v="ActionUp"/>
    <n v="3.0226597400000998"/>
    <s v="ActionDown"/>
    <n v="3.2167435900000698"/>
    <s v="ActionUp"/>
    <n v="3.2611430770002698"/>
    <s v="ActionDown"/>
    <n v="3.3571069270001299"/>
    <s v="ActionUp"/>
    <n v="3.4033191140001602"/>
    <s v="ActionDown"/>
    <n v="3.6212793720001102"/>
    <s v="ActionUp"/>
    <n v="3.6534057819999299"/>
    <s v="ActionDown"/>
    <n v="3.8689001550001101"/>
    <s v="ActionUp"/>
    <n v="3.9149145830001499"/>
    <s v="ActionDown"/>
    <n v="4.1805986980002601"/>
    <s v="ActionUp"/>
    <n v="4.2125120300001901"/>
    <s v="ActionDown"/>
    <n v="4.3273433320000496"/>
    <s v="ActionUp"/>
    <n v="4.3558668220002801"/>
    <s v="ActionDown"/>
    <n v="4.4733941650001698"/>
    <s v="ActionUp"/>
    <n v="4.5096369779998797"/>
    <s v="ActionDown"/>
    <n v="4.6269724470002904"/>
    <s v="ActionUp"/>
    <n v="4.6540666139999303"/>
    <s v="Stop"/>
    <n v="4.962034478000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4"/>
    <x v="15"/>
    <s v="Sitting"/>
    <s v="Moto G"/>
    <s v="Start"/>
    <n v="8.64599996930337E-6"/>
    <s v="ActionDown"/>
    <n v="16.891272337999901"/>
    <s v="ActionUp"/>
    <n v="16.929262859000101"/>
    <s v="ActionDown"/>
    <n v="17.1318900979999"/>
    <s v="ActionUp"/>
    <n v="17.191178222999898"/>
    <s v="ActionDown"/>
    <n v="17.385528379000299"/>
    <s v="ActionUp"/>
    <n v="17.429678847999998"/>
    <s v="ActionDown"/>
    <n v="17.534047440999899"/>
    <s v="ActionUp"/>
    <n v="17.571508171000001"/>
    <s v="ActionDown"/>
    <n v="17.758067180000101"/>
    <s v="ActionUp"/>
    <n v="17.809721816"/>
    <s v="ActionDown"/>
    <n v="18.051469211000001"/>
    <s v="ActionUp"/>
    <n v="18.095263273999901"/>
    <s v="ActionDown"/>
    <n v="18.3635964509999"/>
    <s v="ActionUp"/>
    <n v="18.392779315999999"/>
    <s v="ActionDown"/>
    <n v="18.505530409000102"/>
    <s v="ActionUp"/>
    <n v="18.535480097000299"/>
    <s v="ActionDown"/>
    <n v="18.652531449999898"/>
    <s v="ActionUp"/>
    <n v="18.678345618000002"/>
    <s v="ActionDown"/>
    <n v="18.786515983000299"/>
    <s v="ActionUp"/>
    <n v="18.820832701000199"/>
    <s v="Stop"/>
    <n v="19.254808899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5"/>
    <x v="15"/>
    <s v="Sitting"/>
    <s v="Moto G"/>
    <s v="Start"/>
    <n v="5.9369999689806701E-6"/>
    <s v="ActionDown"/>
    <n v="1.8703339600001501"/>
    <s v="ActionUp"/>
    <n v="1.90948899900013"/>
    <s v="ActionDown"/>
    <n v="2.0896880180002801"/>
    <s v="ActionUp"/>
    <n v="2.1358673439999598"/>
    <s v="ActionDown"/>
    <n v="2.3165726030001599"/>
    <s v="ActionUp"/>
    <n v="2.3620171850002398"/>
    <s v="ActionDown"/>
    <n v="2.4490822900002001"/>
    <s v="ActionUp"/>
    <n v="2.5046268730002299"/>
    <s v="ActionDown"/>
    <n v="2.7344182790002298"/>
    <s v="ActionUp"/>
    <n v="2.8020404150001901"/>
    <s v="ActionDown"/>
    <n v="2.9727857800003199"/>
    <s v="ActionUp"/>
    <n v="3.0163236440002898"/>
    <s v="ActionDown"/>
    <n v="3.22773827900027"/>
    <s v="ActionUp"/>
    <n v="3.2782279670000198"/>
    <s v="ActionDown"/>
    <n v="3.3773020820003601"/>
    <s v="ActionUp"/>
    <n v="3.42133265400025"/>
    <s v="ActionDown"/>
    <n v="3.5364587480003098"/>
    <s v="ActionUp"/>
    <n v="3.5755512480000098"/>
    <s v="ActionDown"/>
    <n v="3.6623470290001001"/>
    <s v="ActionUp"/>
    <n v="3.7299573929999399"/>
    <s v="Stop"/>
    <n v="4.0234480190001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6"/>
    <x v="15"/>
    <s v="Sitting"/>
    <s v="Moto G"/>
    <s v="Start"/>
    <n v="6.9269999585230801E-6"/>
    <s v="ActionDown"/>
    <n v="0.67637260499986895"/>
    <s v="ActionUp"/>
    <n v="0.71953302099973304"/>
    <s v="ActionDown"/>
    <n v="0.91092822900009196"/>
    <s v="ActionUp"/>
    <n v="0.95716166700003602"/>
    <s v="ActionDown"/>
    <n v="1.1605797389997801"/>
    <s v="ActionUp"/>
    <n v="1.1837438019997499"/>
    <s v="ActionDown"/>
    <n v="1.2991415100000201"/>
    <s v="ActionUp"/>
    <n v="1.32644177099973"/>
    <s v="ActionDown"/>
    <n v="1.5451748959999301"/>
    <s v="ActionUp"/>
    <n v="1.58834166699989"/>
    <s v="ActionDown"/>
    <n v="1.78165963399987"/>
    <s v="ActionUp"/>
    <n v="1.84960223899997"/>
    <s v="ActionDown"/>
    <n v="2.0542696869997599"/>
    <s v="ActionUp"/>
    <n v="2.0878285919998198"/>
    <s v="ActionDown"/>
    <n v="2.20375843700003"/>
    <s v="ActionUp"/>
    <n v="2.2419853639999001"/>
    <s v="ActionDown"/>
    <n v="2.3486831239997601"/>
    <s v="ActionUp"/>
    <n v="2.38558557199985"/>
    <s v="ActionDown"/>
    <n v="2.4984571350000802"/>
    <s v="ActionUp"/>
    <n v="2.5392769780000801"/>
    <s v="Stop"/>
    <n v="2.86966114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7"/>
    <x v="15"/>
    <s v="Sitting"/>
    <s v="Moto G"/>
    <s v="Start"/>
    <n v="6.3540001065120998E-6"/>
    <s v="ActionDown"/>
    <n v="0.49134458299977202"/>
    <s v="ActionUp"/>
    <n v="0.53596671800005402"/>
    <s v="ActionDown"/>
    <n v="0.73892681999996002"/>
    <s v="ActionUp"/>
    <n v="0.774843073999818"/>
    <s v="ActionDown"/>
    <n v="0.99980062299982797"/>
    <s v="ActionUp"/>
    <n v="1.0355859359997299"/>
    <s v="ActionDown"/>
    <n v="1.1268958320001701"/>
    <s v="ActionUp"/>
    <n v="1.1776552589999401"/>
    <s v="ActionDown"/>
    <n v="1.4136715609997701"/>
    <s v="ActionUp"/>
    <n v="1.46316791399976"/>
    <s v="ActionDown"/>
    <n v="1.6454936439999901"/>
    <s v="ActionUp"/>
    <n v="1.68959343599999"/>
    <s v="ActionDown"/>
    <n v="1.8828952059998301"/>
    <s v="ActionUp"/>
    <n v="1.9516521330001499"/>
    <s v="ActionDown"/>
    <n v="2.0580356750001498"/>
    <s v="ActionUp"/>
    <n v="2.0939033300001002"/>
    <s v="ActionDown"/>
    <n v="2.18051062199992"/>
    <s v="ActionUp"/>
    <n v="2.2363983310001401"/>
    <s v="ActionDown"/>
    <n v="2.3546932790000001"/>
    <s v="ActionUp"/>
    <n v="2.3794369769998398"/>
    <s v="Stop"/>
    <n v="2.703497289000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8"/>
    <x v="15"/>
    <s v="Sitting"/>
    <s v="Moto G"/>
    <s v="Start"/>
    <n v="6.8219997046980998E-6"/>
    <s v="ActionDown"/>
    <n v="0.49024588499969401"/>
    <s v="ActionUp"/>
    <n v="0.52947380199975602"/>
    <s v="ActionDown"/>
    <n v="0.74691218599991704"/>
    <s v="ActionUp"/>
    <n v="0.76704077899967105"/>
    <s v="ActionDown"/>
    <n v="0.99622057199985603"/>
    <s v="ActionUp"/>
    <n v="1.02907734299969"/>
    <s v="ActionDown"/>
    <n v="1.1470143219999001"/>
    <s v="ActionUp"/>
    <n v="1.1832568219997399"/>
    <s v="ActionDown"/>
    <n v="1.42909119899968"/>
    <s v="ActionUp"/>
    <n v="1.4572025519996701"/>
    <s v="ActionDown"/>
    <n v="1.68258557099989"/>
    <s v="ActionUp"/>
    <n v="1.6950564609996901"/>
    <s v="ActionDown"/>
    <n v="1.9244128629998101"/>
    <s v="ActionUp"/>
    <n v="1.95667609499969"/>
    <s v="ActionDown"/>
    <n v="2.0849833849997501"/>
    <s v="ActionUp"/>
    <n v="2.11112213499973"/>
    <s v="ActionDown"/>
    <n v="2.2178280719999699"/>
    <s v="ActionUp"/>
    <n v="2.2538522899999398"/>
    <s v="ActionDown"/>
    <n v="2.32641807199979"/>
    <s v="ActionUp"/>
    <n v="2.38441994599998"/>
    <s v="Stop"/>
    <n v="2.65940364399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9"/>
    <x v="16"/>
    <s v="Setup"/>
    <s v="Moto G"/>
    <s v="Start"/>
    <n v="1.4114000350673399E-5"/>
    <s v="ActionDown"/>
    <n v="0.58169359800012899"/>
    <s v="ActionUp"/>
    <n v="0.62305694199994799"/>
    <s v="ActionDown"/>
    <n v="0.77203925999992795"/>
    <s v="ActionUp"/>
    <n v="0.81215382500022304"/>
    <s v="ActionDown"/>
    <n v="0.97530464600003997"/>
    <s v="ActionUp"/>
    <n v="1.02645724300009"/>
    <s v="ActionDown"/>
    <n v="1.45804952800017"/>
    <s v="ActionUp"/>
    <n v="1.5135857400000501"/>
    <s v="ActionDown"/>
    <n v="1.6417675050001801"/>
    <s v="ActionUp"/>
    <n v="1.7036600579999599"/>
    <s v="ActionDown"/>
    <n v="2.1567655300000199"/>
    <s v="ActionUp"/>
    <n v="2.2268688580002101"/>
    <s v="Stop"/>
    <n v="4.1224613200001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0"/>
    <x v="16"/>
    <s v="Setup"/>
    <s v="Moto G"/>
    <s v="Start"/>
    <n v="5.9379999584052703E-6"/>
    <s v="ActionDown"/>
    <n v="3.1946915619996599"/>
    <s v="ActionUp"/>
    <n v="3.2269880149997299"/>
    <s v="ActionDown"/>
    <n v="3.3818279079996501"/>
    <s v="ActionUp"/>
    <n v="3.4174582209998299"/>
    <s v="ActionDown"/>
    <n v="3.5578570229999902"/>
    <s v="ActionUp"/>
    <n v="3.61965530399993"/>
    <s v="ActionDown"/>
    <n v="4.0795091109998696"/>
    <s v="ActionUp"/>
    <n v="4.1195198899999896"/>
    <s v="ActionDown"/>
    <n v="4.2886198359997199"/>
    <s v="ActionUp"/>
    <n v="4.3445798879997701"/>
    <s v="ActionDown"/>
    <n v="4.79225728299979"/>
    <s v="ActionUp"/>
    <n v="4.8441775959999998"/>
    <s v="Stop"/>
    <n v="5.7925013449998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1"/>
    <x v="16"/>
    <s v="Setup"/>
    <s v="Moto G"/>
    <s v="Start"/>
    <n v="6.2499998421117198E-6"/>
    <s v="ActionDown"/>
    <n v="0.71333364600013704"/>
    <s v="ActionUp"/>
    <n v="0.76502036400006501"/>
    <s v="ActionDown"/>
    <n v="0.89770640599999696"/>
    <s v="ActionUp"/>
    <n v="0.95518786399998101"/>
    <s v="ActionDown"/>
    <n v="1.0883492699999799"/>
    <s v="ActionUp"/>
    <n v="1.14598598800012"/>
    <s v="ActionDown"/>
    <n v="1.55384593500002"/>
    <s v="ActionUp"/>
    <n v="1.6099061449999601"/>
    <s v="ActionDown"/>
    <n v="1.79715583200004"/>
    <s v="ActionUp"/>
    <n v="1.83538208200025"/>
    <s v="ActionDown"/>
    <n v="2.3113824500001101"/>
    <s v="ActionUp"/>
    <n v="2.3814079160001702"/>
    <s v="Stop"/>
    <n v="3.080693956000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2"/>
    <x v="16"/>
    <s v="Setup"/>
    <s v="Moto G"/>
    <s v="Start"/>
    <n v="6.8230001488700501E-6"/>
    <s v="ActionDown"/>
    <n v="0.56315536500005603"/>
    <s v="ActionUp"/>
    <n v="0.60278546900008201"/>
    <s v="ActionDown"/>
    <n v="0.76138494899987497"/>
    <s v="ActionUp"/>
    <n v="0.81668651200015996"/>
    <s v="ActionDown"/>
    <n v="0.99624968799980695"/>
    <s v="ActionUp"/>
    <n v="1.0309886979998699"/>
    <s v="ActionDown"/>
    <n v="1.51415828200015"/>
    <s v="ActionUp"/>
    <n v="1.5656648439999099"/>
    <s v="ActionDown"/>
    <n v="1.7333376040000901"/>
    <s v="ActionUp"/>
    <n v="1.77968557299982"/>
    <s v="ActionDown"/>
    <n v="2.2516721500001"/>
    <s v="ActionUp"/>
    <n v="2.3146368719999302"/>
    <s v="Stop"/>
    <n v="3.041250489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3"/>
    <x v="16"/>
    <s v="Setup"/>
    <s v="Moto G"/>
    <s v="Start"/>
    <n v="6.7709997892961803E-6"/>
    <s v="ActionDown"/>
    <n v="0.63333440299993504"/>
    <s v="ActionUp"/>
    <n v="0.68437956399975497"/>
    <s v="ActionDown"/>
    <n v="0.82605138500002795"/>
    <s v="ActionUp"/>
    <n v="0.87411976999965102"/>
    <s v="ActionDown"/>
    <n v="1.04112081199991"/>
    <s v="ActionUp"/>
    <n v="1.07671700999981"/>
    <s v="ActionDown"/>
    <n v="1.5118394559999599"/>
    <s v="ActionUp"/>
    <n v="1.5640015929998199"/>
    <s v="ActionDown"/>
    <n v="1.7276339889999599"/>
    <s v="ActionUp"/>
    <n v="1.7902174269997799"/>
    <s v="ActionDown"/>
    <n v="2.3020891969999799"/>
    <s v="ActionUp"/>
    <n v="2.3600863319998"/>
    <s v="Stop"/>
    <n v="2.997121125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4"/>
    <x v="16"/>
    <s v="Setup"/>
    <s v="Moto G"/>
    <s v="Start"/>
    <n v="5.6769999901007302E-6"/>
    <s v="ActionDown"/>
    <n v="0.73553252900001098"/>
    <s v="ActionUp"/>
    <n v="0.77559667800005605"/>
    <s v="ActionDown"/>
    <n v="0.94112745999973402"/>
    <s v="ActionUp"/>
    <n v="0.96565809499998001"/>
    <s v="ActionDown"/>
    <n v="1.1103563399997201"/>
    <s v="ActionUp"/>
    <n v="1.1678613379999601"/>
    <s v="ActionDown"/>
    <n v="1.6150301539996601"/>
    <s v="ActionUp"/>
    <n v="1.6670737989997999"/>
    <s v="ActionDown"/>
    <n v="1.8552923929996701"/>
    <s v="ActionUp"/>
    <n v="1.90492036099976"/>
    <s v="ActionDown"/>
    <n v="2.4315181729998501"/>
    <s v="ActionUp"/>
    <n v="2.49897947599993"/>
    <s v="Stop"/>
    <n v="2.948906143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5"/>
    <x v="16"/>
    <s v="Setup"/>
    <s v="Moto G"/>
    <s v="Start"/>
    <n v="6.0929996834602198E-6"/>
    <s v="ActionDown"/>
    <n v="0.62577754999983803"/>
    <s v="ActionUp"/>
    <n v="0.66552786300007905"/>
    <s v="ActionDown"/>
    <n v="0.80347708299996101"/>
    <s v="ActionUp"/>
    <n v="0.85565682099968399"/>
    <s v="ActionDown"/>
    <n v="1.0173150499999699"/>
    <s v="ActionUp"/>
    <n v="1.0700743209999899"/>
    <s v="ActionDown"/>
    <n v="1.4654418209997799"/>
    <s v="ActionUp"/>
    <n v="1.50900661299965"/>
    <s v="ActionDown"/>
    <n v="1.6912369759998001"/>
    <s v="ActionUp"/>
    <n v="1.7472912469997901"/>
    <s v="ActionDown"/>
    <n v="2.2151945319997099"/>
    <s v="ActionUp"/>
    <n v="2.2820721349999"/>
    <s v="Stop"/>
    <n v="2.8299843719996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6"/>
    <x v="16"/>
    <s v="Setup"/>
    <s v="Moto G"/>
    <s v="Start"/>
    <n v="7.2920001912279901E-6"/>
    <s v="ActionDown"/>
    <n v="0.62553817700018"/>
    <s v="ActionUp"/>
    <n v="0.67258536400004199"/>
    <s v="ActionDown"/>
    <n v="0.79504786500001501"/>
    <s v="ActionUp"/>
    <n v="0.83972739600039803"/>
    <s v="ActionDown"/>
    <n v="0.95177046900016604"/>
    <s v="ActionUp"/>
    <n v="1.0182018230002501"/>
    <s v="ActionDown"/>
    <n v="1.4653708840000901"/>
    <s v="ActionUp"/>
    <n v="1.50541849000001"/>
    <s v="ActionDown"/>
    <n v="1.6290432290002099"/>
    <s v="ActionUp"/>
    <n v="1.6984749480002299"/>
    <s v="ActionDown"/>
    <n v="2.2336296870002998"/>
    <s v="ActionUp"/>
    <n v="2.28961281200008"/>
    <s v="Stop"/>
    <n v="2.918295206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7"/>
    <x v="16"/>
    <s v="Setup"/>
    <s v="Moto G"/>
    <s v="Start"/>
    <n v="6.2499998421117198E-6"/>
    <s v="ActionDown"/>
    <n v="0.71020287800001802"/>
    <s v="ActionUp"/>
    <n v="0.74555114199983996"/>
    <s v="ActionDown"/>
    <n v="0.86309213499998805"/>
    <s v="ActionUp"/>
    <n v="0.91114916800006496"/>
    <s v="ActionDown"/>
    <n v="1.02798864599981"/>
    <s v="ActionUp"/>
    <n v="1.07864291699979"/>
    <s v="ActionDown"/>
    <n v="1.5139278289998399"/>
    <s v="ActionUp"/>
    <n v="1.5644121739996899"/>
    <s v="ActionDown"/>
    <n v="1.7164776139998099"/>
    <s v="ActionUp"/>
    <n v="1.76669978900008"/>
    <s v="ActionDown"/>
    <n v="2.3824455650001202"/>
    <s v="ActionUp"/>
    <n v="2.4341714209999701"/>
    <s v="Stop"/>
    <n v="3.0115524130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8"/>
    <x v="16"/>
    <s v="Setup"/>
    <s v="Moto G"/>
    <s v="Start"/>
    <n v="5.8850000641541496E-6"/>
    <s v="ActionDown"/>
    <n v="0.62496831699991096"/>
    <s v="ActionUp"/>
    <n v="0.65701821299990104"/>
    <s v="ActionDown"/>
    <n v="0.80095592099996704"/>
    <s v="ActionUp"/>
    <n v="0.83543446199973903"/>
    <s v="ActionDown"/>
    <n v="0.988447743000051"/>
    <s v="ActionUp"/>
    <n v="1.04967831699968"/>
    <s v="ActionDown"/>
    <n v="1.4622338899998699"/>
    <s v="ActionUp"/>
    <n v="1.5131771719998099"/>
    <s v="ActionDown"/>
    <n v="1.6792847229998999"/>
    <s v="ActionUp"/>
    <n v="1.7269575880000001"/>
    <s v="ActionDown"/>
    <n v="2.2654968570000098"/>
    <s v="ActionUp"/>
    <n v="2.3212960779996998"/>
    <s v="Stop"/>
    <n v="2.844903523999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9"/>
    <x v="16"/>
    <s v="Setup"/>
    <s v="Moto G"/>
    <s v="Start"/>
    <n v="7.1869999374030099E-6"/>
    <s v="ActionDown"/>
    <n v="0.58734474500033595"/>
    <s v="ActionUp"/>
    <n v="0.63788145600028601"/>
    <s v="ActionDown"/>
    <n v="0.77231599000015105"/>
    <s v="ActionUp"/>
    <n v="0.81612369899994497"/>
    <s v="ActionDown"/>
    <n v="0.98185859500017603"/>
    <s v="ActionUp"/>
    <n v="1.0305640619999299"/>
    <s v="ActionDown"/>
    <n v="1.42626505199996"/>
    <s v="ActionUp"/>
    <n v="1.4816888540003601"/>
    <s v="ActionDown"/>
    <n v="1.6258945320000699"/>
    <s v="ActionUp"/>
    <n v="1.6843056760003401"/>
    <s v="ActionDown"/>
    <n v="2.0674483860002502"/>
    <s v="ActionUp"/>
    <n v="2.13528624900027"/>
    <s v="Stop"/>
    <n v="2.920402603000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0"/>
    <x v="16"/>
    <s v="Setup"/>
    <s v="Moto G"/>
    <s v="Start"/>
    <n v="1.3384999874688201E-5"/>
    <s v="ActionDown"/>
    <n v="0.35384416399983798"/>
    <s v="ActionUp"/>
    <n v="0.38609322599995699"/>
    <s v="ActionDown"/>
    <n v="0.51880145599989103"/>
    <s v="ActionUp"/>
    <n v="0.57663286299975802"/>
    <s v="ActionDown"/>
    <n v="0.72081989499974897"/>
    <s v="ActionUp"/>
    <n v="0.779433591999804"/>
    <s v="ActionDown"/>
    <n v="1.3027137869998999"/>
    <s v="ActionUp"/>
    <n v="1.3374289289999901"/>
    <s v="ActionDown"/>
    <n v="1.5172045310000599"/>
    <s v="ActionUp"/>
    <n v="1.57558229000005"/>
    <s v="ActionDown"/>
    <n v="2.1470103120000199"/>
    <s v="ActionUp"/>
    <n v="2.20526197499975"/>
    <s v="Stop"/>
    <n v="2.9106870289997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1"/>
    <x v="16"/>
    <s v="Setup"/>
    <s v="Moto G"/>
    <s v="Start"/>
    <n v="5.7809997997537704E-6"/>
    <s v="ActionDown"/>
    <n v="0.60170484299987903"/>
    <s v="ActionUp"/>
    <n v="0.65656234300013205"/>
    <s v="ActionDown"/>
    <n v="0.81324473799986596"/>
    <s v="ActionUp"/>
    <n v="0.859489113000108"/>
    <s v="ActionDown"/>
    <n v="1.0303605210001401"/>
    <s v="ActionUp"/>
    <n v="1.0851086450002101"/>
    <s v="ActionDown"/>
    <n v="1.5086938519998501"/>
    <s v="ActionUp"/>
    <n v="1.5605262570002101"/>
    <s v="ActionDown"/>
    <n v="1.7480007270000799"/>
    <s v="ActionUp"/>
    <n v="1.79787677100011"/>
    <s v="ActionDown"/>
    <n v="2.35777744799997"/>
    <s v="ActionUp"/>
    <n v="2.4041995839997901"/>
    <s v="Stop"/>
    <n v="3.366769792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2"/>
    <x v="16"/>
    <s v="Setup"/>
    <s v="Moto G"/>
    <s v="Start"/>
    <n v="5.8340001487522301E-6"/>
    <s v="ActionDown"/>
    <n v="0.48794583200015001"/>
    <s v="ActionUp"/>
    <n v="0.54395973800001196"/>
    <s v="ActionDown"/>
    <n v="0.68744593600013104"/>
    <s v="ActionUp"/>
    <n v="0.72280171800002702"/>
    <s v="ActionDown"/>
    <n v="0.88784140400002798"/>
    <s v="ActionUp"/>
    <n v="0.93696770599990398"/>
    <s v="ActionDown"/>
    <n v="1.35322202899988"/>
    <s v="ActionUp"/>
    <n v="1.38903041599996"/>
    <s v="ActionDown"/>
    <n v="1.5658766129999999"/>
    <s v="ActionUp"/>
    <n v="1.6265374979998299"/>
    <s v="ActionDown"/>
    <n v="2.10507062399983"/>
    <s v="ActionUp"/>
    <n v="2.16102051799998"/>
    <s v="Stop"/>
    <n v="2.6695449979997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3"/>
    <x v="16"/>
    <s v="Setup"/>
    <s v="Moto G"/>
    <s v="Start"/>
    <n v="1.6458999652968399E-5"/>
    <s v="ActionDown"/>
    <n v="0.53211270199972205"/>
    <s v="ActionUp"/>
    <n v="0.57074625599989304"/>
    <s v="ActionDown"/>
    <n v="0.71292119899999296"/>
    <s v="ActionUp"/>
    <n v="0.76131036399965502"/>
    <s v="ActionDown"/>
    <n v="0.94275562499979004"/>
    <s v="ActionUp"/>
    <n v="0.999083332999816"/>
    <s v="ActionDown"/>
    <n v="1.4069686989996599"/>
    <s v="ActionUp"/>
    <n v="1.4508933859997299"/>
    <s v="ActionDown"/>
    <n v="1.6264377599995801"/>
    <s v="ActionUp"/>
    <n v="1.6888804689997401"/>
    <s v="ActionDown"/>
    <n v="2.1649603079999902"/>
    <s v="ActionUp"/>
    <n v="2.2229869799998498"/>
    <s v="Stop"/>
    <n v="2.7611016649998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4"/>
    <x v="16"/>
    <s v="SlowWalk"/>
    <s v="Moto G"/>
    <s v="Start"/>
    <n v="5.5730001804477002E-6"/>
    <s v="ActionDown"/>
    <n v="10.282227146999899"/>
    <s v="ActionUp"/>
    <n v="10.3190359250002"/>
    <s v="ActionDown"/>
    <n v="10.461753854000101"/>
    <s v="ActionUp"/>
    <n v="10.486107437999999"/>
    <s v="ActionDown"/>
    <n v="10.630052337"/>
    <s v="ActionUp"/>
    <n v="10.677573956000201"/>
    <s v="ActionDown"/>
    <n v="11.0246655230002"/>
    <s v="ActionUp"/>
    <n v="11.068518172999999"/>
    <s v="ActionDown"/>
    <n v="11.2241967140003"/>
    <s v="ActionUp"/>
    <n v="11.2706402050002"/>
    <s v="ActionDown"/>
    <n v="11.778961506"/>
    <s v="ActionUp"/>
    <n v="11.812377026999901"/>
    <s v="Stop"/>
    <n v="12.18439884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5"/>
    <x v="16"/>
    <s v="SlowWalk"/>
    <s v="Moto G"/>
    <s v="Start"/>
    <n v="6.8230001488700501E-6"/>
    <s v="ActionDown"/>
    <n v="0.60455760500008104"/>
    <s v="ActionUp"/>
    <n v="0.65074671900037995"/>
    <s v="ActionDown"/>
    <n v="0.79413380200003303"/>
    <s v="ActionUp"/>
    <n v="0.82904786500011995"/>
    <s v="ActionDown"/>
    <n v="0.981902656000329"/>
    <s v="ActionUp"/>
    <n v="1.043298176"/>
    <s v="ActionDown"/>
    <n v="1.4684764070002501"/>
    <s v="ActionUp"/>
    <n v="1.49478385300017"/>
    <s v="ActionDown"/>
    <n v="1.6625187490003499"/>
    <s v="ActionUp"/>
    <n v="1.70872145800012"/>
    <s v="ActionDown"/>
    <n v="2.2711429140003898"/>
    <s v="ActionUp"/>
    <n v="2.3148140640000698"/>
    <s v="Stop"/>
    <n v="2.8530312030002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6"/>
    <x v="16"/>
    <s v="SlowWalk"/>
    <s v="Moto G"/>
    <s v="Start"/>
    <n v="5.8860000535787498E-6"/>
    <s v="ActionDown"/>
    <n v="0.93484181600024296"/>
    <s v="ActionUp"/>
    <n v="0.97397848299988199"/>
    <s v="ActionDown"/>
    <n v="1.1253089520000601"/>
    <s v="ActionUp"/>
    <n v="1.17613108700015"/>
    <s v="ActionDown"/>
    <n v="1.3416973890002699"/>
    <s v="ActionUp"/>
    <n v="1.3779262960001599"/>
    <s v="ActionDown"/>
    <n v="1.8036405140000999"/>
    <s v="ActionUp"/>
    <n v="1.8530907230001501"/>
    <s v="ActionDown"/>
    <n v="2.0078495769998801"/>
    <s v="ActionUp"/>
    <n v="2.0672405660002302"/>
    <s v="ActionDown"/>
    <n v="2.54374718799999"/>
    <s v="ActionUp"/>
    <n v="2.5897334820001499"/>
    <s v="Stop"/>
    <n v="2.996641869000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7"/>
    <x v="16"/>
    <s v="SlowWalk"/>
    <s v="Moto G"/>
    <s v="Start"/>
    <n v="5.7289998949272499E-6"/>
    <s v="ActionDown"/>
    <n v="0.65604468699984797"/>
    <s v="ActionUp"/>
    <n v="0.67479354199986097"/>
    <s v="ActionDown"/>
    <n v="0.82848921799995801"/>
    <s v="ActionUp"/>
    <n v="0.87544557099999998"/>
    <s v="ActionDown"/>
    <n v="1.0302065619998699"/>
    <s v="ActionUp"/>
    <n v="1.0775936449999699"/>
    <s v="ActionDown"/>
    <n v="1.5132012469998699"/>
    <s v="ActionUp"/>
    <n v="1.5528317180000999"/>
    <s v="ActionDown"/>
    <n v="1.73247166500004"/>
    <s v="ActionUp"/>
    <n v="1.8025515089998401"/>
    <s v="ActionDown"/>
    <n v="2.35181067699977"/>
    <s v="ActionUp"/>
    <n v="2.3969764569996999"/>
    <s v="Stop"/>
    <n v="3.0630513549999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8"/>
    <x v="16"/>
    <s v="SlowWalk"/>
    <s v="Moto G"/>
    <s v="Start"/>
    <n v="5.5730001804477002E-6"/>
    <s v="ActionDown"/>
    <n v="0.88293509300001405"/>
    <s v="ActionUp"/>
    <n v="0.92147943100007901"/>
    <s v="ActionDown"/>
    <n v="1.07359947800023"/>
    <s v="ActionUp"/>
    <n v="1.11187145500025"/>
    <s v="ActionDown"/>
    <n v="1.2796590070001901"/>
    <s v="ActionUp"/>
    <n v="1.33755218499982"/>
    <s v="ActionDown"/>
    <n v="1.7738274449998199"/>
    <s v="ActionUp"/>
    <n v="1.8006018720002399"/>
    <s v="ActionDown"/>
    <n v="1.97858343500001"/>
    <s v="ActionUp"/>
    <n v="2.0151092679998301"/>
    <s v="ActionDown"/>
    <n v="2.5337498919998298"/>
    <s v="ActionUp"/>
    <n v="2.5732753110000801"/>
    <s v="Stop"/>
    <n v="3.0078182779998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9"/>
    <x v="16"/>
    <s v="FastWalk"/>
    <s v="Moto G"/>
    <s v="Start"/>
    <n v="1.4062999980524099E-5"/>
    <s v="ActionDown"/>
    <n v="1.8154835629998101"/>
    <s v="ActionUp"/>
    <n v="1.84748490899983"/>
    <s v="ActionDown"/>
    <n v="1.98190657799978"/>
    <s v="ActionUp"/>
    <n v="2.02617361000011"/>
    <s v="ActionDown"/>
    <n v="2.1699850159998202"/>
    <s v="ActionUp"/>
    <n v="2.2280690259999498"/>
    <s v="ActionDown"/>
    <n v="2.6134938169998301"/>
    <s v="ActionUp"/>
    <n v="2.6441790250000801"/>
    <s v="ActionDown"/>
    <n v="2.7760087669998899"/>
    <s v="ActionUp"/>
    <n v="2.8340655880001502"/>
    <s v="ActionDown"/>
    <n v="3.3218068420001101"/>
    <s v="ActionUp"/>
    <n v="3.3570465249999799"/>
    <s v="Stop"/>
    <n v="3.775862622999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0"/>
    <x v="16"/>
    <s v="FastWalk"/>
    <s v="Moto G"/>
    <s v="Start"/>
    <n v="7.3960000008810303E-6"/>
    <s v="ActionDown"/>
    <n v="0.554122081000059"/>
    <s v="ActionUp"/>
    <n v="0.60204530800001499"/>
    <s v="ActionDown"/>
    <n v="0.74438614200016595"/>
    <s v="ActionUp"/>
    <n v="0.79176577700036399"/>
    <s v="ActionDown"/>
    <n v="0.94427984000003495"/>
    <s v="ActionUp"/>
    <n v="1.0174719750002601"/>
    <s v="ActionDown"/>
    <n v="1.4109537460003501"/>
    <s v="ActionUp"/>
    <n v="1.44483827700014"/>
    <s v="ActionDown"/>
    <n v="1.6033556219999801"/>
    <s v="ActionUp"/>
    <n v="1.6593928600000201"/>
    <s v="ActionDown"/>
    <n v="2.23745499999995"/>
    <s v="ActionUp"/>
    <n v="2.2770818690000798"/>
    <s v="Stop"/>
    <n v="2.832123588000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1"/>
    <x v="16"/>
    <s v="FastWalk"/>
    <s v="Moto G"/>
    <s v="Start"/>
    <n v="5.7810002545011196E-6"/>
    <s v="ActionDown"/>
    <n v="2.12741378700002"/>
    <s v="ActionUp"/>
    <n v="2.1380792090003502"/>
    <s v="ActionDown"/>
    <n v="2.2930592760003399"/>
    <s v="ActionUp"/>
    <n v="2.3282305699999499"/>
    <s v="ActionDown"/>
    <n v="2.49509911400036"/>
    <s v="ActionUp"/>
    <n v="2.5304541670002401"/>
    <s v="ActionDown"/>
    <n v="2.9550493159999802"/>
    <s v="ActionUp"/>
    <n v="2.9820367880001801"/>
    <s v="ActionDown"/>
    <n v="3.12619150900036"/>
    <s v="ActionUp"/>
    <n v="3.17272265600013"/>
    <s v="ActionDown"/>
    <n v="3.7312267189999999"/>
    <s v="ActionUp"/>
    <n v="3.7543471339999899"/>
    <s v="Stop"/>
    <n v="4.202058592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2"/>
    <x v="16"/>
    <s v="FastWalk"/>
    <s v="Moto G"/>
    <s v="Start"/>
    <n v="5.3640001169696899E-6"/>
    <s v="ActionDown"/>
    <n v="0.61214655699996001"/>
    <s v="ActionUp"/>
    <n v="0.65579062899996599"/>
    <s v="ActionDown"/>
    <n v="0.78499093799973696"/>
    <s v="ActionUp"/>
    <n v="0.82239510399995197"/>
    <s v="ActionDown"/>
    <n v="0.96395119699991405"/>
    <s v="ActionUp"/>
    <n v="1.0129441660001199"/>
    <s v="ActionDown"/>
    <n v="1.4991041700000001"/>
    <s v="ActionUp"/>
    <n v="1.5234627079998899"/>
    <s v="ActionDown"/>
    <n v="1.70224625199989"/>
    <s v="ActionUp"/>
    <n v="1.7376968739999901"/>
    <s v="ActionDown"/>
    <n v="2.2794287789997698"/>
    <s v="ActionUp"/>
    <n v="2.30839472800016"/>
    <s v="Stop"/>
    <n v="2.8596237440001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3"/>
    <x v="16"/>
    <s v="FastWalk"/>
    <s v="Moto G"/>
    <s v="Start"/>
    <n v="5.8860000535787498E-6"/>
    <s v="ActionDown"/>
    <n v="1.05544120200011"/>
    <s v="ActionUp"/>
    <n v="1.0989249519998301"/>
    <s v="ActionDown"/>
    <n v="1.2523758889997201"/>
    <s v="ActionUp"/>
    <n v="1.27713068499997"/>
    <s v="ActionDown"/>
    <n v="1.46839677299976"/>
    <s v="ActionUp"/>
    <n v="1.5149028209998501"/>
    <s v="ActionDown"/>
    <n v="2.0467854729999999"/>
    <s v="ActionUp"/>
    <n v="2.0853495359997298"/>
    <s v="ActionDown"/>
    <n v="2.2275215659997198"/>
    <s v="ActionUp"/>
    <n v="2.2757803689996701"/>
    <s v="ActionDown"/>
    <n v="2.8183899529999499"/>
    <s v="ActionUp"/>
    <n v="2.84771203599984"/>
    <s v="Stop"/>
    <n v="3.3724802110000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4"/>
    <x v="16"/>
    <s v="Sitting"/>
    <s v="Moto G"/>
    <s v="Start"/>
    <n v="6.1980003920325501E-6"/>
    <s v="ActionDown"/>
    <n v="12.83877828"/>
    <s v="ActionUp"/>
    <n v="12.866512652000401"/>
    <s v="ActionDown"/>
    <n v="13.0193266120004"/>
    <s v="ActionUp"/>
    <n v="13.068209371000099"/>
    <s v="ActionDown"/>
    <n v="13.223291247000301"/>
    <s v="ActionUp"/>
    <n v="13.259200622000201"/>
    <s v="ActionDown"/>
    <n v="13.6510184830003"/>
    <s v="ActionUp"/>
    <n v="13.698430674999999"/>
    <s v="ActionDown"/>
    <n v="13.8650794240002"/>
    <s v="ActionUp"/>
    <n v="13.9008327030001"/>
    <s v="ActionDown"/>
    <n v="14.404819282"/>
    <s v="ActionUp"/>
    <n v="14.447610033000201"/>
    <s v="Stop"/>
    <n v="15.093841967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5"/>
    <x v="16"/>
    <s v="Sitting"/>
    <s v="Moto G"/>
    <s v="Start"/>
    <n v="6.5100002757389996E-6"/>
    <s v="ActionDown"/>
    <n v="0.857311654000113"/>
    <s v="ActionUp"/>
    <n v="0.903777846000139"/>
    <s v="ActionDown"/>
    <n v="1.0377978730002699"/>
    <s v="ActionUp"/>
    <n v="1.09372040800008"/>
    <s v="ActionDown"/>
    <n v="1.2260794880003201"/>
    <s v="ActionUp"/>
    <n v="1.2723321940002199"/>
    <s v="ActionDown"/>
    <n v="1.6560996940002"/>
    <s v="ActionUp"/>
    <n v="1.70009245600022"/>
    <s v="ActionDown"/>
    <n v="1.8558957889999801"/>
    <s v="ActionUp"/>
    <n v="1.9031021430000601"/>
    <s v="ActionDown"/>
    <n v="2.3784541210002299"/>
    <s v="ActionUp"/>
    <n v="2.4366783929999598"/>
    <s v="Stop"/>
    <n v="3.073117716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6"/>
    <x v="16"/>
    <s v="Sitting"/>
    <s v="Moto G"/>
    <s v="Start"/>
    <n v="7.0309997681761101E-6"/>
    <s v="ActionDown"/>
    <n v="0.75634619599986697"/>
    <s v="ActionUp"/>
    <n v="0.79794583199964098"/>
    <s v="ActionDown"/>
    <n v="0.93960307099996498"/>
    <s v="ActionUp"/>
    <n v="0.97673692499984099"/>
    <s v="ActionDown"/>
    <n v="1.1262499449999199"/>
    <s v="ActionUp"/>
    <n v="1.1795672889997999"/>
    <s v="ActionDown"/>
    <n v="1.5511143209996501"/>
    <s v="ActionUp"/>
    <n v="1.59464687299987"/>
    <s v="ActionDown"/>
    <n v="1.7528359349998901"/>
    <s v="ActionUp"/>
    <n v="1.80892994499981"/>
    <s v="ActionDown"/>
    <n v="2.3092535910000098"/>
    <s v="ActionUp"/>
    <n v="2.34342353900001"/>
    <s v="Stop"/>
    <n v="2.926054216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7"/>
    <x v="16"/>
    <s v="Sitting"/>
    <s v="Moto G"/>
    <s v="Start"/>
    <n v="5.2079999477427902E-6"/>
    <s v="ActionDown"/>
    <n v="0.58046411599980197"/>
    <s v="ActionUp"/>
    <n v="0.62745874699976401"/>
    <s v="ActionDown"/>
    <n v="0.78112318000012204"/>
    <s v="ActionUp"/>
    <n v="0.80563109300010105"/>
    <s v="ActionDown"/>
    <n v="0.94740077999995198"/>
    <s v="ActionUp"/>
    <n v="0.97254036499998597"/>
    <s v="ActionDown"/>
    <n v="1.3894784340000099"/>
    <s v="ActionUp"/>
    <n v="1.41154181899992"/>
    <s v="ActionDown"/>
    <n v="1.56656463399986"/>
    <s v="ActionUp"/>
    <n v="1.6140085920001099"/>
    <s v="ActionDown"/>
    <n v="2.1057935399999201"/>
    <s v="ActionUp"/>
    <n v="2.16048640400003"/>
    <s v="Stop"/>
    <n v="2.9364857259997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8"/>
    <x v="16"/>
    <s v="Sitting"/>
    <s v="Moto G"/>
    <s v="Start"/>
    <n v="6.2499998421117198E-6"/>
    <s v="ActionDown"/>
    <n v="0.625942968999879"/>
    <s v="ActionUp"/>
    <n v="0.64850645900014503"/>
    <s v="ActionDown"/>
    <n v="0.80235614699995395"/>
    <s v="ActionUp"/>
    <n v="0.82677395900009198"/>
    <s v="ActionDown"/>
    <n v="0.98310734400001798"/>
    <s v="ActionUp"/>
    <n v="1.04106729099976"/>
    <s v="ActionDown"/>
    <n v="1.4168100540000499"/>
    <s v="ActionUp"/>
    <n v="1.4682848419997701"/>
    <s v="ActionDown"/>
    <n v="1.6211684370000501"/>
    <s v="ActionUp"/>
    <n v="1.6706732299999201"/>
    <s v="ActionDown"/>
    <n v="2.1254690659998201"/>
    <s v="ActionUp"/>
    <n v="2.1817527069997502"/>
    <s v="Stop"/>
    <n v="2.7438310940001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n v="1"/>
    <x v="17"/>
    <s v="Setup"/>
    <s v="Nexus 4"/>
    <s v="Start"/>
    <n v="0"/>
    <s v="ActionDown"/>
    <n v="43.385641235999998"/>
    <s v="ActionUp"/>
    <n v="43.465574091998803"/>
    <s v="ActionDown"/>
    <n v="43.587960785000099"/>
    <s v="ActionUp"/>
    <n v="43.677660159999498"/>
    <s v="ActionDown"/>
    <n v="43.983291167998601"/>
    <s v="ActionUp"/>
    <n v="44.062796737998703"/>
    <s v="Stop"/>
    <n v="47.645766368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2"/>
    <x v="17"/>
    <s v="Setup"/>
    <s v="Nexus 4"/>
    <s v="Start"/>
    <n v="3.0520999644068002E-5"/>
    <s v="ActionDown"/>
    <n v="0.98235922399908304"/>
    <s v="ActionUp"/>
    <n v="1.0414466649999601"/>
    <s v="ActionDown"/>
    <n v="1.17466809100005"/>
    <s v="ActionUp"/>
    <n v="1.2438272550007199"/>
    <s v="ActionDown"/>
    <n v="1.4480695860002"/>
    <s v="ActionUp"/>
    <n v="1.52757515600023"/>
    <s v="ActionDown"/>
    <n v="1.6401953299991801"/>
    <s v="ActionUp"/>
    <n v="1.70972073899974"/>
    <s v="Stop"/>
    <n v="2.7946284129993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3"/>
    <x v="17"/>
    <s v="Setup"/>
    <s v="Nexus 4"/>
    <s v="Start"/>
    <n v="0"/>
    <s v="ActionDown"/>
    <n v="0.85978940899985901"/>
    <s v="ActionUp"/>
    <n v="0.91915153399895599"/>
    <s v="ActionDown"/>
    <n v="1.0316496270006601"/>
    <s v="ActionUp"/>
    <n v="1.1216847249997901"/>
    <s v="ActionDown"/>
    <n v="1.21550434900018"/>
    <s v="ActionUp"/>
    <n v="1.29363650400046"/>
    <s v="ActionDown"/>
    <n v="1.39618495399918"/>
    <s v="ActionUp"/>
    <n v="1.45554707799965"/>
    <s v="Stop"/>
    <n v="1.7202807880002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4"/>
    <x v="17"/>
    <s v="Setup"/>
    <s v="Nexus 4"/>
    <s v="Start"/>
    <n v="3.0519999199896099E-5"/>
    <s v="ActionDown"/>
    <n v="0.46528307599874003"/>
    <s v="ActionUp"/>
    <n v="0.51472607899995604"/>
    <s v="ActionDown"/>
    <n v="0.61669464300029997"/>
    <s v="ActionUp"/>
    <n v="0.69681062000017802"/>
    <s v="ActionDown"/>
    <n v="0.80924767199940095"/>
    <s v="ActionUp"/>
    <n v="0.86876239799858002"/>
    <s v="ActionDown"/>
    <n v="0.97155501199995298"/>
    <s v="ActionUp"/>
    <n v="1.05099954199977"/>
    <s v="Stop"/>
    <n v="1.30694338299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5"/>
    <x v="17"/>
    <s v="Setup"/>
    <s v="Nexus 4"/>
    <s v="Start"/>
    <n v="0"/>
    <s v="ActionDown"/>
    <n v="0.38284755200038401"/>
    <s v="ActionUp"/>
    <n v="0.46360445699974601"/>
    <s v="ActionDown"/>
    <n v="0.55501297100090596"/>
    <s v="ActionUp"/>
    <n v="0.62441630000102999"/>
    <s v="ActionDown"/>
    <n v="0.78748664700105997"/>
    <s v="ActionUp"/>
    <n v="0.87736914500055696"/>
    <s v="ActionDown"/>
    <n v="0.95965206800064995"/>
    <s v="ActionUp"/>
    <n v="1.0495345649997001"/>
    <s v="Stop"/>
    <n v="1.333770791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6"/>
    <x v="17"/>
    <s v="Setup"/>
    <s v="Nexus 4"/>
    <s v="Start"/>
    <n v="0"/>
    <s v="ActionDown"/>
    <n v="0.40573783200125002"/>
    <s v="ActionUp"/>
    <n v="0.464245385001049"/>
    <s v="ActionDown"/>
    <n v="0.56703799900060403"/>
    <s v="ActionUp"/>
    <n v="0.64663513100094805"/>
    <s v="ActionDown"/>
    <n v="0.779887076001614"/>
    <s v="ActionUp"/>
    <n v="0.86946436800099003"/>
    <s v="ActionDown"/>
    <n v="0.95165573200028997"/>
    <s v="ActionUp"/>
    <n v="1.01107889700142"/>
    <s v="Stop"/>
    <n v="1.255424996999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7"/>
    <x v="17"/>
    <s v="Setup"/>
    <s v="Nexus 4"/>
    <s v="Start"/>
    <n v="0"/>
    <s v="ActionDown"/>
    <n v="0.39294979400074198"/>
    <s v="ActionUp"/>
    <n v="0.45228139800019501"/>
    <s v="ActionDown"/>
    <n v="0.55479932799971698"/>
    <s v="ActionUp"/>
    <n v="0.64446818299984399"/>
    <s v="ActionDown"/>
    <n v="0.78116893100013796"/>
    <s v="ActionUp"/>
    <n v="0.84727605700027198"/>
    <s v="ActionDown"/>
    <n v="0.94985502800045596"/>
    <s v="ActionUp"/>
    <n v="0.99880970599951902"/>
    <s v="Stop"/>
    <n v="1.233206165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8"/>
    <x v="17"/>
    <s v="Setup"/>
    <s v="Nexus 4"/>
    <s v="Start"/>
    <n v="0"/>
    <s v="ActionDown"/>
    <n v="0.402929955000217"/>
    <s v="ActionUp"/>
    <n v="0.431588585001009"/>
    <s v="ActionDown"/>
    <n v="0.56490157100051797"/>
    <s v="ActionUp"/>
    <n v="0.63430489699931003"/>
    <s v="ActionDown"/>
    <n v="0.76749580199975698"/>
    <s v="ActionUp"/>
    <n v="0.85722569700010298"/>
    <s v="ActionDown"/>
    <n v="0.94967190500028598"/>
    <s v="ActionUp"/>
    <n v="1.0421791539993099"/>
    <s v="Stop"/>
    <n v="1.324248434999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9"/>
    <x v="17"/>
    <s v="Setup"/>
    <s v="Nexus 4"/>
    <s v="Start"/>
    <n v="0"/>
    <s v="ActionDown"/>
    <n v="0.85969784799999605"/>
    <s v="ActionUp"/>
    <n v="0.92882649199964296"/>
    <s v="ActionDown"/>
    <n v="1.0520982749985699"/>
    <s v="ActionUp"/>
    <n v="1.1214710819986"/>
    <s v="ActionDown"/>
    <n v="1.34552113499921"/>
    <s v="ActionUp"/>
    <n v="1.40494429999853"/>
    <s v="ActionDown"/>
    <n v="1.5175644749997399"/>
    <s v="ActionUp"/>
    <n v="1.56658019199858"/>
    <s v="Stop"/>
    <n v="2.155562337999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0"/>
    <x v="17"/>
    <s v="Setup"/>
    <s v="Nexus 4"/>
    <s v="Start"/>
    <n v="3.0520001018885503E-5"/>
    <s v="ActionDown"/>
    <n v="0.96966274900114502"/>
    <s v="ActionUp"/>
    <n v="1.0592705630006001"/>
    <s v="ActionDown"/>
    <n v="1.1623073390001"/>
    <s v="ActionUp"/>
    <n v="1.24159926600077"/>
    <s v="ActionDown"/>
    <n v="1.4156264299999699"/>
    <s v="ActionUp"/>
    <n v="1.47504959400066"/>
    <s v="ActionDown"/>
    <n v="1.57698763700136"/>
    <s v="ActionUp"/>
    <n v="1.6565542490006899"/>
    <s v="Stop"/>
    <n v="2.265588277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1"/>
    <x v="17"/>
    <s v="Setup"/>
    <s v="Nexus 4"/>
    <s v="Start"/>
    <n v="3.0520999644068002E-5"/>
    <s v="ActionDown"/>
    <n v="0.52556081200054905"/>
    <s v="ActionUp"/>
    <n v="0.58473981499992"/>
    <s v="ActionDown"/>
    <n v="0.707981079000092"/>
    <s v="ActionUp"/>
    <n v="0.78730352700040296"/>
    <s v="ActionDown"/>
    <n v="1.04227071700006"/>
    <s v="ActionUp"/>
    <n v="1.12162368499957"/>
    <s v="ActionDown"/>
    <n v="1.24431558099968"/>
    <s v="ActionUp"/>
    <n v="1.3160384570001"/>
    <s v="Stop"/>
    <n v="3.724858843999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2"/>
    <x v="17"/>
    <s v="Setup"/>
    <s v="Nexus 4"/>
    <s v="Start"/>
    <n v="0"/>
    <s v="ActionDown"/>
    <n v="2.2991301689999002"/>
    <s v="ActionUp"/>
    <n v="2.3667327950006398"/>
    <s v="ActionDown"/>
    <n v="2.4795055700014901"/>
    <s v="ActionUp"/>
    <n v="2.5490004580005898"/>
    <s v="ActionDown"/>
    <n v="2.6820082410013102"/>
    <s v="ActionUp"/>
    <n v="2.7414924460008399"/>
    <s v="ActionDown"/>
    <n v="2.8441934980000898"/>
    <s v="ActionUp"/>
    <n v="2.9235769870010699"/>
    <s v="Stop"/>
    <n v="3.4711124679997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3"/>
    <x v="17"/>
    <s v="Setup"/>
    <s v="Nexus 4"/>
    <s v="Start"/>
    <n v="0"/>
    <s v="ActionDown"/>
    <n v="3.3983213780011199"/>
    <s v="ActionUp"/>
    <n v="3.4780711120001699"/>
    <s v="ActionDown"/>
    <n v="3.6208148929999799"/>
    <s v="ActionUp"/>
    <n v="3.69043186300041"/>
    <s v="ActionDown"/>
    <n v="3.9756447430008799"/>
    <s v="ActionUp"/>
    <n v="4.0347016630003001"/>
    <s v="ActionDown"/>
    <n v="4.1578208440005202"/>
    <s v="ActionUp"/>
    <n v="4.2171829690014402"/>
    <s v="Stop"/>
    <n v="4.7751564160007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4"/>
    <x v="17"/>
    <s v="Setup"/>
    <s v="Nexus 4"/>
    <s v="Start"/>
    <n v="0"/>
    <s v="ActionDown"/>
    <n v="0.38232870499996302"/>
    <s v="ActionUp"/>
    <n v="0.43201587200019198"/>
    <s v="ActionDown"/>
    <n v="0.57622463100051302"/>
    <s v="ActionUp"/>
    <n v="0.60323516000062205"/>
    <s v="ActionDown"/>
    <n v="0.80735541000103594"/>
    <s v="ActionUp"/>
    <n v="0.83659392700064905"/>
    <s v="ActionDown"/>
    <n v="0.95922478300053604"/>
    <s v="ActionUp"/>
    <n v="0.96767892600109895"/>
    <s v="Stop"/>
    <n v="1.313749427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5"/>
    <x v="17"/>
    <s v="Setup"/>
    <s v="Nexus 4"/>
    <s v="Start"/>
    <n v="0"/>
    <s v="ActionDown"/>
    <n v="0.36197161700147201"/>
    <s v="ActionUp"/>
    <n v="0.40064092800093898"/>
    <s v="ActionDown"/>
    <n v="0.52424843600056104"/>
    <s v="ActionUp"/>
    <n v="0.57338623500072505"/>
    <s v="ActionDown"/>
    <n v="0.80726385000161804"/>
    <s v="ActionUp"/>
    <n v="0.83689913100169999"/>
    <s v="ActionDown"/>
    <n v="0.97018159700019102"/>
    <s v="ActionUp"/>
    <n v="1.0082710210008301"/>
    <s v="Stop"/>
    <n v="1.343934077000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n v="16"/>
    <x v="17"/>
    <s v="Setup"/>
    <s v="Nexus 4"/>
    <s v="Start"/>
    <n v="0"/>
    <s v="ActionDown"/>
    <n v="12.4953446560011"/>
    <s v="ActionUp"/>
    <n v="12.5243390110008"/>
    <s v="ActionDown"/>
    <n v="12.6488926500005"/>
    <s v="ActionUp"/>
    <n v="12.676299944001499"/>
    <s v="ActionDown"/>
    <n v="12.7895610450013"/>
    <s v="ActionUp"/>
    <n v="12.818158635000101"/>
    <s v="ActionDown"/>
    <n v="12.9316638990003"/>
    <s v="ActionUp"/>
    <n v="12.9706689360009"/>
    <s v="ActionDown"/>
    <n v="13.073888834000099"/>
    <s v="ActionUp"/>
    <n v="13.113076993000499"/>
    <s v="ActionDown"/>
    <n v="13.2259718500008"/>
    <s v="ActionUp"/>
    <n v="13.2550882840005"/>
    <s v="ActionDown"/>
    <n v="13.368074703001099"/>
    <s v="ActionUp"/>
    <n v="13.397313220000701"/>
    <s v="ActionDown"/>
    <n v="13.510299639001399"/>
    <s v="ActionUp"/>
    <n v="13.539965440000699"/>
    <s v="ActionDown"/>
    <n v="13.662565776001401"/>
    <s v="ActionUp"/>
    <n v="13.701814975000101"/>
    <s v="ActionDown"/>
    <n v="13.8142520260007"/>
    <s v="ActionUp"/>
    <n v="13.8437041870001"/>
    <s v="Stop"/>
    <n v="15.722599348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"/>
    <x v="18"/>
    <s v="Setup"/>
    <s v="Nexus 4"/>
    <s v="Start"/>
    <n v="3.0519999199896099E-5"/>
    <s v="ActionDown"/>
    <n v="4.0049748209985401"/>
    <s v="ActionUp"/>
    <n v="4.0896688539996804"/>
    <s v="ActionDown"/>
    <n v="4.4256065929985198"/>
    <s v="ActionUp"/>
    <n v="4.4958339690001496"/>
    <s v="ActionDown"/>
    <n v="4.6291469539992196"/>
    <s v="ActionUp"/>
    <n v="4.68872272299995"/>
    <s v="ActionDown"/>
    <n v="5.0758431249996603"/>
    <s v="ActionUp"/>
    <n v="5.1357546149993096"/>
    <s v="ActionDown"/>
    <n v="5.2787425589995101"/>
    <s v="ActionUp"/>
    <n v="5.3485426509996596"/>
    <s v="ActionDown"/>
    <n v="5.6545399049991802"/>
    <s v="ActionUp"/>
    <n v="5.7038913460000904"/>
    <s v="Stop"/>
    <n v="7.4003967640001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"/>
    <x v="18"/>
    <s v="Setup"/>
    <s v="Nexus 4"/>
    <s v="Start"/>
    <n v="0"/>
    <s v="ActionDown"/>
    <n v="20.8687013559992"/>
    <s v="ActionUp"/>
    <n v="20.927880356999498"/>
    <s v="ActionDown"/>
    <n v="21.247062410999199"/>
    <s v="ActionUp"/>
    <n v="21.293758581999999"/>
    <s v="ActionDown"/>
    <n v="21.438425145999599"/>
    <s v="ActionUp"/>
    <n v="21.475934682999601"/>
    <s v="ActionDown"/>
    <n v="21.862627802000102"/>
    <s v="ActionUp"/>
    <n v="21.922447730999899"/>
    <s v="ActionDown"/>
    <n v="22.105478403000198"/>
    <s v="ActionUp"/>
    <n v="22.114237750000001"/>
    <s v="ActionDown"/>
    <n v="22.359560503998999"/>
    <s v="ActionUp"/>
    <n v="22.419319391999998"/>
    <s v="Stop"/>
    <n v="23.953242785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"/>
    <x v="18"/>
    <s v="Setup"/>
    <s v="Nexus 4"/>
    <s v="Start"/>
    <n v="0"/>
    <s v="ActionDown"/>
    <n v="2.5586754169999"/>
    <s v="ActionUp"/>
    <n v="2.6364413240007698"/>
    <s v="ActionDown"/>
    <n v="3.0635128949997998"/>
    <s v="ActionUp"/>
    <n v="3.1338623540013901"/>
    <s v="ActionDown"/>
    <n v="3.2772165420010402"/>
    <s v="ActionUp"/>
    <n v="3.3280329629997101"/>
    <s v="ActionDown"/>
    <n v="3.7541278810003802"/>
    <s v="ActionUp"/>
    <n v="3.8239890130007499"/>
    <s v="ActionDown"/>
    <n v="4.0485273909998796"/>
    <s v="ActionUp"/>
    <n v="4.1080421189999399"/>
    <s v="ActionDown"/>
    <n v="4.5665496720011998"/>
    <s v="ActionUp"/>
    <n v="4.6259117959998504"/>
    <s v="Stop"/>
    <n v="5.246116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"/>
    <x v="18"/>
    <s v="Setup"/>
    <s v="Nexus 4"/>
    <s v="Start"/>
    <n v="0"/>
    <s v="ActionDown"/>
    <n v="2.8913474740002099"/>
    <s v="ActionUp"/>
    <n v="2.9508927219994798"/>
    <s v="ActionDown"/>
    <n v="3.8047916989999"/>
    <s v="ActionUp"/>
    <n v="3.8643369450001002"/>
    <s v="ActionDown"/>
    <n v="4.00775217500086"/>
    <s v="ActionUp"/>
    <n v="4.0570425750011001"/>
    <s v="ActionDown"/>
    <n v="4.5253776890003703"/>
    <s v="ActionUp"/>
    <n v="4.5849229360010204"/>
    <s v="ActionDown"/>
    <n v="4.7690828630002198"/>
    <s v="ActionUp"/>
    <n v="4.8183122230002402"/>
    <s v="ActionDown"/>
    <n v="6.5344117210006498"/>
    <s v="ActionUp"/>
    <n v="6.6138867700010397"/>
    <s v="Stop"/>
    <n v="7.43744849700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"/>
    <x v="18"/>
    <s v="Setup"/>
    <s v="Nexus 4"/>
    <s v="Start"/>
    <n v="0"/>
    <s v="ActionDown"/>
    <n v="1.5342591169992299"/>
    <s v="ActionUp"/>
    <n v="1.6217305049994999"/>
    <s v="ActionDown"/>
    <n v="2.04901571600021"/>
    <s v="ActionUp"/>
    <n v="2.10895772900039"/>
    <s v="ActionDown"/>
    <n v="2.2621394769994301"/>
    <s v="ActionUp"/>
    <n v="2.32171524300065"/>
    <s v="ActionDown"/>
    <n v="2.8710514249996701"/>
    <s v="ActionUp"/>
    <n v="2.9305661519993"/>
    <s v="ActionDown"/>
    <n v="3.0940027449996701"/>
    <s v="ActionUp"/>
    <n v="3.1640470000001999"/>
    <s v="ActionDown"/>
    <n v="3.81498550099968"/>
    <s v="ActionUp"/>
    <n v="3.88466351200077"/>
    <s v="Stop"/>
    <n v="4.7082862799998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"/>
    <x v="18"/>
    <s v="Setup"/>
    <s v="Nexus 4"/>
    <s v="Start"/>
    <n v="0"/>
    <s v="ActionDown"/>
    <n v="2.0058904310007999"/>
    <s v="ActionUp"/>
    <n v="2.0754768810002102"/>
    <s v="ActionDown"/>
    <n v="2.57424080500095"/>
    <s v="ActionUp"/>
    <n v="2.6436746520012"/>
    <s v="ActionDown"/>
    <n v="2.7768350370006298"/>
    <s v="ActionUp"/>
    <n v="2.846696169001"/>
    <s v="ActionDown"/>
    <n v="3.3554707760013098"/>
    <s v="ActionUp"/>
    <n v="3.4047306570009801"/>
    <s v="ActionDown"/>
    <n v="3.56874713700017"/>
    <s v="ActionUp"/>
    <n v="3.6384861890000999"/>
    <s v="ActionDown"/>
    <n v="4.2180985800005102"/>
    <s v="ActionUp"/>
    <n v="4.2673279410009801"/>
    <s v="Stop"/>
    <n v="4.8269494880005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"/>
    <x v="18"/>
    <s v="Setup"/>
    <s v="Nexus 4"/>
    <s v="Start"/>
    <n v="3.0521001463057399E-5"/>
    <s v="ActionDown"/>
    <n v="1.6952846030017099"/>
    <s v="ActionUp"/>
    <n v="1.76328399300109"/>
    <s v="ActionDown"/>
    <n v="2.21092629400118"/>
    <s v="ActionUp"/>
    <n v="2.2804822230009401"/>
    <s v="ActionDown"/>
    <n v="2.4136426060013001"/>
    <s v="ActionUp"/>
    <n v="2.4731573330009202"/>
    <s v="ActionDown"/>
    <n v="3.0243857780005698"/>
    <s v="ActionUp"/>
    <n v="3.07224172099995"/>
    <s v="ActionDown"/>
    <n v="3.2151991460013898"/>
    <s v="ActionUp"/>
    <n v="3.2851518390016201"/>
    <s v="ActionDown"/>
    <n v="3.8752937590015701"/>
    <s v="ActionUp"/>
    <n v="3.9242789570016599"/>
    <s v="Stop"/>
    <n v="4.564840531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"/>
    <x v="18"/>
    <s v="Setup"/>
    <s v="Nexus 4"/>
    <s v="Start"/>
    <n v="0"/>
    <s v="ActionDown"/>
    <n v="1.57100564599932"/>
    <s v="ActionUp"/>
    <n v="1.6310697379994901"/>
    <s v="ActionDown"/>
    <n v="2.11176560300009"/>
    <s v="ActionUp"/>
    <n v="2.1684419339999201"/>
    <s v="ActionDown"/>
    <n v="2.34198077200017"/>
    <s v="ActionUp"/>
    <n v="2.3914848169988501"/>
    <s v="ActionDown"/>
    <n v="3.05231191799975"/>
    <s v="ActionUp"/>
    <n v="3.12217304899968"/>
    <s v="ActionDown"/>
    <n v="3.2858232870003099"/>
    <s v="ActionUp"/>
    <n v="3.3452159309999798"/>
    <s v="ActionDown"/>
    <n v="3.8846635119989501"/>
    <s v="ActionUp"/>
    <n v="3.9541889209995098"/>
    <s v="Stop"/>
    <n v="4.6861284890001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5"/>
    <x v="18"/>
    <s v="Setup"/>
    <s v="Nexus 4"/>
    <s v="Start"/>
    <n v="3.0520999644068002E-5"/>
    <s v="ActionDown"/>
    <n v="2.5964291180007399"/>
    <s v="ActionUp"/>
    <n v="2.6661986880008"/>
    <s v="ActionDown"/>
    <n v="3.1643827259995301"/>
    <s v="ActionUp"/>
    <n v="3.2237753720000901"/>
    <s v="ActionDown"/>
    <n v="3.3670074780002301"/>
    <s v="ActionUp"/>
    <n v="3.4267663669998001"/>
    <s v="ActionDown"/>
    <n v="4.0062566769993202"/>
    <s v="ActionUp"/>
    <n v="4.0451091100003396"/>
    <s v="ActionDown"/>
    <n v="4.2090035109995299"/>
    <s v="ActionUp"/>
    <n v="4.2787730820000398"/>
    <s v="ActionDown"/>
    <n v="4.7877918510002901"/>
    <s v="ActionUp"/>
    <n v="4.8573477800000502"/>
    <s v="Stop"/>
    <n v="5.4674195030002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6"/>
    <x v="18"/>
    <s v="Setup"/>
    <s v="Nexus 4"/>
    <s v="Start"/>
    <n v="3.0519999199896099E-5"/>
    <s v="ActionDown"/>
    <n v="1.1956966269990501"/>
    <s v="ActionUp"/>
    <n v="1.26534411700049"/>
    <s v="ActionDown"/>
    <n v="1.8043949349994299"/>
    <s v="ActionUp"/>
    <n v="1.87413398500029"/>
    <s v="ActionDown"/>
    <n v="2.0478559429993699"/>
    <s v="ActionUp"/>
    <n v="2.1073096290001501"/>
    <s v="ActionDown"/>
    <n v="2.7884632989989702"/>
    <s v="ActionUp"/>
    <n v="2.8479475049989502"/>
    <s v="ActionDown"/>
    <n v="3.0140393709989399"/>
    <s v="ActionUp"/>
    <n v="3.0813062710003498"/>
    <s v="ActionDown"/>
    <n v="3.6203570870002202"/>
    <s v="ActionUp"/>
    <n v="3.6899740579992701"/>
    <s v="Stop"/>
    <n v="4.2902182199995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7"/>
    <x v="18"/>
    <s v="Setup"/>
    <s v="Nexus 4"/>
    <s v="Start"/>
    <n v="0"/>
    <s v="ActionDown"/>
    <n v="1.0436136120006201"/>
    <s v="ActionUp"/>
    <n v="1.1128032970009301"/>
    <s v="ActionDown"/>
    <n v="1.57054783999956"/>
    <s v="ActionUp"/>
    <n v="1.6399206469995899"/>
    <s v="ActionDown"/>
    <n v="1.81284907699955"/>
    <s v="ActionUp"/>
    <n v="1.86296352700082"/>
    <s v="ActionDown"/>
    <n v="2.4427895619992301"/>
    <s v="ActionUp"/>
    <n v="2.5024263699997298"/>
    <s v="ActionDown"/>
    <n v="2.7165878209998402"/>
    <s v="ActionUp"/>
    <n v="2.7862353119999099"/>
    <s v="ActionDown"/>
    <n v="3.3355714930003102"/>
    <s v="ActionUp"/>
    <n v="3.4050663819998501"/>
    <s v="Stop"/>
    <n v="4.1065466189993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"/>
    <x v="18"/>
    <s v="Setup"/>
    <s v="Nexus 4"/>
    <s v="Start"/>
    <n v="0"/>
    <s v="ActionDown"/>
    <n v="2.5962154739990999"/>
    <s v="ActionUp"/>
    <n v="2.65548603599927"/>
    <s v="ActionDown"/>
    <n v="3.2759957269990898"/>
    <s v="ActionUp"/>
    <n v="3.34506332899945"/>
    <s v="ActionDown"/>
    <n v="3.5088966879993602"/>
    <s v="ActionUp"/>
    <n v="3.5583091709995598"/>
    <s v="ActionDown"/>
    <n v="4.1081947200000197"/>
    <s v="ActionUp"/>
    <n v="4.1875171669998901"/>
    <s v="ActionDown"/>
    <n v="4.3508316799998203"/>
    <s v="ActionUp"/>
    <n v="4.4203876089995902"/>
    <s v="ActionDown"/>
    <n v="4.9616053709996697"/>
    <s v="ActionUp"/>
    <n v="5.0397070050002997"/>
    <s v="Stop"/>
    <n v="5.9636502369994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"/>
    <x v="18"/>
    <s v="Setup"/>
    <s v="Nexus 4"/>
    <s v="Start"/>
    <n v="3.0521001463057399E-5"/>
    <s v="ActionDown"/>
    <n v="3.13834884700008"/>
    <s v="ActionUp"/>
    <n v="3.1926445890003299"/>
    <s v="ActionDown"/>
    <n v="3.65124370400008"/>
    <s v="ActionUp"/>
    <n v="3.71014802300123"/>
    <s v="ActionDown"/>
    <n v="3.8538684570012198"/>
    <s v="ActionUp"/>
    <n v="3.9029146950015199"/>
    <s v="ActionDown"/>
    <n v="4.4115672200005003"/>
    <s v="ActionUp"/>
    <n v="4.4604913769999204"/>
    <s v="ActionDown"/>
    <n v="4.6954982440001896"/>
    <s v="ActionUp"/>
    <n v="4.7550129690007399"/>
    <s v="ActionDown"/>
    <n v="5.3746070480010504"/>
    <s v="ActionUp"/>
    <n v="5.4343048980008399"/>
    <s v="Stop"/>
    <n v="6.0542347000009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"/>
    <x v="18"/>
    <s v="Setup"/>
    <s v="Nexus 4"/>
    <s v="Start"/>
    <n v="0"/>
    <s v="ActionDown"/>
    <n v="2.1802533189984299"/>
    <s v="ActionUp"/>
    <n v="2.24987028899886"/>
    <s v="ActionDown"/>
    <n v="2.7702426369996802"/>
    <s v="ActionUp"/>
    <n v="2.8380283849983199"/>
    <s v="ActionDown"/>
    <n v="2.9913627349997101"/>
    <s v="ActionUp"/>
    <n v="3.0612238669982599"/>
    <s v="ActionDown"/>
    <n v="3.6399511669987898"/>
    <s v="ActionUp"/>
    <n v="3.7094460549997099"/>
    <s v="ActionDown"/>
    <n v="3.8832595759995399"/>
    <s v="ActionUp"/>
    <n v="3.9427437809990802"/>
    <s v="ActionDown"/>
    <n v="4.5325194559991298"/>
    <s v="ActionUp"/>
    <n v="4.6027163139988199"/>
    <s v="Stop"/>
    <n v="5.38434304899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"/>
    <x v="18"/>
    <s v="Setup"/>
    <s v="Nexus 4"/>
    <s v="Start"/>
    <n v="0"/>
    <s v="ActionDown"/>
    <n v="1.7942316500011599"/>
    <s v="ActionUp"/>
    <n v="1.8433694490013199"/>
    <s v="ActionDown"/>
    <n v="2.20000000000072"/>
    <s v="ActionUp"/>
    <n v="2.2593621240011998"/>
    <s v="ActionDown"/>
    <n v="2.4248435839999698"/>
    <s v="ActionUp"/>
    <n v="2.4825881270007799"/>
    <s v="ActionDown"/>
    <n v="2.93035251000037"/>
    <s v="ActionUp"/>
    <n v="3.0005798860001902"/>
    <s v="ActionDown"/>
    <n v="3.1634365940008098"/>
    <s v="ActionUp"/>
    <n v="3.2330230420011499"/>
    <s v="ActionDown"/>
    <n v="3.7314512430002602"/>
    <s v="ActionUp"/>
    <n v="3.8014344580005801"/>
    <s v="Stop"/>
    <n v="4.40112925500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2"/>
    <x v="18"/>
    <s v="SlowWalk"/>
    <s v="Nexus 4"/>
    <s v="Start"/>
    <n v="0"/>
    <s v="ActionDown"/>
    <n v="17.303036772998801"/>
    <s v="ActionUp"/>
    <n v="17.369265982999401"/>
    <s v="ActionDown"/>
    <n v="17.776224626999401"/>
    <s v="ActionUp"/>
    <n v="17.845780554998701"/>
    <s v="ActionDown"/>
    <n v="17.9891652629994"/>
    <s v="ActionUp"/>
    <n v="18.038516708000301"/>
    <s v="ActionDown"/>
    <n v="18.496719056"/>
    <s v="ActionUp"/>
    <n v="18.5662444640001"/>
    <s v="ActionDown"/>
    <n v="18.7196703769986"/>
    <s v="ActionUp"/>
    <n v="18.779032500999101"/>
    <s v="ActionDown"/>
    <n v="19.135266285998998"/>
    <s v="ActionUp"/>
    <n v="19.184800850998698"/>
    <s v="Stop"/>
    <n v="19.632168468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3"/>
    <x v="18"/>
    <s v="SlowWalk"/>
    <s v="Nexus 4"/>
    <s v="Start"/>
    <n v="0"/>
    <s v="ActionDown"/>
    <n v="1.1232412640001701"/>
    <s v="ActionUp"/>
    <n v="1.1831527539998199"/>
    <s v="ActionDown"/>
    <n v="1.71185716499894"/>
    <s v="ActionUp"/>
    <n v="1.7815962149997999"/>
    <s v="ActionDown"/>
    <n v="1.9352052489994001"/>
    <s v="ActionUp"/>
    <n v="1.9839157629994499"/>
    <s v="ActionDown"/>
    <n v="2.6148329009993101"/>
    <s v="ActionUp"/>
    <n v="2.6638486179999701"/>
    <s v="ActionDown"/>
    <n v="2.8274988559987801"/>
    <s v="ActionUp"/>
    <n v="2.8969937429992498"/>
    <s v="ActionDown"/>
    <n v="3.3041660300004798"/>
    <s v="ActionUp"/>
    <n v="3.3533648699994898"/>
    <s v="Stop"/>
    <n v="3.9733862350003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4"/>
    <x v="18"/>
    <s v="SlowWalk"/>
    <s v="Nexus 4"/>
    <s v="Start"/>
    <n v="0"/>
    <s v="ActionDown"/>
    <n v="1.2966885379992099"/>
    <s v="ActionUp"/>
    <n v="1.34576529699916"/>
    <s v="ActionDown"/>
    <n v="1.9254692489994301"/>
    <s v="ActionUp"/>
    <n v="1.97457652899902"/>
    <s v="ActionDown"/>
    <n v="2.1482069279991198"/>
    <s v="ActionUp"/>
    <n v="2.2074164489986199"/>
    <s v="ActionDown"/>
    <n v="2.7467419489985301"/>
    <s v="ActionUp"/>
    <n v="2.7958797479986899"/>
    <s v="ActionDown"/>
    <n v="2.9594689440000299"/>
    <s v="ActionUp"/>
    <n v="3.0187395079992698"/>
    <s v="ActionDown"/>
    <n v="3.72003662299903"/>
    <s v="ActionUp"/>
    <n v="3.7794597880001599"/>
    <s v="Stop"/>
    <n v="4.2979703929995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5"/>
    <x v="18"/>
    <s v="SlowWalk"/>
    <s v="Nexus 4"/>
    <s v="Start"/>
    <n v="3.0520001018885503E-5"/>
    <s v="ActionDown"/>
    <n v="0.94213337499968397"/>
    <s v="ActionUp"/>
    <n v="0.99179002100026903"/>
    <s v="ActionDown"/>
    <n v="1.6244162990005799"/>
    <s v="ActionUp"/>
    <n v="1.66143750999981"/>
    <s v="ActionDown"/>
    <n v="1.8447733860011699"/>
    <s v="ActionUp"/>
    <n v="1.89403326799947"/>
    <s v="ActionDown"/>
    <n v="2.59526934300083"/>
    <s v="ActionUp"/>
    <n v="2.6447733870008898"/>
    <s v="ActionDown"/>
    <n v="2.7978635760009598"/>
    <s v="ActionUp"/>
    <n v="2.8574393420003599"/>
    <s v="ActionDown"/>
    <n v="3.5504349149996401"/>
    <s v="ActionUp"/>
    <n v="3.60802685899943"/>
    <s v="Stop"/>
    <n v="4.0656188009998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6"/>
    <x v="18"/>
    <s v="SlowWalk"/>
    <s v="Nexus 4"/>
    <s v="Start"/>
    <n v="3.0519999199896099E-5"/>
    <s v="ActionDown"/>
    <n v="1.0333892879989399"/>
    <s v="ActionUp"/>
    <n v="1.1234549059990899"/>
    <s v="ActionDown"/>
    <n v="1.5840073250001201"/>
    <s v="ActionUp"/>
    <n v="1.66070502000002"/>
    <s v="ActionDown"/>
    <n v="1.8059209530001601"/>
    <s v="ActionUp"/>
    <n v="1.8540820999987699"/>
    <s v="ActionDown"/>
    <n v="2.5141156720001101"/>
    <s v="ActionUp"/>
    <n v="2.5639554399986002"/>
    <s v="ActionDown"/>
    <n v="2.7065160989986898"/>
    <s v="ActionUp"/>
    <n v="2.7559285819988801"/>
    <s v="ActionDown"/>
    <n v="3.2461468029996401"/>
    <s v="ActionUp"/>
    <n v="3.2831680139988699"/>
    <s v="Stop"/>
    <n v="3.89290401299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7"/>
    <x v="18"/>
    <s v="FastWalk"/>
    <s v="Nexus 4"/>
    <s v="Start"/>
    <n v="0"/>
    <s v="ActionDown"/>
    <n v="1.1160384560007499"/>
    <s v="ActionUp"/>
    <n v="1.1468945540000199"/>
    <s v="ActionDown"/>
    <n v="1.77482069300094"/>
    <s v="ActionUp"/>
    <n v="1.8345490620013101"/>
    <s v="ActionDown"/>
    <n v="1.9576072020008699"/>
    <s v="ActionUp"/>
    <n v="2.01712193000093"/>
    <s v="ActionDown"/>
    <n v="2.8905539460010901"/>
    <s v="ActionUp"/>
    <n v="2.9400274690015"/>
    <s v="ActionDown"/>
    <n v="3.0832290560010698"/>
    <s v="ActionUp"/>
    <n v="3.1324278960000802"/>
    <s v="ActionDown"/>
    <n v="3.69174424000084"/>
    <s v="ActionUp"/>
    <n v="3.73102395900059"/>
    <s v="Stop"/>
    <n v="4.22920799700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8"/>
    <x v="18"/>
    <s v="FastWalk"/>
    <s v="Nexus 4"/>
    <s v="Start"/>
    <n v="0"/>
    <s v="ActionDown"/>
    <n v="0.80998016100056702"/>
    <s v="ActionUp"/>
    <n v="0.85957576600048902"/>
    <s v="ActionDown"/>
    <n v="1.45890431800035"/>
    <s v="ActionUp"/>
    <n v="1.4778269489997899"/>
    <s v="ActionDown"/>
    <n v="1.9052647640000899"/>
    <s v="ActionUp"/>
    <n v="1.95501297000009"/>
    <s v="ActionDown"/>
    <n v="2.4731268109990099"/>
    <s v="ActionUp"/>
    <n v="2.56328399099948"/>
    <s v="ActionDown"/>
    <n v="2.67681977599932"/>
    <s v="ActionUp"/>
    <n v="2.7462231039990002"/>
    <s v="ActionDown"/>
    <n v="3.1831527529993702"/>
    <s v="ActionUp"/>
    <n v="3.2218831059999502"/>
    <s v="Stop"/>
    <n v="3.74091255799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9"/>
    <x v="18"/>
    <s v="FastWalk"/>
    <s v="Nexus 4"/>
    <s v="Start"/>
    <n v="3.0520999644068002E-5"/>
    <s v="ActionDown"/>
    <n v="0.81019380499856197"/>
    <s v="ActionUp"/>
    <n v="0.86967801099854103"/>
    <s v="ActionDown"/>
    <n v="1.39896230799968"/>
    <s v="ActionUp"/>
    <n v="1.44770334199893"/>
    <s v="ActionDown"/>
    <n v="1.5727453079998599"/>
    <s v="ActionUp"/>
    <n v="1.64068365599996"/>
    <s v="ActionDown"/>
    <n v="2.1493667039994699"/>
    <s v="ActionUp"/>
    <n v="2.2086677869992801"/>
    <s v="ActionDown"/>
    <n v="2.3620021360002199"/>
    <s v="ActionUp"/>
    <n v="2.4216389439989099"/>
    <s v="ActionDown"/>
    <n v="2.7976194129987499"/>
    <s v="ActionUp"/>
    <n v="2.8471234560001899"/>
    <s v="Stop"/>
    <n v="3.466656492999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0"/>
    <x v="18"/>
    <s v="FastWalk"/>
    <s v="Nexus 4"/>
    <s v="Start"/>
    <n v="0"/>
    <s v="ActionDown"/>
    <n v="3.0323210749993401"/>
    <s v="ActionUp"/>
    <n v="3.1120708069993199"/>
    <s v="ActionDown"/>
    <n v="3.6714481910002998"/>
    <s v="ActionUp"/>
    <n v="3.7107584309997002"/>
    <s v="ActionDown"/>
    <n v="3.84327788900009"/>
    <s v="ActionUp"/>
    <n v="3.8930260950000899"/>
    <s v="ActionDown"/>
    <n v="4.7356935759998997"/>
    <s v="ActionUp"/>
    <n v="4.7764687929993599"/>
    <s v="ActionDown"/>
    <n v="4.9182359229998802"/>
    <s v="ActionUp"/>
    <n v="4.9680451700005497"/>
    <s v="ActionDown"/>
    <n v="5.52644590300042"/>
    <s v="ActionUp"/>
    <n v="5.5961239120006203"/>
    <s v="Stop"/>
    <n v="6.155074012000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1"/>
    <x v="18"/>
    <s v="FastWalk"/>
    <s v="Nexus 4"/>
    <s v="Start"/>
    <n v="0"/>
    <s v="ActionDown"/>
    <n v="1.1352052499987599"/>
    <s v="ActionUp"/>
    <n v="1.20482221800011"/>
    <s v="ActionDown"/>
    <n v="1.76371127499987"/>
    <s v="ActionUp"/>
    <n v="1.82325652299914"/>
    <s v="ActionDown"/>
    <n v="1.95623378500022"/>
    <s v="ActionUp"/>
    <n v="2.0157790310004202"/>
    <s v="ActionDown"/>
    <n v="2.8585685929992901"/>
    <s v="ActionUp"/>
    <n v="2.8881733540001702"/>
    <s v="ActionDown"/>
    <n v="3.0414466639995199"/>
    <s v="ActionUp"/>
    <n v="3.1010224309993601"/>
    <s v="ActionDown"/>
    <n v="3.6214863410004901"/>
    <s v="ActionUp"/>
    <n v="3.6586906739994398"/>
    <s v="Stop"/>
    <n v="4.4108652510003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2"/>
    <x v="18"/>
    <s v="Sitting"/>
    <s v="Nexus 4"/>
    <s v="Start"/>
    <n v="0"/>
    <s v="ActionDown"/>
    <n v="35.1230886580015"/>
    <s v="ActionUp"/>
    <n v="35.179337704001199"/>
    <s v="ActionDown"/>
    <n v="35.606714477000402"/>
    <s v="ActionUp"/>
    <n v="35.679444526000196"/>
    <s v="ActionDown"/>
    <n v="35.809644433000301"/>
    <s v="ActionUp"/>
    <n v="35.889729890001"/>
    <s v="ActionDown"/>
    <n v="36.337097508001499"/>
    <s v="ActionUp"/>
    <n v="36.416542038001303"/>
    <s v="ActionDown"/>
    <n v="37.0170608830012"/>
    <s v="ActionUp"/>
    <n v="37.0966885340003"/>
    <s v="ActionDown"/>
    <n v="37.371341366000699"/>
    <s v="ActionUp"/>
    <n v="37.431466499001502"/>
    <s v="Stop"/>
    <n v="38.24388829000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3"/>
    <x v="18"/>
    <s v="Sitting"/>
    <s v="Nexus 4"/>
    <s v="Start"/>
    <n v="3.0520999644068002E-5"/>
    <s v="ActionDown"/>
    <n v="2.3929803139999399"/>
    <s v="ActionUp"/>
    <n v="2.45270868300031"/>
    <s v="ActionDown"/>
    <n v="3.13337402700017"/>
    <s v="ActionUp"/>
    <n v="3.1931023970009802"/>
    <s v="ActionDown"/>
    <n v="3.3159468960002401"/>
    <s v="ActionUp"/>
    <n v="3.39575766800044"/>
    <s v="ActionDown"/>
    <n v="3.9148786830010001"/>
    <s v="ActionUp"/>
    <n v="3.9740576840013002"/>
    <s v="ActionDown"/>
    <n v="4.1070349460005602"/>
    <s v="ActionUp"/>
    <n v="4.1667022740002704"/>
    <s v="ActionDown"/>
    <n v="4.9797039530003504"/>
    <s v="ActionUp"/>
    <n v="5.0694338480006902"/>
    <s v="Stop"/>
    <n v="6.4093087130004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4"/>
    <x v="18"/>
    <s v="Sitting"/>
    <s v="Nexus 4"/>
    <s v="Start"/>
    <n v="0"/>
    <s v="ActionDown"/>
    <n v="1.4394628419995501"/>
    <s v="ActionUp"/>
    <n v="1.5089272090008301"/>
    <s v="ActionDown"/>
    <n v="2.01770181600113"/>
    <s v="ActionUp"/>
    <n v="2.0975125900004001"/>
    <s v="ActionDown"/>
    <n v="2.23061193400099"/>
    <s v="ActionUp"/>
    <n v="2.2900961400009598"/>
    <s v="ActionDown"/>
    <n v="2.7779032520011202"/>
    <s v="ActionUp"/>
    <n v="2.85740882100071"/>
    <s v="ActionDown"/>
    <n v="3.0106821320005102"/>
    <s v="ActionUp"/>
    <n v="3.0606134600002401"/>
    <s v="ActionDown"/>
    <n v="3.5275751580011199"/>
    <s v="ActionUp"/>
    <n v="3.5977109730010799"/>
    <s v="Stop"/>
    <n v="4.1161910580012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5"/>
    <x v="18"/>
    <s v="Sitting"/>
    <s v="Nexus 4"/>
    <s v="Start"/>
    <n v="0"/>
    <s v="ActionDown"/>
    <n v="1.15388371500012"/>
    <s v="ActionUp"/>
    <n v="1.2138867680005201"/>
    <s v="ActionDown"/>
    <n v="2.0367160059995499"/>
    <s v="ActionUp"/>
    <n v="2.10596673100008"/>
    <s v="ActionDown"/>
    <n v="2.2494124820004799"/>
    <s v="ActionUp"/>
    <n v="2.3291011729997901"/>
    <s v="ActionDown"/>
    <n v="2.8275293740007301"/>
    <s v="ActionUp"/>
    <n v="2.8974515469999398"/>
    <s v="ActionDown"/>
    <n v="3.1217762830001399"/>
    <s v="ActionUp"/>
    <n v="3.1914848150008699"/>
    <s v="ActionDown"/>
    <n v="3.6896383319999502"/>
    <s v="ActionUp"/>
    <n v="3.7491225369994901"/>
    <s v="Stop"/>
    <n v="4.30810315599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6"/>
    <x v="18"/>
    <s v="Sitting"/>
    <s v="Nexus 4"/>
    <s v="Start"/>
    <n v="0"/>
    <s v="ActionDown"/>
    <n v="1.0134594840001201"/>
    <s v="ActionUp"/>
    <n v="1.10321989899966"/>
    <s v="ActionDown"/>
    <n v="1.7135357850002"/>
    <s v="ActionUp"/>
    <n v="1.7831527540001799"/>
    <s v="ActionDown"/>
    <n v="1.9059056920013899"/>
    <s v="ActionUp"/>
    <n v="1.98553334200005"/>
    <s v="ActionDown"/>
    <n v="2.69729894600095"/>
    <s v="ActionUp"/>
    <n v="2.7767434760007701"/>
    <s v="ActionDown"/>
    <n v="2.89983213699997"/>
    <s v="ActionUp"/>
    <n v="2.9698458710008699"/>
    <s v="ActionDown"/>
    <n v="3.52858232800099"/>
    <s v="ActionUp"/>
    <n v="3.6086677849998501"/>
    <s v="Stop"/>
    <n v="4.1979246130012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47"/>
    <x v="19"/>
    <s v="Setup"/>
    <s v="Nexus 4"/>
    <s v="Start"/>
    <n v="0"/>
    <s v="ActionDown"/>
    <n v="17.076667172999802"/>
    <s v="ActionUp"/>
    <n v="17.136700745999399"/>
    <s v="ActionDown"/>
    <n v="17.230520369999699"/>
    <s v="ActionUp"/>
    <n v="17.298184036000698"/>
    <s v="ActionDown"/>
    <n v="17.410346402999402"/>
    <s v="ActionUp"/>
    <n v="17.4802990980006"/>
    <s v="ActionDown"/>
    <n v="17.816755681998899"/>
    <s v="ActionUp"/>
    <n v="17.875873643999501"/>
    <s v="ActionDown"/>
    <n v="17.968472452999698"/>
    <s v="ActionUp"/>
    <n v="18.0486189519997"/>
    <s v="ActionDown"/>
    <n v="18.171188766000299"/>
    <s v="ActionUp"/>
    <n v="18.250663815000699"/>
    <s v="ActionDown"/>
    <n v="18.597222643998901"/>
    <s v="ActionUp"/>
    <n v="18.687746068999299"/>
    <s v="ActionDown"/>
    <n v="18.9719212549989"/>
    <s v="ActionUp"/>
    <n v="19.0513047439999"/>
    <s v="ActionDown"/>
    <n v="19.326629021999899"/>
    <s v="ActionUp"/>
    <n v="19.416084233000198"/>
    <s v="Stop"/>
    <n v="19.75214405400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48"/>
    <x v="19"/>
    <s v="Setup"/>
    <s v="Nexus 4"/>
    <s v="Start"/>
    <n v="0"/>
    <s v="ActionDown"/>
    <n v="0.79826033800054497"/>
    <s v="ActionUp"/>
    <n v="0.87764382600107604"/>
    <s v="ActionDown"/>
    <n v="0.98077216400088196"/>
    <s v="ActionUp"/>
    <n v="1.04999237000083"/>
    <s v="ActionDown"/>
    <n v="1.1633755530001499"/>
    <s v="ActionUp"/>
    <n v="1.23271783900054"/>
    <s v="ActionDown"/>
    <n v="1.56880817900128"/>
    <s v="ActionUp"/>
    <n v="1.63833358700139"/>
    <s v="ActionDown"/>
    <n v="1.74121776200081"/>
    <s v="ActionUp"/>
    <n v="1.8211200969999399"/>
    <s v="ActionDown"/>
    <n v="1.92333282400068"/>
    <s v="ActionUp"/>
    <n v="2.00357088300006"/>
    <s v="ActionDown"/>
    <n v="2.3287959710014499"/>
    <s v="ActionUp"/>
    <n v="2.43860827000025"/>
    <s v="ActionDown"/>
    <n v="2.74393407500065"/>
    <s v="ActionUp"/>
    <n v="2.8343964590003399"/>
    <s v="ActionDown"/>
    <n v="3.1595910249998198"/>
    <s v="ActionUp"/>
    <n v="3.2394323190001102"/>
    <s v="Stop"/>
    <n v="3.6055547080013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49"/>
    <x v="19"/>
    <s v="Setup"/>
    <s v="Nexus 4"/>
    <s v="Start"/>
    <n v="3.0521001463057399E-5"/>
    <s v="ActionDown"/>
    <n v="0.49531512100111202"/>
    <s v="ActionUp"/>
    <n v="0.58510605599985799"/>
    <s v="ActionDown"/>
    <n v="0.68795971200051997"/>
    <s v="ActionUp"/>
    <n v="0.77778116700028399"/>
    <s v="ActionDown"/>
    <n v="0.93056615200111903"/>
    <s v="ActionUp"/>
    <n v="0.96938806500111196"/>
    <s v="ActionDown"/>
    <n v="1.30593621200023"/>
    <s v="ActionUp"/>
    <n v="1.3758583840008201"/>
    <s v="ActionDown"/>
    <n v="1.4878986700004999"/>
    <s v="ActionUp"/>
    <n v="1.5574240790010601"/>
    <s v="ActionDown"/>
    <n v="1.67047153800012"/>
    <s v="ActionUp"/>
    <n v="1.74964138500035"/>
    <s v="ActionDown"/>
    <n v="2.0960476100008201"/>
    <s v="ActionUp"/>
    <n v="2.1772012800010998"/>
    <s v="ActionDown"/>
    <n v="2.46091866100141"/>
    <s v="ActionUp"/>
    <n v="2.5404852730007401"/>
    <s v="ActionDown"/>
    <n v="2.8986723620000698"/>
    <s v="ActionUp"/>
    <n v="2.9770791999999302"/>
    <s v="Stop"/>
    <n v="3.362795664999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0"/>
    <x v="19"/>
    <s v="Setup"/>
    <s v="Nexus 4"/>
    <s v="Start"/>
    <n v="0"/>
    <s v="ActionDown"/>
    <n v="0.57652983300067695"/>
    <s v="ActionUp"/>
    <n v="0.64605524299986405"/>
    <s v="ActionDown"/>
    <n v="0.74878681500013"/>
    <s v="ActionUp"/>
    <n v="0.818403785000555"/>
    <s v="ActionDown"/>
    <n v="0.93142072500086204"/>
    <s v="ActionUp"/>
    <n v="1.00051884700042"/>
    <s v="ActionDown"/>
    <n v="1.3265374640013701"/>
    <s v="ActionUp"/>
    <n v="1.3857775070009599"/>
    <s v="ActionDown"/>
    <n v="1.4987639250011799"/>
    <s v="ActionUp"/>
    <n v="1.5784220969999201"/>
    <s v="ActionDown"/>
    <n v="1.68069586500132"/>
    <s v="ActionUp"/>
    <n v="1.7607813209997401"/>
    <s v="ActionDown"/>
    <n v="2.1298947040013401"/>
    <s v="ActionUp"/>
    <n v="2.2169693270006898"/>
    <s v="ActionDown"/>
    <n v="2.52241721400059"/>
    <s v="ActionUp"/>
    <n v="2.6228292390005601"/>
    <s v="ActionDown"/>
    <n v="2.9476270410013901"/>
    <s v="ActionUp"/>
    <n v="3.037509537"/>
    <s v="Stop"/>
    <n v="3.383671601000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1"/>
    <x v="19"/>
    <s v="Setup"/>
    <s v="Nexus 4"/>
    <s v="Start"/>
    <n v="0"/>
    <s v="ActionDown"/>
    <n v="0.84016480900027002"/>
    <s v="ActionUp"/>
    <n v="0.92977262299973495"/>
    <s v="ActionDown"/>
    <n v="1.0120555459998199"/>
    <s v="ActionUp"/>
    <n v="1.0916526769997199"/>
    <s v="ActionDown"/>
    <n v="1.1945368529995899"/>
    <s v="ActionUp"/>
    <n v="1.2776438260007099"/>
    <s v="ActionDown"/>
    <n v="1.6305203709998699"/>
    <s v="ActionUp"/>
    <n v="1.7098122980005399"/>
    <s v="ActionDown"/>
    <n v="1.80253318900031"/>
    <s v="ActionUp"/>
    <n v="1.8822829230011799"/>
    <s v="ActionDown"/>
    <n v="1.9851060580003801"/>
    <s v="ActionUp"/>
    <n v="2.0647642290005002"/>
    <s v="ActionDown"/>
    <n v="2.4714481900009502"/>
    <s v="ActionUp"/>
    <n v="2.5608423630001198"/>
    <s v="ActionDown"/>
    <n v="2.8566152910007001"/>
    <s v="ActionUp"/>
    <n v="2.9663665490006599"/>
    <s v="ActionDown"/>
    <n v="3.2517930710000602"/>
    <s v="ActionUp"/>
    <n v="3.35147260600024"/>
    <s v="Stop"/>
    <n v="3.657042574001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2"/>
    <x v="19"/>
    <s v="Setup"/>
    <s v="Nexus 4"/>
    <s v="Start"/>
    <n v="0"/>
    <s v="ActionDown"/>
    <n v="0.891103312998893"/>
    <s v="ActionUp"/>
    <n v="0.96050663899950395"/>
    <s v="ActionDown"/>
    <n v="1.0633297730000699"/>
    <s v="ActionUp"/>
    <n v="1.1227834580004099"/>
    <s v="ActionDown"/>
    <n v="1.22545399199952"/>
    <s v="ActionUp"/>
    <n v="1.29571188800036"/>
    <s v="ActionDown"/>
    <n v="1.7525713430004499"/>
    <s v="ActionUp"/>
    <n v="1.81199450699932"/>
    <s v="ActionDown"/>
    <n v="1.9249198849993201"/>
    <s v="ActionUp"/>
    <n v="1.9740576839994901"/>
    <s v="ActionDown"/>
    <n v="2.0769723800003699"/>
    <s v="ActionUp"/>
    <n v="2.1466198689995499"/>
    <s v="ActionDown"/>
    <n v="2.5427437819998802"/>
    <s v="ActionUp"/>
    <n v="2.6222188310002799"/>
    <s v="ActionDown"/>
    <n v="3.0090340309998198"/>
    <s v="ActionUp"/>
    <n v="3.08826491699983"/>
    <s v="ActionDown"/>
    <n v="3.4342743790002701"/>
    <s v="ActionUp"/>
    <n v="3.5138715100001701"/>
    <s v="Stop"/>
    <n v="3.839554402999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3"/>
    <x v="19"/>
    <s v="Setup"/>
    <s v="Nexus 4"/>
    <s v="Start"/>
    <n v="0"/>
    <s v="ActionDown"/>
    <n v="0.45511979199909502"/>
    <s v="ActionUp"/>
    <n v="0.52485884299858299"/>
    <s v="ActionDown"/>
    <n v="0.61727453099956597"/>
    <s v="ActionUp"/>
    <n v="0.697237905998918"/>
    <s v="ActionDown"/>
    <n v="0.78962307299843804"/>
    <s v="ActionUp"/>
    <n v="0.87938348799980304"/>
    <s v="ActionDown"/>
    <n v="1.2054021049989301"/>
    <s v="ActionUp"/>
    <n v="1.27501907499936"/>
    <s v="ActionDown"/>
    <n v="1.3774759649986601"/>
    <s v="ActionUp"/>
    <n v="1.44709293399864"/>
    <s v="ActionDown"/>
    <n v="1.5497939879987801"/>
    <s v="ActionUp"/>
    <n v="1.6296352809986201"/>
    <s v="ActionDown"/>
    <n v="1.9656340609999401"/>
    <s v="ActionUp"/>
    <n v="2.0447428649986201"/>
    <s v="ActionDown"/>
    <n v="2.3099343809990298"/>
    <s v="ActionUp"/>
    <n v="2.38919578799868"/>
    <s v="ActionDown"/>
    <n v="2.6952235609987798"/>
    <s v="ActionUp"/>
    <n v="2.7342896369991601"/>
    <s v="Stop"/>
    <n v="3.140546313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4"/>
    <x v="19"/>
    <s v="Setup"/>
    <s v="Nexus 4"/>
    <s v="Start"/>
    <n v="0"/>
    <s v="ActionDown"/>
    <n v="0.44544483299978299"/>
    <s v="ActionUp"/>
    <n v="0.49397222699917598"/>
    <s v="ActionDown"/>
    <n v="0.60744697100017198"/>
    <s v="ActionUp"/>
    <n v="0.64666564899926005"/>
    <s v="ActionDown"/>
    <n v="0.74921410099886998"/>
    <s v="ActionUp"/>
    <n v="0.809461315999215"/>
    <s v="ActionDown"/>
    <n v="1.15486036800029"/>
    <s v="ActionUp"/>
    <n v="1.2039371270002399"/>
    <s v="ActionDown"/>
    <n v="1.3065771410001601"/>
    <s v="ActionUp"/>
    <n v="1.39630703399961"/>
    <s v="ActionDown"/>
    <n v="1.4789867219988"/>
    <s v="ActionUp"/>
    <n v="1.56847245399876"/>
    <s v="ActionDown"/>
    <n v="1.90422707200013"/>
    <s v="ActionUp"/>
    <n v="1.9945368529988601"/>
    <s v="ActionDown"/>
    <n v="2.2898214549986702"/>
    <s v="ActionUp"/>
    <n v="2.3493667009988699"/>
    <s v="ActionDown"/>
    <n v="2.6647337100002901"/>
    <s v="ActionUp"/>
    <n v="2.7377689599998098"/>
    <s v="Stop"/>
    <n v="3.1105753079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5"/>
    <x v="19"/>
    <s v="Setup"/>
    <s v="Nexus 4"/>
    <s v="Start"/>
    <n v="0"/>
    <s v="ActionDown"/>
    <n v="0.43631924299916103"/>
    <s v="ActionUp"/>
    <n v="0.504349151999122"/>
    <s v="ActionDown"/>
    <n v="0.59655119799935996"/>
    <s v="ActionUp"/>
    <n v="0.67691133699918205"/>
    <s v="ActionDown"/>
    <n v="0.76923546399848397"/>
    <s v="ActionUp"/>
    <n v="0.86909812199883096"/>
    <s v="ActionDown"/>
    <n v="1.15470776799884"/>
    <s v="ActionUp"/>
    <n v="1.2438882949991199"/>
    <s v="ActionDown"/>
    <n v="1.3367312680002199"/>
    <s v="ActionUp"/>
    <n v="1.43720433299859"/>
    <s v="ActionDown"/>
    <n v="1.51927361399975"/>
    <s v="ActionUp"/>
    <n v="1.5985350209994"/>
    <s v="ActionDown"/>
    <n v="1.9246451999988401"/>
    <s v="ActionUp"/>
    <n v="2.0144056150002099"/>
    <s v="ActionDown"/>
    <n v="2.3199145419985099"/>
    <s v="ActionUp"/>
    <n v="2.3991759499985998"/>
    <s v="ActionDown"/>
    <n v="2.6846940319992401"/>
    <s v="ActionUp"/>
    <n v="2.7640775199997698"/>
    <s v="Stop"/>
    <n v="3.0899740569984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6"/>
    <x v="19"/>
    <s v="Setup"/>
    <s v="Nexus 4"/>
    <s v="Start"/>
    <n v="0"/>
    <s v="ActionDown"/>
    <n v="0.57503433400051995"/>
    <s v="ActionUp"/>
    <n v="0.65444834400113905"/>
    <s v="ActionDown"/>
    <n v="0.75730199800091202"/>
    <s v="ActionUp"/>
    <n v="0.81712192800114203"/>
    <s v="ActionDown"/>
    <n v="0.93013886600056095"/>
    <s v="ActionUp"/>
    <n v="0.98947047100045804"/>
    <s v="ActionDown"/>
    <n v="1.32516404600028"/>
    <s v="ActionUp"/>
    <n v="1.3843125279999999"/>
    <s v="ActionDown"/>
    <n v="1.4873187840002999"/>
    <s v="ActionUp"/>
    <n v="1.56703799700153"/>
    <s v="ActionDown"/>
    <n v="1.6495040429999701"/>
    <s v="ActionUp"/>
    <n v="1.73074927400011"/>
    <s v="ActionDown"/>
    <n v="2.1059056909998599"/>
    <s v="ActionUp"/>
    <n v="2.1746680900014299"/>
    <s v="ActionDown"/>
    <n v="2.4904623830007"/>
    <s v="ActionUp"/>
    <n v="2.5813215310008601"/>
    <s v="ActionDown"/>
    <n v="2.9065466179999899"/>
    <s v="ActionUp"/>
    <n v="2.9754616190002698"/>
    <s v="Stop"/>
    <n v="3.39243094700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7"/>
    <x v="19"/>
    <s v="Setup"/>
    <s v="Nexus 4"/>
    <s v="Start"/>
    <n v="0"/>
    <s v="ActionDown"/>
    <n v="0.58742560700011304"/>
    <s v="ActionUp"/>
    <n v="0.66644285000074799"/>
    <s v="ActionDown"/>
    <n v="0.76932702700105404"/>
    <s v="ActionUp"/>
    <n v="0.84889363600086598"/>
    <s v="ActionDown"/>
    <n v="0.93132916099966601"/>
    <s v="ActionUp"/>
    <n v="1.0008545689997801"/>
    <s v="ActionDown"/>
    <n v="1.3974973300009801"/>
    <s v="ActionUp"/>
    <n v="1.46711429900096"/>
    <s v="ActionDown"/>
    <n v="1.5597741479996301"/>
    <s v="ActionUp"/>
    <n v="1.63937128100042"/>
    <s v="ActionDown"/>
    <n v="1.7321837319996101"/>
    <s v="ActionUp"/>
    <n v="1.81135357700077"/>
    <s v="ActionDown"/>
    <n v="2.1880970530000901"/>
    <s v="ActionUp"/>
    <n v="2.2575919430000702"/>
    <s v="ActionDown"/>
    <n v="2.6341828170006898"/>
    <s v="ActionUp"/>
    <n v="2.7134442229998901"/>
    <s v="ActionDown"/>
    <n v="3.0597283679999201"/>
    <s v="ActionUp"/>
    <n v="3.13935602000128"/>
    <s v="Stop"/>
    <n v="3.5058141299996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8"/>
    <x v="19"/>
    <s v="Setup"/>
    <s v="Nexus 4"/>
    <s v="Start"/>
    <n v="3.0520001018885503E-5"/>
    <s v="ActionDown"/>
    <n v="0.52455363800072496"/>
    <s v="ActionUp"/>
    <n v="0.60378452599979904"/>
    <s v="ActionDown"/>
    <n v="0.68673889800083998"/>
    <s v="ActionUp"/>
    <n v="0.75635586600037596"/>
    <s v="ActionDown"/>
    <n v="0.85911796100117499"/>
    <s v="ActionUp"/>
    <n v="0.92839920500045903"/>
    <s v="ActionDown"/>
    <n v="1.30492903999947"/>
    <s v="ActionUp"/>
    <n v="1.3744544470009701"/>
    <s v="ActionDown"/>
    <n v="1.4874103460006101"/>
    <s v="ActionUp"/>
    <n v="1.5674347630010701"/>
    <s v="ActionDown"/>
    <n v="1.71033114599958"/>
    <s v="ActionUp"/>
    <n v="1.77988707400072"/>
    <s v="ActionDown"/>
    <n v="2.2073859299998699"/>
    <s v="ActionUp"/>
    <n v="2.2968411399997399"/>
    <s v="ActionDown"/>
    <n v="2.6327483580007498"/>
    <s v="ActionUp"/>
    <n v="2.7121318469998998"/>
    <s v="ActionDown"/>
    <n v="3.0482221870006398"/>
    <s v="ActionUp"/>
    <n v="3.1375858379997199"/>
    <s v="Stop"/>
    <n v="3.4534411710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9"/>
    <x v="19"/>
    <s v="Setup"/>
    <s v="Nexus 4"/>
    <s v="Start"/>
    <n v="0"/>
    <s v="ActionDown"/>
    <n v="0.51683198700084099"/>
    <s v="ActionUp"/>
    <n v="0.59499465900080395"/>
    <s v="ActionDown"/>
    <n v="0.67779642999994305"/>
    <s v="ActionUp"/>
    <n v="0.75748512200152596"/>
    <s v="ActionDown"/>
    <n v="0.85017549300027895"/>
    <s v="ActionUp"/>
    <n v="0.92971158300133505"/>
    <s v="ActionDown"/>
    <n v="1.3060888150012"/>
    <s v="ActionUp"/>
    <n v="1.3959407910006101"/>
    <s v="ActionDown"/>
    <n v="1.4987028850009601"/>
    <s v="ActionUp"/>
    <n v="1.5796734330015101"/>
    <s v="ActionDown"/>
    <n v="1.69128643400108"/>
    <s v="ActionUp"/>
    <n v="1.76078132300062"/>
    <s v="ActionDown"/>
    <n v="2.1271173510012802"/>
    <s v="ActionUp"/>
    <n v="2.2268579280007499"/>
    <s v="ActionDown"/>
    <n v="2.55287654499989"/>
    <s v="ActionUp"/>
    <n v="2.6624446820005598"/>
    <s v="ActionDown"/>
    <n v="3.0283229050000902"/>
    <s v="ActionUp"/>
    <n v="3.1381046860005801"/>
    <s v="Stop"/>
    <n v="3.545032810001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0"/>
    <x v="19"/>
    <s v="Setup"/>
    <s v="Nexus 4"/>
    <s v="Start"/>
    <n v="0"/>
    <s v="ActionDown"/>
    <n v="0.48429727000075201"/>
    <s v="ActionUp"/>
    <n v="0.54347627099923501"/>
    <s v="ActionDown"/>
    <n v="0.64629940399936403"/>
    <s v="ActionUp"/>
    <n v="0.71634365899990304"/>
    <s v="ActionDown"/>
    <n v="0.81858690700028003"/>
    <s v="ActionUp"/>
    <n v="0.89824507800039999"/>
    <s v="ActionDown"/>
    <n v="1.2441935000006099"/>
    <s v="ActionUp"/>
    <n v="1.31362734600043"/>
    <s v="ActionDown"/>
    <n v="1.41623683699981"/>
    <s v="ActionUp"/>
    <n v="1.4960781310000999"/>
    <s v="ActionDown"/>
    <n v="1.58882954399996"/>
    <s v="ActionUp"/>
    <n v="1.68878376400061"/>
    <s v="ActionDown"/>
    <n v="2.0249961839999702"/>
    <s v="ActionUp"/>
    <n v="2.1043796739995702"/>
    <s v="ActionDown"/>
    <n v="2.4401037690004101"/>
    <s v="ActionUp"/>
    <n v="2.5498855480000202"/>
    <s v="ActionDown"/>
    <n v="2.90624141599982"/>
    <s v="ActionUp"/>
    <n v="2.9960018319998198"/>
    <s v="Stop"/>
    <n v="3.4232260019998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1"/>
    <x v="19"/>
    <s v="Setup"/>
    <s v="Nexus 4"/>
    <s v="Start"/>
    <n v="0"/>
    <s v="ActionDown"/>
    <n v="0.45472302799862502"/>
    <s v="ActionUp"/>
    <n v="0.50398290799967005"/>
    <s v="ActionDown"/>
    <n v="0.616786204998788"/>
    <s v="ActionUp"/>
    <n v="0.67660613599946295"/>
    <s v="ActionDown"/>
    <n v="0.75870593599938696"/>
    <s v="ActionUp"/>
    <n v="0.83830306799973098"/>
    <s v="ActionDown"/>
    <n v="1.2857927669992899"/>
    <s v="ActionUp"/>
    <n v="1.36532885799897"/>
    <s v="ActionDown"/>
    <n v="1.4681519909991001"/>
    <s v="ActionUp"/>
    <n v="1.53764687900002"/>
    <s v="ActionDown"/>
    <n v="1.64077521699982"/>
    <s v="ActionUp"/>
    <n v="1.7102701059993699"/>
    <s v="ActionDown"/>
    <n v="2.1876087279997498"/>
    <s v="ActionUp"/>
    <n v="2.2574088199998998"/>
    <s v="ActionDown"/>
    <n v="2.6032351599988002"/>
    <s v="ActionUp"/>
    <n v="2.6831985349999701"/>
    <s v="ActionDown"/>
    <n v="3.08954677199835"/>
    <s v="ActionUp"/>
    <n v="3.1590721809989102"/>
    <s v="Stop"/>
    <n v="3.5555623389991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2"/>
    <x v="19"/>
    <s v="SlowWalk"/>
    <s v="Nexus 4"/>
    <s v="Start"/>
    <n v="0"/>
    <s v="ActionDown"/>
    <n v="5.4698306110003596"/>
    <s v="ActionUp"/>
    <n v="5.5290706529994997"/>
    <s v="ActionDown"/>
    <n v="5.6318937880005198"/>
    <s v="ActionUp"/>
    <n v="5.7015107570005004"/>
    <s v="ActionDown"/>
    <n v="5.8354951920009599"/>
    <s v="ActionUp"/>
    <n v="5.8945215910007303"/>
    <s v="ActionDown"/>
    <n v="6.3516557279999599"/>
    <s v="ActionUp"/>
    <n v="6.4312223400011099"/>
    <s v="ActionDown"/>
    <n v="6.52424843399967"/>
    <s v="ActionUp"/>
    <n v="6.6039676470008999"/>
    <s v="ActionDown"/>
    <n v="6.7359987769996197"/>
    <s v="ActionUp"/>
    <n v="6.8159621530012302"/>
    <s v="ActionDown"/>
    <n v="7.2230123600002099"/>
    <s v="ActionUp"/>
    <n v="7.3023042860004299"/>
    <s v="ActionDown"/>
    <n v="7.62841446499987"/>
    <s v="ActionUp"/>
    <n v="7.7280634809994799"/>
    <s v="ActionDown"/>
    <n v="8.0337860500003409"/>
    <s v="ActionUp"/>
    <n v="8.1234854260001104"/>
    <s v="Stop"/>
    <n v="8.4492293580005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3"/>
    <x v="19"/>
    <s v="SlowWalk"/>
    <s v="Nexus 4"/>
    <s v="Start"/>
    <n v="0"/>
    <s v="ActionDown"/>
    <n v="0.46473370899911898"/>
    <s v="ActionUp"/>
    <n v="0.53407599599995503"/>
    <s v="ActionDown"/>
    <n v="0.64712345499901802"/>
    <s v="ActionUp"/>
    <n v="0.71689302499908003"/>
    <s v="ActionDown"/>
    <n v="0.83967648500038194"/>
    <s v="ActionUp"/>
    <n v="0.91912101299931204"/>
    <s v="ActionDown"/>
    <n v="1.3164046999991099"/>
    <s v="ActionUp"/>
    <n v="1.38544178200027"/>
    <s v="ActionDown"/>
    <n v="1.48826491699946"/>
    <s v="ActionUp"/>
    <n v="1.55809552800019"/>
    <s v="ActionDown"/>
    <n v="1.6916221569990699"/>
    <s v="ActionUp"/>
    <n v="1.75052647499978"/>
    <s v="ActionDown"/>
    <n v="2.1677094459992001"/>
    <s v="ActionUp"/>
    <n v="2.2471539750003999"/>
    <s v="ActionDown"/>
    <n v="2.5024874099999499"/>
    <s v="ActionUp"/>
    <n v="2.5817182959999601"/>
    <s v="ActionDown"/>
    <n v="2.8973905069997201"/>
    <s v="ActionUp"/>
    <n v="2.9869677999995399"/>
    <s v="Stop"/>
    <n v="3.3732031130002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4"/>
    <x v="19"/>
    <s v="SlowWalk"/>
    <s v="Nexus 4"/>
    <s v="Start"/>
    <n v="3.0519999199896099E-5"/>
    <s v="ActionDown"/>
    <n v="0.44434610099960897"/>
    <s v="ActionUp"/>
    <n v="0.53416755599937404"/>
    <s v="ActionDown"/>
    <n v="0.63726537399997996"/>
    <s v="ActionUp"/>
    <n v="0.70660765999855302"/>
    <s v="ActionDown"/>
    <n v="0.84144666499923904"/>
    <s v="ActionUp"/>
    <n v="0.90920189200005497"/>
    <s v="ActionDown"/>
    <n v="1.3061498549996"/>
    <s v="ActionUp"/>
    <n v="1.39587974999994"/>
    <s v="ActionDown"/>
    <n v="1.4983366389988"/>
    <s v="ActionUp"/>
    <n v="1.5780558520000301"/>
    <s v="ActionDown"/>
    <n v="1.6906455049993301"/>
    <s v="ActionUp"/>
    <n v="1.79099648999908"/>
    <s v="ActionDown"/>
    <n v="2.0578055850000898"/>
    <s v="ActionUp"/>
    <n v="2.1554707759987601"/>
    <s v="ActionDown"/>
    <n v="2.4409888599984599"/>
    <s v="ActionUp"/>
    <n v="2.5403937119990498"/>
    <s v="ActionDown"/>
    <n v="2.8467572089994002"/>
    <s v="ActionUp"/>
    <n v="2.9356630549991598"/>
    <s v="Stop"/>
    <n v="3.2719975579984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5"/>
    <x v="19"/>
    <s v="SlowWalk"/>
    <s v="Nexus 4"/>
    <s v="Start"/>
    <n v="0"/>
    <s v="ActionDown"/>
    <n v="0.49381962400002499"/>
    <s v="ActionUp"/>
    <n v="0.56429116500112197"/>
    <s v="ActionDown"/>
    <n v="0.68588432800061105"/>
    <s v="ActionUp"/>
    <n v="0.72498092400019198"/>
    <s v="ActionDown"/>
    <n v="0.83811994400093603"/>
    <s v="ActionUp"/>
    <n v="0.90749275200141699"/>
    <s v="ActionDown"/>
    <n v="1.25310544800049"/>
    <s v="ActionUp"/>
    <n v="1.3222646110007099"/>
    <s v="ActionDown"/>
    <n v="1.43537311100044"/>
    <s v="ActionUp"/>
    <n v="1.5048069590011399"/>
    <s v="ActionDown"/>
    <n v="1.6076300929998899"/>
    <s v="ActionUp"/>
    <n v="1.6873798249998799"/>
    <s v="ActionDown"/>
    <n v="2.0538989779997698"/>
    <s v="ActionUp"/>
    <n v="2.1437509540009998"/>
    <s v="ActionDown"/>
    <n v="2.4285670680001199"/>
    <s v="ActionUp"/>
    <n v="2.5183885229998801"/>
    <s v="ActionDown"/>
    <n v="2.8242331750006899"/>
    <s v="ActionUp"/>
    <n v="2.9131390190013899"/>
    <s v="Stop"/>
    <n v="3.289943536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6"/>
    <x v="19"/>
    <s v="SlowWalk"/>
    <s v="Nexus 4"/>
    <s v="Start"/>
    <n v="0"/>
    <s v="ActionDown"/>
    <n v="1.11081947099955"/>
    <s v="ActionUp"/>
    <n v="1.1910575299989401"/>
    <s v="ActionDown"/>
    <n v="1.30373874399992"/>
    <s v="ActionUp"/>
    <n v="1.3531817479997601"/>
    <s v="ActionDown"/>
    <n v="1.4762704099994099"/>
    <s v="ActionUp"/>
    <n v="1.54579581699908"/>
    <s v="ActionDown"/>
    <n v="2.1856554229998402"/>
    <s v="ActionUp"/>
    <n v="2.2653746369996899"/>
    <s v="ActionDown"/>
    <n v="2.35812604800048"/>
    <s v="ActionUp"/>
    <n v="2.43799786300041"/>
    <s v="ActionDown"/>
    <n v="2.5404852749998099"/>
    <s v="ActionUp"/>
    <n v="2.6105600489990999"/>
    <s v="ActionDown"/>
    <n v="2.966305508"/>
    <s v="ActionUp"/>
    <n v="3.0455058730003599"/>
    <s v="ActionDown"/>
    <n v="3.3508011579997401"/>
    <s v="ActionUp"/>
    <n v="3.4506943369997298"/>
    <s v="ActionDown"/>
    <n v="3.7971616049999199"/>
    <s v="ActionUp"/>
    <n v="3.8869525400004901"/>
    <s v="Stop"/>
    <n v="4.3646879280004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7"/>
    <x v="19"/>
    <s v="FastWalk"/>
    <s v="Nexus 4"/>
    <s v="Start"/>
    <n v="0"/>
    <s v="ActionDown"/>
    <n v="11.8137036450007"/>
    <s v="ActionUp"/>
    <n v="11.8861284899994"/>
    <s v="ActionDown"/>
    <n v="11.985746983998901"/>
    <s v="ActionUp"/>
    <n v="12.055333432999699"/>
    <s v="ActionDown"/>
    <n v="12.1778727279997"/>
    <s v="ActionUp"/>
    <n v="12.2674194999999"/>
    <s v="ActionDown"/>
    <n v="12.512589652000299"/>
    <s v="ActionUp"/>
    <n v="12.5717991740002"/>
    <s v="ActionDown"/>
    <n v="12.6844193470005"/>
    <s v="ActionUp"/>
    <n v="12.7439035530005"/>
    <s v="ActionDown"/>
    <n v="12.8466961680005"/>
    <s v="ActionUp"/>
    <n v="12.9262017380006"/>
    <s v="ActionDown"/>
    <n v="13.282801768000301"/>
    <s v="ActionUp"/>
    <n v="13.3833053550006"/>
    <s v="ActionDown"/>
    <n v="13.5664275879989"/>
    <s v="ActionUp"/>
    <n v="13.6554555149996"/>
    <s v="ActionDown"/>
    <n v="13.9305661500002"/>
    <s v="ActionUp"/>
    <n v="14.021028535000299"/>
    <s v="Stop"/>
    <n v="14.386632073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8"/>
    <x v="19"/>
    <s v="FastWalk"/>
    <s v="Nexus 4"/>
    <s v="Start"/>
    <n v="3.0519999199896099E-5"/>
    <s v="ActionDown"/>
    <n v="0.45484510899950598"/>
    <s v="ActionUp"/>
    <n v="0.524065314000836"/>
    <s v="ActionDown"/>
    <n v="0.61736609100080297"/>
    <s v="ActionUp"/>
    <n v="0.69668853899929595"/>
    <s v="ActionDown"/>
    <n v="0.79951167299986903"/>
    <s v="ActionUp"/>
    <n v="0.88896688500062704"/>
    <s v="ActionDown"/>
    <n v="1.1543720440004099"/>
    <s v="ActionUp"/>
    <n v="1.2342743779990899"/>
    <s v="ActionDown"/>
    <n v="1.33654814500005"/>
    <s v="ActionUp"/>
    <n v="1.4164810010006399"/>
    <s v="ActionDown"/>
    <n v="1.5088356479991401"/>
    <s v="ActionUp"/>
    <n v="1.59923698999955"/>
    <s v="ActionDown"/>
    <n v="1.9448191659994301"/>
    <s v="ActionUp"/>
    <n v="2.0342133369995201"/>
    <s v="ActionDown"/>
    <n v="2.3093850149998598"/>
    <s v="ActionUp"/>
    <n v="2.3992675099998402"/>
    <s v="ActionDown"/>
    <n v="2.6340912550003801"/>
    <s v="ActionUp"/>
    <n v="2.7449412469995802"/>
    <s v="Stop"/>
    <n v="2.998504500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9"/>
    <x v="19"/>
    <s v="FastWalk"/>
    <s v="Nexus 4"/>
    <s v="Start"/>
    <n v="0"/>
    <s v="ActionDown"/>
    <n v="1.9966122389996599"/>
    <s v="ActionUp"/>
    <n v="2.0656493209989999"/>
    <s v="ActionDown"/>
    <n v="2.1688997399996799"/>
    <s v="ActionUp"/>
    <n v="2.2585380740001701"/>
    <s v="ActionDown"/>
    <n v="2.3642301239997301"/>
    <s v="ActionUp"/>
    <n v="2.41092629400009"/>
    <s v="ActionDown"/>
    <n v="2.8177628569992499"/>
    <s v="ActionUp"/>
    <n v="2.9074011909997299"/>
    <s v="ActionDown"/>
    <n v="3.0100412020001301"/>
    <s v="ActionUp"/>
    <n v="3.0795971309999"/>
    <s v="ActionDown"/>
    <n v="3.17216541999914"/>
    <s v="ActionUp"/>
    <n v="3.2616511519991001"/>
    <s v="ActionDown"/>
    <n v="3.5678620479993599"/>
    <s v="ActionUp"/>
    <n v="3.6773996640003999"/>
    <s v="ActionDown"/>
    <n v="3.9527849829992099"/>
    <s v="ActionUp"/>
    <n v="4.04208759299945"/>
    <s v="ActionDown"/>
    <n v="4.3819319399990402"/>
    <s v="ActionUp"/>
    <n v="4.4883564779993304"/>
    <s v="Stop"/>
    <n v="4.7529986259996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0"/>
    <x v="19"/>
    <s v="FastWalk"/>
    <s v="Nexus 4"/>
    <s v="Start"/>
    <n v="0"/>
    <s v="ActionDown"/>
    <n v="0.52580497400049298"/>
    <s v="ActionUp"/>
    <n v="0.58507553800154699"/>
    <s v="ActionDown"/>
    <n v="0.68768503000137504"/>
    <s v="ActionUp"/>
    <n v="0.76740424300078303"/>
    <s v="ActionDown"/>
    <n v="0.85997253300047305"/>
    <s v="ActionUp"/>
    <n v="0.92907065500003205"/>
    <s v="ActionDown"/>
    <n v="1.3160689750002299"/>
    <s v="ActionUp"/>
    <n v="1.38535022200085"/>
    <s v="ActionDown"/>
    <n v="1.47825423500034"/>
    <s v="ActionUp"/>
    <n v="1.5476880810001601"/>
    <s v="ActionDown"/>
    <n v="1.6303067290009401"/>
    <s v="ActionUp"/>
    <n v="1.7097207390015601"/>
    <s v="ActionDown"/>
    <n v="1.97488173500096"/>
    <s v="ActionUp"/>
    <n v="2.0845414310006101"/>
    <s v="ActionDown"/>
    <n v="2.4613459480005901"/>
    <s v="ActionUp"/>
    <n v="2.5811384090011402"/>
    <s v="ActionDown"/>
    <n v="2.90724858900102"/>
    <s v="ActionUp"/>
    <n v="2.99859606200152"/>
    <s v="Stop"/>
    <n v="3.3023653280015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1"/>
    <x v="19"/>
    <s v="FastWalk"/>
    <s v="Nexus 4"/>
    <s v="Start"/>
    <n v="0"/>
    <s v="ActionDown"/>
    <n v="0.68969937499969003"/>
    <s v="ActionUp"/>
    <n v="0.75876697699823104"/>
    <s v="ActionDown"/>
    <n v="0.85118266499921402"/>
    <s v="ActionUp"/>
    <n v="0.91106363499966303"/>
    <s v="ActionDown"/>
    <n v="1.0235617279995399"/>
    <s v="ActionUp"/>
    <n v="1.1031588579989999"/>
    <s v="ActionDown"/>
    <n v="1.65237295899896"/>
    <s v="ActionUp"/>
    <n v="1.73142072299924"/>
    <s v="ActionDown"/>
    <n v="1.84443766299955"/>
    <s v="ActionUp"/>
    <n v="1.9037997859995801"/>
    <s v="ActionDown"/>
    <n v="2.0069891659986698"/>
    <s v="ActionUp"/>
    <n v="2.0558217609996001"/>
    <s v="ActionDown"/>
    <n v="3.3340759949987802"/>
    <s v="ActionUp"/>
    <n v="3.4040897289996699"/>
    <s v="ActionDown"/>
    <n v="3.6281092619992701"/>
    <s v="ActionUp"/>
    <n v="3.7378605219983001"/>
    <s v="ActionDown"/>
    <n v="4.0841446669983199"/>
    <s v="ActionUp"/>
    <n v="4.1634365929985497"/>
    <s v="Stop"/>
    <n v="4.46915916399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2"/>
    <x v="19"/>
    <s v="Sitting"/>
    <s v="Nexus 4"/>
    <s v="Start"/>
    <n v="0"/>
    <s v="ActionDown"/>
    <n v="22.8561880020006"/>
    <s v="ActionUp"/>
    <n v="22.913077977000199"/>
    <s v="ActionDown"/>
    <n v="23.014710815999901"/>
    <s v="ActionUp"/>
    <n v="23.093972224000002"/>
    <s v="ActionDown"/>
    <n v="23.1869983190008"/>
    <s v="ActionUp"/>
    <n v="23.2466656460001"/>
    <s v="ActionDown"/>
    <n v="23.693819621999801"/>
    <s v="ActionUp"/>
    <n v="23.793621238999499"/>
    <s v="ActionDown"/>
    <n v="23.876239885999802"/>
    <s v="ActionUp"/>
    <n v="23.976072024999599"/>
    <s v="ActionDown"/>
    <n v="24.0589043149993"/>
    <s v="ActionUp"/>
    <n v="24.168502972001001"/>
    <s v="ActionDown"/>
    <n v="24.4539905350011"/>
    <s v="ActionUp"/>
    <n v="24.5941400850006"/>
    <s v="ActionDown"/>
    <n v="24.900106817000001"/>
    <s v="ActionUp"/>
    <n v="25.0202044830002"/>
    <s v="ActionDown"/>
    <n v="25.325835491999801"/>
    <s v="ActionUp"/>
    <n v="25.4254845070008"/>
    <s v="Stop"/>
    <n v="25.721471078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3"/>
    <x v="19"/>
    <s v="Sitting"/>
    <s v="Nexus 4"/>
    <s v="Start"/>
    <n v="0"/>
    <s v="ActionDown"/>
    <n v="0.47434762699958799"/>
    <s v="ActionUp"/>
    <n v="0.55406683799992595"/>
    <s v="ActionDown"/>
    <n v="0.64681825099978596"/>
    <s v="ActionUp"/>
    <n v="0.71606897499987099"/>
    <s v="ActionDown"/>
    <n v="0.80903403000047502"/>
    <s v="ActionUp"/>
    <n v="0.90859148399977097"/>
    <s v="ActionDown"/>
    <n v="1.21443613500014"/>
    <s v="ActionUp"/>
    <n v="1.2840225840009201"/>
    <s v="ActionDown"/>
    <n v="1.38684571799967"/>
    <s v="ActionUp"/>
    <n v="1.44651304699982"/>
    <s v="ActionDown"/>
    <n v="1.5489699360005"/>
    <s v="ActionUp"/>
    <n v="1.6182511830011199"/>
    <s v="ActionDown"/>
    <n v="1.95467724700029"/>
    <s v="ActionUp"/>
    <n v="2.05414313900109"/>
    <s v="ActionDown"/>
    <n v="2.3102090629999998"/>
    <s v="ActionUp"/>
    <n v="2.4087593460007999"/>
    <s v="ActionDown"/>
    <n v="2.7148786800007598"/>
    <s v="ActionUp"/>
    <n v="2.80433389100107"/>
    <s v="Stop"/>
    <n v="3.150434913000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4"/>
    <x v="19"/>
    <s v="Sitting"/>
    <s v="Nexus 4"/>
    <s v="Start"/>
    <n v="0"/>
    <s v="ActionDown"/>
    <n v="0.45505875299932003"/>
    <s v="ActionUp"/>
    <n v="0.51432931599993004"/>
    <s v="ActionDown"/>
    <n v="0.61791545999949404"/>
    <s v="ActionUp"/>
    <n v="0.656218526999509"/>
    <s v="ActionDown"/>
    <n v="0.74878681599875496"/>
    <s v="ActionUp"/>
    <n v="0.81855638699926203"/>
    <s v="ActionDown"/>
    <n v="1.1543720440004099"/>
    <s v="ActionUp"/>
    <n v="1.21458874000018"/>
    <s v="ActionDown"/>
    <n v="1.3165267829990599"/>
    <s v="ActionUp"/>
    <n v="1.36621394800022"/>
    <s v="ActionDown"/>
    <n v="1.47862048000024"/>
    <s v="ActionUp"/>
    <n v="1.54887837800015"/>
    <s v="ActionDown"/>
    <n v="1.87398138400021"/>
    <s v="ActionUp"/>
    <n v="1.9634976359993701"/>
    <s v="ActionDown"/>
    <n v="2.2795360910003999"/>
    <s v="ActionUp"/>
    <n v="2.3795818709986598"/>
    <s v="ActionDown"/>
    <n v="2.73740271799943"/>
    <s v="ActionUp"/>
    <n v="2.8149549829995499"/>
    <s v="Stop"/>
    <n v="3.1516862509997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5"/>
    <x v="19"/>
    <s v="Sitting"/>
    <s v="Nexus 4"/>
    <s v="Start"/>
    <n v="0"/>
    <s v="ActionDown"/>
    <n v="0.40326568199998197"/>
    <s v="ActionUp"/>
    <n v="0.47327941499861398"/>
    <s v="ActionDown"/>
    <n v="0.61568747299861504"/>
    <s v="ActionUp"/>
    <n v="0.63479322599960097"/>
    <s v="ActionDown"/>
    <n v="0.72699526999895103"/>
    <s v="ActionUp"/>
    <n v="0.79642911599876198"/>
    <s v="ActionDown"/>
    <n v="1.16258202300014"/>
    <s v="ActionUp"/>
    <n v="1.24303372599933"/>
    <s v="ActionDown"/>
    <n v="1.3353578509995701"/>
    <s v="ActionUp"/>
    <n v="1.40482221799902"/>
    <s v="ActionDown"/>
    <n v="1.4974820689985699"/>
    <s v="ActionUp"/>
    <n v="1.57714024099914"/>
    <s v="ActionDown"/>
    <n v="1.9536395539998901"/>
    <s v="ActionUp"/>
    <n v="2.0341217770001001"/>
    <s v="ActionDown"/>
    <n v="2.46049137799855"/>
    <s v="ActionUp"/>
    <n v="2.5201892259992702"/>
    <s v="ActionDown"/>
    <n v="2.9369143909989299"/>
    <s v="ActionUp"/>
    <n v="3.0067144819986402"/>
    <s v="Stop"/>
    <n v="3.4535632539991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6"/>
    <x v="19"/>
    <s v="Sitting"/>
    <s v="Nexus 4"/>
    <s v="Start"/>
    <n v="0"/>
    <s v="ActionDown"/>
    <n v="0.50563100900035296"/>
    <s v="ActionUp"/>
    <n v="0.57527849699908895"/>
    <s v="ActionDown"/>
    <n v="0.667938348999086"/>
    <s v="ActionUp"/>
    <n v="0.71674042300037399"/>
    <s v="ActionDown"/>
    <n v="0.80976651799937804"/>
    <s v="ActionUp"/>
    <n v="0.88960781199966699"/>
    <s v="ActionDown"/>
    <n v="1.3671600779998601"/>
    <s v="ActionUp"/>
    <n v="1.4463604440006701"/>
    <s v="ActionDown"/>
    <n v="1.5433236680000799"/>
    <s v="ActionUp"/>
    <n v="1.60909506999996"/>
    <s v="ActionDown"/>
    <n v="1.70190752400048"/>
    <s v="ActionUp"/>
    <n v="1.7813825720004299"/>
    <s v="ActionDown"/>
    <n v="2.2693422850006701"/>
    <s v="ActionUp"/>
    <n v="2.3491530589999399"/>
    <s v="ActionDown"/>
    <n v="2.7965206770004398"/>
    <s v="ActionUp"/>
    <n v="2.8758431240003102"/>
    <s v="ActionDown"/>
    <n v="3.3034030199996698"/>
    <s v="ActionUp"/>
    <n v="3.3738440399993102"/>
    <s v="Stop"/>
    <n v="3.7189073699992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77"/>
    <x v="20"/>
    <s v="Setup"/>
    <s v="Nexus 4"/>
    <s v="Start"/>
    <n v="0"/>
    <s v="ActionDown"/>
    <n v="26.273859297998499"/>
    <s v="ActionUp"/>
    <n v="26.339996944998301"/>
    <s v="ActionDown"/>
    <n v="26.918907366998599"/>
    <s v="ActionUp"/>
    <n v="26.957759801998598"/>
    <s v="ActionDown"/>
    <n v="27.111399354998799"/>
    <s v="ActionUp"/>
    <n v="27.160750797998801"/>
    <s v="ActionDown"/>
    <n v="27.790508160998701"/>
    <s v="ActionUp"/>
    <n v="27.839554398999098"/>
    <s v="ActionDown"/>
    <n v="27.963192427998301"/>
    <s v="ActionUp"/>
    <n v="28.0222188269999"/>
    <s v="ActionDown"/>
    <n v="28.135022123999001"/>
    <s v="ActionUp"/>
    <n v="28.184404085999599"/>
    <s v="ActionDown"/>
    <n v="28.297268422998901"/>
    <s v="ActionUp"/>
    <n v="28.3463757019999"/>
    <s v="Stop"/>
    <n v="29.36075079799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78"/>
    <x v="20"/>
    <s v="Setup"/>
    <s v="Nexus 4"/>
    <s v="Start"/>
    <n v="0"/>
    <s v="ActionDown"/>
    <n v="0.57683503800035396"/>
    <s v="ActionUp"/>
    <n v="0.636227682000026"/>
    <s v="ActionDown"/>
    <n v="1.0632076910005701"/>
    <s v="ActionUp"/>
    <n v="1.1024874100003199"/>
    <s v="ActionDown"/>
    <n v="1.2253929500002401"/>
    <s v="ActionUp"/>
    <n v="1.28487715499977"/>
    <s v="ActionDown"/>
    <n v="1.7421944140005501"/>
    <s v="ActionUp"/>
    <n v="1.7918815819994001"/>
    <s v="ActionDown"/>
    <n v="1.9244620800000101"/>
    <s v="ActionUp"/>
    <n v="1.9635891969992301"/>
    <s v="ActionDown"/>
    <n v="2.0865557769993699"/>
    <s v="ActionUp"/>
    <n v="2.1355409739990101"/>
    <s v="ActionDown"/>
    <n v="2.2593316040001801"/>
    <s v="ActionUp"/>
    <n v="2.2981840369993698"/>
    <s v="Stop"/>
    <n v="2.6741339839991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79"/>
    <x v="20"/>
    <s v="Setup"/>
    <s v="Nexus 4"/>
    <s v="Start"/>
    <n v="0"/>
    <s v="ActionDown"/>
    <n v="0.68795971300096403"/>
    <s v="ActionUp"/>
    <n v="0.75708835700061095"/>
    <s v="ActionDown"/>
    <n v="1.3561727460000801"/>
    <s v="ActionUp"/>
    <n v="1.3951777809998001"/>
    <s v="ActionDown"/>
    <n v="1.5184800870010799"/>
    <s v="ActionUp"/>
    <n v="1.5574546019997699"/>
    <s v="ActionDown"/>
    <n v="2.00488326000049"/>
    <s v="ActionUp"/>
    <n v="2.0440408980011799"/>
    <s v="ActionDown"/>
    <n v="2.1871509240008802"/>
    <s v="ActionUp"/>
    <n v="2.2265832440007198"/>
    <s v="ActionDown"/>
    <n v="2.3594689460005598"/>
    <s v="ActionUp"/>
    <n v="2.3981382570000198"/>
    <s v="ActionDown"/>
    <n v="2.5216847250012502"/>
    <s v="ActionUp"/>
    <n v="2.56026247500085"/>
    <s v="Stop"/>
    <n v="3.3933465589998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0"/>
    <x v="20"/>
    <s v="Setup"/>
    <s v="Nexus 4"/>
    <s v="Start"/>
    <n v="0"/>
    <s v="ActionDown"/>
    <n v="0.56557302100009099"/>
    <s v="ActionUp"/>
    <n v="0.64492598799915801"/>
    <s v="ActionDown"/>
    <n v="1.17280634800044"/>
    <s v="ActionUp"/>
    <n v="1.2322600339994001"/>
    <s v="ActionDown"/>
    <n v="1.3653593790004299"/>
    <s v="ActionUp"/>
    <n v="1.4142530150002099"/>
    <s v="ActionDown"/>
    <n v="1.92250877500009"/>
    <s v="ActionUp"/>
    <n v="1.9614222500003899"/>
    <s v="ActionDown"/>
    <n v="2.10489851999955"/>
    <s v="ActionUp"/>
    <n v="2.1540973600003701"/>
    <s v="ActionDown"/>
    <n v="2.2873187860004598"/>
    <s v="ActionUp"/>
    <n v="2.3363345029992999"/>
    <s v="ActionDown"/>
    <n v="2.4797192120004099"/>
    <s v="ActionUp"/>
    <n v="2.5295895010003702"/>
    <s v="Stop"/>
    <n v="3.016877766000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1"/>
    <x v="20"/>
    <s v="Setup"/>
    <s v="Nexus 4"/>
    <s v="Start"/>
    <n v="3.0519999199896099E-5"/>
    <s v="ActionDown"/>
    <n v="0.41571799099983697"/>
    <s v="ActionUp"/>
    <n v="0.44468182399941703"/>
    <s v="ActionDown"/>
    <n v="1.0437967339985299"/>
    <s v="ActionUp"/>
    <n v="1.0826491669995399"/>
    <s v="ActionDown"/>
    <n v="1.2259728369990599"/>
    <s v="ActionUp"/>
    <n v="1.2654967189991999"/>
    <s v="ActionDown"/>
    <n v="2.0669616969989799"/>
    <s v="ActionUp"/>
    <n v="2.1163741789987398"/>
    <s v="ActionDown"/>
    <n v="2.2796886919986701"/>
    <s v="ActionUp"/>
    <n v="2.3187547689994901"/>
    <s v="ActionDown"/>
    <n v="2.4518846319988299"/>
    <s v="ActionUp"/>
    <n v="2.5014191979989802"/>
    <s v="ActionDown"/>
    <n v="2.63613612199878"/>
    <s v="ActionUp"/>
    <n v="2.69366702299885"/>
    <s v="Stop"/>
    <n v="2.9803143589997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2"/>
    <x v="20"/>
    <s v="Setup"/>
    <s v="Nexus 4"/>
    <s v="Start"/>
    <n v="0"/>
    <s v="ActionDown"/>
    <n v="0.86845719600023497"/>
    <s v="ActionUp"/>
    <n v="0.90724858900102801"/>
    <s v="ActionDown"/>
    <n v="1.39490309800021"/>
    <s v="ActionUp"/>
    <n v="1.4340302170003201"/>
    <s v="ActionDown"/>
    <n v="1.58696780300124"/>
    <s v="ActionUp"/>
    <n v="1.6264306440007199"/>
    <s v="ActionDown"/>
    <n v="2.1547077680006601"/>
    <s v="ActionUp"/>
    <n v="2.1932549989996901"/>
    <s v="ActionDown"/>
    <n v="2.3873950870001801"/>
    <s v="ActionUp"/>
    <n v="2.42676636600117"/>
    <s v="ActionDown"/>
    <n v="2.5899587980002199"/>
    <s v="ActionUp"/>
    <n v="2.6291164350004599"/>
    <s v="ActionDown"/>
    <n v="2.7722875030012801"/>
    <s v="ActionUp"/>
    <n v="2.8009461319998001"/>
    <s v="Stop"/>
    <n v="3.16709903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3"/>
    <x v="20"/>
    <s v="Setup"/>
    <s v="Nexus 4"/>
    <s v="Start"/>
    <n v="0"/>
    <s v="ActionDown"/>
    <n v="0.55223561699858603"/>
    <s v="ActionUp"/>
    <n v="0.57109720699918398"/>
    <s v="ActionDown"/>
    <n v="1.1497939869986999"/>
    <s v="ActionUp"/>
    <n v="1.1890126649996"/>
    <s v="ActionDown"/>
    <n v="1.34176712999942"/>
    <s v="ActionUp"/>
    <n v="1.37088356399908"/>
    <s v="ActionDown"/>
    <n v="1.84858843199981"/>
    <s v="ActionUp"/>
    <n v="1.8881428349995899"/>
    <s v="ActionDown"/>
    <n v="2.0603692959994002"/>
    <s v="ActionUp"/>
    <n v="2.1004120249999598"/>
    <s v="ActionDown"/>
    <n v="2.2433084079984802"/>
    <s v="ActionUp"/>
    <n v="2.2824355239990801"/>
    <s v="ActionDown"/>
    <n v="2.4260033569989901"/>
    <s v="ActionUp"/>
    <n v="2.45453990499845"/>
    <s v="Stop"/>
    <n v="2.75980466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4"/>
    <x v="20"/>
    <s v="Setup"/>
    <s v="Nexus 4"/>
    <s v="Start"/>
    <n v="0"/>
    <s v="ActionDown"/>
    <n v="0.51155196099898603"/>
    <s v="ActionUp"/>
    <n v="0.560720281000612"/>
    <s v="ActionDown"/>
    <n v="1.06882344000041"/>
    <s v="ActionUp"/>
    <n v="1.10724858799949"/>
    <s v="ActionDown"/>
    <n v="1.2509385020002799"/>
    <s v="ActionUp"/>
    <n v="1.2898519779991999"/>
    <s v="ActionDown"/>
    <n v="1.8177018160003999"/>
    <s v="ActionUp"/>
    <n v="1.8371738129990201"/>
    <s v="ActionDown"/>
    <n v="2.0205707309996699"/>
    <s v="ActionUp"/>
    <n v="2.06973905099948"/>
    <s v="ActionDown"/>
    <n v="2.22331756499988"/>
    <s v="ActionUp"/>
    <n v="2.2618647960007299"/>
    <s v="ActionDown"/>
    <n v="2.3953303840007698"/>
    <s v="ActionUp"/>
    <n v="2.43494582700077"/>
    <s v="Stop"/>
    <n v="2.83039828999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5"/>
    <x v="20"/>
    <s v="Setup"/>
    <s v="Nexus 4"/>
    <s v="Start"/>
    <n v="0"/>
    <s v="ActionDown"/>
    <n v="0.53645658399909701"/>
    <s v="ActionUp"/>
    <n v="0.57518693699967105"/>
    <s v="ActionDown"/>
    <n v="1.1441171989990799"/>
    <s v="ActionUp"/>
    <n v="1.19291927399899"/>
    <s v="ActionDown"/>
    <n v="1.3160079359986401"/>
    <s v="ActionUp"/>
    <n v="1.36566458099878"/>
    <s v="ActionDown"/>
    <n v="1.8223714329997101"/>
    <s v="ActionUp"/>
    <n v="1.86137646799943"/>
    <s v="ActionDown"/>
    <n v="2.0248435819994399"/>
    <s v="ActionUp"/>
    <n v="2.0547840679992002"/>
    <s v="ActionDown"/>
    <n v="2.1971616049995601"/>
    <s v="ActionUp"/>
    <n v="2.2360750799998601"/>
    <s v="ActionDown"/>
    <n v="2.3900198379997102"/>
    <s v="ActionUp"/>
    <n v="2.4282923859991499"/>
    <s v="Stop"/>
    <n v="2.7842514879994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6"/>
    <x v="20"/>
    <s v="Setup"/>
    <s v="Nexus 4"/>
    <s v="Start"/>
    <n v="0"/>
    <s v="ActionDown"/>
    <n v="0.56627498700072398"/>
    <s v="ActionUp"/>
    <n v="0.58641843400073401"/>
    <s v="ActionDown"/>
    <n v="1.16471844800071"/>
    <s v="ActionUp"/>
    <n v="1.19282771100006"/>
    <s v="ActionDown"/>
    <n v="1.3562948260005201"/>
    <s v="ActionUp"/>
    <n v="1.39502517800065"/>
    <s v="ActionDown"/>
    <n v="2.0044254530002901"/>
    <s v="ActionUp"/>
    <n v="2.05325804899985"/>
    <s v="ActionDown"/>
    <n v="2.2068976030004701"/>
    <s v="ActionUp"/>
    <n v="2.2562490460004399"/>
    <s v="ActionDown"/>
    <n v="2.4095833960000101"/>
    <s v="ActionUp"/>
    <n v="2.4692202030000701"/>
    <s v="ActionDown"/>
    <n v="2.6229207979995399"/>
    <s v="ActionUp"/>
    <n v="2.66143750800074"/>
    <s v="Stop"/>
    <n v="3.01690828600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7"/>
    <x v="20"/>
    <s v="Setup"/>
    <s v="Nexus 4"/>
    <s v="Start"/>
    <n v="0"/>
    <s v="ActionDown"/>
    <n v="0.45331908999833098"/>
    <s v="ActionUp"/>
    <n v="0.49235464699995601"/>
    <s v="ActionDown"/>
    <n v="0.99005035799927998"/>
    <s v="ActionUp"/>
    <n v="1.0391576369984199"/>
    <s v="ActionDown"/>
    <n v="1.1621242169985599"/>
    <s v="ActionUp"/>
    <n v="1.21178086299914"/>
    <s v="ActionDown"/>
    <n v="1.74961086599978"/>
    <s v="ActionUp"/>
    <n v="1.7989623069988701"/>
    <s v="ActionDown"/>
    <n v="1.9622462979987101"/>
    <s v="ActionUp"/>
    <n v="2.00173966199872"/>
    <s v="ActionDown"/>
    <n v="2.1344727599989701"/>
    <s v="ActionUp"/>
    <n v="2.1837021199989901"/>
    <s v="ActionDown"/>
    <n v="2.3170151079993899"/>
    <s v="ActionUp"/>
    <n v="2.3561422249986199"/>
    <s v="Stop"/>
    <n v="2.73200060899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8"/>
    <x v="20"/>
    <s v="Setup"/>
    <s v="Nexus 4"/>
    <s v="Start"/>
    <n v="3.0519999199896099E-5"/>
    <s v="ActionDown"/>
    <n v="0.50547840699982705"/>
    <s v="ActionUp"/>
    <n v="0.54448344299998996"/>
    <s v="ActionDown"/>
    <n v="1.0622005199984399"/>
    <s v="ActionUp"/>
    <n v="1.1112162369990899"/>
    <s v="ActionDown"/>
    <n v="1.2647642309984799"/>
    <s v="ActionUp"/>
    <n v="1.3044407139987"/>
    <s v="ActionDown"/>
    <n v="1.9439951169988401"/>
    <s v="ActionUp"/>
    <n v="2.0041812909985302"/>
    <s v="ActionDown"/>
    <n v="2.1457042579986498"/>
    <s v="ActionUp"/>
    <n v="2.19468945599874"/>
    <s v="ActionDown"/>
    <n v="2.32781931999852"/>
    <s v="ActionUp"/>
    <n v="2.37750648600012"/>
    <s v="ActionDown"/>
    <n v="2.5001983829988599"/>
    <s v="ActionUp"/>
    <n v="2.5391423769997301"/>
    <s v="Stop"/>
    <n v="2.9861132319983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9"/>
    <x v="20"/>
    <s v="Setup"/>
    <s v="Nexus 4"/>
    <s v="Start"/>
    <n v="0"/>
    <s v="ActionDown"/>
    <n v="0.81944147699868997"/>
    <s v="ActionUp"/>
    <n v="0.86870135699973605"/>
    <s v="ActionDown"/>
    <n v="0.98144361199956598"/>
    <s v="ActionUp"/>
    <n v="1.03067297399866"/>
    <s v="ActionDown"/>
    <n v="1.1434762699991501"/>
    <s v="ActionUp"/>
    <n v="1.18257286599873"/>
    <s v="ActionDown"/>
    <n v="2.1967343199994498"/>
    <s v="ActionUp"/>
    <n v="2.2559438409989498"/>
    <s v="ActionDown"/>
    <n v="2.3689912999998302"/>
    <s v="ActionUp"/>
    <n v="2.4281703029992001"/>
    <s v="ActionDown"/>
    <n v="2.5410956809992"/>
    <s v="ActionUp"/>
    <n v="2.6010987329991599"/>
    <s v="ActionDown"/>
    <n v="2.7133526629986502"/>
    <s v="ActionUp"/>
    <n v="2.7622157779987901"/>
    <s v="Stop"/>
    <n v="3.2700747739981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0"/>
    <x v="20"/>
    <s v="Setup"/>
    <s v="Nexus 4"/>
    <s v="Start"/>
    <n v="3.0520999644068002E-5"/>
    <s v="ActionDown"/>
    <n v="0.536365023999678"/>
    <s v="ActionUp"/>
    <n v="0.56508469499931302"/>
    <s v="ActionDown"/>
    <n v="1.1541584009992201"/>
    <s v="ActionUp"/>
    <n v="1.20326568199925"/>
    <s v="ActionDown"/>
    <n v="1.3664275920000299"/>
    <s v="ActionUp"/>
    <n v="1.40570731099978"/>
    <s v="ActionDown"/>
    <n v="1.9638333589991801"/>
    <s v="ActionUp"/>
    <n v="2.0332366870006799"/>
    <s v="ActionDown"/>
    <n v="2.1765298339996599"/>
    <s v="ActionUp"/>
    <n v="2.2256065929996098"/>
    <s v="ActionDown"/>
    <n v="2.36883870100064"/>
    <s v="ActionUp"/>
    <n v="2.4181291019995101"/>
    <s v="ActionDown"/>
    <n v="2.5511368839997801"/>
    <s v="ActionUp"/>
    <n v="2.5901113990003002"/>
    <s v="Stop"/>
    <n v="3.0066229210005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1"/>
    <x v="20"/>
    <s v="Setup"/>
    <s v="Nexus 4"/>
    <s v="Start"/>
    <n v="0"/>
    <s v="ActionDown"/>
    <n v="0.46509995400083398"/>
    <s v="ActionUp"/>
    <n v="0.51500076299998898"/>
    <s v="ActionDown"/>
    <n v="1.1126812140009801"/>
    <s v="ActionUp"/>
    <n v="1.1618190139997699"/>
    <s v="ActionDown"/>
    <n v="1.30477643800077"/>
    <s v="ActionUp"/>
    <n v="1.3542499619998101"/>
    <s v="ActionDown"/>
    <n v="1.93273309899996"/>
    <s v="ActionUp"/>
    <n v="1.9816572569998201"/>
    <s v="ActionDown"/>
    <n v="2.1452159320015198"/>
    <s v="ActionUp"/>
    <n v="2.1943537309998602"/>
    <s v="ActionDown"/>
    <n v="2.34781016200031"/>
    <s v="ActionUp"/>
    <n v="2.3883717380012901"/>
    <s v="ActionDown"/>
    <n v="2.5506485570003798"/>
    <s v="ActionUp"/>
    <n v="2.5700900339997999"/>
    <s v="Stop"/>
    <n v="3.0053715850008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2"/>
    <x v="20"/>
    <s v="Setup"/>
    <s v="Nexus 4"/>
    <s v="Start"/>
    <n v="0"/>
    <s v="ActionDown"/>
    <n v="0.97179917600078602"/>
    <s v="ActionUp"/>
    <n v="1.01062109100166"/>
    <s v="ActionDown"/>
    <n v="1.6708072650017101"/>
    <s v="ActionUp"/>
    <n v="1.7098428200006299"/>
    <s v="ActionDown"/>
    <n v="1.8627193660013199"/>
    <s v="ActionUp"/>
    <n v="1.9019990850010799"/>
    <s v="ActionDown"/>
    <n v="2.7036166640009398"/>
    <s v="ActionUp"/>
    <n v="2.76261254300152"/>
    <s v="ActionDown"/>
    <n v="2.9159163750009598"/>
    <s v="ActionUp"/>
    <n v="2.95504349200018"/>
    <s v="ActionDown"/>
    <n v="3.0779795510006802"/>
    <s v="ActionUp"/>
    <n v="3.1377384410006899"/>
    <s v="ActionDown"/>
    <n v="3.24019533099999"/>
    <s v="ActionUp"/>
    <n v="3.268915001001"/>
    <s v="Stop"/>
    <n v="3.6452311930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3"/>
    <x v="20"/>
    <s v="Setup"/>
    <s v="Nexus 4"/>
    <s v="Start"/>
    <n v="0"/>
    <s v="ActionDown"/>
    <n v="0.69586448900008602"/>
    <s v="ActionUp"/>
    <n v="0.74509385000055695"/>
    <s v="ActionDown"/>
    <n v="1.3743323650014601"/>
    <s v="ActionUp"/>
    <n v="1.4232565240017701"/>
    <s v="ActionDown"/>
    <n v="1.56679383400114"/>
    <s v="ActionUp"/>
    <n v="1.60592095000174"/>
    <s v="ActionDown"/>
    <n v="2.1442697990005399"/>
    <s v="ActionUp"/>
    <n v="2.1938654040004599"/>
    <s v="ActionDown"/>
    <n v="2.35577598100098"/>
    <s v="ActionUp"/>
    <n v="2.4057378300003598"/>
    <s v="ActionDown"/>
    <n v="2.5490309760007199"/>
    <s v="ActionUp"/>
    <n v="2.5886464210016098"/>
    <s v="ActionDown"/>
    <n v="2.7210132750005802"/>
    <s v="ActionUp"/>
    <n v="2.7601403920016301"/>
    <s v="Stop"/>
    <n v="3.1359377370008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4"/>
    <x v="20"/>
    <s v="Setup"/>
    <s v="Nexus 4"/>
    <s v="Start"/>
    <n v="0"/>
    <s v="ActionDown"/>
    <n v="0.42456889999994002"/>
    <s v="ActionUp"/>
    <n v="0.47373721899930299"/>
    <s v="ActionDown"/>
    <n v="1.07211963999907"/>
    <s v="ActionUp"/>
    <n v="1.1116740439993"/>
    <s v="ActionDown"/>
    <n v="1.2746223109988899"/>
    <s v="ActionUp"/>
    <n v="1.29375858399907"/>
    <s v="ActionDown"/>
    <n v="1.8628109259989201"/>
    <s v="ActionUp"/>
    <n v="1.91170456299914"/>
    <s v="ActionDown"/>
    <n v="2.0851213179994299"/>
    <s v="ActionUp"/>
    <n v="2.1140546329988799"/>
    <s v="ActionDown"/>
    <n v="2.2877155509995601"/>
    <s v="ActionUp"/>
    <n v="2.30709598700013"/>
    <s v="ActionDown"/>
    <n v="2.4803906599991001"/>
    <s v="ActionUp"/>
    <n v="2.5091103309987299"/>
    <s v="Stop"/>
    <n v="3.2292385179989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5"/>
    <x v="20"/>
    <s v="Setup"/>
    <s v="Nexus 4"/>
    <s v="Start"/>
    <n v="0"/>
    <s v="ActionDown"/>
    <n v="0.62740729399956696"/>
    <s v="ActionUp"/>
    <n v="0.66857927599994504"/>
    <s v="ActionDown"/>
    <n v="1.23488478499893"/>
    <s v="ActionUp"/>
    <n v="1.2735846169998599"/>
    <s v="ActionDown"/>
    <n v="1.42670532400006"/>
    <s v="ActionUp"/>
    <n v="1.4956813669996301"/>
    <s v="ActionDown"/>
    <n v="2.1757363029992098"/>
    <s v="ActionUp"/>
    <n v="2.2350679069986601"/>
    <s v="ActionDown"/>
    <n v="2.3877308099999901"/>
    <s v="ActionUp"/>
    <n v="2.4372653739992498"/>
    <s v="ActionDown"/>
    <n v="2.5602624740004098"/>
    <s v="ActionUp"/>
    <n v="2.6093697529995499"/>
    <s v="ActionDown"/>
    <n v="2.7325499759990599"/>
    <s v="ActionUp"/>
    <n v="2.77152449099958"/>
    <s v="Stop"/>
    <n v="3.118205400000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6"/>
    <x v="20"/>
    <s v="Setup"/>
    <s v="Nexus 4"/>
    <s v="Start"/>
    <n v="3.0519999199896099E-5"/>
    <s v="ActionDown"/>
    <n v="0.51353578599992"/>
    <s v="ActionUp"/>
    <n v="0.55251030099861898"/>
    <s v="ActionDown"/>
    <n v="1.16139172899966"/>
    <s v="ActionUp"/>
    <n v="1.2106210899983101"/>
    <s v="ActionDown"/>
    <n v="1.3435983519993799"/>
    <s v="ActionUp"/>
    <n v="1.39249198799916"/>
    <s v="ActionDown"/>
    <n v="1.8802380599991"/>
    <s v="ActionUp"/>
    <n v="1.9032198999993799"/>
    <s v="ActionDown"/>
    <n v="2.06250572299904"/>
    <s v="ActionUp"/>
    <n v="2.1118571639999502"/>
    <s v="ActionDown"/>
    <n v="2.2346406229989899"/>
    <s v="ActionUp"/>
    <n v="2.2837173809984899"/>
    <s v="ActionDown"/>
    <n v="2.3968869219988802"/>
    <s v="ActionUp"/>
    <n v="2.4473676179986699"/>
    <s v="Stop"/>
    <n v="2.8115061809985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7"/>
    <x v="20"/>
    <s v="SlowWalk"/>
    <s v="Nexus 4"/>
    <s v="Start"/>
    <n v="0"/>
    <s v="ActionDown"/>
    <n v="0.74945826399925797"/>
    <s v="ActionUp"/>
    <n v="0.81889211099951298"/>
    <s v="ActionDown"/>
    <n v="1.3364565849988099"/>
    <s v="ActionUp"/>
    <n v="1.3753700589986599"/>
    <s v="ActionDown"/>
    <n v="1.5085914849987601"/>
    <s v="ActionUp"/>
    <n v="1.54735235799853"/>
    <s v="ActionDown"/>
    <n v="2.2175186939984899"/>
    <s v="ActionUp"/>
    <n v="2.2768197769983001"/>
    <s v="ActionDown"/>
    <n v="2.3998168779999101"/>
    <s v="ActionUp"/>
    <n v="2.4490462389985601"/>
    <s v="ActionDown"/>
    <n v="2.5618190139994099"/>
    <s v="ActionUp"/>
    <n v="2.6111704559989399"/>
    <s v="ActionDown"/>
    <n v="2.72409583499938"/>
    <s v="ActionUp"/>
    <n v="2.75302914699932"/>
    <s v="Stop"/>
    <n v="3.0175186939995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8"/>
    <x v="20"/>
    <s v="SlowWalk"/>
    <s v="Nexus 4"/>
    <s v="Start"/>
    <n v="0"/>
    <s v="ActionDown"/>
    <n v="0.54570425800011402"/>
    <s v="ActionUp"/>
    <n v="0.60491377900143495"/>
    <s v="ActionDown"/>
    <n v="1.37949031000061"/>
    <s v="ActionUp"/>
    <n v="1.4152296660013199"/>
    <s v="ActionDown"/>
    <n v="1.5500991910012001"/>
    <s v="ActionUp"/>
    <n v="1.59737524699994"/>
    <s v="ActionDown"/>
    <n v="2.2067755220013998"/>
    <s v="ActionUp"/>
    <n v="2.27602624700011"/>
    <s v="ActionDown"/>
    <n v="2.41916679400128"/>
    <s v="ActionUp"/>
    <n v="2.45829391100051"/>
    <s v="ActionDown"/>
    <n v="2.5812299710014401"/>
    <s v="ActionUp"/>
    <n v="2.6301541280008598"/>
    <s v="ActionDown"/>
    <n v="2.7330993440009399"/>
    <s v="ActionUp"/>
    <n v="2.7820540210013802"/>
    <s v="Stop"/>
    <n v="3.0064397980004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9"/>
    <x v="20"/>
    <s v="SlowWalk"/>
    <s v="Nexus 4"/>
    <s v="Start"/>
    <n v="0"/>
    <s v="ActionDown"/>
    <n v="0.44517015099881901"/>
    <s v="ActionUp"/>
    <n v="0.48426674700021899"/>
    <s v="ActionDown"/>
    <n v="1.12293606099956"/>
    <s v="ActionUp"/>
    <n v="1.1616664129996901"/>
    <s v="ActionDown"/>
    <n v="1.2942163890002101"/>
    <s v="ActionUp"/>
    <n v="1.33389287299905"/>
    <s v="ActionDown"/>
    <n v="1.9934381200000599"/>
    <s v="ActionUp"/>
    <n v="2.0425453989992"/>
    <s v="ActionDown"/>
    <n v="2.1812604919996299"/>
    <s v="ActionUp"/>
    <n v="2.2245383789995601"/>
    <s v="ActionDown"/>
    <n v="2.3579734470004001"/>
    <s v="ActionUp"/>
    <n v="2.39716160500029"/>
    <s v="ActionDown"/>
    <n v="2.5099038609987399"/>
    <s v="ActionUp"/>
    <n v="2.5590416599989099"/>
    <s v="Stop"/>
    <n v="2.803387762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0"/>
    <x v="20"/>
    <s v="SlowWalk"/>
    <s v="Nexus 4"/>
    <s v="Start"/>
    <n v="0"/>
    <s v="ActionDown"/>
    <n v="0.49458263399901597"/>
    <s v="ActionUp"/>
    <n v="0.54344574899914699"/>
    <s v="ActionDown"/>
    <n v="1.0718144349993901"/>
    <s v="ActionUp"/>
    <n v="1.1202197469992801"/>
    <s v="ActionDown"/>
    <n v="1.25334961199951"/>
    <s v="ActionUp"/>
    <n v="1.2930566159993699"/>
    <s v="ActionDown"/>
    <n v="1.8309476569993399"/>
    <s v="ActionUp"/>
    <n v="1.8598504499987001"/>
    <s v="ActionDown"/>
    <n v="2.0334808489988001"/>
    <s v="ActionUp"/>
    <n v="2.0524950409999199"/>
    <s v="ActionDown"/>
    <n v="2.1954524649991001"/>
    <s v="ActionUp"/>
    <n v="2.22417213500011"/>
    <s v="ActionDown"/>
    <n v="2.35751564199927"/>
    <s v="ActionUp"/>
    <n v="2.3863879139989801"/>
    <s v="Stop"/>
    <n v="2.6410498999994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1"/>
    <x v="20"/>
    <s v="SlowWalk"/>
    <s v="Nexus 4"/>
    <s v="Start"/>
    <n v="0"/>
    <s v="ActionDown"/>
    <n v="0.57726232300046798"/>
    <s v="ActionUp"/>
    <n v="0.61602319499979696"/>
    <s v="ActionDown"/>
    <n v="1.3369754300001599"/>
    <s v="ActionUp"/>
    <n v="1.3756142210004301"/>
    <s v="ActionDown"/>
    <n v="1.5210437959995"/>
    <s v="ActionUp"/>
    <n v="1.5593468620008899"/>
    <s v="ActionDown"/>
    <n v="2.1879444520000102"/>
    <s v="ActionUp"/>
    <n v="2.2366244450004098"/>
    <s v="ActionDown"/>
    <n v="2.3900503570002898"/>
    <s v="ActionUp"/>
    <n v="2.4301541280001402"/>
    <s v="ActionDown"/>
    <n v="2.57244010199974"/>
    <s v="ActionUp"/>
    <n v="2.6010071710006701"/>
    <s v="ActionDown"/>
    <n v="2.7346864009996299"/>
    <s v="ActionUp"/>
    <n v="2.7838547219998802"/>
    <s v="Stop"/>
    <n v="3.1497024250002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2"/>
    <x v="20"/>
    <s v="SlowWalk"/>
    <s v="Nexus 4"/>
    <s v="Start"/>
    <n v="0"/>
    <s v="ActionDown"/>
    <n v="0.54546009600016898"/>
    <s v="ActionUp"/>
    <n v="0.59468945600019596"/>
    <s v="ActionDown"/>
    <n v="1.23299252299875"/>
    <s v="ActionUp"/>
    <n v="1.2822218829987799"/>
    <s v="ActionDown"/>
    <n v="1.40555470799881"/>
    <s v="ActionUp"/>
    <n v="1.44440714099982"/>
    <s v="ActionDown"/>
    <n v="2.1549519309992302"/>
    <s v="ActionUp"/>
    <n v="2.2142224929993901"/>
    <s v="ActionDown"/>
    <n v="2.3574851220000701"/>
    <s v="ActionUp"/>
    <n v="2.3966122389992899"/>
    <s v="ActionDown"/>
    <n v="2.5398443469985001"/>
    <s v="ActionUp"/>
    <n v="2.5826033879984598"/>
    <s v="ActionDown"/>
    <n v="2.7021211659994102"/>
    <s v="ActionUp"/>
    <n v="2.75113688499914"/>
    <s v="Stop"/>
    <n v="3.4405005339995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3"/>
    <x v="20"/>
    <s v="SlowWalk"/>
    <s v="Nexus 4"/>
    <s v="Start"/>
    <n v="0"/>
    <s v="ActionDown"/>
    <n v="0.52653746299983994"/>
    <s v="ActionUp"/>
    <n v="0.56560354000066504"/>
    <s v="ActionDown"/>
    <n v="1.06323821099977"/>
    <s v="ActionUp"/>
    <n v="1.10297573699972"/>
    <s v="ActionDown"/>
    <n v="1.2252708699998001"/>
    <s v="ActionUp"/>
    <n v="1.2640317420009499"/>
    <s v="ActionDown"/>
    <n v="1.73197009000068"/>
    <s v="ActionUp"/>
    <n v="1.7711887700006601"/>
    <s v="ActionDown"/>
    <n v="1.9037997860014"/>
    <s v="ActionUp"/>
    <n v="1.9534259129995899"/>
    <s v="ActionDown"/>
    <n v="2.0759652060005398"/>
    <s v="ActionUp"/>
    <n v="2.1251335270007901"/>
    <s v="ActionDown"/>
    <n v="2.2485579130006901"/>
    <s v="ActionUp"/>
    <n v="2.2970547840013702"/>
    <s v="Stop"/>
    <n v="2.551777812999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4"/>
    <x v="20"/>
    <s v="SlowWalk"/>
    <s v="Nexus 4"/>
    <s v="Start"/>
    <n v="0"/>
    <s v="ActionDown"/>
    <n v="0.40317411700016198"/>
    <s v="ActionUp"/>
    <n v="0.452250878000995"/>
    <s v="ActionDown"/>
    <n v="1.1117350820004499"/>
    <s v="ActionUp"/>
    <n v="1.1507706390002499"/>
    <s v="ActionDown"/>
    <n v="1.2839310220006099"/>
    <s v="ActionUp"/>
    <n v="1.34326262600006"/>
    <s v="ActionDown"/>
    <n v="2.0332977250000099"/>
    <s v="ActionUp"/>
    <n v="2.0824965640003898"/>
    <s v="ActionDown"/>
    <n v="2.1952693410003099"/>
    <s v="ActionUp"/>
    <n v="2.2647031890010099"/>
    <s v="ActionDown"/>
    <n v="2.3776285660005598"/>
    <s v="ActionUp"/>
    <n v="2.4372348529996"/>
    <s v="ActionDown"/>
    <n v="2.5598351890002902"/>
    <s v="ActionUp"/>
    <n v="2.6090645500007601"/>
    <s v="Stop"/>
    <n v="2.975156415001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5"/>
    <x v="20"/>
    <s v="SlowWalk"/>
    <s v="Nexus 4"/>
    <s v="Start"/>
    <n v="0"/>
    <s v="ActionDown"/>
    <n v="0.49494887899891099"/>
    <s v="ActionUp"/>
    <n v="0.54411719800009395"/>
    <s v="ActionDown"/>
    <n v="1.06168167299983"/>
    <s v="ActionUp"/>
    <n v="1.1215931639999299"/>
    <s v="ActionDown"/>
    <n v="1.2545704269996301"/>
    <s v="ActionUp"/>
    <n v="1.29357546199935"/>
    <s v="ActionDown"/>
    <n v="1.88441935099945"/>
    <s v="ActionUp"/>
    <n v="1.94210285400004"/>
    <s v="ActionDown"/>
    <n v="2.0545704260002799"/>
    <s v="ActionUp"/>
    <n v="2.09336181899925"/>
    <s v="ActionDown"/>
    <n v="2.2166946439992898"/>
    <s v="ActionUp"/>
    <n v="2.2857012059994299"/>
    <s v="ActionDown"/>
    <n v="2.3888905849998898"/>
    <s v="ActionUp"/>
    <n v="2.4386387920003401"/>
    <s v="Stop"/>
    <n v="2.772836869999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6"/>
    <x v="20"/>
    <s v="SlowWalk"/>
    <s v="Nexus 4"/>
    <s v="Start"/>
    <n v="0"/>
    <s v="ActionDown"/>
    <n v="0.464855791000445"/>
    <s v="ActionUp"/>
    <n v="0.56438272400009704"/>
    <s v="ActionDown"/>
    <n v="1.16349763300058"/>
    <s v="ActionUp"/>
    <n v="1.2023805870012401"/>
    <s v="ActionDown"/>
    <n v="1.3355714950012001"/>
    <s v="ActionUp"/>
    <n v="1.364047002"/>
    <s v="ActionDown"/>
    <n v="1.8623836400001801"/>
    <s v="ActionUp"/>
    <n v="1.91158247900057"/>
    <s v="ActionDown"/>
    <n v="2.0242026539999598"/>
    <s v="ActionUp"/>
    <n v="2.0733709740015902"/>
    <s v="ActionDown"/>
    <n v="2.2071112459998399"/>
    <s v="ActionUp"/>
    <n v="2.25560811700052"/>
    <s v="ActionDown"/>
    <n v="2.3684419330002102"/>
    <s v="ActionUp"/>
    <n v="2.4274683340008698"/>
    <s v="Stop"/>
    <n v="2.7734472749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7"/>
    <x v="20"/>
    <s v="SlowWalk"/>
    <s v="Nexus 4"/>
    <s v="Start"/>
    <n v="0"/>
    <s v="ActionDown"/>
    <n v="0.38376316299945701"/>
    <s v="ActionUp"/>
    <n v="0.42270715799895697"/>
    <s v="ActionDown"/>
    <n v="1.0313749420001801"/>
    <s v="ActionUp"/>
    <n v="1.0809705489991699"/>
    <s v="ActionDown"/>
    <n v="1.1938959250001"/>
    <s v="ActionUp"/>
    <n v="1.2430337249988901"/>
    <s v="ActionDown"/>
    <n v="1.72092171599979"/>
    <s v="ActionUp"/>
    <n v="1.78034488000048"/>
    <s v="ActionDown"/>
    <n v="1.9229971009990501"/>
    <s v="ActionUp"/>
    <n v="1.9518388519991201"/>
    <s v="ActionDown"/>
    <n v="2.0850602779992098"/>
    <s v="ActionUp"/>
    <n v="2.1344727599989701"/>
    <s v="ActionDown"/>
    <n v="2.2473370970001199"/>
    <s v="ActionUp"/>
    <n v="2.2963528149994001"/>
    <s v="Stop"/>
    <n v="2.611506178998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8"/>
    <x v="20"/>
    <s v="SlowWalk"/>
    <s v="Nexus 4"/>
    <s v="Start"/>
    <n v="0"/>
    <s v="ActionDown"/>
    <n v="0.67764382700079295"/>
    <s v="ActionUp"/>
    <n v="0.71649626199905403"/>
    <s v="ActionDown"/>
    <n v="1.1634060729993501"/>
    <s v="ActionUp"/>
    <n v="1.1931634379998199"/>
    <s v="ActionDown"/>
    <n v="1.3153975290006199"/>
    <s v="ActionUp"/>
    <n v="1.3541584009999399"/>
    <s v="ActionDown"/>
    <n v="1.78126049099955"/>
    <s v="ActionUp"/>
    <n v="1.8203265690008199"/>
    <s v="ActionDown"/>
    <n v="1.9433847100008199"/>
    <s v="ActionUp"/>
    <n v="1.99264459000005"/>
    <s v="ActionDown"/>
    <n v="2.1154280489990902"/>
    <s v="ActionUp"/>
    <n v="2.14408667899988"/>
    <s v="ActionDown"/>
    <n v="2.2674805440001302"/>
    <s v="ActionUp"/>
    <n v="2.3168319849992201"/>
    <s v="Stop"/>
    <n v="2.68255760700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9"/>
    <x v="20"/>
    <s v="FastWalk"/>
    <s v="Nexus 4"/>
    <s v="Start"/>
    <n v="3.0520999644068002E-5"/>
    <s v="ActionDown"/>
    <n v="0.567129559998647"/>
    <s v="ActionUp"/>
    <n v="0.61635891999867398"/>
    <s v="ActionDown"/>
    <n v="1.20515794399943"/>
    <s v="ActionUp"/>
    <n v="1.2437967349996999"/>
    <s v="ActionDown"/>
    <n v="1.3667022729987299"/>
    <s v="ActionUp"/>
    <n v="1.40595147299973"/>
    <s v="ActionDown"/>
    <n v="1.82282923899947"/>
    <s v="ActionUp"/>
    <n v="1.8721196400001601"/>
    <s v="ActionDown"/>
    <n v="1.9949946589986201"/>
    <s v="ActionUp"/>
    <n v="2.0340302149998002"/>
    <s v="ActionDown"/>
    <n v="2.1569662739984699"/>
    <s v="ActionUp"/>
    <n v="2.2061651149997399"/>
    <s v="ActionDown"/>
    <n v="2.3190294529995299"/>
    <s v="ActionUp"/>
    <n v="2.3579429279998201"/>
    <s v="Stop"/>
    <n v="2.8660766069988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0"/>
    <x v="20"/>
    <s v="FastWalk"/>
    <s v="Nexus 4"/>
    <s v="Start"/>
    <n v="0"/>
    <s v="ActionDown"/>
    <n v="0.55763772099999098"/>
    <s v="ActionUp"/>
    <n v="0.59459789300126398"/>
    <s v="ActionDown"/>
    <n v="1.7002289010015299"/>
    <s v="ActionUp"/>
    <n v="1.73877613100012"/>
    <s v="ActionDown"/>
    <n v="1.8619258340004301"/>
    <s v="ActionUp"/>
    <n v="1.8909201870010199"/>
    <s v="ActionDown"/>
    <n v="2.30792003500027"/>
    <s v="ActionUp"/>
    <n v="2.3363650219998799"/>
    <s v="ActionDown"/>
    <n v="2.4593621220010302"/>
    <s v="ActionUp"/>
    <n v="2.5087135650010102"/>
    <s v="ActionDown"/>
    <n v="2.6214863410004901"/>
    <s v="ActionUp"/>
    <n v="2.6606134580015302"/>
    <s v="ActionDown"/>
    <n v="2.7633145100007801"/>
    <s v="ActionUp"/>
    <n v="2.8224324720013101"/>
    <s v="Stop"/>
    <n v="3.0063482350014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1"/>
    <x v="20"/>
    <s v="FastWalk"/>
    <s v="Nexus 4"/>
    <s v="Start"/>
    <n v="3.0521001463057399E-5"/>
    <s v="ActionDown"/>
    <n v="0.66546619900145698"/>
    <s v="ActionUp"/>
    <n v="0.72525561000111305"/>
    <s v="ActionDown"/>
    <n v="1.1519304140001601"/>
    <s v="ActionUp"/>
    <n v="1.201373418"/>
    <s v="ActionDown"/>
    <n v="1.3038913480013401"/>
    <s v="ActionUp"/>
    <n v="1.36316191200057"/>
    <s v="ActionDown"/>
    <n v="1.7494582640010701"/>
    <s v="ActionUp"/>
    <n v="1.8083320630012101"/>
    <s v="ActionDown"/>
    <n v="1.9316648880012499"/>
    <s v="ActionUp"/>
    <n v="1.9908133680000899"/>
    <s v="ActionDown"/>
    <n v="2.0936975439999501"/>
    <s v="ActionUp"/>
    <n v="2.17280634800044"/>
    <s v="ActionDown"/>
    <n v="2.2660460870010799"/>
    <s v="ActionUp"/>
    <n v="2.32461468100154"/>
    <s v="Stop"/>
    <n v="2.609949642001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2"/>
    <x v="20"/>
    <s v="FastWalk"/>
    <s v="Nexus 4"/>
    <s v="Start"/>
    <n v="0"/>
    <s v="ActionDown"/>
    <n v="0.39227834599841999"/>
    <s v="ActionUp"/>
    <n v="0.45121318499877799"/>
    <s v="ActionDown"/>
    <n v="0.98110789000020304"/>
    <s v="ActionUp"/>
    <n v="1.0288722719997101"/>
    <s v="ActionDown"/>
    <n v="1.15211353699851"/>
    <s v="ActionUp"/>
    <n v="1.20097665199864"/>
    <s v="ActionDown"/>
    <n v="2.05353273299988"/>
    <s v="ActionUp"/>
    <n v="2.1026705329986699"/>
    <s v="ActionDown"/>
    <n v="2.25478406799993"/>
    <s v="ActionUp"/>
    <n v="2.2636044549999399"/>
    <s v="ActionDown"/>
    <n v="2.4172134899999902"/>
    <s v="ActionUp"/>
    <n v="2.4465435679994698"/>
    <s v="ActionDown"/>
    <n v="2.57945978899988"/>
    <s v="ActionUp"/>
    <n v="2.60787425699891"/>
    <s v="Stop"/>
    <n v="2.9537311149997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3"/>
    <x v="20"/>
    <s v="FastWalk"/>
    <s v="Nexus 4"/>
    <s v="Start"/>
    <n v="3.0519999199896099E-5"/>
    <s v="ActionDown"/>
    <n v="0.38794445299936298"/>
    <s v="ActionUp"/>
    <n v="0.43329772600009098"/>
    <s v="ActionDown"/>
    <n v="0.849839769000027"/>
    <s v="ActionUp"/>
    <n v="0.88863116099855599"/>
    <s v="ActionDown"/>
    <n v="1.0217610250001501"/>
    <s v="ActionUp"/>
    <n v="1.05045017500015"/>
    <s v="ActionDown"/>
    <n v="1.4068365639996001"/>
    <s v="ActionUp"/>
    <n v="1.4559133219991001"/>
    <s v="ActionDown"/>
    <n v="1.5890126659996799"/>
    <s v="ActionUp"/>
    <n v="1.62832290599908"/>
    <s v="ActionDown"/>
    <n v="1.7712192879989701"/>
    <s v="ActionUp"/>
    <n v="1.81025484400015"/>
    <s v="ActionDown"/>
    <n v="1.9332824670000199"/>
    <s v="ActionUp"/>
    <n v="1.98226766299922"/>
    <s v="Stop"/>
    <n v="2.226796887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4"/>
    <x v="20"/>
    <s v="FastWalk"/>
    <s v="Nexus 4"/>
    <s v="Start"/>
    <n v="3.0519999199896099E-5"/>
    <s v="ActionDown"/>
    <n v="0.38193193999904901"/>
    <s v="ActionUp"/>
    <n v="0.431130780998501"/>
    <s v="ActionDown"/>
    <n v="0.89842820199919504"/>
    <s v="ActionUp"/>
    <n v="0.94759652099855796"/>
    <s v="ActionDown"/>
    <n v="1.0904318639986701"/>
    <s v="ActionUp"/>
    <n v="1.14002746799997"/>
    <s v="ActionDown"/>
    <n v="1.9620631769994299"/>
    <s v="ActionUp"/>
    <n v="1.9903250419993099"/>
    <s v="ActionDown"/>
    <n v="2.1236685490002798"/>
    <s v="ActionUp"/>
    <n v="2.1729894709987998"/>
    <s v="ActionDown"/>
    <n v="2.30605829500018"/>
    <s v="ActionUp"/>
    <n v="2.3447886470003101"/>
    <s v="ActionDown"/>
    <n v="2.4478254240002499"/>
    <s v="ActionUp"/>
    <n v="2.49739050799871"/>
    <s v="Stop"/>
    <n v="3.8556691590001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5"/>
    <x v="20"/>
    <s v="FastWalk"/>
    <s v="Nexus 4"/>
    <s v="Start"/>
    <n v="0"/>
    <s v="ActionDown"/>
    <n v="0.49476575599874101"/>
    <s v="ActionUp"/>
    <n v="0.53404547499849198"/>
    <s v="ActionDown"/>
    <n v="1.00140393699985"/>
    <s v="ActionUp"/>
    <n v="1.0308560959983799"/>
    <s v="ActionDown"/>
    <n v="1.17332519499905"/>
    <s v="ActionUp"/>
    <n v="1.20192278399918"/>
    <s v="ActionDown"/>
    <n v="1.5885853799991301"/>
    <s v="ActionUp"/>
    <n v="1.64773386199885"/>
    <s v="ActionDown"/>
    <n v="1.7809858079999601"/>
    <s v="ActionUp"/>
    <n v="1.82008240499999"/>
    <s v="ActionDown"/>
    <n v="1.96328399099911"/>
    <s v="ActionUp"/>
    <n v="2.0121776289997699"/>
    <s v="ActionDown"/>
    <n v="2.13535785199928"/>
    <s v="ActionUp"/>
    <n v="2.1846177319985101"/>
    <s v="Stop"/>
    <n v="2.429177474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6"/>
    <x v="20"/>
    <s v="FastWalk"/>
    <s v="Nexus 4"/>
    <s v="Start"/>
    <n v="0"/>
    <s v="ActionDown"/>
    <n v="0.44462078499964203"/>
    <s v="ActionUp"/>
    <n v="0.48295437199885699"/>
    <s v="ActionDown"/>
    <n v="1.20393712799887"/>
    <s v="ActionUp"/>
    <n v="1.24263695999979"/>
    <s v="ActionDown"/>
    <n v="1.3760415090000599"/>
    <s v="ActionUp"/>
    <n v="1.4046696179993801"/>
    <s v="ActionDown"/>
    <n v="1.92296658099985"/>
    <s v="ActionUp"/>
    <n v="1.96215473899974"/>
    <s v="ActionDown"/>
    <n v="2.1049290399987499"/>
    <s v="ActionUp"/>
    <n v="2.1356630539994499"/>
    <s v="ActionDown"/>
    <n v="2.2772165419992199"/>
    <s v="ActionUp"/>
    <n v="2.3164046999991101"/>
    <s v="ActionDown"/>
    <n v="2.4396764829998498"/>
    <s v="ActionUp"/>
    <n v="2.4784068369990502"/>
    <s v="Stop"/>
    <n v="2.8950709589989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7"/>
    <x v="20"/>
    <s v="FastWalk"/>
    <s v="Nexus 4"/>
    <s v="Start"/>
    <n v="0"/>
    <s v="ActionDown"/>
    <n v="0.57714024099914196"/>
    <s v="ActionUp"/>
    <n v="0.62536242899841399"/>
    <s v="ActionDown"/>
    <n v="1.0522508779995401"/>
    <s v="ActionUp"/>
    <n v="1.1012360749991701"/>
    <s v="ActionDown"/>
    <n v="1.21425301399904"/>
    <s v="ActionUp"/>
    <n v="1.27373722099946"/>
    <s v="ActionDown"/>
    <n v="1.7308713569982499"/>
    <s v="ActionUp"/>
    <n v="1.7698153509991199"/>
    <s v="ActionDown"/>
    <n v="1.9233328249993"/>
    <s v="ActionUp"/>
    <n v="1.9517778129993499"/>
    <s v="ActionDown"/>
    <n v="2.0953151239991699"/>
    <s v="ActionUp"/>
    <n v="2.13419807799982"/>
    <s v="ActionDown"/>
    <n v="2.2578971469993099"/>
    <s v="ActionUp"/>
    <n v="2.2961391739991002"/>
    <s v="Stop"/>
    <n v="2.77402716399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8"/>
    <x v="20"/>
    <s v="FastWalk"/>
    <s v="Nexus 4"/>
    <s v="Start"/>
    <n v="0"/>
    <s v="ActionDown"/>
    <n v="2.3391423770008202"/>
    <s v="ActionUp"/>
    <n v="2.3786967790001601"/>
    <s v="ActionDown"/>
    <n v="3.2203570870005902"/>
    <s v="ActionUp"/>
    <n v="3.2797802519999002"/>
    <s v="ActionDown"/>
    <n v="3.4132153200007398"/>
    <s v="ActionUp"/>
    <n v="3.4419655109995801"/>
    <s v="ActionDown"/>
    <n v="3.9697543090005598"/>
    <s v="ActionUp"/>
    <n v="4.0084846619993098"/>
    <s v="ActionDown"/>
    <n v="4.1417671290000699"/>
    <s v="ActionUp"/>
    <n v="4.18144361300073"/>
    <s v="ActionDown"/>
    <n v="4.28386998300084"/>
    <s v="ActionUp"/>
    <n v="4.3435373100000998"/>
    <s v="ActionDown"/>
    <n v="4.4558828019999002"/>
    <s v="ActionUp"/>
    <n v="4.4947352349990899"/>
    <s v="Stop"/>
    <n v="4.9032504200003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9"/>
    <x v="20"/>
    <s v="FastWalk"/>
    <s v="Nexus 4"/>
    <s v="Start"/>
    <n v="0"/>
    <s v="ActionDown"/>
    <n v="0.42417213299995599"/>
    <s v="ActionUp"/>
    <n v="0.47269952499846102"/>
    <s v="ActionDown"/>
    <n v="0.96004883099885696"/>
    <s v="ActionUp"/>
    <n v="0.99859606199970496"/>
    <s v="ActionDown"/>
    <n v="1.1218678449986299"/>
    <s v="ActionUp"/>
    <n v="1.1409430779985901"/>
    <s v="ActionDown"/>
    <n v="1.6486799919985"/>
    <s v="ActionUp"/>
    <n v="1.6875629459991599"/>
    <s v="ActionDown"/>
    <n v="1.8307950539983699"/>
    <s v="ActionUp"/>
    <n v="1.86992217199986"/>
    <s v="ActionDown"/>
    <n v="1.9926140689985901"/>
    <s v="ActionUp"/>
    <n v="2.0414161439985001"/>
    <s v="ActionDown"/>
    <n v="2.1670685169992701"/>
    <s v="ActionUp"/>
    <n v="2.2140088489995802"/>
    <s v="Stop"/>
    <n v="2.5190599709985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0"/>
    <x v="20"/>
    <s v="FastWalk"/>
    <s v="Nexus 4"/>
    <s v="Start"/>
    <n v="0"/>
    <s v="ActionDown"/>
    <n v="0.44471234500088003"/>
    <s v="ActionUp"/>
    <n v="0.48338165600034699"/>
    <s v="ActionDown"/>
    <n v="1.2036929650003001"/>
    <s v="ActionUp"/>
    <n v="1.26308560899997"/>
    <s v="ActionDown"/>
    <n v="1.39600183100083"/>
    <s v="ActionUp"/>
    <n v="1.4347016629999401"/>
    <s v="ActionDown"/>
    <n v="1.9652067750011999"/>
    <s v="ActionUp"/>
    <n v="2.02221883000129"/>
    <s v="ActionDown"/>
    <n v="2.1657561430001802"/>
    <s v="ActionUp"/>
    <n v="2.2046696170000302"/>
    <s v="ActionDown"/>
    <n v="2.3480238049996802"/>
    <s v="ActionUp"/>
    <n v="2.3870288409998399"/>
    <s v="ActionDown"/>
    <n v="2.52049443000032"/>
    <s v="ActionUp"/>
    <n v="2.5593773840009799"/>
    <s v="Stop"/>
    <n v="3.4516709899999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1"/>
    <x v="20"/>
    <s v="Sitting"/>
    <s v="Nexus 4"/>
    <s v="Start"/>
    <n v="3.0520001018885503E-5"/>
    <s v="ActionDown"/>
    <n v="0.49635281500013601"/>
    <s v="ActionUp"/>
    <n v="0.546223104000091"/>
    <s v="ActionDown"/>
    <n v="1.03323668600023"/>
    <s v="ActionUp"/>
    <n v="1.06421486399995"/>
    <s v="ActionDown"/>
    <n v="1.1955135050011401"/>
    <s v="ActionUp"/>
    <n v="1.2242026540006901"/>
    <s v="ActionDown"/>
    <n v="1.79298031400139"/>
    <s v="ActionUp"/>
    <n v="1.8318327480010299"/>
    <s v="ActionDown"/>
    <n v="1.9853197009997501"/>
    <s v="ActionUp"/>
    <n v="2.0243552570009302"/>
    <s v="ActionDown"/>
    <n v="2.1673737220007698"/>
    <s v="ActionUp"/>
    <n v="2.20647031800035"/>
    <s v="ActionDown"/>
    <n v="2.35022127200136"/>
    <s v="ActionUp"/>
    <n v="2.3991759500004202"/>
    <s v="Stop"/>
    <n v="2.998138255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2"/>
    <x v="20"/>
    <s v="Sitting"/>
    <s v="Nexus 4"/>
    <s v="Start"/>
    <n v="0"/>
    <s v="ActionDown"/>
    <n v="0.58437357000002499"/>
    <s v="ActionUp"/>
    <n v="0.62313444199935397"/>
    <s v="ActionDown"/>
    <n v="1.2524340009986099"/>
    <s v="ActionUp"/>
    <n v="1.2810315889982999"/>
    <s v="ActionDown"/>
    <n v="1.45505875199887"/>
    <s v="ActionUp"/>
    <n v="1.4835953009987799"/>
    <s v="ActionDown"/>
    <n v="1.9416450479984599"/>
    <s v="ActionUp"/>
    <n v="2.00070196999877"/>
    <s v="ActionDown"/>
    <n v="2.1437814739983798"/>
    <s v="ActionUp"/>
    <n v="2.1831832749994602"/>
    <s v="ActionDown"/>
    <n v="2.3258660159990501"/>
    <s v="ActionUp"/>
    <n v="2.37558370199985"/>
    <s v="ActionDown"/>
    <n v="2.5018464829990901"/>
    <s v="ActionUp"/>
    <n v="2.5593163439989399"/>
    <s v="Stop"/>
    <n v="2.923607507998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3"/>
    <x v="20"/>
    <s v="Sitting"/>
    <s v="Nexus 4"/>
    <s v="Start"/>
    <n v="3.0520001018885503E-5"/>
    <s v="ActionDown"/>
    <n v="0.48542652300056899"/>
    <s v="ActionUp"/>
    <n v="0.53477796399965805"/>
    <s v="ActionDown"/>
    <n v="1.08319853600005"/>
    <s v="ActionUp"/>
    <n v="1.1423164959996901"/>
    <s v="ActionDown"/>
    <n v="1.26525255600063"/>
    <s v="ActionUp"/>
    <n v="1.3144208770008801"/>
    <s v="ActionDown"/>
    <n v="1.8020448650004199"/>
    <s v="ActionUp"/>
    <n v="1.84138562600128"/>
    <s v="ActionDown"/>
    <n v="2.0046390970001"/>
    <s v="ActionUp"/>
    <n v="2.0536548150012002"/>
    <s v="ActionDown"/>
    <n v="2.1971005640007202"/>
    <s v="ActionUp"/>
    <n v="2.24626888400052"/>
    <s v="ActionDown"/>
    <n v="2.3797039520013601"/>
    <s v="ActionUp"/>
    <n v="2.4183427429998101"/>
    <s v="Stop"/>
    <n v="2.875446359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4"/>
    <x v="20"/>
    <s v="Sitting"/>
    <s v="Nexus 4"/>
    <s v="Start"/>
    <n v="0"/>
    <s v="ActionDown"/>
    <n v="0.495345642999382"/>
    <s v="ActionUp"/>
    <n v="0.565084693000244"/>
    <s v="ActionDown"/>
    <n v="1.05255608100014"/>
    <s v="ActionUp"/>
    <n v="1.1018770020000299"/>
    <s v="ActionDown"/>
    <n v="1.2551503119993801"/>
    <s v="ActionUp"/>
    <n v="1.2938806660004001"/>
    <s v="ActionDown"/>
    <n v="1.8632076909998401"/>
    <s v="ActionUp"/>
    <n v="1.9322752930002001"/>
    <s v="ActionDown"/>
    <n v="2.0757210430001498"/>
    <s v="ActionUp"/>
    <n v="2.11478712000098"/>
    <s v="ActionDown"/>
    <n v="2.2680604310007699"/>
    <s v="ActionUp"/>
    <n v="2.2966580200008999"/>
    <s v="ActionDown"/>
    <n v="2.4300625680007202"/>
    <s v="ActionUp"/>
    <n v="2.4588432790005701"/>
    <s v="Stop"/>
    <n v="2.885548604001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5"/>
    <x v="20"/>
    <s v="Sitting"/>
    <s v="Nexus 4"/>
    <s v="Start"/>
    <n v="0"/>
    <s v="ActionDown"/>
    <n v="0.55656950999946198"/>
    <s v="ActionUp"/>
    <n v="0.59557454500099904"/>
    <s v="ActionDown"/>
    <n v="1.1137494280010201"/>
    <s v="ActionUp"/>
    <n v="1.1523882189994701"/>
    <s v="ActionDown"/>
    <n v="1.3057530890000599"/>
    <s v="ActionUp"/>
    <n v="1.3353273310003699"/>
    <s v="ActionDown"/>
    <n v="1.8123302300009501"/>
    <s v="ActionUp"/>
    <n v="1.8717228750010599"/>
    <s v="ActionDown"/>
    <n v="2.03512894800041"/>
    <s v="ActionUp"/>
    <n v="2.0638486179996098"/>
    <s v="ActionDown"/>
    <n v="2.21739661100036"/>
    <s v="ActionUp"/>
    <n v="2.2662292080003601"/>
    <s v="ActionDown"/>
    <n v="2.3998473980009201"/>
    <s v="ActionUp"/>
    <n v="2.44901571700029"/>
    <s v="Stop"/>
    <n v="2.84513963000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6"/>
    <x v="20"/>
    <s v="Sitting"/>
    <s v="Nexus 4"/>
    <s v="Start"/>
    <n v="0"/>
    <s v="ActionDown"/>
    <n v="1.1937433250004601"/>
    <s v="ActionUp"/>
    <n v="1.2321074330011399"/>
    <s v="ActionDown"/>
    <n v="1.6282923850012501"/>
    <s v="ActionUp"/>
    <n v="1.6670837780002301"/>
    <s v="ActionDown"/>
    <n v="1.83122234200163"/>
    <s v="ActionUp"/>
    <n v="1.87013581600149"/>
    <s v="ActionDown"/>
    <n v="2.31698458800019"/>
    <s v="ActionUp"/>
    <n v="2.3564169090004699"/>
    <s v="ActionDown"/>
    <n v="2.51976194100097"/>
    <s v="ActionUp"/>
    <n v="2.56865557700075"/>
    <s v="ActionDown"/>
    <n v="2.71216236800137"/>
    <s v="ActionUp"/>
    <n v="2.7513505270017"/>
    <s v="ActionDown"/>
    <n v="2.88448039100148"/>
    <s v="ActionUp"/>
    <n v="2.9335266300004101"/>
    <s v="Stop"/>
    <n v="3.370120557001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"/>
    <n v="127"/>
    <x v="21"/>
    <s v="Setup"/>
    <s v="Nexus 4"/>
    <s v="Start"/>
    <n v="0"/>
    <s v="ActionDown"/>
    <n v="21.1398213560005"/>
    <s v="ActionUp"/>
    <n v="21.177361414000099"/>
    <s v="ActionDown"/>
    <n v="21.461811283999801"/>
    <s v="ActionUp"/>
    <n v="21.490775116999401"/>
    <s v="ActionDown"/>
    <n v="21.634434510000499"/>
    <s v="ActionUp"/>
    <n v="21.663245740999599"/>
    <s v="ActionDown"/>
    <n v="21.817312581000799"/>
    <s v="ActionUp"/>
    <n v="21.846276415000801"/>
    <s v="ActionDown"/>
    <n v="22.123859200999501"/>
    <s v="ActionUp"/>
    <n v="22.150869731"/>
    <s v="ActionDown"/>
    <n v="22.426468693"/>
    <s v="ActionUp"/>
    <n v="22.465076963999302"/>
    <s v="ActionDown"/>
    <n v="22.699961747999598"/>
    <s v="ActionUp"/>
    <n v="22.7494963139997"/>
    <s v="ActionDown"/>
    <n v="23.035655325000299"/>
    <s v="ActionUp"/>
    <n v="23.0744772390007"/>
    <s v="ActionDown"/>
    <n v="23.319769469999301"/>
    <s v="ActionUp"/>
    <n v="23.359476476000001"/>
    <s v="Stop"/>
    <n v="23.951113892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28"/>
    <x v="21"/>
    <s v="Setup"/>
    <s v="Nexus 4"/>
    <s v="Start"/>
    <n v="0"/>
    <s v="ActionDown"/>
    <n v="10.480909505999"/>
    <s v="ActionUp"/>
    <n v="10.509079809000401"/>
    <s v="ActionDown"/>
    <n v="10.754585684999199"/>
    <s v="ActionUp"/>
    <n v="10.7837326400003"/>
    <s v="ActionDown"/>
    <n v="10.9273920329997"/>
    <s v="ActionUp"/>
    <n v="10.9661834260004"/>
    <s v="ActionDown"/>
    <n v="11.0900961379993"/>
    <s v="ActionUp"/>
    <n v="11.128795970000199"/>
    <s v="ActionDown"/>
    <n v="11.3740882019992"/>
    <s v="ActionUp"/>
    <n v="11.4029299550002"/>
    <s v="ActionDown"/>
    <n v="11.6487410329991"/>
    <s v="ActionUp"/>
    <n v="11.6882649149993"/>
    <s v="ActionDown"/>
    <n v="11.922630855999101"/>
    <s v="ActionUp"/>
    <n v="11.961849534000001"/>
    <s v="ActionDown"/>
    <n v="12.2268579279989"/>
    <s v="ActionUp"/>
    <n v="12.265496718000501"/>
    <s v="ActionDown"/>
    <n v="12.521165877999"/>
    <s v="ActionUp"/>
    <n v="12.550099190999299"/>
    <s v="Stop"/>
    <n v="13.415077061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29"/>
    <x v="21"/>
    <s v="Setup"/>
    <s v="Nexus 4"/>
    <s v="Start"/>
    <n v="0"/>
    <s v="ActionDown"/>
    <n v="9.4548145890002999"/>
    <s v="ActionUp"/>
    <n v="9.4924462079998193"/>
    <s v="ActionDown"/>
    <n v="9.7266595439996308"/>
    <s v="ActionUp"/>
    <n v="9.7550740110000298"/>
    <s v="ActionDown"/>
    <n v="9.8995269349998107"/>
    <s v="ActionUp"/>
    <n v="9.9281245229994894"/>
    <s v="ActionDown"/>
    <n v="10.061651152998801"/>
    <s v="ActionUp"/>
    <n v="10.0901876999996"/>
    <s v="ActionDown"/>
    <n v="10.3764993129989"/>
    <s v="ActionUp"/>
    <n v="10.4159621540002"/>
    <s v="ActionDown"/>
    <n v="10.710972073999001"/>
    <s v="ActionUp"/>
    <n v="10.750740117999101"/>
    <s v="ActionDown"/>
    <n v="10.964230121999201"/>
    <s v="ActionUp"/>
    <n v="11.023927971999001"/>
    <s v="ActionDown"/>
    <n v="11.2694338459987"/>
    <s v="ActionUp"/>
    <n v="11.3192430950002"/>
    <s v="ActionDown"/>
    <n v="11.543445748999099"/>
    <s v="ActionUp"/>
    <n v="11.603052035999999"/>
    <s v="Stop"/>
    <n v="12.19349915999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0"/>
    <x v="21"/>
    <s v="Setup"/>
    <s v="Nexus 4"/>
    <s v="Start"/>
    <n v="0"/>
    <s v="ActionDown"/>
    <n v="10.1396001819994"/>
    <s v="ActionUp"/>
    <n v="10.1701205539993"/>
    <s v="ActionDown"/>
    <n v="10.434426977999401"/>
    <s v="ActionUp"/>
    <n v="10.4633602909998"/>
    <s v="ActionDown"/>
    <n v="10.597192123999699"/>
    <s v="ActionUp"/>
    <n v="10.6257897129999"/>
    <s v="ActionDown"/>
    <n v="10.7695711870001"/>
    <s v="ActionUp"/>
    <n v="10.798138255000501"/>
    <s v="ActionDown"/>
    <n v="11.055424994999999"/>
    <s v="ActionUp"/>
    <n v="11.092598807999799"/>
    <s v="ActionDown"/>
    <n v="11.338348846000301"/>
    <s v="ActionUp"/>
    <n v="11.3773844019997"/>
    <s v="ActionDown"/>
    <n v="11.6139172879993"/>
    <s v="ActionUp"/>
    <n v="11.6612543859992"/>
    <s v="ActionDown"/>
    <n v="11.9272089099995"/>
    <s v="ActionUp"/>
    <n v="11.9657866609995"/>
    <s v="ActionDown"/>
    <n v="12.211048372999301"/>
    <s v="ActionUp"/>
    <n v="12.2404089709998"/>
    <s v="Stop"/>
    <n v="15.267450020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1"/>
    <x v="21"/>
    <s v="Setup"/>
    <s v="Nexus 4"/>
    <s v="Start"/>
    <n v="0"/>
    <s v="ActionDown"/>
    <n v="1.1336487099997601"/>
    <s v="ActionUp"/>
    <n v="1.1730505100003901"/>
    <s v="ActionDown"/>
    <n v="1.3669769570005801"/>
    <s v="ActionUp"/>
    <n v="1.4167862049998801"/>
    <s v="ActionDown"/>
    <n v="1.5503128330001299"/>
    <s v="ActionUp"/>
    <n v="1.58922630900087"/>
    <s v="ActionDown"/>
    <n v="1.6921104829998499"/>
    <s v="ActionUp"/>
    <n v="1.73090187700108"/>
    <s v="ActionDown"/>
    <n v="1.86448954600018"/>
    <s v="ActionUp"/>
    <n v="1.88301541200053"/>
    <s v="ActionDown"/>
    <n v="2.3218678459998001"/>
    <s v="ActionUp"/>
    <n v="2.3604761170008701"/>
    <s v="ActionDown"/>
    <n v="2.6156874709995401"/>
    <s v="ActionUp"/>
    <n v="2.6647642309999302"/>
    <s v="ActionDown"/>
    <n v="2.9407904769996001"/>
    <s v="ActionUp"/>
    <n v="2.9896841139998198"/>
    <s v="ActionDown"/>
    <n v="3.2550587509995199"/>
    <s v="ActionUp"/>
    <n v="3.3050206019997801"/>
    <s v="Stop"/>
    <n v="3.90508164200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2"/>
    <x v="21"/>
    <s v="Setup"/>
    <s v="Nexus 4"/>
    <s v="Start"/>
    <n v="0"/>
    <s v="ActionDown"/>
    <n v="1.0326873180001701"/>
    <s v="ActionUp"/>
    <n v="1.0710819479991101"/>
    <s v="ActionDown"/>
    <n v="1.3468640319988401"/>
    <s v="ActionUp"/>
    <n v="1.3754921409999901"/>
    <s v="ActionDown"/>
    <n v="1.5296200209995701"/>
    <s v="ActionUp"/>
    <n v="1.55852281399893"/>
    <s v="ActionDown"/>
    <n v="1.6927208910001299"/>
    <s v="ActionUp"/>
    <n v="1.74365939199924"/>
    <s v="ActionDown"/>
    <n v="1.98678467899844"/>
    <s v="ActionUp"/>
    <n v="2.0353120709987702"/>
    <s v="ActionDown"/>
    <n v="2.29098122899995"/>
    <s v="ActionUp"/>
    <n v="2.3398748660001698"/>
    <s v="ActionDown"/>
    <n v="2.5953914229994499"/>
    <s v="ActionUp"/>
    <n v="2.64513963099852"/>
    <s v="ActionDown"/>
    <n v="2.9108499919984698"/>
    <s v="ActionUp"/>
    <n v="2.9697237899999802"/>
    <s v="ActionDown"/>
    <n v="3.2247215009992898"/>
    <s v="ActionUp"/>
    <n v="3.3240653140001002"/>
    <s v="Stop"/>
    <n v="3.863634975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3"/>
    <x v="21"/>
    <s v="Setup"/>
    <s v="Nexus 4"/>
    <s v="Start"/>
    <n v="0"/>
    <s v="ActionDown"/>
    <n v="0.71933465599977298"/>
    <s v="ActionUp"/>
    <n v="0.76847245499993699"/>
    <s v="ActionDown"/>
    <n v="1.0033267209982999"/>
    <s v="ActionUp"/>
    <n v="1.02169998499994"/>
    <s v="ActionDown"/>
    <n v="1.1584617719999999"/>
    <s v="ActionUp"/>
    <n v="1.1947504949985099"/>
    <s v="ActionDown"/>
    <n v="1.3185106049986599"/>
    <s v="ActionUp"/>
    <n v="1.3674042409984299"/>
    <s v="ActionDown"/>
    <n v="1.6325957569988501"/>
    <s v="ActionUp"/>
    <n v="1.6716618329992301"/>
    <s v="ActionDown"/>
    <n v="1.93715855199843"/>
    <s v="ActionUp"/>
    <n v="1.9862658309993999"/>
    <s v="ActionDown"/>
    <n v="2.2314970239985898"/>
    <s v="ActionUp"/>
    <n v="2.2813978319991199"/>
    <s v="ActionDown"/>
    <n v="2.5363650219987899"/>
    <s v="ActionUp"/>
    <n v="2.5746986089998201"/>
    <s v="ActionDown"/>
    <n v="2.84056157299892"/>
    <s v="ActionUp"/>
    <n v="2.8800549369989299"/>
    <s v="Stop"/>
    <n v="3.3884632989993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4"/>
    <x v="21"/>
    <s v="Setup"/>
    <s v="Nexus 4"/>
    <s v="Start"/>
    <n v="0"/>
    <s v="ActionDown"/>
    <n v="0.99365176199898997"/>
    <s v="ActionUp"/>
    <n v="1.03210743099953"/>
    <s v="ActionDown"/>
    <n v="1.2685792769989299"/>
    <s v="ActionUp"/>
    <n v="1.2966885389996601"/>
    <s v="ActionDown"/>
    <n v="1.42969632099993"/>
    <s v="ActionUp"/>
    <n v="1.4583244299992599"/>
    <s v="ActionDown"/>
    <n v="1.5820234989987501"/>
    <s v="ActionUp"/>
    <n v="1.61052952799946"/>
    <s v="ActionDown"/>
    <n v="1.9167099039986999"/>
    <s v="ActionUp"/>
    <n v="1.94692507199943"/>
    <s v="ActionDown"/>
    <n v="2.2107126499995502"/>
    <s v="ActionUp"/>
    <n v="2.2503280929995499"/>
    <s v="ActionDown"/>
    <n v="2.5055394470000398"/>
    <s v="ActionUp"/>
    <n v="2.5544330819993699"/>
    <s v="ActionDown"/>
    <n v="2.8305814119994399"/>
    <s v="ActionUp"/>
    <n v="2.8794140079989998"/>
    <s v="ActionDown"/>
    <n v="3.1448191660001599"/>
    <s v="ActionUp"/>
    <n v="3.1942316490003502"/>
    <s v="Stop"/>
    <n v="3.713444222999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5"/>
    <x v="21"/>
    <s v="Setup"/>
    <s v="Nexus 4"/>
    <s v="Start"/>
    <n v="0"/>
    <s v="ActionDown"/>
    <n v="1.0844498690002999"/>
    <s v="ActionUp"/>
    <n v="1.1236075070009901"/>
    <s v="ActionDown"/>
    <n v="1.3581870889993199"/>
    <s v="ActionUp"/>
    <n v="1.3974362869994299"/>
    <s v="ActionDown"/>
    <n v="1.53071875500063"/>
    <s v="ActionUp"/>
    <n v="1.55940790400018"/>
    <s v="ActionDown"/>
    <n v="1.6629635270001"/>
    <s v="ActionUp"/>
    <n v="1.71164352100095"/>
    <s v="ActionDown"/>
    <n v="2.0178238959997499"/>
    <s v="ActionUp"/>
    <n v="2.0571036159999401"/>
    <s v="ActionDown"/>
    <n v="2.3530901859994602"/>
    <s v="ActionUp"/>
    <n v="2.3918815809993199"/>
    <s v="ActionDown"/>
    <n v="2.6792919250001401"/>
    <s v="ActionUp"/>
    <n v="2.72730047200093"/>
    <s v="ActionDown"/>
    <n v="2.9924614669998801"/>
    <s v="ActionUp"/>
    <n v="3.05182358999991"/>
    <s v="ActionDown"/>
    <n v="3.3068213019996602"/>
    <s v="ActionUp"/>
    <n v="3.3461010209994102"/>
    <s v="Stop"/>
    <n v="3.8538989770004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6"/>
    <x v="21"/>
    <s v="Setup"/>
    <s v="Nexus 4"/>
    <s v="Start"/>
    <n v="0"/>
    <s v="ActionDown"/>
    <n v="0.82859758800077499"/>
    <s v="ActionUp"/>
    <n v="0.877735387000939"/>
    <s v="ActionDown"/>
    <n v="1.1327941390009"/>
    <s v="ActionUp"/>
    <n v="1.1513505250004501"/>
    <s v="ActionDown"/>
    <n v="1.2850907970005201"/>
    <s v="ActionUp"/>
    <n v="1.31783915600135"/>
    <s v="ActionDown"/>
    <n v="1.4780405910005301"/>
    <s v="ActionUp"/>
    <n v="1.5171677079997601"/>
    <s v="ActionDown"/>
    <n v="1.8025026690011099"/>
    <s v="ActionUp"/>
    <n v="1.84199602999979"/>
    <s v="ActionDown"/>
    <n v="2.1272699510009199"/>
    <s v="ActionUp"/>
    <n v="2.17646879200037"/>
    <s v="ActionDown"/>
    <n v="2.4214558200001099"/>
    <s v="ActionUp"/>
    <n v="2.48081794599966"/>
    <s v="ActionDown"/>
    <n v="2.7871509230007998"/>
    <s v="ActionUp"/>
    <n v="2.8361666399996399"/>
    <s v="ActionDown"/>
    <n v="3.1116130009995602"/>
    <s v="ActionUp"/>
    <n v="3.1503433529996898"/>
    <s v="Stop"/>
    <n v="3.639432320000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7"/>
    <x v="21"/>
    <s v="Setup"/>
    <s v="Nexus 4"/>
    <s v="Start"/>
    <n v="0"/>
    <s v="ActionDown"/>
    <n v="0.749397223000414"/>
    <s v="ActionUp"/>
    <n v="0.78840225900057703"/>
    <s v="ActionDown"/>
    <n v="1.05368533600085"/>
    <s v="ActionUp"/>
    <n v="1.0826491690004301"/>
    <s v="ActionDown"/>
    <n v="1.2262169999994501"/>
    <s v="ActionUp"/>
    <n v="1.2553029160008"/>
    <s v="ActionDown"/>
    <n v="1.3785136580008801"/>
    <s v="ActionUp"/>
    <n v="1.42798718099948"/>
    <s v="ActionDown"/>
    <n v="1.7234549059994599"/>
    <s v="ActionUp"/>
    <n v="1.7628261869995101"/>
    <s v="ActionDown"/>
    <n v="2.0685487570008201"/>
    <s v="ActionUp"/>
    <n v="2.1075232719995198"/>
    <s v="ActionDown"/>
    <n v="2.3529986260000402"/>
    <s v="ActionUp"/>
    <n v="2.4024721500009001"/>
    <s v="ActionDown"/>
    <n v="2.6976957120004901"/>
    <s v="ActionUp"/>
    <n v="2.7363955439995999"/>
    <s v="ActionDown"/>
    <n v="3.0329009619999798"/>
    <s v="ActionUp"/>
    <n v="3.0735540980003799"/>
    <s v="Stop"/>
    <n v="3.71274225600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8"/>
    <x v="21"/>
    <s v="Setup"/>
    <s v="Nexus 4"/>
    <s v="Start"/>
    <n v="0"/>
    <s v="ActionDown"/>
    <n v="0.66833511299955695"/>
    <s v="ActionUp"/>
    <n v="0.70682130400018595"/>
    <s v="ActionDown"/>
    <n v="0.95208301499951598"/>
    <s v="ActionUp"/>
    <n v="0.98095528699923296"/>
    <s v="ActionDown"/>
    <n v="1.11435983599949"/>
    <s v="ActionUp"/>
    <n v="1.15318174899948"/>
    <s v="ActionDown"/>
    <n v="1.28692201999911"/>
    <s v="ActionUp"/>
    <n v="1.3261101789994401"/>
    <s v="ActionDown"/>
    <n v="1.5913322139986099"/>
    <s v="ActionUp"/>
    <n v="1.64031741299913"/>
    <s v="ActionDown"/>
    <n v="1.9675873659998599"/>
    <s v="ActionUp"/>
    <n v="2.0057378309993501"/>
    <s v="ActionDown"/>
    <n v="2.2506638180002398"/>
    <s v="ActionUp"/>
    <n v="2.2902182199995802"/>
    <s v="ActionDown"/>
    <n v="2.6064703179999902"/>
    <s v="ActionUp"/>
    <n v="2.6453837949993599"/>
    <s v="ActionDown"/>
    <n v="2.93074927399902"/>
    <s v="ActionUp"/>
    <n v="2.9607813219990899"/>
    <s v="Stop"/>
    <n v="3.590294521998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9"/>
    <x v="21"/>
    <s v="Setup"/>
    <s v="Nexus 4"/>
    <s v="Start"/>
    <n v="0"/>
    <s v="ActionDown"/>
    <n v="0.72922325699983004"/>
    <s v="ActionUp"/>
    <n v="0.74765756200031297"/>
    <s v="ActionDown"/>
    <n v="1.03357240799959"/>
    <s v="ActionUp"/>
    <n v="1.05350221200023"/>
    <s v="ActionDown"/>
    <n v="1.2061345940001"/>
    <s v="ActionUp"/>
    <n v="1.2249351430000299"/>
    <s v="ActionDown"/>
    <n v="1.3684724539998501"/>
    <s v="ActionUp"/>
    <n v="1.40732488799949"/>
    <s v="ActionDown"/>
    <n v="1.68307645300046"/>
    <s v="ActionUp"/>
    <n v="1.7222035689992401"/>
    <s v="ActionDown"/>
    <n v="2.0583549519997102"/>
    <s v="ActionUp"/>
    <n v="2.09751258899996"/>
    <s v="ActionDown"/>
    <n v="2.3424996169996999"/>
    <s v="ActionUp"/>
    <n v="2.3915153359994199"/>
    <s v="ActionDown"/>
    <n v="2.6777353870002099"/>
    <s v="ActionUp"/>
    <n v="2.7366702259987501"/>
    <s v="ActionDown"/>
    <n v="3.0223103919997798"/>
    <s v="ActionUp"/>
    <n v="3.0721196390004399"/>
    <s v="Stop"/>
    <n v="3.6019838219999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0"/>
    <x v="21"/>
    <s v="Setup"/>
    <s v="Nexus 4"/>
    <s v="Start"/>
    <n v="0"/>
    <s v="ActionDown"/>
    <n v="0.84755073999985997"/>
    <s v="ActionUp"/>
    <n v="0.88670837900099198"/>
    <s v="ActionDown"/>
    <n v="1.1517778120014499"/>
    <s v="ActionUp"/>
    <n v="1.18052800400073"/>
    <s v="ActionDown"/>
    <n v="1.3040134300008499"/>
    <s v="ActionUp"/>
    <n v="1.3431710670010899"/>
    <s v="ActionDown"/>
    <n v="1.4665649320013401"/>
    <s v="ActionUp"/>
    <n v="1.51576377400124"/>
    <s v="ActionDown"/>
    <n v="1.79105753300063"/>
    <s v="ActionUp"/>
    <n v="1.82011292700008"/>
    <s v="ActionDown"/>
    <n v="2.11622157900092"/>
    <s v="ActionUp"/>
    <n v="2.1545856870015898"/>
    <s v="ActionDown"/>
    <n v="2.4303067310011102"/>
    <s v="ActionUp"/>
    <n v="2.47932244900039"/>
    <s v="ActionDown"/>
    <n v="2.7551655740007801"/>
    <s v="ActionUp"/>
    <n v="2.81431405500006"/>
    <s v="ActionDown"/>
    <n v="3.0896993740007002"/>
    <s v="ActionUp"/>
    <n v="3.13914238000143"/>
    <s v="Stop"/>
    <n v="3.718876850000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1"/>
    <x v="21"/>
    <s v="Setup"/>
    <s v="Nexus 4"/>
    <s v="Start"/>
    <n v="0"/>
    <s v="ActionDown"/>
    <n v="0.89156111800002602"/>
    <s v="ActionUp"/>
    <n v="0.93026094899869305"/>
    <s v="ActionDown"/>
    <n v="1.17540058099984"/>
    <s v="ActionUp"/>
    <n v="1.1942621709986201"/>
    <s v="ActionDown"/>
    <n v="1.3276667179998101"/>
    <s v="ActionUp"/>
    <n v="1.3667327949988199"/>
    <s v="ActionDown"/>
    <n v="1.4907370679993599"/>
    <s v="ActionUp"/>
    <n v="1.52876545099934"/>
    <s v="ActionDown"/>
    <n v="1.8147413399983601"/>
    <s v="ActionUp"/>
    <n v="1.8331146039999999"/>
    <s v="ActionDown"/>
    <n v="2.11936517799949"/>
    <s v="ActionUp"/>
    <n v="2.1478406849982998"/>
    <s v="ActionDown"/>
    <n v="2.3929497949993599"/>
    <s v="ActionUp"/>
    <n v="2.4521898369985098"/>
    <s v="ActionDown"/>
    <n v="2.7382267679986398"/>
    <s v="ActionUp"/>
    <n v="2.7869983219989001"/>
    <s v="ActionDown"/>
    <n v="3.0625667639997101"/>
    <s v="ActionUp"/>
    <n v="3.1025484519996098"/>
    <s v="Stop"/>
    <n v="3.8236227699999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2"/>
    <x v="21"/>
    <s v="SlowWalk"/>
    <s v="Nexus 4"/>
    <s v="Start"/>
    <n v="0"/>
    <s v="ActionDown"/>
    <n v="21.573447272999999"/>
    <s v="ActionUp"/>
    <n v="21.595605063999699"/>
    <s v="ActionDown"/>
    <n v="21.860308252000301"/>
    <s v="ActionUp"/>
    <n v="21.889699372000901"/>
    <s v="ActionDown"/>
    <n v="22.084480387000401"/>
    <s v="ActionUp"/>
    <n v="22.102731570001101"/>
    <s v="ActionDown"/>
    <n v="22.2363497599999"/>
    <s v="ActionUp"/>
    <n v="22.265496715000999"/>
    <s v="ActionDown"/>
    <n v="22.542408053999601"/>
    <s v="ActionUp"/>
    <n v="22.580161753999999"/>
    <s v="ActionDown"/>
    <n v="22.926293298000001"/>
    <s v="ActionUp"/>
    <n v="22.955104529000799"/>
    <s v="ActionDown"/>
    <n v="23.2303067270004"/>
    <s v="ActionUp"/>
    <n v="23.2695864449997"/>
    <s v="ActionDown"/>
    <n v="23.585869063999699"/>
    <s v="ActionUp"/>
    <n v="23.6145582130011"/>
    <s v="ActionDown"/>
    <n v="23.8998931750011"/>
    <s v="ActionUp"/>
    <n v="23.9289485690005"/>
    <s v="Stop"/>
    <n v="24.539020292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3"/>
    <x v="21"/>
    <s v="SlowWalk"/>
    <s v="Nexus 4"/>
    <s v="Start"/>
    <n v="0"/>
    <s v="ActionDown"/>
    <n v="1.3999999990010099"/>
    <s v="ActionUp"/>
    <n v="1.4285365470004701"/>
    <s v="ActionDown"/>
    <n v="1.7347474430007399"/>
    <s v="ActionUp"/>
    <n v="1.7631008690004799"/>
    <s v="ActionDown"/>
    <n v="1.93740271600108"/>
    <s v="ActionUp"/>
    <n v="1.95611170400115"/>
    <s v="ActionDown"/>
    <n v="2.1099343800015"/>
    <s v="ActionUp"/>
    <n v="2.14936670099996"/>
    <s v="ActionDown"/>
    <n v="2.4550892710012699"/>
    <s v="ActionUp"/>
    <n v="2.48359530000016"/>
    <s v="ActionDown"/>
    <n v="2.78959255100016"/>
    <s v="ActionUp"/>
    <n v="2.8289027920000001"/>
    <s v="ActionDown"/>
    <n v="3.1243399970007801"/>
    <s v="ActionUp"/>
    <n v="3.1630703490009102"/>
    <s v="ActionDown"/>
    <n v="3.46909812200101"/>
    <s v="ActionUp"/>
    <n v="3.4977567519999799"/>
    <s v="ActionDown"/>
    <n v="3.8144971760011601"/>
    <s v="ActionUp"/>
    <n v="3.84434610000062"/>
    <s v="Stop"/>
    <n v="4.4329925210004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4"/>
    <x v="21"/>
    <s v="SlowWalk"/>
    <s v="Nexus 4"/>
    <s v="Start"/>
    <n v="0"/>
    <s v="ActionDown"/>
    <n v="1.2869830609997699"/>
    <s v="ActionUp"/>
    <n v="1.33544941199943"/>
    <s v="ActionDown"/>
    <n v="1.6923546470006801"/>
    <s v="ActionUp"/>
    <n v="1.7209522369994299"/>
    <s v="ActionDown"/>
    <n v="1.8850602780003101"/>
    <s v="ActionUp"/>
    <n v="1.92379063099906"/>
    <s v="ActionDown"/>
    <n v="2.0777659089999299"/>
    <s v="ActionUp"/>
    <n v="2.1292232559990198"/>
    <s v="ActionDown"/>
    <n v="2.43299252199904"/>
    <s v="ActionUp"/>
    <n v="2.4716618340007699"/>
    <s v="ActionDown"/>
    <n v="2.7881886159993798"/>
    <s v="ActionUp"/>
    <n v="2.81641995999962"/>
    <s v="ActionDown"/>
    <n v="3.1428048220004698"/>
    <s v="ActionUp"/>
    <n v="3.1932244780000398"/>
    <s v="ActionDown"/>
    <n v="3.5201587060000699"/>
    <s v="ActionUp"/>
    <n v="3.5477796420000201"/>
    <s v="ActionDown"/>
    <n v="3.8632076899993901"/>
    <s v="ActionUp"/>
    <n v="3.8820692810004398"/>
    <s v="Stop"/>
    <n v="4.5829391129991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5"/>
    <x v="21"/>
    <s v="SlowWalk"/>
    <s v="Nexus 4"/>
    <s v="Start"/>
    <n v="0"/>
    <s v="ActionDown"/>
    <n v="1.36856401600016"/>
    <s v="ActionUp"/>
    <n v="1.3995116740006699"/>
    <s v="ActionDown"/>
    <n v="1.6630856089996"/>
    <s v="ActionUp"/>
    <n v="1.6917747610004801"/>
    <s v="ActionDown"/>
    <n v="1.8659850450003399"/>
    <s v="ActionUp"/>
    <n v="1.9151838859997901"/>
    <s v="ActionDown"/>
    <n v="2.03833358799965"/>
    <s v="ActionUp"/>
    <n v="2.08734930600076"/>
    <s v="ActionDown"/>
    <n v="2.3832137949993899"/>
    <s v="ActionUp"/>
    <n v="2.4327788810005502"/>
    <s v="ActionDown"/>
    <n v="2.7281245230005799"/>
    <s v="ActionUp"/>
    <n v="2.76737372199932"/>
    <s v="ActionDown"/>
    <n v="3.1036471850002201"/>
    <s v="ActionUp"/>
    <n v="3.1423470169993299"/>
    <s v="ActionDown"/>
    <n v="3.47028841800056"/>
    <s v="ActionUp"/>
    <n v="3.50779795500056"/>
    <s v="ActionDown"/>
    <n v="3.82380589000058"/>
    <s v="ActionUp"/>
    <n v="3.8626888449998602"/>
    <s v="Stop"/>
    <n v="4.5842514880005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6"/>
    <x v="21"/>
    <s v="SlowWalk"/>
    <s v="Nexus 4"/>
    <s v="Start"/>
    <n v="0"/>
    <s v="ActionDown"/>
    <n v="1.03250419600044"/>
    <s v="ActionUp"/>
    <n v="1.0916526769997199"/>
    <s v="ActionDown"/>
    <n v="1.35660003100019"/>
    <s v="ActionUp"/>
    <n v="1.3852586600005401"/>
    <s v="ActionDown"/>
    <n v="1.5289485720004401"/>
    <s v="ActionUp"/>
    <n v="1.5583396900001301"/>
    <s v="ActionDown"/>
    <n v="1.71124675600003"/>
    <s v="ActionUp"/>
    <n v="1.74060735500097"/>
    <s v="ActionDown"/>
    <n v="2.0873798249995099"/>
    <s v="ActionUp"/>
    <n v="2.1064550570008498"/>
    <s v="ActionDown"/>
    <n v="2.4315275440003399"/>
    <s v="ActionUp"/>
    <n v="2.4602472139995299"/>
    <s v="ActionDown"/>
    <n v="2.77610254700084"/>
    <s v="ActionUp"/>
    <n v="2.8274988550001501"/>
    <s v="ActionDown"/>
    <n v="3.15189989200007"/>
    <s v="ActionUp"/>
    <n v="3.2012513339996"/>
    <s v="ActionDown"/>
    <n v="3.5168319839994999"/>
    <s v="ActionUp"/>
    <n v="3.5665191500011102"/>
    <s v="Stop"/>
    <n v="4.247337097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7"/>
    <x v="21"/>
    <s v="FastWalk"/>
    <s v="Nexus 4"/>
    <s v="Start"/>
    <n v="0"/>
    <s v="ActionDown"/>
    <n v="8.41352052299953"/>
    <s v="ActionUp"/>
    <n v="8.4366854859999805"/>
    <s v="ActionDown"/>
    <n v="8.8041812890005495"/>
    <s v="ActionUp"/>
    <n v="8.8136120840008498"/>
    <s v="ActionDown"/>
    <n v="8.9842820060002797"/>
    <s v="ActionUp"/>
    <n v="8.9924004250005893"/>
    <s v="ActionDown"/>
    <n v="9.1462536220005806"/>
    <s v="ActionUp"/>
    <n v="9.1752784969994501"/>
    <s v="ActionDown"/>
    <n v="9.5318174860003602"/>
    <s v="ActionUp"/>
    <n v="9.5609034000008197"/>
    <s v="ActionDown"/>
    <n v="9.8465435660000296"/>
    <s v="ActionUp"/>
    <n v="9.8756599999996908"/>
    <s v="ActionDown"/>
    <n v="10.2214863410008"/>
    <s v="ActionUp"/>
    <n v="10.2604913760005"/>
    <s v="ActionDown"/>
    <n v="10.545948418000901"/>
    <s v="ActionUp"/>
    <n v="10.5747901710001"/>
    <s v="ActionDown"/>
    <n v="10.8804822189995"/>
    <s v="ActionUp"/>
    <n v="10.9091408490003"/>
    <s v="Stop"/>
    <n v="11.5904165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8"/>
    <x v="21"/>
    <s v="FastWalk"/>
    <s v="Nexus 4"/>
    <s v="Start"/>
    <n v="0"/>
    <s v="ActionDown"/>
    <n v="1.88432778900096"/>
    <s v="ActionUp"/>
    <n v="1.9244315579999201"/>
    <s v="ActionDown"/>
    <n v="2.1986571039997198"/>
    <s v="ActionUp"/>
    <n v="2.22768197699952"/>
    <s v="ActionDown"/>
    <n v="2.3917595000002598"/>
    <s v="ActionUp"/>
    <n v="2.41092629400009"/>
    <s v="ActionDown"/>
    <n v="2.58409888700043"/>
    <s v="ActionUp"/>
    <n v="2.5924004280004702"/>
    <s v="ActionDown"/>
    <n v="2.9392339389996698"/>
    <s v="ActionUp"/>
    <n v="2.9780253320004699"/>
    <s v="ActionDown"/>
    <n v="3.2738593020003401"/>
    <s v="ActionUp"/>
    <n v="3.3127117359999798"/>
    <s v="ActionDown"/>
    <n v="3.6388524339999999"/>
    <s v="ActionUp"/>
    <n v="3.6675110630003398"/>
    <s v="ActionDown"/>
    <n v="3.9634976350007398"/>
    <s v="ActionUp"/>
    <n v="4.0022585070000698"/>
    <s v="ActionDown"/>
    <n v="4.2881733550002501"/>
    <s v="ActionUp"/>
    <n v="4.3277277580000302"/>
    <s v="Stop"/>
    <n v="5.160231953999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9"/>
    <x v="21"/>
    <s v="FastWalk"/>
    <s v="Nexus 4"/>
    <s v="Start"/>
    <n v="0"/>
    <s v="ActionDown"/>
    <n v="1.2816419979990299"/>
    <s v="ActionUp"/>
    <n v="1.3002899450002501"/>
    <s v="ActionDown"/>
    <n v="1.6569510159988501"/>
    <s v="ActionUp"/>
    <n v="1.6857012059990599"/>
    <s v="ActionDown"/>
    <n v="1.81938043700029"/>
    <s v="ActionUp"/>
    <n v="1.84965664599985"/>
    <s v="ActionDown"/>
    <n v="2.0118113839998801"/>
    <s v="ActionUp"/>
    <n v="2.0407446979988801"/>
    <s v="ActionDown"/>
    <n v="2.3569967959992901"/>
    <s v="ActionUp"/>
    <n v="2.39551350500005"/>
    <s v="ActionDown"/>
    <n v="2.7117961240001001"/>
    <s v="ActionUp"/>
    <n v="2.7612086070002899"/>
    <s v="ActionDown"/>
    <n v="3.0769113389996998"/>
    <s v="ActionUp"/>
    <n v="3.11606897599995"/>
    <s v="ActionDown"/>
    <n v="3.4317717079993599"/>
    <s v="ActionUp"/>
    <n v="3.4607965819995998"/>
    <s v="ActionDown"/>
    <n v="3.7565695109988102"/>
    <s v="ActionUp"/>
    <n v="3.7950556999985499"/>
    <s v="Stop"/>
    <n v="4.3341980770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0"/>
    <x v="21"/>
    <s v="FastWalk"/>
    <s v="Nexus 4"/>
    <s v="Start"/>
    <n v="0"/>
    <s v="ActionDown"/>
    <n v="1.91576377300043"/>
    <s v="ActionUp"/>
    <n v="1.9444834429996201"/>
    <s v="ActionDown"/>
    <n v="2.2805127419997002"/>
    <s v="ActionUp"/>
    <n v="2.31921257400063"/>
    <s v="ActionDown"/>
    <n v="2.4630550889996798"/>
    <s v="ActionUp"/>
    <n v="2.5018770040005598"/>
    <s v="ActionDown"/>
    <n v="2.6759652079999698"/>
    <s v="ActionUp"/>
    <n v="2.7045933160006799"/>
    <s v="ActionDown"/>
    <n v="3.0419044709997198"/>
    <s v="ActionUp"/>
    <n v="3.0697695710005002"/>
    <s v="ActionDown"/>
    <n v="3.3960018309990101"/>
    <s v="ActionUp"/>
    <n v="3.4351594689997"/>
    <s v="ActionDown"/>
    <n v="3.8320769109996"/>
    <s v="ActionUp"/>
    <n v="3.8813062709996302"/>
    <s v="ActionDown"/>
    <n v="4.17683503700027"/>
    <s v="ActionUp"/>
    <n v="4.2156569500002599"/>
    <s v="ActionDown"/>
    <n v="4.5118571650000296"/>
    <s v="ActionUp"/>
    <n v="4.54042423300052"/>
    <s v="Stop"/>
    <n v="5.9008393090007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1"/>
    <x v="21"/>
    <s v="FastWalk"/>
    <s v="Nexus 4"/>
    <s v="Start"/>
    <n v="0"/>
    <s v="ActionDown"/>
    <n v="4.4937280630001597"/>
    <s v="ActionUp"/>
    <n v="4.5118266450008297"/>
    <s v="ActionDown"/>
    <n v="4.7848313750000599"/>
    <s v="ActionUp"/>
    <n v="4.8035708830011501"/>
    <s v="ActionDown"/>
    <n v="4.9571493980001797"/>
    <s v="ActionUp"/>
    <n v="4.9803143600001896"/>
    <s v="ActionDown"/>
    <n v="5.1405157940007404"/>
    <s v="ActionUp"/>
    <n v="5.1708225239999503"/>
    <s v="ActionDown"/>
    <n v="5.44346100999973"/>
    <s v="ActionUp"/>
    <n v="5.47315733200048"/>
    <s v="ActionDown"/>
    <n v="5.7578513660009696"/>
    <s v="ActionUp"/>
    <n v="5.7862963520001296"/>
    <s v="ActionDown"/>
    <n v="6.1124370510005903"/>
    <s v="ActionUp"/>
    <n v="6.1511674040011703"/>
    <s v="ActionDown"/>
    <n v="6.4372653740010701"/>
    <s v="ActionUp"/>
    <n v="6.4858538080006802"/>
    <s v="ActionDown"/>
    <n v="6.7410651610007299"/>
    <s v="ActionUp"/>
    <n v="6.7700595149999501"/>
    <s v="Stop"/>
    <n v="7.4206317709995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2"/>
    <x v="21"/>
    <s v="Sitting"/>
    <s v="Nexus 4"/>
    <s v="Start"/>
    <n v="0"/>
    <s v="ActionDown"/>
    <n v="34.552937581998698"/>
    <s v="ActionUp"/>
    <n v="34.582481301998897"/>
    <s v="ActionDown"/>
    <n v="34.828017697998803"/>
    <s v="ActionUp"/>
    <n v="34.866534408998596"/>
    <s v="ActionDown"/>
    <n v="35.020082401999296"/>
    <s v="ActionUp"/>
    <n v="35.049473520999499"/>
    <s v="ActionDown"/>
    <n v="35.182389741999899"/>
    <s v="ActionUp"/>
    <n v="35.221822063000197"/>
    <s v="ActionDown"/>
    <n v="35.496841138999997"/>
    <s v="ActionUp"/>
    <n v="35.535663051999997"/>
    <s v="ActionDown"/>
    <n v="35.801220811999798"/>
    <s v="ActionUp"/>
    <n v="35.840866774999"/>
    <s v="ActionDown"/>
    <n v="36.105447883999602"/>
    <s v="ActionUp"/>
    <n v="36.154799324998699"/>
    <s v="ActionDown"/>
    <n v="36.440286887998802"/>
    <s v="ActionUp"/>
    <n v="36.4890584429995"/>
    <s v="ActionDown"/>
    <n v="36.754524641999502"/>
    <s v="ActionUp"/>
    <n v="36.793132912998701"/>
    <s v="Stop"/>
    <n v="37.332244769999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3"/>
    <x v="21"/>
    <s v="Sitting"/>
    <s v="Nexus 4"/>
    <s v="Start"/>
    <n v="0"/>
    <s v="ActionDown"/>
    <n v="0.88032962099896395"/>
    <s v="ActionUp"/>
    <n v="0.89940485299848605"/>
    <s v="ActionDown"/>
    <n v="1.17500381499849"/>
    <s v="ActionUp"/>
    <n v="1.2143140539992601"/>
    <s v="ActionDown"/>
    <n v="1.3573019989999"/>
    <s v="ActionUp"/>
    <n v="1.3760720279988099"/>
    <s v="ActionDown"/>
    <n v="1.4992827719997801"/>
    <s v="ActionUp"/>
    <n v="1.5282466049993599"/>
    <s v="ActionDown"/>
    <n v="1.79346864099898"/>
    <s v="ActionUp"/>
    <n v="1.82276819799881"/>
    <s v="ActionDown"/>
    <n v="2.11829696399945"/>
    <s v="ActionUp"/>
    <n v="2.1466503889987498"/>
    <s v="ActionDown"/>
    <n v="2.4222493519991901"/>
    <s v="ActionUp"/>
    <n v="2.4632382119998502"/>
    <s v="ActionDown"/>
    <n v="2.7571799179986498"/>
    <s v="ActionUp"/>
    <n v="2.7958492289999399"/>
    <s v="ActionDown"/>
    <n v="3.0607355409992998"/>
    <s v="ActionUp"/>
    <n v="3.1002289030002399"/>
    <s v="Stop"/>
    <n v="3.60863726599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4"/>
    <x v="21"/>
    <s v="Sitting"/>
    <s v="Nexus 4"/>
    <s v="Start"/>
    <n v="0"/>
    <s v="ActionDown"/>
    <n v="0.84065313599967295"/>
    <s v="ActionUp"/>
    <n v="0.86995269299950395"/>
    <s v="ActionDown"/>
    <n v="1.1343506789999001"/>
    <s v="ActionUp"/>
    <n v="1.1539142379988301"/>
    <s v="ActionDown"/>
    <n v="1.3271783899999701"/>
    <s v="ActionUp"/>
    <n v="1.3456737359992901"/>
    <s v="ActionDown"/>
    <n v="1.4893026089994199"/>
    <s v="ActionUp"/>
    <n v="1.5082862809995199"/>
    <s v="ActionDown"/>
    <n v="1.8037845259987"/>
    <s v="ActionUp"/>
    <n v="1.8323515939991899"/>
    <s v="ActionDown"/>
    <n v="2.1380131229998298"/>
    <s v="ActionUp"/>
    <n v="2.20659239999986"/>
    <s v="ActionDown"/>
    <n v="2.4417213489996299"/>
    <s v="ActionUp"/>
    <n v="2.4806348239999298"/>
    <s v="ActionDown"/>
    <n v="2.7664581099998"/>
    <s v="ActionUp"/>
    <n v="2.80518846299855"/>
    <s v="ActionDown"/>
    <n v="3.0806653429990498"/>
    <s v="ActionUp"/>
    <n v="3.1200061049985299"/>
    <s v="Stop"/>
    <n v="3.6688234389985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5"/>
    <x v="21"/>
    <s v="Sitting"/>
    <s v="Nexus 4"/>
    <s v="Start"/>
    <n v="3.0520999644068002E-5"/>
    <s v="ActionDown"/>
    <n v="0.737341676000141"/>
    <s v="ActionUp"/>
    <n v="0.77585838599952694"/>
    <s v="ActionDown"/>
    <n v="1.0411719819985501"/>
    <s v="ActionUp"/>
    <n v="1.0698306109989"/>
    <s v="ActionDown"/>
    <n v="1.2135815659985301"/>
    <s v="ActionUp"/>
    <n v="1.23265679999894"/>
    <s v="ActionDown"/>
    <n v="1.36596978499983"/>
    <s v="ActionUp"/>
    <n v="1.3946589360002599"/>
    <s v="ActionDown"/>
    <n v="1.68002441599855"/>
    <s v="ActionUp"/>
    <n v="1.73950862299898"/>
    <s v="ActionDown"/>
    <n v="2.0755074019998498"/>
    <s v="ActionUp"/>
    <n v="2.1142072330003399"/>
    <s v="ActionDown"/>
    <n v="2.3897146349991001"/>
    <s v="ActionUp"/>
    <n v="2.44013428899961"/>
    <s v="ActionDown"/>
    <n v="2.7142377539985301"/>
    <s v="ActionUp"/>
    <n v="2.7634976350000202"/>
    <s v="ActionDown"/>
    <n v="3.02865862999897"/>
    <s v="ActionUp"/>
    <n v="3.0775522669991902"/>
    <s v="Stop"/>
    <n v="3.636868609999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6"/>
    <x v="21"/>
    <s v="Sitting"/>
    <s v="Nexus 4"/>
    <s v="Start"/>
    <n v="0"/>
    <s v="ActionDown"/>
    <n v="0.74848161100089705"/>
    <s v="ActionUp"/>
    <n v="0.78748664799968504"/>
    <s v="ActionDown"/>
    <n v="1.03238211499956"/>
    <s v="ActionUp"/>
    <n v="1.06101022400071"/>
    <s v="ActionDown"/>
    <n v="1.21492446299998"/>
    <s v="ActionUp"/>
    <n v="1.2454753550009601"/>
    <s v="ActionDown"/>
    <n v="1.37738440400062"/>
    <s v="ActionUp"/>
    <n v="1.3955745460007101"/>
    <s v="ActionDown"/>
    <n v="1.6813062710007201"/>
    <s v="ActionUp"/>
    <n v="1.7102090660009699"/>
    <s v="ActionDown"/>
    <n v="2.0465740889994701"/>
    <s v="ActionUp"/>
    <n v="2.0955592860009302"/>
    <s v="ActionDown"/>
    <n v="2.3709140860009899"/>
    <s v="ActionUp"/>
    <n v="2.4200213639996901"/>
    <s v="ActionDown"/>
    <n v="2.7056310089992599"/>
    <s v="ActionUp"/>
    <n v="2.7445750030001301"/>
    <s v="ActionDown"/>
    <n v="3.0096749570002399"/>
    <s v="ActionUp"/>
    <n v="3.05924004200096"/>
    <s v="Stop"/>
    <n v="3.7500381509998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7"/>
    <x v="22"/>
    <s v="Setup"/>
    <s v="Nexus 4"/>
    <s v="Start"/>
    <n v="3.0519999199896099E-5"/>
    <s v="ActionDown"/>
    <n v="9.8729131679992808"/>
    <s v="ActionUp"/>
    <n v="10.6718754760004"/>
    <s v="ActionDown"/>
    <n v="19.535632532999401"/>
    <s v="ActionUp"/>
    <n v="19.580375397999799"/>
    <s v="ActionDown"/>
    <n v="19.683198530999999"/>
    <s v="ActionUp"/>
    <n v="19.744025633999598"/>
    <s v="ActionDown"/>
    <n v="19.836380280999901"/>
    <s v="ActionUp"/>
    <n v="19.904684873999901"/>
    <s v="ActionDown"/>
    <n v="20.475843121999699"/>
    <s v="ActionUp"/>
    <n v="20.553639550998898"/>
    <s v="ActionDown"/>
    <n v="20.676514569999199"/>
    <s v="ActionUp"/>
    <n v="20.7360598180002"/>
    <s v="Stop"/>
    <n v="22.075415835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8"/>
    <x v="22"/>
    <s v="Setup"/>
    <s v="Nexus 4"/>
    <s v="Start"/>
    <n v="0"/>
    <s v="ActionDown"/>
    <n v="13.907095986"/>
    <s v="ActionUp"/>
    <n v="13.9559896219998"/>
    <s v="ActionDown"/>
    <n v="14.099557454999699"/>
    <s v="ActionUp"/>
    <n v="14.1484816110005"/>
    <s v="ActionDown"/>
    <n v="14.3326415369992"/>
    <s v="ActionUp"/>
    <n v="14.3815351749999"/>
    <s v="ActionDown"/>
    <n v="14.950404395"/>
    <s v="ActionUp"/>
    <n v="15.0108957720003"/>
    <s v="ActionDown"/>
    <n v="15.1735693560003"/>
    <s v="ActionUp"/>
    <n v="15.2432778870006"/>
    <s v="ActionDown"/>
    <n v="15.406531358999899"/>
    <s v="ActionUp"/>
    <n v="15.4659545239992"/>
    <s v="Stop"/>
    <n v="16.176835037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9"/>
    <x v="22"/>
    <s v="Setup"/>
    <s v="Nexus 4"/>
    <s v="Start"/>
    <n v="3.0520999644068002E-5"/>
    <s v="ActionDown"/>
    <n v="1.1020601239997601"/>
    <s v="ActionUp"/>
    <n v="1.15141156699974"/>
    <s v="ActionDown"/>
    <n v="1.3045933160010399"/>
    <s v="ActionUp"/>
    <n v="1.3636502360004601"/>
    <s v="ActionDown"/>
    <n v="1.5376773990010399"/>
    <s v="ActionUp"/>
    <n v="1.57656035299987"/>
    <s v="ActionDown"/>
    <n v="2.1661529060002001"/>
    <s v="ActionUp"/>
    <n v="2.2148634200002499"/>
    <s v="ActionDown"/>
    <n v="2.35837021100087"/>
    <s v="ActionUp"/>
    <n v="2.4182206610003001"/>
    <s v="ActionDown"/>
    <n v="2.5913322129999798"/>
    <s v="ActionUp"/>
    <n v="2.6405920950001001"/>
    <s v="Stop"/>
    <n v="2.996459636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0"/>
    <x v="22"/>
    <s v="Setup"/>
    <s v="Nexus 4"/>
    <s v="Start"/>
    <n v="0"/>
    <s v="ActionDown"/>
    <n v="1.20311307699921"/>
    <s v="ActionUp"/>
    <n v="1.26262780300021"/>
    <s v="ActionDown"/>
    <n v="1.4057683499995599"/>
    <s v="ActionUp"/>
    <n v="1.4551503120001099"/>
    <s v="ActionDown"/>
    <n v="1.62865862800026"/>
    <s v="ActionUp"/>
    <n v="1.6878986720003"/>
    <s v="ActionDown"/>
    <n v="2.1960323509993001"/>
    <s v="ActionUp"/>
    <n v="2.2550892710005401"/>
    <s v="ActionDown"/>
    <n v="2.4189531510000899"/>
    <s v="ActionUp"/>
    <n v="2.4678773069990698"/>
    <s v="ActionDown"/>
    <n v="2.64187395000044"/>
    <s v="ActionUp"/>
    <n v="2.6910422700002501"/>
    <s v="Stop"/>
    <n v="3.097543111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1"/>
    <x v="22"/>
    <s v="Setup"/>
    <s v="Nexus 4"/>
    <s v="Start"/>
    <n v="3.0520001018885503E-5"/>
    <s v="ActionDown"/>
    <n v="1.0210285339999201"/>
    <s v="ActionUp"/>
    <n v="1.08029909700053"/>
    <s v="ActionDown"/>
    <n v="1.23341980500117"/>
    <s v="ActionUp"/>
    <n v="1.29272088899961"/>
    <s v="ActionDown"/>
    <n v="1.4966885390003799"/>
    <s v="ActionUp"/>
    <n v="1.5459178990004101"/>
    <s v="ActionDown"/>
    <n v="2.0440103750006502"/>
    <s v="ActionUp"/>
    <n v="2.0932397350006702"/>
    <s v="ActionDown"/>
    <n v="2.2564626870007398"/>
    <s v="ActionUp"/>
    <n v="2.31551960700016"/>
    <s v="ActionDown"/>
    <n v="2.46906760000092"/>
    <s v="ActionUp"/>
    <n v="2.5191515330006902"/>
    <s v="Stop"/>
    <n v="2.915489087001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2"/>
    <x v="22"/>
    <s v="Setup"/>
    <s v="Nexus 4"/>
    <s v="Start"/>
    <n v="0"/>
    <s v="ActionDown"/>
    <n v="1.1016023209995101"/>
    <s v="ActionUp"/>
    <n v="1.1610254849983901"/>
    <s v="ActionDown"/>
    <n v="1.31548908899821"/>
    <s v="ActionUp"/>
    <n v="1.3650846959990299"/>
    <s v="ActionDown"/>
    <n v="1.53621242199915"/>
    <s v="ActionUp"/>
    <n v="1.5958187099986301"/>
    <s v="ActionDown"/>
    <n v="2.1134747439991699"/>
    <s v="ActionUp"/>
    <n v="2.1634671140000101"/>
    <s v="ActionDown"/>
    <n v="2.3264459039983101"/>
    <s v="ActionUp"/>
    <n v="2.3755226619996299"/>
    <s v="ActionDown"/>
    <n v="2.55937738399916"/>
    <s v="ActionUp"/>
    <n v="2.59804669599907"/>
    <s v="Stop"/>
    <n v="3.0049748209985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3"/>
    <x v="22"/>
    <s v="Setup"/>
    <s v="Nexus 4"/>
    <s v="Start"/>
    <n v="0"/>
    <s v="ActionDown"/>
    <n v="0.48435830999915103"/>
    <s v="ActionUp"/>
    <n v="0.53648710599918503"/>
    <s v="ActionDown"/>
    <n v="0.66665649199967403"/>
    <s v="ActionUp"/>
    <n v="0.70572256999912497"/>
    <s v="ActionDown"/>
    <n v="0.87950556899886501"/>
    <s v="ActionUp"/>
    <n v="0.928246602999934"/>
    <s v="ActionDown"/>
    <n v="1.53789104099996"/>
    <s v="ActionUp"/>
    <n v="1.5872424839999399"/>
    <s v="ActionDown"/>
    <n v="1.7403937129984099"/>
    <s v="ActionUp"/>
    <n v="1.78937890999986"/>
    <s v="ActionDown"/>
    <n v="1.9334350669996601"/>
    <s v="ActionUp"/>
    <n v="1.9852281399998899"/>
    <s v="Stop"/>
    <n v="2.2369296489996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4"/>
    <x v="22"/>
    <s v="Setup"/>
    <s v="Nexus 4"/>
    <s v="Start"/>
    <n v="0"/>
    <s v="ActionDown"/>
    <n v="0.75891957900057605"/>
    <s v="ActionUp"/>
    <n v="0.81788493900057802"/>
    <s v="ActionDown"/>
    <n v="0.95113688499986804"/>
    <s v="ActionUp"/>
    <n v="1.00024416300038"/>
    <s v="ActionDown"/>
    <n v="1.18330535800123"/>
    <s v="ActionUp"/>
    <n v="1.22298184200008"/>
    <s v="ActionDown"/>
    <n v="1.7505264770006701"/>
    <s v="ActionUp"/>
    <n v="1.7902334830014199"/>
    <s v="ActionDown"/>
    <n v="1.9430184669999999"/>
    <s v="ActionUp"/>
    <n v="1.9931329179999"/>
    <s v="ActionDown"/>
    <n v="2.1564474290007598"/>
    <s v="ActionUp"/>
    <n v="2.21562643099969"/>
    <s v="Stop"/>
    <n v="2.7340149560004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5"/>
    <x v="22"/>
    <s v="Setup"/>
    <s v="Nexus 4"/>
    <s v="Start"/>
    <n v="0"/>
    <s v="ActionDown"/>
    <n v="0.92974210300053495"/>
    <s v="ActionUp"/>
    <n v="0.969082863999574"/>
    <s v="ActionDown"/>
    <n v="1.11197924599946"/>
    <s v="ActionUp"/>
    <n v="1.1615138109991601"/>
    <s v="ActionDown"/>
    <n v="1.3243705179993399"/>
    <s v="ActionUp"/>
    <n v="1.3734777970003"/>
    <s v="ActionDown"/>
    <n v="1.8613459490006701"/>
    <s v="ActionUp"/>
    <n v="1.9001068210000001"/>
    <s v="ActionDown"/>
    <n v="2.0435525709999598"/>
    <s v="ActionUp"/>
    <n v="2.1025484509991599"/>
    <s v="ActionDown"/>
    <n v="2.24608576299942"/>
    <s v="ActionUp"/>
    <n v="2.3050816420000002"/>
    <s v="Stop"/>
    <n v="2.6127269959997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6"/>
    <x v="22"/>
    <s v="Setup"/>
    <s v="Nexus 4"/>
    <s v="Start"/>
    <n v="0"/>
    <s v="ActionDown"/>
    <n v="0.40579887199964998"/>
    <s v="ActionUp"/>
    <n v="0.45463146700058099"/>
    <s v="ActionDown"/>
    <n v="0.57750648500041202"/>
    <s v="ActionUp"/>
    <n v="0.62646116299947596"/>
    <s v="ActionDown"/>
    <n v="0.73956966300102001"/>
    <s v="ActionUp"/>
    <n v="0.78889058400090994"/>
    <s v="ActionDown"/>
    <n v="1.4287196710010901"/>
    <s v="ActionUp"/>
    <n v="1.4672669020001099"/>
    <s v="ActionDown"/>
    <n v="1.6005493680004199"/>
    <s v="ActionUp"/>
    <n v="1.6494735239994001"/>
    <s v="ActionDown"/>
    <n v="1.7727758279997901"/>
    <s v="ActionUp"/>
    <n v="1.83207691200004"/>
    <s v="Stop"/>
    <n v="2.02655272499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7"/>
    <x v="22"/>
    <s v="Setup"/>
    <s v="Nexus 4"/>
    <s v="Start"/>
    <n v="0"/>
    <s v="ActionDown"/>
    <n v="0.35461620699970797"/>
    <s v="ActionUp"/>
    <n v="0.40402868899945998"/>
    <s v="ActionDown"/>
    <n v="0.53712803300004397"/>
    <s v="ActionUp"/>
    <n v="0.58580802599863002"/>
    <s v="ActionDown"/>
    <n v="0.70911033099946497"/>
    <s v="ActionUp"/>
    <n v="0.76853349599878096"/>
    <s v="ActionDown"/>
    <n v="1.4082404999990099"/>
    <s v="ActionUp"/>
    <n v="1.45750038099868"/>
    <s v="ActionDown"/>
    <n v="1.58007019700016"/>
    <s v="ActionUp"/>
    <n v="1.6297268419984901"/>
    <s v="ActionDown"/>
    <n v="1.7625820229986799"/>
    <s v="ActionUp"/>
    <n v="1.81138409799859"/>
    <s v="Stop"/>
    <n v="2.0360445589994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8"/>
    <x v="22"/>
    <s v="Setup"/>
    <s v="Nexus 4"/>
    <s v="Start"/>
    <n v="3.0519999199896099E-5"/>
    <s v="ActionDown"/>
    <n v="0.34533801299949102"/>
    <s v="ActionUp"/>
    <n v="0.39441477199943598"/>
    <s v="ActionDown"/>
    <n v="0.52708683200035"/>
    <s v="ActionUp"/>
    <n v="0.56642759100031903"/>
    <s v="ActionDown"/>
    <n v="0.68911948700042502"/>
    <s v="ActionUp"/>
    <n v="0.73844040800031496"/>
    <s v="ActionDown"/>
    <n v="1.2860369299996799"/>
    <s v="ActionUp"/>
    <n v="1.3351747289998399"/>
    <s v="ActionDown"/>
    <n v="1.4580192279991"/>
    <s v="ActionUp"/>
    <n v="1.4968106209998899"/>
    <s v="ActionDown"/>
    <n v="1.6201739659991199"/>
    <s v="ActionUp"/>
    <n v="1.6592400429999501"/>
    <s v="Stop"/>
    <n v="1.954494124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9"/>
    <x v="22"/>
    <s v="Setup"/>
    <s v="Nexus 4"/>
    <s v="Start"/>
    <n v="0"/>
    <s v="ActionDown"/>
    <n v="0.57628567099891304"/>
    <s v="ActionUp"/>
    <n v="0.61580955299905304"/>
    <s v="ActionDown"/>
    <n v="0.75858385599894895"/>
    <s v="ActionUp"/>
    <n v="0.80775217500013197"/>
    <s v="ActionDown"/>
    <n v="0.95074011999895403"/>
    <s v="ActionUp"/>
    <n v="0.99963375599872895"/>
    <s v="ActionDown"/>
    <n v="1.4470624139994399"/>
    <s v="ActionUp"/>
    <n v="1.49613917399983"/>
    <s v="ActionDown"/>
    <n v="1.6291774759993101"/>
    <s v="ActionUp"/>
    <n v="1.6782542359996999"/>
    <s v="ActionDown"/>
    <n v="1.82163894400036"/>
    <s v="ActionUp"/>
    <n v="1.8710819469997599"/>
    <s v="Stop"/>
    <n v="2.3283686869999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0"/>
    <x v="22"/>
    <s v="Setup"/>
    <s v="Nexus 4"/>
    <s v="Start"/>
    <n v="0"/>
    <s v="ActionDown"/>
    <n v="0.86937280600068301"/>
    <s v="ActionUp"/>
    <n v="0.90828628000053802"/>
    <s v="ActionDown"/>
    <n v="1.05170150999947"/>
    <s v="ActionUp"/>
    <n v="1.10077826800079"/>
    <s v="ActionDown"/>
    <n v="1.2338165719993399"/>
    <s v="ActionUp"/>
    <n v="1.2929040130002201"/>
    <s v="ActionDown"/>
    <n v="1.81120097600069"/>
    <s v="ActionUp"/>
    <n v="1.8603387759994801"/>
    <s v="ActionDown"/>
    <n v="1.9731725920009899"/>
    <s v="ActionUp"/>
    <n v="2.0325347159996401"/>
    <s v="ActionDown"/>
    <n v="2.15547077600058"/>
    <s v="ActionUp"/>
    <n v="2.2047611769994502"/>
    <s v="Stop"/>
    <n v="2.49998473900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1"/>
    <x v="22"/>
    <s v="Setup"/>
    <s v="Nexus 4"/>
    <s v="Start"/>
    <n v="3.0520999644068002E-5"/>
    <s v="ActionDown"/>
    <n v="0.84953456499897495"/>
    <s v="ActionUp"/>
    <n v="0.89845872099976898"/>
    <s v="ActionDown"/>
    <n v="1.0520372350001701"/>
    <s v="ActionUp"/>
    <n v="1.1012360749991701"/>
    <s v="ActionDown"/>
    <n v="1.23430489899874"/>
    <s v="ActionUp"/>
    <n v="1.2835647789997799"/>
    <s v="ActionDown"/>
    <n v="1.7609339239988899"/>
    <s v="ActionUp"/>
    <n v="1.8097970389990199"/>
    <s v="ActionDown"/>
    <n v="1.94301846499911"/>
    <s v="ActionUp"/>
    <n v="1.9924919889999699"/>
    <s v="ActionDown"/>
    <n v="2.1280940029991999"/>
    <s v="ActionUp"/>
    <n v="2.1745154889995302"/>
    <s v="Stop"/>
    <n v="2.5712192890005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2"/>
    <x v="22"/>
    <s v="Setup"/>
    <s v="Nexus 4"/>
    <s v="Start"/>
    <n v="3.0519999199896099E-5"/>
    <s v="ActionDown"/>
    <n v="0.63668548699934002"/>
    <s v="ActionUp"/>
    <n v="0.68628109199926202"/>
    <s v="ActionDown"/>
    <n v="0.80882038799972999"/>
    <s v="ActionUp"/>
    <n v="0.86870135800018"/>
    <s v="ActionDown"/>
    <n v="1.0013734160001999"/>
    <s v="ActionUp"/>
    <n v="1.0606744990000101"/>
    <s v="ActionDown"/>
    <n v="1.6294826789999199"/>
    <s v="ActionUp"/>
    <n v="1.6681519909998299"/>
    <s v="ActionDown"/>
    <n v="1.8214558219988199"/>
    <s v="ActionUp"/>
    <n v="1.8805737820002799"/>
    <s v="ActionDown"/>
    <n v="1.9937433239992901"/>
    <s v="ActionUp"/>
    <n v="2.04248435800036"/>
    <s v="Stop"/>
    <n v="2.46964748899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3"/>
    <x v="22"/>
    <s v="SlowWalk"/>
    <s v="Nexus 4"/>
    <s v="Start"/>
    <n v="0"/>
    <s v="ActionDown"/>
    <n v="10.2807569059987"/>
    <s v="ActionUp"/>
    <n v="10.346284143999499"/>
    <s v="ActionDown"/>
    <n v="10.4385167079999"/>
    <s v="ActionUp"/>
    <n v="10.487898671999501"/>
    <s v="ActionDown"/>
    <n v="10.6016480990001"/>
    <s v="ActionUp"/>
    <n v="10.660247214998799"/>
    <s v="ActionDown"/>
    <n v="11.2487715549996"/>
    <s v="ActionUp"/>
    <n v="11.318052798998901"/>
    <s v="ActionDown"/>
    <n v="11.400549366999201"/>
    <s v="ActionUp"/>
    <n v="11.4597894090002"/>
    <s v="ActionDown"/>
    <n v="11.5727453059989"/>
    <s v="ActionUp"/>
    <n v="11.642118112999"/>
    <s v="Stop"/>
    <n v="12.104471232998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4"/>
    <x v="22"/>
    <s v="SlowWalk"/>
    <s v="Nexus 4"/>
    <s v="Start"/>
    <n v="3.0519999199896099E-5"/>
    <s v="ActionDown"/>
    <n v="0.81388676999995302"/>
    <s v="ActionUp"/>
    <n v="0.90367770500051803"/>
    <s v="ActionDown"/>
    <n v="0.98623531200064396"/>
    <s v="ActionUp"/>
    <n v="1.0551197919994499"/>
    <s v="ActionDown"/>
    <n v="1.1581260490002001"/>
    <s v="ActionUp"/>
    <n v="1.2302762090002901"/>
    <s v="ActionDown"/>
    <n v="1.6748664719998401"/>
    <s v="ActionUp"/>
    <n v="1.7338928739991299"/>
    <s v="ActionDown"/>
    <n v="1.83647184499932"/>
    <s v="ActionUp"/>
    <n v="1.8858843269990699"/>
    <s v="ActionDown"/>
    <n v="1.98846329799926"/>
    <s v="ActionUp"/>
    <n v="2.0278345799997601"/>
    <s v="Stop"/>
    <n v="2.26186479399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5"/>
    <x v="22"/>
    <s v="SlowWalk"/>
    <s v="Nexus 4"/>
    <s v="Start"/>
    <n v="0"/>
    <s v="ActionDown"/>
    <n v="0.76764840499890796"/>
    <s v="ActionUp"/>
    <n v="0.83656340599918599"/>
    <s v="ActionDown"/>
    <n v="0.93926445899887701"/>
    <s v="ActionUp"/>
    <n v="0.998504500999843"/>
    <s v="ActionDown"/>
    <n v="1.09119487199859"/>
    <s v="ActionUp"/>
    <n v="1.1602929949985901"/>
    <s v="ActionDown"/>
    <n v="1.96166641099989"/>
    <s v="ActionUp"/>
    <n v="2.0209980179988598"/>
    <s v="ActionDown"/>
    <n v="2.1234549059990901"/>
    <s v="ActionUp"/>
    <n v="2.1622157789988701"/>
    <s v="ActionDown"/>
    <n v="2.2555165569992801"/>
    <s v="ActionUp"/>
    <n v="2.33428963999904"/>
    <s v="Stop"/>
    <n v="2.508469401998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6"/>
    <x v="22"/>
    <s v="SlowWalk"/>
    <s v="Nexus 4"/>
    <s v="Start"/>
    <n v="0"/>
    <s v="ActionDown"/>
    <n v="0.66537463699933097"/>
    <s v="ActionUp"/>
    <n v="0.72504196599948001"/>
    <s v="ActionDown"/>
    <n v="0.84803906699926301"/>
    <s v="ActionUp"/>
    <n v="0.88707462199999998"/>
    <s v="ActionDown"/>
    <n v="0.98974515599911606"/>
    <s v="ActionUp"/>
    <n v="1.0489851980000799"/>
    <s v="ActionDown"/>
    <n v="1.56709903999944"/>
    <s v="ActionUp"/>
    <n v="1.6267053259998601"/>
    <s v="ActionDown"/>
    <n v="1.7292537779994701"/>
    <s v="ActionUp"/>
    <n v="1.7890126659985901"/>
    <s v="ActionDown"/>
    <n v="2.0229513189988202"/>
    <s v="ActionUp"/>
    <n v="2.0725469259996299"/>
    <s v="Stop"/>
    <n v="2.367068518999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7"/>
    <x v="22"/>
    <s v="SlowWalk"/>
    <s v="Nexus 4"/>
    <s v="Start"/>
    <n v="0"/>
    <s v="ActionDown"/>
    <n v="0.86995269200087899"/>
    <s v="ActionUp"/>
    <n v="0.94945826300136105"/>
    <s v="ActionDown"/>
    <n v="1.05490614900008"/>
    <s v="ActionUp"/>
    <n v="1.1114603980004101"/>
    <s v="ActionDown"/>
    <n v="1.20482221800011"/>
    <s v="ActionUp"/>
    <n v="1.2737372200008299"/>
    <s v="ActionDown"/>
    <n v="1.91539752800053"/>
    <s v="ActionUp"/>
    <n v="1.9926445889996101"/>
    <s v="ActionDown"/>
    <n v="2.0852433990003099"/>
    <s v="ActionUp"/>
    <n v="2.14423927900134"/>
    <s v="ActionDown"/>
    <n v="2.23720433299968"/>
    <s v="ActionUp"/>
    <n v="2.3066992210005899"/>
    <s v="Stop"/>
    <n v="2.5326110170008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8"/>
    <x v="22"/>
    <s v="FastWalk"/>
    <s v="Nexus 4"/>
    <s v="Start"/>
    <n v="3.0520999644068002E-5"/>
    <s v="ActionDown"/>
    <n v="9.2837479009995096"/>
    <s v="ActionUp"/>
    <n v="9.3528765449991607"/>
    <s v="ActionDown"/>
    <n v="9.4452311899985908"/>
    <s v="ActionUp"/>
    <n v="9.5047153969990106"/>
    <s v="ActionDown"/>
    <n v="9.6001220809994194"/>
    <s v="ActionUp"/>
    <n v="9.6567984109988103"/>
    <s v="ActionDown"/>
    <n v="10.0323821139991"/>
    <s v="ActionUp"/>
    <n v="10.1121013269985"/>
    <s v="ActionDown"/>
    <n v="10.2148939409999"/>
    <s v="ActionUp"/>
    <n v="10.254143139"/>
    <s v="ActionDown"/>
    <n v="10.367190597999"/>
    <s v="ActionUp"/>
    <n v="10.4058599109994"/>
    <s v="Stop"/>
    <n v="10.873248891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9"/>
    <x v="22"/>
    <s v="FastWalk"/>
    <s v="Nexus 4"/>
    <s v="Start"/>
    <n v="0"/>
    <s v="ActionDown"/>
    <n v="0.56761788500080002"/>
    <s v="ActionUp"/>
    <n v="0.61660308200043801"/>
    <s v="ActionDown"/>
    <n v="0.71915153299960299"/>
    <s v="ActionUp"/>
    <n v="0.76868609700068102"/>
    <s v="ActionDown"/>
    <n v="0.88130627200007405"/>
    <s v="ActionUp"/>
    <n v="0.95055699600015897"/>
    <s v="ActionDown"/>
    <n v="1.3879444510002901"/>
    <s v="ActionUp"/>
    <n v="1.4574088200006301"/>
    <s v="ActionDown"/>
    <n v="1.5599267500001499"/>
    <s v="ActionUp"/>
    <n v="1.61938043700138"/>
    <s v="ActionDown"/>
    <n v="1.7016328390000099"/>
    <s v="ActionUp"/>
    <n v="1.76102548400012"/>
    <s v="Stop"/>
    <n v="1.9145429569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0"/>
    <x v="22"/>
    <s v="FastWalk"/>
    <s v="Nexus 4"/>
    <s v="Start"/>
    <n v="0"/>
    <s v="ActionDown"/>
    <n v="0.48316801399960202"/>
    <s v="ActionUp"/>
    <n v="0.54307950499969504"/>
    <s v="ActionDown"/>
    <n v="0.64559743599966102"/>
    <s v="ActionUp"/>
    <n v="0.68438882800001"/>
    <s v="ActionDown"/>
    <n v="0.79740576900076099"/>
    <s v="ActionUp"/>
    <n v="0.85701205500117705"/>
    <s v="ActionDown"/>
    <n v="1.2130321980002901"/>
    <s v="ActionUp"/>
    <n v="1.27233328200054"/>
    <s v="ActionDown"/>
    <n v="1.36453532599989"/>
    <s v="ActionUp"/>
    <n v="1.40360140300072"/>
    <s v="ActionDown"/>
    <n v="1.49638333500115"/>
    <s v="ActionUp"/>
    <n v="1.5553181750001299"/>
    <s v="Stop"/>
    <n v="1.90154127800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1"/>
    <x v="22"/>
    <s v="FastWalk"/>
    <s v="Nexus 4"/>
    <s v="Start"/>
    <n v="0"/>
    <s v="ActionDown"/>
    <n v="0.25301388700063399"/>
    <s v="ActionUp"/>
    <n v="0.32263085600061397"/>
    <s v="ActionDown"/>
    <n v="0.41819014200154903"/>
    <s v="ActionUp"/>
    <n v="0.46522203700078502"/>
    <s v="ActionDown"/>
    <n v="0.56737372300085498"/>
    <s v="ActionUp"/>
    <n v="0.62667480500021999"/>
    <s v="ActionDown"/>
    <n v="1.12452312000095"/>
    <s v="ActionUp"/>
    <n v="1.16328399200028"/>
    <s v="ActionDown"/>
    <n v="1.26613764600006"/>
    <s v="ActionUp"/>
    <n v="1.31579429300109"/>
    <s v="ActionDown"/>
    <n v="1.4179154590001399"/>
    <s v="ActionUp"/>
    <n v="1.4773386230008301"/>
    <s v="Stop"/>
    <n v="1.7546162070011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2"/>
    <x v="22"/>
    <s v="FastWalk"/>
    <s v="Nexus 4"/>
    <s v="Start"/>
    <n v="0"/>
    <s v="ActionDown"/>
    <n v="0.32418739499917099"/>
    <s v="ActionUp"/>
    <n v="0.39389592499901399"/>
    <s v="ActionDown"/>
    <n v="0.48631161400044198"/>
    <s v="ActionUp"/>
    <n v="0.53871509300006404"/>
    <s v="ActionDown"/>
    <n v="0.62807874200006997"/>
    <s v="ActionUp"/>
    <n v="0.69754310999996905"/>
    <s v="ActionDown"/>
    <n v="1.1551045319993101"/>
    <s v="ActionUp"/>
    <n v="1.21419197199975"/>
    <s v="ActionDown"/>
    <n v="1.3081031599995101"/>
    <s v="ActionUp"/>
    <n v="1.35553181800059"/>
    <s v="ActionDown"/>
    <n v="1.4485273919999599"/>
    <s v="ActionUp"/>
    <n v="1.5074622310003101"/>
    <s v="Stop"/>
    <n v="1.762551501999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3"/>
    <x v="22"/>
    <s v="Sitting"/>
    <s v="Nexus 4"/>
    <s v="Start"/>
    <n v="3.0520999644068002E-5"/>
    <s v="ActionDown"/>
    <n v="0.71283381799912604"/>
    <s v="ActionUp"/>
    <n v="0.77887990300041499"/>
    <s v="ActionDown"/>
    <n v="0.88103158900048495"/>
    <s v="ActionUp"/>
    <n v="0.94048527400082005"/>
    <s v="ActionDown"/>
    <n v="1.02282924000064"/>
    <s v="ActionUp"/>
    <n v="1.0920494439997099"/>
    <s v="ActionDown"/>
    <n v="1.44849687200076"/>
    <s v="ActionUp"/>
    <n v="1.5180222809995001"/>
    <s v="ActionDown"/>
    <n v="1.62038760900031"/>
    <s v="ActionUp"/>
    <n v="1.66964749100043"/>
    <s v="ActionDown"/>
    <n v="1.7725011450002"/>
    <s v="ActionUp"/>
    <n v="1.8419044729998799"/>
    <s v="Stop"/>
    <n v="2.177384405000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4"/>
    <x v="22"/>
    <s v="Sitting"/>
    <s v="Nexus 4"/>
    <s v="Start"/>
    <n v="0"/>
    <s v="ActionDown"/>
    <n v="0.62542346999907705"/>
    <s v="ActionUp"/>
    <n v="0.71509232399875999"/>
    <s v="ActionDown"/>
    <n v="0.80769113299902495"/>
    <s v="ActionUp"/>
    <n v="0.87718602099994303"/>
    <s v="ActionDown"/>
    <n v="0.94945826299954195"/>
    <s v="ActionUp"/>
    <n v="1.02936059799867"/>
    <s v="ActionDown"/>
    <n v="1.5167099039990699"/>
    <s v="ActionUp"/>
    <n v="1.59627651399932"/>
    <s v="ActionDown"/>
    <n v="1.68921104699984"/>
    <s v="ActionUp"/>
    <n v="1.74839004999921"/>
    <s v="ActionDown"/>
    <n v="1.84092781799881"/>
    <s v="ActionUp"/>
    <n v="1.9101785429993401"/>
    <s v="Stop"/>
    <n v="2.14469708399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5"/>
    <x v="22"/>
    <s v="Sitting"/>
    <s v="Nexus 4"/>
    <s v="Start"/>
    <n v="0"/>
    <s v="ActionDown"/>
    <n v="0.23320616500131999"/>
    <s v="ActionUp"/>
    <n v="0.32235617200058098"/>
    <s v="ActionDown"/>
    <n v="0.42514878700058001"/>
    <s v="ActionUp"/>
    <n v="0.48475507300099702"/>
    <s v="ActionDown"/>
    <n v="0.57695711800079097"/>
    <s v="ActionUp"/>
    <n v="0.64636044500002698"/>
    <s v="ActionDown"/>
    <n v="1.02279871800055"/>
    <s v="ActionUp"/>
    <n v="1.0922630850000099"/>
    <s v="ActionDown"/>
    <n v="1.1949641380015199"/>
    <s v="ActionUp"/>
    <n v="1.2443460989998101"/>
    <s v="ActionDown"/>
    <n v="1.3366091870011501"/>
    <s v="ActionUp"/>
    <n v="1.3958797490013199"/>
    <s v="Stop"/>
    <n v="1.6100106829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6"/>
    <x v="22"/>
    <s v="Sitting"/>
    <s v="Nexus 4"/>
    <s v="Start"/>
    <n v="3.0520999644068002E-5"/>
    <s v="ActionDown"/>
    <n v="0.58727300400096205"/>
    <s v="ActionUp"/>
    <n v="0.656676329999754"/>
    <s v="ActionDown"/>
    <n v="0.779642911000337"/>
    <s v="ActionUp"/>
    <n v="0.83845566700074403"/>
    <s v="ActionDown"/>
    <n v="0.94100411900035397"/>
    <s v="ActionUp"/>
    <n v="1.01043796500016"/>
    <s v="ActionDown"/>
    <n v="1.46812146900083"/>
    <s v="ActionUp"/>
    <n v="1.5171066670009099"/>
    <s v="ActionDown"/>
    <n v="1.61956355700021"/>
    <s v="ActionUp"/>
    <n v="1.6690370819997"/>
    <s v="ActionDown"/>
    <n v="1.7716770930001"/>
    <s v="ActionUp"/>
    <n v="1.8408057369997499"/>
    <s v="Stop"/>
    <n v="2.1057225690001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7"/>
    <x v="22"/>
    <s v="Sitting"/>
    <s v="Nexus 4"/>
    <s v="Start"/>
    <n v="0"/>
    <s v="ActionDown"/>
    <n v="0.41263543399872998"/>
    <s v="ActionUp"/>
    <n v="0.481794596998952"/>
    <s v="ActionDown"/>
    <n v="0.58483137399889495"/>
    <s v="ActionUp"/>
    <n v="0.64404089599884096"/>
    <s v="ActionDown"/>
    <n v="0.75034335399868701"/>
    <s v="ActionUp"/>
    <n v="0.82621699899936996"/>
    <s v="ActionDown"/>
    <n v="1.20250266899893"/>
    <s v="ActionUp"/>
    <n v="1.25142682699879"/>
    <s v="ActionDown"/>
    <n v="1.3745460089994499"/>
    <s v="ActionUp"/>
    <n v="1.4241416129989299"/>
    <s v="ActionDown"/>
    <n v="1.5265679839994799"/>
    <s v="ActionUp"/>
    <n v="1.6062566749988001"/>
    <s v="Stop"/>
    <n v="2.022127268999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8"/>
    <x v="23"/>
    <s v="Setup"/>
    <s v="Nexus 4"/>
    <s v="Start"/>
    <n v="0"/>
    <s v="ActionDown"/>
    <n v="18.7195482980005"/>
    <s v="ActionUp"/>
    <n v="18.779063023001001"/>
    <s v="ActionDown"/>
    <n v="19.033297726000399"/>
    <s v="ActionUp"/>
    <n v="19.082893330001699"/>
    <s v="ActionDown"/>
    <n v="19.327269952000201"/>
    <s v="ActionUp"/>
    <n v="19.375949945000599"/>
    <s v="ActionDown"/>
    <n v="19.610956811000499"/>
    <s v="ActionUp"/>
    <n v="19.660094612001501"/>
    <s v="ActionDown"/>
    <n v="20.228353424001298"/>
    <s v="ActionUp"/>
    <n v="20.277216541000598"/>
    <s v="ActionDown"/>
    <n v="20.511857163000901"/>
    <s v="ActionUp"/>
    <n v="20.550984281000598"/>
    <s v="Stop"/>
    <n v="21.48399206300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9"/>
    <x v="23"/>
    <s v="Setup"/>
    <s v="Nexus 4"/>
    <s v="Start"/>
    <n v="3.0519999199896099E-5"/>
    <s v="ActionDown"/>
    <n v="3.8415992680001998"/>
    <s v="ActionUp"/>
    <n v="3.8764840530002398"/>
    <s v="ActionDown"/>
    <n v="4.1104837469993001"/>
    <s v="ActionUp"/>
    <n v="4.1501297119993898"/>
    <s v="ActionDown"/>
    <n v="4.3847398139987401"/>
    <s v="ActionUp"/>
    <n v="4.4341522969989402"/>
    <s v="ActionDown"/>
    <n v="4.6679688699987301"/>
    <s v="ActionUp"/>
    <n v="4.6966580190000897"/>
    <s v="ActionDown"/>
    <n v="5.2857927669992897"/>
    <s v="ActionUp"/>
    <n v="5.3347169230000802"/>
    <s v="ActionDown"/>
    <n v="5.5489394180003702"/>
    <s v="ActionUp"/>
    <n v="5.5886159009987697"/>
    <s v="Stop"/>
    <n v="6.158705935999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0"/>
    <x v="23"/>
    <s v="Setup"/>
    <s v="Nexus 4"/>
    <s v="Start"/>
    <n v="0"/>
    <s v="ActionDown"/>
    <n v="1.11970089999886"/>
    <s v="ActionUp"/>
    <n v="1.15867541599982"/>
    <s v="ActionDown"/>
    <n v="1.4230428809987601"/>
    <s v="ActionUp"/>
    <n v="1.4621089569991399"/>
    <s v="ActionDown"/>
    <n v="1.69879444499929"/>
    <s v="ActionUp"/>
    <n v="1.745460094"/>
    <s v="ActionDown"/>
    <n v="2.0104990079998899"/>
    <s v="ActionUp"/>
    <n v="2.0393712799996102"/>
    <s v="ActionDown"/>
    <n v="2.6504501759991399"/>
    <s v="ActionUp"/>
    <n v="2.7171371889999101"/>
    <s v="ActionDown"/>
    <n v="2.8907675869995701"/>
    <s v="ActionUp"/>
    <n v="2.9293758579988198"/>
    <s v="Stop"/>
    <n v="3.40711124699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1"/>
    <x v="23"/>
    <s v="Setup"/>
    <s v="Nexus 4"/>
    <s v="Start"/>
    <n v="0"/>
    <s v="ActionDown"/>
    <n v="0.86006409299989095"/>
    <s v="ActionUp"/>
    <n v="0.91887684999892305"/>
    <s v="ActionDown"/>
    <n v="1.1531512279998399"/>
    <s v="ActionUp"/>
    <n v="1.19221730499884"/>
    <s v="ActionDown"/>
    <n v="1.46696169599999"/>
    <s v="ActionUp"/>
    <n v="1.49613917299939"/>
    <s v="ActionDown"/>
    <n v="1.7404242329994299"/>
    <s v="ActionUp"/>
    <n v="1.7589806189989701"/>
    <s v="ActionDown"/>
    <n v="2.3281550430001499"/>
    <s v="ActionUp"/>
    <n v="2.3668853959988998"/>
    <s v="ActionDown"/>
    <n v="2.5842820079997102"/>
    <s v="ActionUp"/>
    <n v="2.61001068099903"/>
    <s v="Stop"/>
    <n v="3.087593468999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2"/>
    <x v="23"/>
    <s v="Setup"/>
    <s v="Nexus 4"/>
    <s v="Start"/>
    <n v="0"/>
    <s v="ActionDown"/>
    <n v="0.90715702700072098"/>
    <s v="ActionUp"/>
    <n v="0.94558217600024297"/>
    <s v="ActionDown"/>
    <n v="1.17018159600047"/>
    <s v="ActionUp"/>
    <n v="1.20021364200147"/>
    <s v="ActionDown"/>
    <n v="1.45402105799985"/>
    <s v="ActionUp"/>
    <n v="1.49238516700097"/>
    <s v="ActionDown"/>
    <n v="1.72708683000018"/>
    <s v="ActionUp"/>
    <n v="1.7762856690005699"/>
    <s v="ActionDown"/>
    <n v="2.3146039969997201"/>
    <s v="ActionUp"/>
    <n v="2.3533038290006498"/>
    <s v="ActionDown"/>
    <n v="2.5674347620006301"/>
    <s v="ActionUp"/>
    <n v="2.6166641220006501"/>
    <s v="Stop"/>
    <n v="3.0131848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3"/>
    <x v="23"/>
    <s v="Setup"/>
    <s v="Nexus 4"/>
    <s v="Start"/>
    <n v="0"/>
    <s v="ActionDown"/>
    <n v="0.75684419400022296"/>
    <s v="ActionUp"/>
    <n v="0.78574698600095805"/>
    <s v="ActionDown"/>
    <n v="1.0605829390005901"/>
    <s v="ActionUp"/>
    <n v="1.0996184949999499"/>
    <s v="ActionDown"/>
    <n v="1.31374942799993"/>
    <s v="ActionUp"/>
    <n v="1.3833663969999099"/>
    <s v="ActionDown"/>
    <n v="1.6071722880005801"/>
    <s v="ActionUp"/>
    <n v="1.64648252699953"/>
    <s v="ActionDown"/>
    <n v="2.1744544470002398"/>
    <s v="ActionUp"/>
    <n v="2.2235006869996101"/>
    <s v="ActionDown"/>
    <n v="2.41724401000101"/>
    <s v="ActionUp"/>
    <n v="2.44626888399943"/>
    <s v="Stop"/>
    <n v="2.8833511360007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4"/>
    <x v="23"/>
    <s v="Setup"/>
    <s v="Nexus 4"/>
    <s v="Start"/>
    <n v="0"/>
    <s v="ActionDown"/>
    <n v="0.76883869899938795"/>
    <s v="ActionUp"/>
    <n v="0.80912558999989403"/>
    <s v="ActionDown"/>
    <n v="1.09235464700032"/>
    <s v="ActionUp"/>
    <n v="1.1210132760006599"/>
    <s v="ActionDown"/>
    <n v="1.3860827099997499"/>
    <s v="ActionUp"/>
    <n v="1.4249961839996099"/>
    <s v="ActionDown"/>
    <n v="1.66912864299956"/>
    <s v="ActionUp"/>
    <n v="1.6976957110000499"/>
    <s v="ActionDown"/>
    <n v="2.2765756129992898"/>
    <s v="ActionUp"/>
    <n v="2.3257134129999"/>
    <s v="ActionDown"/>
    <n v="2.4992217309991198"/>
    <s v="ActionUp"/>
    <n v="2.5483900500002998"/>
    <s v="Stop"/>
    <n v="3.17781168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5"/>
    <x v="23"/>
    <s v="Setup"/>
    <s v="Nexus 4"/>
    <s v="Start"/>
    <n v="0"/>
    <s v="ActionDown"/>
    <n v="1.07211964099951"/>
    <s v="ActionUp"/>
    <n v="1.1007172289992"/>
    <s v="ActionDown"/>
    <n v="1.3555623369993499"/>
    <s v="ActionUp"/>
    <n v="1.3947199750000401"/>
    <s v="ActionDown"/>
    <n v="1.6593926440000299"/>
    <s v="ActionUp"/>
    <n v="1.69861132400001"/>
    <s v="ActionDown"/>
    <n v="1.95367007399909"/>
    <s v="ActionUp"/>
    <n v="1.9825118259996"/>
    <s v="ActionDown"/>
    <n v="2.5608423619996699"/>
    <s v="ActionUp"/>
    <n v="2.5997253160003302"/>
    <s v="ActionDown"/>
    <n v="2.82386693099942"/>
    <s v="ActionUp"/>
    <n v="2.8628719669995899"/>
    <s v="Stop"/>
    <n v="3.4010071720003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6"/>
    <x v="23"/>
    <s v="Setup"/>
    <s v="Nexus 4"/>
    <s v="Start"/>
    <n v="0"/>
    <s v="ActionDown"/>
    <n v="0.77881886199975203"/>
    <s v="ActionUp"/>
    <n v="0.81779337700027099"/>
    <s v="ActionDown"/>
    <n v="1.0417213489999899"/>
    <s v="ActionUp"/>
    <n v="1.0911033110005499"/>
    <s v="ActionDown"/>
    <n v="1.3155806499999001"/>
    <s v="ActionUp"/>
    <n v="1.3746375699993201"/>
    <s v="ActionDown"/>
    <n v="1.6088203880008201"/>
    <s v="ActionUp"/>
    <n v="1.6376316189998701"/>
    <s v="ActionDown"/>
    <n v="2.2266137639999202"/>
    <s v="ActionUp"/>
    <n v="2.2550892720009799"/>
    <s v="ActionDown"/>
    <n v="2.4897909350002001"/>
    <s v="ActionUp"/>
    <n v="2.5288570110005799"/>
    <s v="Stop"/>
    <n v="2.9150618029998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7"/>
    <x v="23"/>
    <s v="Setup"/>
    <s v="Nexus 4"/>
    <s v="Start"/>
    <n v="3.0520999644068002E-5"/>
    <s v="ActionDown"/>
    <n v="0.58626583300065205"/>
    <s v="ActionUp"/>
    <n v="0.62536243000067704"/>
    <s v="ActionDown"/>
    <n v="0.89009614099995804"/>
    <s v="ActionUp"/>
    <n v="0.93926445999932096"/>
    <s v="ActionDown"/>
    <n v="1.1840378470005799"/>
    <s v="ActionUp"/>
    <n v="1.21318480300033"/>
    <s v="ActionDown"/>
    <n v="1.48734930799946"/>
    <s v="ActionUp"/>
    <n v="1.5366091880005099"/>
    <s v="ActionDown"/>
    <n v="2.0546009459994798"/>
    <s v="ActionUp"/>
    <n v="2.09327025899983"/>
    <s v="ActionDown"/>
    <n v="2.30749275299967"/>
    <s v="ActionUp"/>
    <n v="2.34643674700055"/>
    <s v="Stop"/>
    <n v="2.7754005810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8"/>
    <x v="23"/>
    <s v="Setup"/>
    <s v="Nexus 4"/>
    <s v="Start"/>
    <n v="0"/>
    <s v="ActionDown"/>
    <n v="0.58367159900080801"/>
    <s v="ActionUp"/>
    <n v="0.613459484000486"/>
    <s v="ActionDown"/>
    <n v="0.85991149000073996"/>
    <s v="ActionUp"/>
    <n v="0.89574240799993199"/>
    <s v="ActionDown"/>
    <n v="1.13013886699991"/>
    <s v="ActionUp"/>
    <n v="1.1688386990008399"/>
    <s v="ActionDown"/>
    <n v="1.4229513190002701"/>
    <s v="ActionUp"/>
    <n v="1.45197619300051"/>
    <s v="ActionDown"/>
    <n v="1.96145276800052"/>
    <s v="ActionUp"/>
    <n v="1.98901266600114"/>
    <s v="ActionDown"/>
    <n v="2.2224324729995701"/>
    <s v="ActionUp"/>
    <n v="2.2320158689999499"/>
    <s v="Stop"/>
    <n v="2.7391118560008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9"/>
    <x v="23"/>
    <s v="Setup"/>
    <s v="Nexus 4"/>
    <s v="Start"/>
    <n v="0"/>
    <s v="ActionDown"/>
    <n v="0.59615443300026505"/>
    <s v="ActionUp"/>
    <n v="0.62682740600030196"/>
    <s v="ActionDown"/>
    <n v="0.86952540699894598"/>
    <s v="ActionUp"/>
    <n v="0.88142835299913702"/>
    <s v="ActionDown"/>
    <n v="1.1231802219990601"/>
    <s v="ActionUp"/>
    <n v="1.1620021359995001"/>
    <s v="ActionDown"/>
    <n v="1.3761025479998299"/>
    <s v="ActionUp"/>
    <n v="1.41495498199947"/>
    <s v="ActionDown"/>
    <n v="1.94341523000002"/>
    <s v="ActionUp"/>
    <n v="1.9820845409994901"/>
    <s v="ActionDown"/>
    <n v="2.1562032660003698"/>
    <s v="ActionUp"/>
    <n v="2.18629635300021"/>
    <s v="Stop"/>
    <n v="2.724584159999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0"/>
    <x v="23"/>
    <s v="Setup"/>
    <s v="Nexus 4"/>
    <s v="Start"/>
    <n v="3.0520999644068002E-5"/>
    <s v="ActionDown"/>
    <n v="0.58510605899937196"/>
    <s v="ActionUp"/>
    <n v="0.63403021500016599"/>
    <s v="ActionDown"/>
    <n v="0.86842667600103596"/>
    <s v="ActionUp"/>
    <n v="0.89693270300085703"/>
    <s v="ActionDown"/>
    <n v="1.1520219739995801"/>
    <s v="ActionUp"/>
    <n v="1.1602624740007701"/>
    <s v="ActionDown"/>
    <n v="1.44535327300036"/>
    <s v="ActionUp"/>
    <n v="1.4844803910000299"/>
    <s v="ActionDown"/>
    <n v="2.01275751700086"/>
    <s v="ActionUp"/>
    <n v="2.0719059969996998"/>
    <s v="ActionDown"/>
    <n v="2.2756905229998599"/>
    <s v="ActionUp"/>
    <n v="2.2943079520009602"/>
    <s v="Stop"/>
    <n v="2.7110331149997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1"/>
    <x v="23"/>
    <s v="Setup"/>
    <s v="Nexus 4"/>
    <s v="Start"/>
    <n v="0"/>
    <s v="ActionDown"/>
    <n v="0.55641690800075505"/>
    <s v="ActionUp"/>
    <n v="0.60518846200102405"/>
    <s v="ActionDown"/>
    <n v="0.83909659600067199"/>
    <s v="ActionUp"/>
    <n v="0.847825422000823"/>
    <s v="ActionDown"/>
    <n v="1.1049900810012301"/>
    <s v="ActionUp"/>
    <n v="1.15177781100101"/>
    <s v="ActionDown"/>
    <n v="1.3961544320009101"/>
    <s v="ActionUp"/>
    <n v="1.41556538999975"/>
    <s v="ActionDown"/>
    <n v="1.9329772609999001"/>
    <s v="ActionUp"/>
    <n v="1.98220662200037"/>
    <s v="ActionDown"/>
    <n v="2.22640012100055"/>
    <s v="ActionUp"/>
    <n v="2.24520067100093"/>
    <s v="Stop"/>
    <n v="2.8845109110006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2"/>
    <x v="23"/>
    <s v="Setup"/>
    <s v="Nexus 4"/>
    <s v="Start"/>
    <n v="0"/>
    <s v="ActionDown"/>
    <n v="0.64730657699874405"/>
    <s v="ActionUp"/>
    <n v="0.67648405299951198"/>
    <s v="ActionDown"/>
    <n v="0.86986113199964099"/>
    <s v="ActionUp"/>
    <n v="0.92931481800042004"/>
    <s v="ActionDown"/>
    <n v="1.1836716010002399"/>
    <s v="ActionUp"/>
    <n v="1.23293148199991"/>
    <s v="ActionDown"/>
    <n v="1.48741034599879"/>
    <s v="ActionUp"/>
    <n v="1.5265374629998401"/>
    <s v="ActionDown"/>
    <n v="2.07492751399877"/>
    <s v="ActionUp"/>
    <n v="2.1138409880004398"/>
    <s v="ActionDown"/>
    <n v="2.3075232720002501"/>
    <s v="ActionUp"/>
    <n v="2.3568136729991198"/>
    <s v="Stop"/>
    <n v="2.763589194999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3"/>
    <x v="23"/>
    <s v="Setup"/>
    <s v="Nexus 4"/>
    <s v="Start"/>
    <n v="0"/>
    <s v="ActionDown"/>
    <n v="0.677186023000103"/>
    <s v="ActionUp"/>
    <n v="0.71616053799880297"/>
    <s v="ActionDown"/>
    <n v="0.93013886799962997"/>
    <s v="ActionUp"/>
    <n v="0.95913322299929804"/>
    <s v="ActionDown"/>
    <n v="1.1936822829993601"/>
    <s v="ActionUp"/>
    <n v="1.23277887999938"/>
    <s v="ActionDown"/>
    <n v="1.46848771499935"/>
    <s v="ActionUp"/>
    <n v="1.5059056919999401"/>
    <s v="ActionDown"/>
    <n v="2.0033877609985198"/>
    <s v="ActionUp"/>
    <n v="2.0321989929998301"/>
    <s v="ActionDown"/>
    <n v="2.2261864809988698"/>
    <s v="ActionUp"/>
    <n v="2.2753853199992502"/>
    <s v="Stop"/>
    <n v="2.75254082099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4"/>
    <x v="23"/>
    <s v="SlowWalk"/>
    <s v="Nexus 4"/>
    <s v="Start"/>
    <n v="0"/>
    <s v="ActionDown"/>
    <n v="14.2480390649998"/>
    <s v="ActionUp"/>
    <n v="14.331146037999099"/>
    <s v="ActionDown"/>
    <n v="14.494277427998799"/>
    <s v="ActionUp"/>
    <n v="14.574118721999101"/>
    <s v="ActionDown"/>
    <n v="14.798199296999799"/>
    <s v="ActionUp"/>
    <n v="14.8472455350001"/>
    <s v="ActionDown"/>
    <n v="15.0834426950004"/>
    <s v="ActionUp"/>
    <n v="15.140820995999"/>
    <s v="ActionDown"/>
    <n v="15.750099189999601"/>
    <s v="ActionUp"/>
    <n v="15.839401797999001"/>
    <s v="ActionDown"/>
    <n v="15.9724401019993"/>
    <s v="ActionUp"/>
    <n v="16.0418434279999"/>
    <s v="Stop"/>
    <n v="17.228200821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5"/>
    <x v="23"/>
    <s v="SlowWalk"/>
    <s v="Nexus 4"/>
    <s v="Start"/>
    <n v="3.0520999644068002E-5"/>
    <s v="ActionDown"/>
    <n v="1.18358003899993"/>
    <s v="ActionUp"/>
    <n v="1.2531359679996901"/>
    <s v="ActionDown"/>
    <n v="1.4164504809996199"/>
    <s v="ActionUp"/>
    <n v="1.47581260399965"/>
    <s v="ActionDown"/>
    <n v="1.64935144300034"/>
    <s v="ActionUp"/>
    <n v="1.7290096139986399"/>
    <s v="ActionDown"/>
    <n v="1.92440103899934"/>
    <s v="ActionUp"/>
    <n v="1.99215626499972"/>
    <s v="ActionDown"/>
    <n v="2.4795055689992198"/>
    <s v="ActionUp"/>
    <n v="2.54930566300026"/>
    <s v="ActionDown"/>
    <n v="2.6820082399990399"/>
    <s v="ActionUp"/>
    <n v="2.7415229649996"/>
    <s v="Stop"/>
    <n v="3.10767587199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6"/>
    <x v="23"/>
    <s v="SlowWalk"/>
    <s v="Nexus 4"/>
    <s v="Start"/>
    <n v="0"/>
    <s v="ActionDown"/>
    <n v="0.60595147200001498"/>
    <s v="ActionUp"/>
    <n v="0.68582328799857295"/>
    <s v="ActionDown"/>
    <n v="0.87953609099895402"/>
    <s v="ActionUp"/>
    <n v="0.93871509199925596"/>
    <s v="ActionDown"/>
    <n v="1.1629787879992299"/>
    <s v="ActionUp"/>
    <n v="1.2221577909985999"/>
    <s v="ActionDown"/>
    <n v="1.4462994049990801"/>
    <s v="ActionUp"/>
    <n v="1.5158858539998601"/>
    <s v="ActionDown"/>
    <n v="2.08444986999893"/>
    <s v="ActionUp"/>
    <n v="2.1638638789990998"/>
    <s v="ActionDown"/>
    <n v="2.3070044259984499"/>
    <s v="ActionUp"/>
    <n v="2.3667022739991799"/>
    <s v="Stop"/>
    <n v="2.7626125439983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7"/>
    <x v="23"/>
    <s v="SlowWalk"/>
    <s v="Nexus 4"/>
    <s v="Start"/>
    <n v="0"/>
    <s v="ActionDown"/>
    <n v="0.79734472800009804"/>
    <s v="ActionUp"/>
    <n v="0.85643216800053701"/>
    <s v="ActionDown"/>
    <n v="1.0603998169990501"/>
    <s v="ActionUp"/>
    <n v="1.13999694799895"/>
    <s v="ActionDown"/>
    <n v="1.37448496899924"/>
    <s v="ActionUp"/>
    <n v="1.43384709299971"/>
    <s v="ActionDown"/>
    <n v="1.68835647800005"/>
    <s v="ActionUp"/>
    <n v="1.74771860200053"/>
    <s v="ActionDown"/>
    <n v="2.3266900649996298"/>
    <s v="ActionUp"/>
    <n v="2.3956966269997699"/>
    <s v="ActionDown"/>
    <n v="2.5605981999997298"/>
    <s v="ActionUp"/>
    <n v="2.6081794599995098"/>
    <s v="Stop"/>
    <n v="2.9740271629998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8"/>
    <x v="23"/>
    <s v="SlowWalk"/>
    <s v="Nexus 4"/>
    <s v="Start"/>
    <n v="3.0520999644068002E-5"/>
    <s v="ActionDown"/>
    <n v="0.73761636000017405"/>
    <s v="ActionUp"/>
    <n v="0.81709140800012303"/>
    <s v="ActionDown"/>
    <n v="0.99078284700044605"/>
    <s v="ActionUp"/>
    <n v="1.0600335729996"/>
    <s v="ActionDown"/>
    <n v="1.2846635120004"/>
    <s v="ActionUp"/>
    <n v="1.34387303599942"/>
    <s v="ActionDown"/>
    <n v="1.5272699519991799"/>
    <s v="ActionUp"/>
    <n v="1.6069281239997499"/>
    <s v="ActionDown"/>
    <n v="2.1248893629999599"/>
    <s v="ActionUp"/>
    <n v="2.1943537320002999"/>
    <s v="ActionDown"/>
    <n v="2.3372195930005502"/>
    <s v="ActionUp"/>
    <n v="2.4067144809996499"/>
    <s v="Stop"/>
    <n v="2.752357698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9"/>
    <x v="23"/>
    <s v="FastWalk"/>
    <s v="Nexus 4"/>
    <s v="Start"/>
    <n v="0"/>
    <s v="ActionDown"/>
    <n v="3.9868151980008402"/>
    <s v="ActionUp"/>
    <n v="4.0360140390002899"/>
    <s v="ActionDown"/>
    <n v="4.1792766670005204"/>
    <s v="ActionUp"/>
    <n v="4.2487105130003302"/>
    <s v="ActionDown"/>
    <n v="4.4626583240005804"/>
    <s v="ActionUp"/>
    <n v="4.5329467400006198"/>
    <s v="ActionDown"/>
    <n v="4.7059056910002202"/>
    <s v="ActionUp"/>
    <n v="4.7953914230001802"/>
    <s v="ActionDown"/>
    <n v="5.3033419799994501"/>
    <s v="ActionUp"/>
    <n v="5.3623989000006897"/>
    <s v="ActionDown"/>
    <n v="5.5663665480005804"/>
    <s v="ActionUp"/>
    <n v="5.6356172729992897"/>
    <s v="Stop"/>
    <n v="5.991484813999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0"/>
    <x v="23"/>
    <s v="FastWalk"/>
    <s v="Nexus 4"/>
    <s v="Start"/>
    <n v="0"/>
    <s v="ActionDown"/>
    <n v="0.57491225400008195"/>
    <s v="ActionUp"/>
    <n v="0.61382572799993795"/>
    <s v="ActionDown"/>
    <n v="0.85817183000108299"/>
    <s v="ActionUp"/>
    <n v="0.91973142000097097"/>
    <s v="ActionDown"/>
    <n v="1.1724706240001901"/>
    <s v="ActionUp"/>
    <n v="1.24156874599975"/>
    <s v="ActionDown"/>
    <n v="1.4658934830004"/>
    <s v="ActionUp"/>
    <n v="1.5257439340002701"/>
    <s v="ActionDown"/>
    <n v="2.0530138869999002"/>
    <s v="ActionUp"/>
    <n v="2.1225087740003801"/>
    <s v="ActionDown"/>
    <n v="2.2758126050011902"/>
    <s v="ActionUp"/>
    <n v="2.3352052500012999"/>
    <s v="Stop"/>
    <n v="2.700900350000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1"/>
    <x v="23"/>
    <s v="FastWalk"/>
    <s v="Nexus 4"/>
    <s v="Start"/>
    <n v="0"/>
    <s v="ActionDown"/>
    <n v="0.50392186899989599"/>
    <s v="ActionUp"/>
    <n v="0.53279414099961198"/>
    <s v="ActionDown"/>
    <n v="0.73706699300055301"/>
    <s v="ActionUp"/>
    <n v="0.806378757999482"/>
    <s v="ActionDown"/>
    <n v="0.979948117001185"/>
    <s v="ActionUp"/>
    <n v="1.04904623900074"/>
    <s v="ActionDown"/>
    <n v="1.28362582100089"/>
    <s v="ActionUp"/>
    <n v="1.3330688240002899"/>
    <s v="ActionDown"/>
    <n v="1.7898977570002801"/>
    <s v="ActionUp"/>
    <n v="1.8597588900011"/>
    <s v="ActionDown"/>
    <n v="2.0027163150007201"/>
    <s v="ActionUp"/>
    <n v="2.0619868770008898"/>
    <s v="Stop"/>
    <n v="2.47755226600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2"/>
    <x v="23"/>
    <s v="FastWalk"/>
    <s v="Nexus 4"/>
    <s v="Start"/>
    <n v="0"/>
    <s v="ActionDown"/>
    <n v="0.38635739399978702"/>
    <s v="ActionUp"/>
    <n v="0.44324736899943601"/>
    <s v="ActionDown"/>
    <n v="0.63726537399997996"/>
    <s v="ActionUp"/>
    <n v="0.69635281699993301"/>
    <s v="ActionDown"/>
    <n v="0.83958492400051898"/>
    <s v="ActionUp"/>
    <n v="0.89851976200043204"/>
    <s v="ActionDown"/>
    <n v="1.17381351999938"/>
    <s v="ActionUp"/>
    <n v="1.24339996900016"/>
    <s v="ActionDown"/>
    <n v="1.77131084999928"/>
    <s v="ActionUp"/>
    <n v="1.8609491829993201"/>
    <s v="ActionDown"/>
    <n v="2.0545093860000598"/>
    <s v="ActionUp"/>
    <n v="2.1240958340003999"/>
    <s v="Stop"/>
    <n v="2.5102395840003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3"/>
    <x v="23"/>
    <s v="FastWalk"/>
    <s v="Nexus 4"/>
    <s v="Start"/>
    <n v="3.0520001018885503E-5"/>
    <s v="ActionDown"/>
    <n v="0.50550892800128999"/>
    <s v="ActionUp"/>
    <n v="0.55452464600057205"/>
    <s v="ActionDown"/>
    <n v="0.79865710400008505"/>
    <s v="ActionUp"/>
    <n v="0.84794750500077498"/>
    <s v="ActionDown"/>
    <n v="1.0217305060013999"/>
    <s v="ActionUp"/>
    <n v="1.09104227200077"/>
    <s v="ActionDown"/>
    <n v="1.31521440600045"/>
    <s v="ActionUp"/>
    <n v="1.38458721200004"/>
    <s v="ActionDown"/>
    <n v="1.86198687700016"/>
    <s v="ActionUp"/>
    <n v="1.93157332600094"/>
    <s v="ActionDown"/>
    <n v="2.0846940330011399"/>
    <s v="ActionUp"/>
    <n v="2.15412788100002"/>
    <s v="Stop"/>
    <n v="2.46888448100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4"/>
    <x v="23"/>
    <s v="Sitting"/>
    <s v="Nexus 4"/>
    <s v="Start"/>
    <n v="0"/>
    <s v="ActionDown"/>
    <n v="27.791728976000702"/>
    <s v="ActionUp"/>
    <n v="27.856981532000599"/>
    <s v="ActionDown"/>
    <n v="28.041446663000801"/>
    <s v="ActionUp"/>
    <n v="28.109751256000798"/>
    <s v="ActionDown"/>
    <n v="28.3037082220016"/>
    <s v="ActionUp"/>
    <n v="28.3730810290016"/>
    <s v="ActionDown"/>
    <n v="28.546497784000099"/>
    <s v="ActionUp"/>
    <n v="28.626186475999901"/>
    <s v="ActionDown"/>
    <n v="29.154585682001098"/>
    <s v="ActionUp"/>
    <n v="29.233786049000599"/>
    <s v="ActionDown"/>
    <n v="29.3668548720015"/>
    <s v="ActionUp"/>
    <n v="29.4366854840009"/>
    <s v="Stop"/>
    <n v="30.005249501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5"/>
    <x v="23"/>
    <s v="Sitting"/>
    <s v="Nexus 4"/>
    <s v="Start"/>
    <n v="0"/>
    <s v="ActionDown"/>
    <n v="0.55605066200041597"/>
    <s v="ActionUp"/>
    <n v="0.62524034799935102"/>
    <s v="ActionDown"/>
    <n v="0.84938196099938001"/>
    <s v="ActionUp"/>
    <n v="0.90877460800038501"/>
    <s v="ActionDown"/>
    <n v="1.1329772610006299"/>
    <s v="ActionUp"/>
    <n v="1.2227987179994599"/>
    <s v="ActionDown"/>
    <n v="1.3963680739998301"/>
    <s v="ActionUp"/>
    <n v="1.4757820840004501"/>
    <s v="ActionDown"/>
    <n v="1.9332214240002901"/>
    <s v="ActionUp"/>
    <n v="2.0129711570007198"/>
    <s v="ActionDown"/>
    <n v="2.1562948249993399"/>
    <s v="ActionUp"/>
    <n v="2.2257897140007099"/>
    <s v="Stop"/>
    <n v="2.551045321999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6"/>
    <x v="23"/>
    <s v="Sitting"/>
    <s v="Nexus 4"/>
    <s v="Start"/>
    <n v="3.0520001018885503E-5"/>
    <s v="ActionDown"/>
    <n v="0.43491530600112999"/>
    <s v="ActionUp"/>
    <n v="0.48347321800065401"/>
    <s v="ActionDown"/>
    <n v="0.75873645600040596"/>
    <s v="ActionUp"/>
    <n v="0.80790477600021404"/>
    <s v="ActionDown"/>
    <n v="1.0118113839998799"/>
    <s v="ActionUp"/>
    <n v="1.1014191970007201"/>
    <s v="ActionDown"/>
    <n v="1.2952846009993599"/>
    <s v="ActionUp"/>
    <n v="1.37524797700098"/>
    <s v="ActionDown"/>
    <n v="1.8222493510002"/>
    <s v="ActionUp"/>
    <n v="1.9016633589999401"/>
    <s v="ActionDown"/>
    <n v="2.0652830760009202"/>
    <s v="ActionUp"/>
    <n v="2.1143598350008599"/>
    <s v="Stop"/>
    <n v="2.470441018000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7"/>
    <x v="23"/>
    <s v="Sitting"/>
    <s v="Nexus 4"/>
    <s v="Start"/>
    <n v="3.0519999199896099E-5"/>
    <s v="ActionDown"/>
    <n v="0.39343811999970002"/>
    <s v="ActionUp"/>
    <n v="0.47327941399998902"/>
    <s v="ActionDown"/>
    <n v="0.67749122499844805"/>
    <s v="ActionUp"/>
    <n v="0.736700747998838"/>
    <s v="ActionDown"/>
    <n v="0.95055699699878404"/>
    <s v="ActionUp"/>
    <n v="1.0304593319997299"/>
    <s v="ActionDown"/>
    <n v="1.1837326419990799"/>
    <s v="ActionUp"/>
    <n v="1.2629940489987299"/>
    <s v="ActionDown"/>
    <n v="1.66970853099883"/>
    <s v="ActionUp"/>
    <n v="1.75986570999884"/>
    <s v="ActionDown"/>
    <n v="1.8831069739990101"/>
    <s v="ActionUp"/>
    <n v="1.97213490099966"/>
    <s v="Stop"/>
    <n v="2.308072638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8"/>
    <x v="23"/>
    <s v="Sitting"/>
    <s v="Nexus 4"/>
    <s v="Start"/>
    <n v="0"/>
    <s v="ActionDown"/>
    <n v="0.48322905399982102"/>
    <s v="ActionUp"/>
    <n v="0.54338470799848404"/>
    <s v="ActionDown"/>
    <n v="0.73651762499866802"/>
    <s v="ActionUp"/>
    <n v="0.79578818699883402"/>
    <s v="ActionDown"/>
    <n v="1.0202044849993399"/>
    <s v="ActionUp"/>
    <n v="1.0904318619996001"/>
    <s v="ActionDown"/>
    <n v="1.3036471829982399"/>
    <s v="ActionUp"/>
    <n v="1.3937738429994999"/>
    <s v="ActionDown"/>
    <n v="1.8733404539998399"/>
    <s v="ActionUp"/>
    <n v="1.9408820369990201"/>
    <s v="ActionDown"/>
    <n v="2.0734930559992701"/>
    <s v="ActionUp"/>
    <n v="2.1530901869991701"/>
    <s v="Stop"/>
    <n v="2.47889516099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9"/>
    <x v="24"/>
    <s v="Setup"/>
    <s v="Nexus 4"/>
    <s v="Start"/>
    <n v="3.0519999199896099E-5"/>
    <s v="ActionDown"/>
    <n v="6.4282618629986201"/>
    <s v="ActionUp"/>
    <n v="6.4887532430002404"/>
    <s v="ActionDown"/>
    <n v="6.6321074309998904"/>
    <s v="ActionUp"/>
    <n v="6.7114603989994004"/>
    <s v="ActionDown"/>
    <n v="7.0881733539990801"/>
    <s v="ActionUp"/>
    <n v="7.1877308099992598"/>
    <s v="ActionDown"/>
    <n v="7.3613612079989199"/>
    <s v="ActionUp"/>
    <n v="7.4505417370000897"/>
    <s v="ActionDown"/>
    <n v="7.8072333279997101"/>
    <s v="ActionUp"/>
    <n v="7.8969327019985904"/>
    <s v="ActionDown"/>
    <n v="8.2420570719987101"/>
    <s v="ActionUp"/>
    <n v="8.3226003349991498"/>
    <s v="ActionDown"/>
    <n v="8.8087898659996409"/>
    <s v="ActionUp"/>
    <n v="8.8878071089984498"/>
    <s v="Stop"/>
    <n v="9.5073706690000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0"/>
    <x v="24"/>
    <s v="Setup"/>
    <s v="Nexus 4"/>
    <s v="Start"/>
    <n v="0"/>
    <s v="ActionDown"/>
    <n v="1.31585533299949"/>
    <s v="ActionUp"/>
    <n v="1.3852891789993"/>
    <s v="ActionDown"/>
    <n v="1.55937738399916"/>
    <s v="ActionUp"/>
    <n v="1.6278345800001199"/>
    <s v="ActionDown"/>
    <n v="2.0652525549994598"/>
    <s v="ActionUp"/>
    <n v="2.1450633299991702"/>
    <s v="ActionDown"/>
    <n v="2.2778269499995001"/>
    <s v="ActionUp"/>
    <n v="2.3574545999999801"/>
    <s v="ActionDown"/>
    <n v="2.76407752100021"/>
    <s v="ActionUp"/>
    <n v="2.8536548140000302"/>
    <s v="ActionDown"/>
    <n v="3.2501449709998198"/>
    <s v="ActionUp"/>
    <n v="3.3394475810000501"/>
    <s v="ActionDown"/>
    <n v="3.7260796569989898"/>
    <s v="ActionUp"/>
    <n v="3.78577750499971"/>
    <s v="Stop"/>
    <n v="4.3538226759992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1"/>
    <x v="24"/>
    <s v="Setup"/>
    <s v="Nexus 4"/>
    <s v="Start"/>
    <n v="0"/>
    <s v="ActionDown"/>
    <n v="1.0826796900000699"/>
    <s v="ActionUp"/>
    <n v="1.1519304140001601"/>
    <s v="ActionDown"/>
    <n v="1.28499923599883"/>
    <s v="ActionUp"/>
    <n v="1.3444224020004101"/>
    <s v="ActionDown"/>
    <n v="1.81187242399937"/>
    <s v="ActionUp"/>
    <n v="1.89137799399941"/>
    <s v="ActionDown"/>
    <n v="2.11545856799966"/>
    <s v="ActionUp"/>
    <n v="2.19517778099907"/>
    <s v="ActionDown"/>
    <n v="2.5913627350000699"/>
    <s v="ActionUp"/>
    <n v="2.68081794600038"/>
    <s v="ActionDown"/>
    <n v="3.0573477790003301"/>
    <s v="ActionUp"/>
    <n v="3.14723027499894"/>
    <s v="ActionDown"/>
    <n v="3.6346101019989798"/>
    <s v="ActionUp"/>
    <n v="3.6941858689988201"/>
    <s v="Stop"/>
    <n v="4.5157027309996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2"/>
    <x v="24"/>
    <s v="Setup"/>
    <s v="Nexus 4"/>
    <s v="Start"/>
    <n v="0"/>
    <s v="ActionDown"/>
    <n v="0.85856859399973395"/>
    <s v="ActionUp"/>
    <n v="0.92821608499980301"/>
    <s v="ActionDown"/>
    <n v="1.09113383099975"/>
    <s v="ActionUp"/>
    <n v="1.1506180369997301"/>
    <s v="ActionDown"/>
    <n v="1.5471081939995199"/>
    <s v="ActionUp"/>
    <n v="1.6062261560000399"/>
    <s v="ActionDown"/>
    <n v="1.7898061949999799"/>
    <s v="ActionUp"/>
    <n v="1.84916832099952"/>
    <s v="ActionDown"/>
    <n v="2.2074164499990698"/>
    <s v="ActionUp"/>
    <n v="2.29446055199878"/>
    <s v="ActionDown"/>
    <n v="2.6607660609988599"/>
    <s v="ActionUp"/>
    <n v="2.7508316799994601"/>
    <s v="ActionDown"/>
    <n v="3.13706699199974"/>
    <s v="ActionUp"/>
    <n v="3.1960933909995202"/>
    <s v="Stop"/>
    <n v="3.9166793829990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3"/>
    <x v="24"/>
    <s v="Setup"/>
    <s v="Nexus 4"/>
    <s v="Start"/>
    <n v="0"/>
    <s v="ActionDown"/>
    <n v="0.76700747599898"/>
    <s v="ActionUp"/>
    <n v="0.83692965099908101"/>
    <s v="ActionDown"/>
    <n v="0.959316344000399"/>
    <s v="ActionUp"/>
    <n v="1.0284449869996"/>
    <s v="ActionDown"/>
    <n v="1.48600640899894"/>
    <s v="ActionUp"/>
    <n v="1.5452159310007101"/>
    <s v="ActionDown"/>
    <n v="1.71884632999899"/>
    <s v="ActionUp"/>
    <n v="1.7883412169994699"/>
    <s v="ActionDown"/>
    <n v="2.12446207799985"/>
    <s v="ActionUp"/>
    <n v="2.2034488009994599"/>
    <s v="ActionDown"/>
    <n v="2.6101022429993401"/>
    <s v="ActionUp"/>
    <n v="2.6999236989995499"/>
    <s v="ActionDown"/>
    <n v="3.1163436589995399"/>
    <s v="ActionUp"/>
    <n v="3.1857775070002301"/>
    <s v="Stop"/>
    <n v="3.815260186000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4"/>
    <x v="24"/>
    <s v="Setup"/>
    <s v="Nexus 4"/>
    <s v="Start"/>
    <n v="0"/>
    <s v="ActionDown"/>
    <n v="0.97930718699899399"/>
    <s v="ActionUp"/>
    <n v="1.0296963210003001"/>
    <s v="ActionDown"/>
    <n v="1.2321684719991"/>
    <s v="ActionUp"/>
    <n v="1.3121318479988899"/>
    <s v="ActionDown"/>
    <n v="1.7597436279993399"/>
    <s v="ActionUp"/>
    <n v="1.8389439929997"/>
    <s v="ActionDown"/>
    <n v="2.0226766359992299"/>
    <s v="ActionUp"/>
    <n v="2.0922020439993498"/>
    <s v="ActionDown"/>
    <n v="2.4784983970002901"/>
    <s v="ActionUp"/>
    <n v="2.56828933299948"/>
    <s v="ActionDown"/>
    <n v="2.92400427199936"/>
    <s v="ActionUp"/>
    <n v="3.0038760859988498"/>
    <s v="ActionDown"/>
    <n v="3.4826491669991801"/>
    <s v="ActionUp"/>
    <n v="3.56053715799862"/>
    <s v="Stop"/>
    <n v="4.047886462998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5"/>
    <x v="24"/>
    <s v="Setup"/>
    <s v="Nexus 4"/>
    <s v="Start"/>
    <n v="3.0521001463057399E-5"/>
    <s v="ActionDown"/>
    <n v="0.97140241200031596"/>
    <s v="ActionUp"/>
    <n v="1.03042881200053"/>
    <s v="ActionDown"/>
    <n v="1.20424233199992"/>
    <s v="ActionUp"/>
    <n v="1.29421639000065"/>
    <s v="ActionDown"/>
    <n v="1.7210132770014701"/>
    <s v="ActionUp"/>
    <n v="1.81034640800135"/>
    <s v="ActionDown"/>
    <n v="1.9941400900006501"/>
    <s v="ActionUp"/>
    <n v="2.0534716930014798"/>
    <s v="ActionDown"/>
    <n v="2.4805432630000701"/>
    <s v="ActionUp"/>
    <n v="2.54982450800162"/>
    <s v="ActionDown"/>
    <n v="2.9680451710009899"/>
    <s v="ActionUp"/>
    <n v="3.05649321000055"/>
    <s v="ActionDown"/>
    <n v="3.45273920399995"/>
    <s v="ActionUp"/>
    <n v="3.5218678470009701"/>
    <s v="Stop"/>
    <n v="4.130901877000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6"/>
    <x v="24"/>
    <s v="Setup"/>
    <s v="Nexus 4"/>
    <s v="Start"/>
    <n v="0"/>
    <s v="ActionDown"/>
    <n v="0.94088203899991596"/>
    <s v="ActionUp"/>
    <n v="0.98998931700043602"/>
    <s v="ActionDown"/>
    <n v="1.2037845260001601"/>
    <s v="ActionUp"/>
    <n v="1.2631161299996101"/>
    <s v="ActionDown"/>
    <n v="1.7000762999996299"/>
    <s v="ActionUp"/>
    <n v="1.7799481160000099"/>
    <s v="ActionDown"/>
    <n v="1.96337555300124"/>
    <s v="ActionUp"/>
    <n v="2.0428200830010601"/>
    <s v="ActionDown"/>
    <n v="2.4190752329995999"/>
    <s v="ActionUp"/>
    <n v="2.4985502819999899"/>
    <s v="ActionDown"/>
    <n v="2.8949488790003599"/>
    <s v="ActionUp"/>
    <n v="2.9852891800001"/>
    <s v="ActionDown"/>
    <n v="3.4214558210005599"/>
    <s v="ActionUp"/>
    <n v="3.5113993600007198"/>
    <s v="Stop"/>
    <n v="4.008667785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7"/>
    <x v="24"/>
    <s v="Setup"/>
    <s v="Nexus 4"/>
    <s v="Start"/>
    <n v="0"/>
    <s v="ActionDown"/>
    <n v="0.88918052799999703"/>
    <s v="ActionUp"/>
    <n v="0.94829848900007996"/>
    <s v="ActionDown"/>
    <n v="1.0914085150016"/>
    <s v="ActionUp"/>
    <n v="1.16096444400136"/>
    <s v="ActionDown"/>
    <n v="1.57756752600107"/>
    <s v="ActionUp"/>
    <n v="1.6572562170003899"/>
    <s v="ActionDown"/>
    <n v="1.8206622920006299"/>
    <s v="ActionUp"/>
    <n v="1.91014802300014"/>
    <s v="ActionDown"/>
    <n v="2.2452922310003398"/>
    <s v="ActionUp"/>
    <n v="2.32479780200083"/>
    <s v="ActionDown"/>
    <n v="2.6603082550009201"/>
    <s v="ActionUp"/>
    <n v="2.7503738740015198"/>
    <s v="ActionDown"/>
    <n v="3.08567068400043"/>
    <s v="ActionUp"/>
    <n v="3.1552266140006302"/>
    <s v="Stop"/>
    <n v="3.6832595750001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8"/>
    <x v="24"/>
    <s v="Setup"/>
    <s v="Nexus 4"/>
    <s v="Start"/>
    <n v="0"/>
    <s v="ActionDown"/>
    <n v="0.79880970499834802"/>
    <s v="ActionUp"/>
    <n v="0.85801922699829403"/>
    <s v="ActionDown"/>
    <n v="1.0113230589995501"/>
    <s v="ActionUp"/>
    <n v="1.0913779939983199"/>
    <s v="ActionDown"/>
    <n v="1.5989012659993"/>
    <s v="ActionUp"/>
    <n v="1.65804974699858"/>
    <s v="ActionDown"/>
    <n v="1.85182359199825"/>
    <s v="ActionUp"/>
    <n v="1.9211048369998001"/>
    <s v="ActionDown"/>
    <n v="2.3583396909998502"/>
    <s v="ActionUp"/>
    <n v="2.4274988549987002"/>
    <s v="ActionDown"/>
    <n v="2.8238974509986199"/>
    <s v="ActionUp"/>
    <n v="2.9037997849991299"/>
    <s v="ActionDown"/>
    <n v="3.2896993729991602"/>
    <s v="ActionUp"/>
    <n v="3.35928582199994"/>
    <s v="Stop"/>
    <n v="3.836685485999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9"/>
    <x v="24"/>
    <s v="Setup"/>
    <s v="Nexus 4"/>
    <s v="Start"/>
    <n v="0"/>
    <s v="ActionDown"/>
    <n v="0.83818098600022495"/>
    <s v="ActionUp"/>
    <n v="0.917625517000487"/>
    <s v="ActionDown"/>
    <n v="1.05060277800112"/>
    <s v="ActionUp"/>
    <n v="1.12025026600167"/>
    <s v="ActionDown"/>
    <n v="1.51670990400089"/>
    <s v="ActionUp"/>
    <n v="1.5857164670014701"/>
    <s v="ActionDown"/>
    <n v="1.73908133600161"/>
    <s v="ActionUp"/>
    <n v="1.81858690600165"/>
    <s v="ActionDown"/>
    <n v="2.2355257140006799"/>
    <s v="ActionUp"/>
    <n v="2.3156722110015799"/>
    <s v="ActionDown"/>
    <n v="2.70114451400149"/>
    <s v="ActionUp"/>
    <n v="2.7806806050011801"/>
    <s v="ActionDown"/>
    <n v="3.2071722880009399"/>
    <s v="ActionUp"/>
    <n v="3.28661681800076"/>
    <s v="Stop"/>
    <n v="3.814314055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0"/>
    <x v="24"/>
    <s v="Setup"/>
    <s v="Nexus 4"/>
    <s v="Start"/>
    <n v="0"/>
    <s v="ActionDown"/>
    <n v="0.76764840599935202"/>
    <s v="ActionUp"/>
    <n v="0.85713413799931004"/>
    <s v="ActionDown"/>
    <n v="0.95986570999957599"/>
    <s v="ActionUp"/>
    <n v="1.03937127999961"/>
    <s v="ActionDown"/>
    <n v="1.4259728369997899"/>
    <s v="ActionUp"/>
    <n v="1.50553944800049"/>
    <s v="ActionDown"/>
    <n v="1.6484053099993601"/>
    <s v="ActionUp"/>
    <n v="1.7282771249992901"/>
    <s v="ActionDown"/>
    <n v="2.0941858690002801"/>
    <s v="ActionUp"/>
    <n v="2.1733251940004199"/>
    <s v="ActionDown"/>
    <n v="2.5900503579996399"/>
    <s v="ActionUp"/>
    <n v="2.6695559290001198"/>
    <s v="ActionDown"/>
    <n v="3.0957118879996401"/>
    <s v="ActionUp"/>
    <n v="3.1651152129998001"/>
    <s v="Stop"/>
    <n v="3.6423622769998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1"/>
    <x v="24"/>
    <s v="Setup"/>
    <s v="Nexus 4"/>
    <s v="Start"/>
    <n v="3.0520999644068002E-5"/>
    <s v="ActionDown"/>
    <n v="0.79914542900041796"/>
    <s v="ActionUp"/>
    <n v="0.87865100000090002"/>
    <s v="ActionDown"/>
    <n v="1.02194414800032"/>
    <s v="ActionUp"/>
    <n v="1.11204028800057"/>
    <s v="ActionDown"/>
    <n v="1.5079200359996301"/>
    <s v="ActionUp"/>
    <n v="1.59795513400058"/>
    <s v="ActionDown"/>
    <n v="1.7812910120010199"/>
    <s v="ActionUp"/>
    <n v="1.8811231489999001"/>
    <s v="ActionDown"/>
    <n v="2.2168167250001698"/>
    <s v="ActionUp"/>
    <n v="2.30627193600048"/>
    <s v="ActionDown"/>
    <n v="2.7230581399999201"/>
    <s v="ActionUp"/>
    <n v="2.8128490760009299"/>
    <s v="ActionDown"/>
    <n v="3.3610254840004901"/>
    <s v="ActionUp"/>
    <n v="3.4403479320008001"/>
    <s v="Stop"/>
    <n v="3.9986571040008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2"/>
    <x v="24"/>
    <s v="Setup"/>
    <s v="Nexus 4"/>
    <s v="Start"/>
    <n v="0"/>
    <s v="ActionDown"/>
    <n v="0.81913627299945801"/>
    <s v="ActionUp"/>
    <n v="0.89882496499922104"/>
    <s v="ActionDown"/>
    <n v="1.051854112"/>
    <s v="ActionUp"/>
    <n v="1.1416450470005599"/>
    <s v="ActionDown"/>
    <n v="1.5483290079992"/>
    <s v="ActionUp"/>
    <n v="1.6176712939995901"/>
    <s v="ActionDown"/>
    <n v="1.8013734159994701"/>
    <s v="ActionUp"/>
    <n v="1.8820692799999901"/>
    <s v="ActionDown"/>
    <n v="2.2268274060006599"/>
    <s v="ActionUp"/>
    <n v="2.2963222939997601"/>
    <s v="ActionDown"/>
    <n v="2.6721806799996499"/>
    <s v="ActionUp"/>
    <n v="2.7518083310005701"/>
    <s v="ActionDown"/>
    <n v="3.14784068299923"/>
    <s v="ActionUp"/>
    <n v="3.2176407739989301"/>
    <s v="Stop"/>
    <n v="3.7453990529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3"/>
    <x v="24"/>
    <s v="Setup"/>
    <s v="Nexus 4"/>
    <s v="Start"/>
    <n v="0"/>
    <s v="ActionDown"/>
    <n v="0.94951930299975995"/>
    <s v="ActionUp"/>
    <n v="1.01901419100067"/>
    <s v="ActionDown"/>
    <n v="1.18202349999955"/>
    <s v="ActionUp"/>
    <n v="1.2513963050005199"/>
    <s v="ActionDown"/>
    <n v="1.72897909300081"/>
    <s v="ActionUp"/>
    <n v="1.79826033800054"/>
    <s v="ActionDown"/>
    <n v="1.9920952219999799"/>
    <s v="ActionUp"/>
    <n v="2.0818251170003301"/>
    <s v="ActionDown"/>
    <n v="2.4579887069994499"/>
    <s v="ActionUp"/>
    <n v="2.5382878060008802"/>
    <s v="ActionDown"/>
    <n v="2.9440561570008801"/>
    <s v="ActionUp"/>
    <n v="3.0337250110005698"/>
    <s v="ActionDown"/>
    <n v="3.4603082539997501"/>
    <s v="ActionUp"/>
    <n v="3.5195788180008001"/>
    <s v="Stop"/>
    <n v="4.10831680000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4"/>
    <x v="24"/>
    <s v="SlowWalk"/>
    <s v="Nexus 4"/>
    <s v="Start"/>
    <n v="0"/>
    <s v="ActionDown"/>
    <n v="16.531848008000399"/>
    <s v="ActionUp"/>
    <n v="16.6003357230001"/>
    <s v="ActionDown"/>
    <n v="16.745612696000499"/>
    <s v="ActionUp"/>
    <n v="16.813581565000199"/>
    <s v="ActionDown"/>
    <n v="17.2298184030005"/>
    <s v="ActionUp"/>
    <n v="17.3194567369992"/>
    <s v="ActionDown"/>
    <n v="17.452647640999199"/>
    <s v="ActionUp"/>
    <n v="17.511918203999802"/>
    <s v="ActionDown"/>
    <n v="17.887990232000401"/>
    <s v="ActionUp"/>
    <n v="17.957881885999001"/>
    <s v="ActionDown"/>
    <n v="18.333374026000399"/>
    <s v="ActionUp"/>
    <n v="18.4050053400005"/>
    <s v="ActionDown"/>
    <n v="18.819288874999899"/>
    <s v="ActionUp"/>
    <n v="18.8991301679998"/>
    <s v="Stop"/>
    <n v="19.507950555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5"/>
    <x v="24"/>
    <s v="SlowWalk"/>
    <s v="Nexus 4"/>
    <s v="Start"/>
    <n v="0"/>
    <s v="ActionDown"/>
    <n v="0.84968716600087602"/>
    <s v="ActionUp"/>
    <n v="0.918907371000386"/>
    <s v="ActionDown"/>
    <n v="1.1242484360009199"/>
    <s v="ActionUp"/>
    <n v="1.20256371100003"/>
    <s v="ActionDown"/>
    <n v="1.5482984890004401"/>
    <s v="ActionUp"/>
    <n v="1.63784526200106"/>
    <s v="ActionDown"/>
    <n v="1.87208911900052"/>
    <s v="ActionUp"/>
    <n v="1.9555623369997099"/>
    <s v="ActionDown"/>
    <n v="2.2866778570005399"/>
    <s v="ActionUp"/>
    <n v="2.3564169090004699"/>
    <s v="ActionDown"/>
    <n v="2.7828170310003699"/>
    <s v="ActionUp"/>
    <n v="2.84239279699977"/>
    <s v="ActionDown"/>
    <n v="3.2998626580010701"/>
    <s v="ActionUp"/>
    <n v="3.35898062100022"/>
    <s v="Stop"/>
    <n v="3.8466656500004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6"/>
    <x v="24"/>
    <s v="SlowWalk"/>
    <s v="Nexus 4"/>
    <s v="Start"/>
    <n v="3.0519999199896099E-5"/>
    <s v="ActionDown"/>
    <n v="0.80909506900024997"/>
    <s v="ActionUp"/>
    <n v="0.88835647599989898"/>
    <s v="ActionDown"/>
    <n v="1.0116893009999299"/>
    <s v="ActionUp"/>
    <n v="1.07117350699991"/>
    <s v="ActionDown"/>
    <n v="1.51829696200002"/>
    <s v="ActionUp"/>
    <n v="1.5870593609997701"/>
    <s v="ActionDown"/>
    <n v="1.73068823199901"/>
    <s v="ActionUp"/>
    <n v="1.8101632830002901"/>
    <s v="ActionDown"/>
    <n v="2.2170914069993102"/>
    <s v="ActionUp"/>
    <n v="2.2858843260000801"/>
    <s v="ActionDown"/>
    <n v="2.6616206299986498"/>
    <s v="ActionUp"/>
    <n v="2.7313291609989299"/>
    <s v="ActionDown"/>
    <n v="3.2184343030003202"/>
    <s v="ActionUp"/>
    <n v="3.2779490289995001"/>
    <s v="Stop"/>
    <n v="3.79575766599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7"/>
    <x v="24"/>
    <s v="SlowWalk"/>
    <s v="Nexus 4"/>
    <s v="Start"/>
    <n v="0"/>
    <s v="ActionDown"/>
    <n v="0.86842667600103596"/>
    <s v="ActionUp"/>
    <n v="0.937677399999302"/>
    <s v="ActionDown"/>
    <n v="1.2225850770009801"/>
    <s v="ActionUp"/>
    <n v="1.3020906460005699"/>
    <s v="ActionDown"/>
    <n v="1.6987639250000901"/>
    <s v="ActionUp"/>
    <n v="1.7780558520007601"/>
    <s v="ActionDown"/>
    <n v="1.9819014189997599"/>
    <s v="ActionUp"/>
    <n v="2.05164047000107"/>
    <s v="ActionDown"/>
    <n v="2.4379673450002799"/>
    <s v="ActionUp"/>
    <n v="2.5279108810009299"/>
    <s v="ActionDown"/>
    <n v="3.1164047000002002"/>
    <s v="ActionUp"/>
    <n v="3.1751258959993698"/>
    <s v="ActionDown"/>
    <n v="3.5844346110006802"/>
    <s v="ActionUp"/>
    <n v="3.65139630700105"/>
    <s v="Stop"/>
    <n v="4.0999847399998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8"/>
    <x v="24"/>
    <s v="SlowWalk"/>
    <s v="Nexus 4"/>
    <s v="Start"/>
    <n v="0"/>
    <s v="ActionDown"/>
    <n v="0.92955898100080903"/>
    <s v="ActionUp"/>
    <n v="0.998718146000101"/>
    <s v="ActionDown"/>
    <n v="1.1215016020014399"/>
    <s v="ActionUp"/>
    <n v="1.1910270110001799"/>
    <s v="ActionDown"/>
    <n v="1.6180070210011701"/>
    <s v="ActionUp"/>
    <n v="1.6979093549998601"/>
    <s v="ActionDown"/>
    <n v="1.84043949400074"/>
    <s v="ActionUp"/>
    <n v="1.89983213699997"/>
    <s v="ActionDown"/>
    <n v="2.25808026800041"/>
    <s v="ActionUp"/>
    <n v="2.3352357710009501"/>
    <s v="ActionDown"/>
    <n v="2.7619716160006602"/>
    <s v="ActionUp"/>
    <n v="2.8513657870007498"/>
    <s v="ActionDown"/>
    <n v="3.2685792770007498"/>
    <s v="ActionUp"/>
    <n v="3.3380436440002001"/>
    <s v="Stop"/>
    <n v="3.8050358609998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9"/>
    <x v="24"/>
    <s v="FastWalk"/>
    <s v="Nexus 4"/>
    <s v="Start"/>
    <n v="0"/>
    <s v="ActionDown"/>
    <n v="3.6461162810010102"/>
    <s v="ActionUp"/>
    <n v="3.7148786800007598"/>
    <s v="ActionDown"/>
    <n v="3.8180070190010098"/>
    <s v="ActionUp"/>
    <n v="3.8871661840003"/>
    <s v="ActionDown"/>
    <n v="4.2031741179998701"/>
    <s v="ActionUp"/>
    <n v="4.2622005169996502"/>
    <s v="ActionDown"/>
    <n v="4.4051579410006498"/>
    <s v="ActionUp"/>
    <n v="4.4949793979994803"/>
    <s v="ActionDown"/>
    <n v="4.8915000739998504"/>
    <s v="ActionUp"/>
    <n v="4.9613612080011"/>
    <s v="ActionDown"/>
    <n v="5.2963528140007803"/>
    <s v="ActionUp"/>
    <n v="5.3659697840011997"/>
    <s v="ActionDown"/>
    <n v="5.7725011430011302"/>
    <s v="ActionUp"/>
    <n v="5.84153822699954"/>
    <s v="Stop"/>
    <n v="6.27852891700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0"/>
    <x v="24"/>
    <s v="FastWalk"/>
    <s v="Nexus 4"/>
    <s v="Start"/>
    <n v="0"/>
    <s v="ActionDown"/>
    <n v="0.51417671200033499"/>
    <s v="ActionUp"/>
    <n v="0.58333587599918202"/>
    <s v="ActionDown"/>
    <n v="0.70660766000037201"/>
    <s v="ActionUp"/>
    <n v="0.76560353999957398"/>
    <s v="ActionDown"/>
    <n v="1.1321226910004001"/>
    <s v="ActionUp"/>
    <n v="1.2111704559993"/>
    <s v="ActionDown"/>
    <n v="1.36468792900086"/>
    <s v="ActionUp"/>
    <n v="1.45444834299996"/>
    <s v="ActionDown"/>
    <n v="1.7597436279993399"/>
    <s v="ActionUp"/>
    <n v="1.8492903999995101"/>
    <s v="ActionDown"/>
    <n v="2.21522966500015"/>
    <s v="ActionUp"/>
    <n v="2.30529528499937"/>
    <s v="ActionDown"/>
    <n v="2.70141919699926"/>
    <s v="ActionUp"/>
    <n v="2.7607202800008901"/>
    <s v="Stop"/>
    <n v="3.2684266739997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1"/>
    <x v="24"/>
    <s v="FastWalk"/>
    <s v="Nexus 4"/>
    <s v="Start"/>
    <n v="0"/>
    <s v="ActionDown"/>
    <n v="0.91136883900071497"/>
    <s v="ActionUp"/>
    <n v="0.98113840900077698"/>
    <s v="ActionDown"/>
    <n v="1.1240958350008401"/>
    <s v="ActionUp"/>
    <n v="1.1833969170002001"/>
    <s v="ActionDown"/>
    <n v="1.5699069140009601"/>
    <s v="ActionUp"/>
    <n v="1.6499923700012"/>
    <s v="ActionDown"/>
    <n v="1.9544025640006999"/>
    <s v="ActionUp"/>
    <n v="2.0337555320002099"/>
    <s v="ActionDown"/>
    <n v="2.4711124680015901"/>
    <s v="ActionUp"/>
    <n v="2.5303830310003801"/>
    <s v="ActionDown"/>
    <n v="2.9774149240001799"/>
    <s v="ActionUp"/>
    <n v="3.0471539760001098"/>
    <s v="ActionDown"/>
    <n v="3.5191210130014898"/>
    <s v="ActionUp"/>
    <n v="3.5834274370008599"/>
    <s v="Stop"/>
    <n v="4.3848008540007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2"/>
    <x v="24"/>
    <s v="FastWalk"/>
    <s v="Nexus 4"/>
    <s v="Start"/>
    <n v="0"/>
    <s v="ActionDown"/>
    <n v="0.63583091699911098"/>
    <s v="ActionUp"/>
    <n v="0.70511216399972898"/>
    <s v="ActionDown"/>
    <n v="0.80747749199872398"/>
    <s v="ActionUp"/>
    <n v="0.88698306199876198"/>
    <s v="ActionDown"/>
    <n v="1.30419655199875"/>
    <s v="ActionUp"/>
    <n v="1.3836410799995"/>
    <s v="ActionDown"/>
    <n v="1.4861895319991101"/>
    <s v="ActionUp"/>
    <n v="1.5659392649995401"/>
    <s v="ActionDown"/>
    <n v="1.8509079819996199"/>
    <s v="ActionUp"/>
    <n v="1.9100869829999201"/>
    <s v="ActionDown"/>
    <n v="2.2663512899998701"/>
    <s v="ActionUp"/>
    <n v="2.3451243709987399"/>
    <s v="ActionDown"/>
    <n v="2.7217762860000199"/>
    <s v="ActionUp"/>
    <n v="2.80061040799955"/>
    <s v="Stop"/>
    <n v="3.29891652699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3"/>
    <x v="24"/>
    <s v="FastWalk"/>
    <s v="Nexus 4"/>
    <s v="Start"/>
    <n v="0"/>
    <s v="ActionDown"/>
    <n v="0.75846177399944203"/>
    <s v="ActionUp"/>
    <n v="0.81782389699947"/>
    <s v="ActionDown"/>
    <n v="0.92012818600051105"/>
    <s v="ActionUp"/>
    <n v="0.98934838999957697"/>
    <s v="ActionDown"/>
    <n v="1.32546924999951"/>
    <s v="ActionUp"/>
    <n v="1.39456737399996"/>
    <s v="ActionDown"/>
    <n v="1.4972684269996499"/>
    <s v="ActionUp"/>
    <n v="1.5585838549995901"/>
    <s v="ActionDown"/>
    <n v="1.86287196599914"/>
    <s v="ActionUp"/>
    <n v="1.98144361199956"/>
    <s v="ActionDown"/>
    <n v="2.3172897909989798"/>
    <s v="ActionUp"/>
    <n v="2.3969479619990999"/>
    <s v="ActionDown"/>
    <n v="2.8231344409996302"/>
    <s v="ActionUp"/>
    <n v="2.9029146939992598"/>
    <s v="Stop"/>
    <n v="4.0076911329997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4"/>
    <x v="24"/>
    <s v="Sitting"/>
    <s v="Nexus 4"/>
    <s v="Start"/>
    <n v="3.0520999644068002E-5"/>
    <s v="ActionDown"/>
    <n v="24.683747901000899"/>
    <s v="ActionUp"/>
    <n v="24.744819164999999"/>
    <s v="ActionDown"/>
    <n v="24.877735386000399"/>
    <s v="ActionUp"/>
    <n v="24.967373719000499"/>
    <s v="ActionDown"/>
    <n v="25.293178694000702"/>
    <s v="ActionUp"/>
    <n v="25.402685789000301"/>
    <s v="ActionDown"/>
    <n v="25.809613915000199"/>
    <s v="ActionUp"/>
    <n v="25.8994048500007"/>
    <s v="ActionDown"/>
    <n v="26.2549061460013"/>
    <s v="ActionUp"/>
    <n v="26.344636040999799"/>
    <s v="ActionDown"/>
    <n v="26.771493969001298"/>
    <s v="ActionUp"/>
    <n v="26.840866775000901"/>
    <s v="ActionDown"/>
    <n v="27.268884478000398"/>
    <s v="ActionUp"/>
    <n v="27.3472913140012"/>
    <s v="Stop"/>
    <n v="27.986754155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5"/>
    <x v="24"/>
    <s v="Sitting"/>
    <s v="Nexus 4"/>
    <s v="Start"/>
    <n v="0"/>
    <s v="ActionDown"/>
    <n v="0.95986570999957599"/>
    <s v="ActionUp"/>
    <n v="1.0397375240008799"/>
    <s v="ActionDown"/>
    <n v="1.16242942099961"/>
    <s v="ActionUp"/>
    <n v="1.23186326799987"/>
    <s v="ActionDown"/>
    <n v="1.6186174280010099"/>
    <s v="ActionUp"/>
    <n v="1.6978177929995499"/>
    <s v="ActionDown"/>
    <n v="1.83085609599947"/>
    <s v="ActionUp"/>
    <n v="1.92092171399963"/>
    <s v="ActionDown"/>
    <n v="2.3070349450008498"/>
    <s v="ActionUp"/>
    <n v="2.3966427590003101"/>
    <s v="ActionDown"/>
    <n v="2.7626125450005898"/>
    <s v="ActionUp"/>
    <n v="2.8425453990002998"/>
    <s v="ActionDown"/>
    <n v="3.21892262999972"/>
    <s v="ActionUp"/>
    <n v="3.29821455700039"/>
    <s v="Stop"/>
    <n v="3.878528917000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6"/>
    <x v="24"/>
    <s v="Sitting"/>
    <s v="Nexus 4"/>
    <s v="Start"/>
    <n v="0"/>
    <s v="ActionDown"/>
    <n v="0.98000915599914096"/>
    <s v="ActionUp"/>
    <n v="1.0393102389989499"/>
    <s v="ActionDown"/>
    <n v="1.2027468329997599"/>
    <s v="ActionUp"/>
    <n v="1.2624446810004799"/>
    <s v="ActionDown"/>
    <n v="1.6376926600005299"/>
    <s v="ActionUp"/>
    <n v="1.70746223199967"/>
    <s v="ActionDown"/>
    <n v="1.86104074499962"/>
    <s v="ActionUp"/>
    <n v="1.9405768349988599"/>
    <s v="ActionDown"/>
    <n v="2.26638180900044"/>
    <s v="ActionUp"/>
    <n v="2.32580497599883"/>
    <s v="ActionDown"/>
    <n v="2.7419197309991401"/>
    <s v="ActionUp"/>
    <n v="2.8118724249998102"/>
    <s v="ActionDown"/>
    <n v="3.2485273919992301"/>
    <s v="ActionUp"/>
    <n v="3.3079200379997902"/>
    <s v="Stop"/>
    <n v="3.876423011999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7"/>
    <x v="24"/>
    <s v="Sitting"/>
    <s v="Nexus 4"/>
    <s v="Start"/>
    <n v="0"/>
    <s v="ActionDown"/>
    <n v="0.79743628799951605"/>
    <s v="ActionUp"/>
    <n v="0.87672821499836495"/>
    <s v="ActionDown"/>
    <n v="0.989500992000103"/>
    <s v="ActionUp"/>
    <n v="1.03866931199991"/>
    <s v="ActionDown"/>
    <n v="1.46586296399982"/>
    <s v="ActionUp"/>
    <n v="1.53621242199915"/>
    <s v="ActionDown"/>
    <n v="1.6882954369993901"/>
    <s v="ActionUp"/>
    <n v="1.76810621199911"/>
    <s v="ActionDown"/>
    <n v="2.1032504189988601"/>
    <s v="ActionUp"/>
    <n v="2.1728979089984901"/>
    <s v="ActionDown"/>
    <n v="2.53856248999909"/>
    <s v="ActionUp"/>
    <n v="2.6285060279988102"/>
    <s v="ActionDown"/>
    <n v="2.9840683659986098"/>
    <s v="ActionUp"/>
    <n v="3.0646116279986"/>
    <s v="Stop"/>
    <n v="3.4906760260000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8"/>
    <x v="24"/>
    <s v="Sitting"/>
    <s v="Nexus 4"/>
    <s v="Start"/>
    <n v="0"/>
    <s v="ActionDown"/>
    <n v="0.89623073499933503"/>
    <s v="ActionUp"/>
    <n v="0.97573630399892797"/>
    <s v="ActionDown"/>
    <n v="1.0885395999994201"/>
    <s v="ActionUp"/>
    <n v="1.14784068299923"/>
    <s v="ActionDown"/>
    <n v="1.5442392789991499"/>
    <s v="ActionUp"/>
    <n v="1.60497482000027"/>
    <s v="ActionDown"/>
    <n v="1.7468640320002999"/>
    <s v="ActionUp"/>
    <n v="1.80619563499931"/>
    <s v="ActionDown"/>
    <n v="2.2030215169997902"/>
    <s v="ActionUp"/>
    <n v="2.2721196399997998"/>
    <s v="ActionDown"/>
    <n v="2.6179764989992602"/>
    <s v="ActionUp"/>
    <n v="2.6974820689993"/>
    <s v="ActionDown"/>
    <n v="3.0232870429990699"/>
    <s v="ActionUp"/>
    <n v="3.09250724899902"/>
    <s v="Stop"/>
    <n v="3.70178544199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49"/>
    <x v="25"/>
    <s v="Setup"/>
    <s v="Nexus 4"/>
    <s v="Start"/>
    <n v="0"/>
    <s v="ActionDown"/>
    <n v="19.187028840000401"/>
    <s v="ActionUp"/>
    <n v="19.251152142000102"/>
    <s v="ActionDown"/>
    <n v="19.393987485000199"/>
    <s v="ActionUp"/>
    <n v="19.453563250999601"/>
    <s v="ActionDown"/>
    <n v="19.637051730000099"/>
    <s v="ActionUp"/>
    <n v="19.675904162999299"/>
    <s v="ActionDown"/>
    <n v="19.839676482000801"/>
    <s v="ActionUp"/>
    <n v="19.878345794000701"/>
    <s v="ActionDown"/>
    <n v="20.102853653999698"/>
    <s v="ActionUp"/>
    <n v="20.162185257000601"/>
    <s v="ActionDown"/>
    <n v="20.730840834999899"/>
    <s v="ActionUp"/>
    <n v="20.7902334789996"/>
    <s v="ActionDown"/>
    <n v="21.2372653729999"/>
    <s v="ActionUp"/>
    <n v="21.286494732999898"/>
    <s v="ActionDown"/>
    <n v="21.4699221699993"/>
    <s v="ActionUp"/>
    <n v="21.509140849000602"/>
    <s v="ActionDown"/>
    <n v="21.773966119000701"/>
    <s v="ActionUp"/>
    <n v="21.8126049109996"/>
    <s v="Stop"/>
    <n v="23.68710513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0"/>
    <x v="25"/>
    <s v="Setup"/>
    <s v="Nexus 4"/>
    <s v="Start"/>
    <n v="0"/>
    <s v="ActionDown"/>
    <n v="5.0114451399986102"/>
    <s v="ActionUp"/>
    <n v="5.0610712649995504"/>
    <s v="ActionDown"/>
    <n v="5.2339691739998599"/>
    <s v="ActionUp"/>
    <n v="5.2946436729998796"/>
    <s v="ActionDown"/>
    <n v="5.4872577429996401"/>
    <s v="ActionUp"/>
    <n v="5.5466809089993996"/>
    <s v="ActionDown"/>
    <n v="5.70987333999983"/>
    <s v="ActionUp"/>
    <n v="5.7692659839995004"/>
    <s v="ActionDown"/>
    <n v="5.9731420709995202"/>
    <s v="ActionUp"/>
    <n v="6.04282008100017"/>
    <s v="ActionDown"/>
    <n v="6.6011292519997298"/>
    <s v="ActionUp"/>
    <n v="6.6610102229988097"/>
    <s v="ActionDown"/>
    <n v="7.0869525389989496"/>
    <s v="ActionUp"/>
    <n v="7.1359987779997001"/>
    <s v="ActionDown"/>
    <n v="7.2997710969993896"/>
    <s v="ActionUp"/>
    <n v="7.3489088959995499"/>
    <s v="ActionDown"/>
    <n v="7.5628567049989197"/>
    <s v="ActionUp"/>
    <n v="7.6329925219997596"/>
    <s v="Stop"/>
    <n v="8.0491377979997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1"/>
    <x v="25"/>
    <s v="Setup"/>
    <s v="Nexus 4"/>
    <s v="Start"/>
    <n v="0"/>
    <s v="ActionDown"/>
    <n v="2.6398596059989301"/>
    <s v="ActionUp"/>
    <n v="2.7193956959999901"/>
    <s v="ActionDown"/>
    <n v="2.9233938659999601"/>
    <s v="ActionUp"/>
    <n v="2.99301083499995"/>
    <s v="ActionDown"/>
    <n v="3.2172440109989102"/>
    <s v="ActionUp"/>
    <n v="3.27657561399973"/>
    <s v="ActionDown"/>
    <n v="3.4809400269987201"/>
    <s v="ActionUp"/>
    <n v="3.5396307030005101"/>
    <s v="ActionDown"/>
    <n v="3.7640470019996402"/>
    <s v="ActionUp"/>
    <n v="3.8129406369989698"/>
    <s v="ActionDown"/>
    <n v="4.3009308729997402"/>
    <s v="ActionUp"/>
    <n v="4.3699069129997898"/>
    <s v="ActionDown"/>
    <n v="4.7661834270002101"/>
    <s v="ActionUp"/>
    <n v="4.82588127599956"/>
    <s v="ActionDown"/>
    <n v="4.9789409429995404"/>
    <s v="ActionUp"/>
    <n v="5.0281703029995697"/>
    <s v="ActionDown"/>
    <n v="5.2419044699999997"/>
    <s v="ActionUp"/>
    <n v="5.3114298789987497"/>
    <s v="Stop"/>
    <n v="5.738287807000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2"/>
    <x v="25"/>
    <s v="Setup"/>
    <s v="Nexus 4"/>
    <s v="Start"/>
    <n v="3.0520001018885503E-5"/>
    <s v="ActionDown"/>
    <n v="1.64767282200045"/>
    <s v="ActionUp"/>
    <n v="1.70694338500106"/>
    <s v="ActionDown"/>
    <n v="1.9613001680008799"/>
    <s v="ActionUp"/>
    <n v="2.0017701820015601"/>
    <s v="ActionDown"/>
    <n v="2.2056462680011402"/>
    <s v="ActionUp"/>
    <n v="2.2434304910002498"/>
    <s v="ActionDown"/>
    <n v="2.4068976040016401"/>
    <s v="ActionUp"/>
    <n v="2.4457500370008298"/>
    <s v="ActionDown"/>
    <n v="2.6801770180008999"/>
    <s v="ActionUp"/>
    <n v="2.72974210300162"/>
    <s v="ActionDown"/>
    <n v="3.3588280170006302"/>
    <s v="ActionUp"/>
    <n v="3.4074774910004599"/>
    <s v="ActionDown"/>
    <n v="3.85457042600137"/>
    <s v="ActionUp"/>
    <n v="3.90401342800032"/>
    <s v="ActionDown"/>
    <n v="4.0671448190005304"/>
    <s v="ActionUp"/>
    <n v="4.1164047000002002"/>
    <s v="ActionDown"/>
    <n v="4.3202807860016001"/>
    <s v="ActionUp"/>
    <n v="4.4006104070012899"/>
    <s v="Stop"/>
    <n v="4.826216999001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3"/>
    <x v="25"/>
    <s v="Setup"/>
    <s v="Nexus 4"/>
    <s v="Start"/>
    <n v="0"/>
    <s v="ActionDown"/>
    <n v="1.9752479779999701"/>
    <s v="ActionUp"/>
    <n v="2.04269799999929"/>
    <s v="ActionDown"/>
    <n v="2.2165725609993299"/>
    <s v="ActionUp"/>
    <n v="2.2556081179991398"/>
    <s v="ActionDown"/>
    <n v="2.43931024099947"/>
    <s v="ActionUp"/>
    <n v="2.49943537299986"/>
    <s v="ActionDown"/>
    <n v="2.6416908279989002"/>
    <s v="ActionUp"/>
    <n v="2.6910422689998001"/>
    <s v="ActionDown"/>
    <n v="2.8959865699998701"/>
    <s v="ActionUp"/>
    <n v="2.9542194409987101"/>
    <s v="ActionDown"/>
    <n v="3.4043338920000599"/>
    <s v="ActionUp"/>
    <n v="3.4501144499990901"/>
    <s v="ActionDown"/>
    <n v="3.9074622299995099"/>
    <s v="ActionUp"/>
    <n v="3.97662139400017"/>
    <s v="ActionDown"/>
    <n v="4.1400274679999702"/>
    <s v="ActionUp"/>
    <n v="4.1995421939991502"/>
    <s v="ActionDown"/>
    <n v="4.4339996939997901"/>
    <s v="ActionUp"/>
    <n v="4.4831680139995997"/>
    <s v="Stop"/>
    <n v="5.1118266439989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4"/>
    <x v="25"/>
    <s v="Setup"/>
    <s v="Nexus 4"/>
    <s v="Start"/>
    <n v="0"/>
    <s v="ActionDown"/>
    <n v="6.6876239880002597"/>
    <s v="ActionUp"/>
    <n v="6.72479780299909"/>
    <s v="ActionDown"/>
    <n v="6.8778879900000902"/>
    <s v="ActionUp"/>
    <n v="6.9470166319988396"/>
    <s v="ActionDown"/>
    <n v="7.13090187600028"/>
    <s v="ActionUp"/>
    <n v="7.1802227970001598"/>
    <s v="ActionDown"/>
    <n v="7.3738745609989502"/>
    <s v="ActionUp"/>
    <n v="7.4230428800001302"/>
    <s v="ActionDown"/>
    <n v="7.6471844949992303"/>
    <s v="ActionUp"/>
    <n v="7.7070044239990203"/>
    <s v="ActionDown"/>
    <n v="8.2747138710001291"/>
    <s v="ActionUp"/>
    <n v="8.3446055229997"/>
    <s v="ActionDown"/>
    <n v="8.7303525099996406"/>
    <s v="ActionUp"/>
    <n v="8.7592553020003798"/>
    <s v="ActionDown"/>
    <n v="8.9532733089999894"/>
    <s v="ActionUp"/>
    <n v="9.0019838230000406"/>
    <s v="ActionDown"/>
    <n v="9.2061956359993893"/>
    <s v="ActionUp"/>
    <n v="9.2347321830002294"/>
    <s v="Stop"/>
    <n v="9.6008545690001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5"/>
    <x v="25"/>
    <s v="Setup"/>
    <s v="Nexus 4"/>
    <s v="Start"/>
    <n v="0"/>
    <s v="ActionDown"/>
    <n v="3.2320769110010499"/>
    <s v="ActionUp"/>
    <n v="3.2759652059994502"/>
    <s v="ActionDown"/>
    <n v="3.4498397669994998"/>
    <s v="ActionUp"/>
    <n v="3.4990691290004099"/>
    <s v="ActionDown"/>
    <n v="3.68271020900101"/>
    <s v="ActionUp"/>
    <n v="3.7425301380008"/>
    <s v="ActionDown"/>
    <n v="3.8970242630002701"/>
    <s v="ActionUp"/>
    <n v="3.9748817330000699"/>
    <s v="ActionDown"/>
    <n v="4.2089119480006003"/>
    <s v="ActionUp"/>
    <n v="4.2683045930007202"/>
    <s v="ActionDown"/>
    <n v="4.8572256980005397"/>
    <s v="ActionUp"/>
    <n v="4.9061803750009796"/>
    <s v="ActionDown"/>
    <n v="5.3634060740005198"/>
    <s v="ActionUp"/>
    <n v="5.4018312219995996"/>
    <s v="ActionDown"/>
    <n v="5.6161147559996598"/>
    <s v="ActionUp"/>
    <n v="5.6650083940003197"/>
    <s v="ActionDown"/>
    <n v="5.87959713100099"/>
    <s v="ActionUp"/>
    <n v="5.9383183259997097"/>
    <s v="Stop"/>
    <n v="6.3447886459998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6"/>
    <x v="25"/>
    <s v="Setup"/>
    <s v="Nexus 4"/>
    <s v="Start"/>
    <n v="3.0520999644068002E-5"/>
    <s v="ActionDown"/>
    <n v="0.78861590099950196"/>
    <s v="ActionUp"/>
    <n v="0.847703342000386"/>
    <s v="ActionDown"/>
    <n v="1.13267205800002"/>
    <s v="ActionUp"/>
    <n v="1.1818403790002701"/>
    <s v="ActionDown"/>
    <n v="1.37582786500024"/>
    <s v="ActionUp"/>
    <n v="1.42459942099958"/>
    <s v="ActionDown"/>
    <n v="1.6388219139989799"/>
    <s v="ActionUp"/>
    <n v="1.69787883400022"/>
    <s v="ActionDown"/>
    <n v="1.9327636199995999"/>
    <s v="ActionUp"/>
    <n v="1.9817793370002601"/>
    <s v="ActionDown"/>
    <n v="2.5905997249992598"/>
    <s v="ActionUp"/>
    <n v="2.64980924799965"/>
    <s v="ActionDown"/>
    <n v="3.0661681679994199"/>
    <s v="ActionUp"/>
    <n v="3.1351136880002701"/>
    <s v="ActionDown"/>
    <n v="3.3292537769993902"/>
    <s v="ActionUp"/>
    <n v="3.3786052180002999"/>
    <s v="ActionDown"/>
    <n v="3.59261406999939"/>
    <s v="ActionUp"/>
    <n v="3.6516709909992602"/>
    <s v="Stop"/>
    <n v="4.0580497480004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7"/>
    <x v="25"/>
    <s v="Setup"/>
    <s v="Nexus 4"/>
    <s v="Start"/>
    <n v="3.0519999199896099E-5"/>
    <s v="ActionDown"/>
    <n v="3.4389745150001501"/>
    <s v="ActionUp"/>
    <n v="3.49839768099991"/>
    <s v="ActionDown"/>
    <n v="3.6410498999994099"/>
    <s v="ActionUp"/>
    <n v="3.7009308720007499"/>
    <s v="ActionDown"/>
    <n v="3.8743171059995798"/>
    <s v="ActionUp"/>
    <n v="3.9233633460007602"/>
    <s v="ActionDown"/>
    <n v="4.1073096290001496"/>
    <s v="ActionUp"/>
    <n v="4.1662139479994904"/>
    <s v="ActionDown"/>
    <n v="4.4126659539997402"/>
    <s v="ActionUp"/>
    <n v="4.5009919120002397"/>
    <s v="ActionDown"/>
    <n v="5.0988554859995903"/>
    <s v="ActionUp"/>
    <n v="5.1889211050001904"/>
    <s v="ActionDown"/>
    <n v="5.5647184489989696"/>
    <s v="ActionUp"/>
    <n v="5.6238669300000703"/>
    <s v="ActionDown"/>
    <n v="5.8279871809991102"/>
    <s v="ActionUp"/>
    <n v="5.8770028990002103"/>
    <s v="ActionDown"/>
    <n v="6.0911643519993897"/>
    <s v="ActionUp"/>
    <n v="6.1511063620000597"/>
    <s v="Stop"/>
    <n v="6.5161300159998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8"/>
    <x v="25"/>
    <s v="Setup"/>
    <s v="Nexus 4"/>
    <s v="Start"/>
    <n v="0"/>
    <s v="ActionDown"/>
    <n v="0.96084236299975601"/>
    <s v="ActionUp"/>
    <n v="1.0097359990013499"/>
    <s v="ActionDown"/>
    <n v="1.19349916100145"/>
    <s v="ActionUp"/>
    <n v="1.2427590420011201"/>
    <s v="ActionDown"/>
    <n v="1.4263085620004801"/>
    <s v="ActionUp"/>
    <n v="1.4652830770009999"/>
    <s v="ActionDown"/>
    <n v="1.6794445300001799"/>
    <s v="ActionUp"/>
    <n v="1.7483595300000101"/>
    <s v="ActionDown"/>
    <n v="1.9730505120005499"/>
    <s v="ActionUp"/>
    <n v="2.0422096760012201"/>
    <s v="ActionDown"/>
    <n v="2.6110178560011201"/>
    <s v="ActionUp"/>
    <n v="2.66012513399982"/>
    <s v="ActionDown"/>
    <n v="3.1575156430007998"/>
    <s v="ActionUp"/>
    <n v="3.2166336030004401"/>
    <s v="ActionDown"/>
    <n v="3.44040897400009"/>
    <s v="ActionUp"/>
    <n v="3.5100259430000702"/>
    <s v="ActionDown"/>
    <n v="3.7447276050006599"/>
    <s v="ActionUp"/>
    <n v="3.79346864200124"/>
    <s v="Stop"/>
    <n v="4.2609186629997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9"/>
    <x v="25"/>
    <s v="Setup"/>
    <s v="Nexus 4"/>
    <s v="Start"/>
    <n v="0"/>
    <s v="ActionDown"/>
    <n v="3.5889821469991099"/>
    <s v="ActionUp"/>
    <n v="3.64126354399923"/>
    <s v="ActionDown"/>
    <n v="3.79496413800006"/>
    <s v="ActionUp"/>
    <n v="3.8541126199997899"/>
    <s v="ActionDown"/>
    <n v="4.0377537009990103"/>
    <s v="ActionUp"/>
    <n v="4.1069739049998999"/>
    <s v="ActionDown"/>
    <n v="4.3515336479995304"/>
    <s v="ActionUp"/>
    <n v="4.42145582099874"/>
    <s v="ActionDown"/>
    <n v="4.8578666270004698"/>
    <s v="ActionUp"/>
    <n v="4.9172287499986798"/>
    <s v="ActionDown"/>
    <n v="5.5969784829994698"/>
    <s v="ActionUp"/>
    <n v="5.6460552409989697"/>
    <s v="ActionDown"/>
    <n v="6.1537921569997698"/>
    <s v="ActionUp"/>
    <n v="6.2123912709994302"/>
    <s v="ActionDown"/>
    <n v="6.3868762399997596"/>
    <s v="ActionUp"/>
    <n v="6.4553944749986796"/>
    <s v="ActionDown"/>
    <n v="6.6899740579992697"/>
    <s v="ActionUp"/>
    <n v="6.7391728969996603"/>
    <s v="Stop"/>
    <n v="7.134564322999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0"/>
    <x v="25"/>
    <s v="Setup"/>
    <s v="Nexus 4"/>
    <s v="Start"/>
    <n v="0"/>
    <s v="ActionDown"/>
    <n v="1.7078589929988"/>
    <s v="ActionUp"/>
    <n v="1.7678010059989899"/>
    <s v="ActionDown"/>
    <n v="1.9711582459985899"/>
    <s v="ActionUp"/>
    <n v="2.05099954099932"/>
    <s v="ActionDown"/>
    <n v="2.234793222"/>
    <s v="ActionUp"/>
    <n v="2.2836258190000001"/>
    <s v="ActionDown"/>
    <n v="2.4976957099988701"/>
    <s v="ActionUp"/>
    <n v="2.5671600770001501"/>
    <s v="ActionDown"/>
    <n v="2.8216389419994798"/>
    <s v="ActionUp"/>
    <n v="2.8705936189999099"/>
    <s v="ActionDown"/>
    <n v="3.4410193779985998"/>
    <s v="ActionUp"/>
    <n v="3.4882954349995998"/>
    <s v="ActionDown"/>
    <n v="3.9046238339997199"/>
    <s v="ActionUp"/>
    <n v="3.95431100099995"/>
    <s v="ActionDown"/>
    <n v="4.1472913159996097"/>
    <s v="ActionUp"/>
    <n v="4.2067755209991402"/>
    <s v="ActionDown"/>
    <n v="4.4310697359996896"/>
    <s v="ActionUp"/>
    <n v="4.49037082099857"/>
    <s v="Stop"/>
    <n v="4.9168319829987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1"/>
    <x v="25"/>
    <s v="Setup"/>
    <s v="Nexus 4"/>
    <s v="Start"/>
    <n v="0"/>
    <s v="ActionDown"/>
    <n v="3.78473981299976"/>
    <s v="ActionUp"/>
    <n v="3.85417366000001"/>
    <s v="ActionDown"/>
    <n v="4.0579276649987097"/>
    <s v="ActionUp"/>
    <n v="4.0771860199983996"/>
    <s v="ActionDown"/>
    <n v="4.2908591479990701"/>
    <s v="ActionUp"/>
    <n v="4.3211658769996504"/>
    <s v="ActionDown"/>
    <n v="4.4830154119990704"/>
    <s v="ActionUp"/>
    <n v="4.5438425129996096"/>
    <s v="ActionDown"/>
    <n v="4.6853960009993898"/>
    <s v="ActionUp"/>
    <n v="4.7549519289987003"/>
    <s v="ActionDown"/>
    <n v="5.1108805109997704"/>
    <s v="ActionUp"/>
    <n v="5.1800396739999996"/>
    <s v="ActionDown"/>
    <n v="5.5558370189992203"/>
    <s v="ActionUp"/>
    <n v="5.6153212249992004"/>
    <s v="ActionDown"/>
    <n v="5.7786357379991298"/>
    <s v="ActionUp"/>
    <n v="5.8410804189988896"/>
    <s v="ActionDown"/>
    <n v="5.9707614819999399"/>
    <s v="ActionUp"/>
    <n v="6.0503586129998403"/>
    <s v="Stop"/>
    <n v="6.416267356999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2"/>
    <x v="25"/>
    <s v="Setup"/>
    <s v="Nexus 4"/>
    <s v="Start"/>
    <n v="0"/>
    <s v="ActionDown"/>
    <n v="2.7229360590008498"/>
    <s v="ActionUp"/>
    <n v="2.78196246000152"/>
    <s v="ActionDown"/>
    <n v="2.9251945680007299"/>
    <s v="ActionUp"/>
    <n v="2.9643216849999501"/>
    <s v="ActionDown"/>
    <n v="3.0965664580016798"/>
    <s v="ActionUp"/>
    <n v="3.1366091870004298"/>
    <s v="ActionDown"/>
    <n v="3.2590264010013898"/>
    <s v="ActionUp"/>
    <n v="3.3084083630001202"/>
    <s v="ActionDown"/>
    <n v="3.4430337240009901"/>
    <s v="ActionUp"/>
    <n v="3.51121623700055"/>
    <s v="ActionDown"/>
    <n v="3.8058293920002999"/>
    <s v="ActionUp"/>
    <n v="3.8651915150003302"/>
    <s v="ActionDown"/>
    <n v="4.2307340150000501"/>
    <s v="ActionUp"/>
    <n v="4.2906760260011598"/>
    <s v="ActionDown"/>
    <n v="4.43354189000092"/>
    <s v="ActionUp"/>
    <n v="4.4925682890007002"/>
    <s v="ActionDown"/>
    <n v="4.6457500380001804"/>
    <s v="ActionUp"/>
    <n v="4.7055394480012103"/>
    <s v="Stop"/>
    <n v="4.959591029000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3"/>
    <x v="25"/>
    <s v="Setup"/>
    <s v="Nexus 4"/>
    <s v="Start"/>
    <n v="3.0520001018885503E-5"/>
    <s v="ActionDown"/>
    <n v="4.4946131540000298"/>
    <s v="ActionUp"/>
    <n v="4.5536700730008297"/>
    <s v="ActionDown"/>
    <n v="4.7275141139998498"/>
    <s v="ActionUp"/>
    <n v="4.7561117029999798"/>
    <s v="ActionDown"/>
    <n v="4.9197008990013202"/>
    <s v="ActionUp"/>
    <n v="4.9690828610000599"/>
    <s v="ActionDown"/>
    <n v="5.1022127260002801"/>
    <s v="ActionUp"/>
    <n v="5.1611170440010001"/>
    <s v="ActionDown"/>
    <n v="5.3347474420006602"/>
    <s v="ActionUp"/>
    <n v="5.3943232100009402"/>
    <s v="ActionDown"/>
    <n v="5.7720128170003502"/>
    <s v="ActionUp"/>
    <n v="5.8198382400005304"/>
    <s v="ActionDown"/>
    <n v="6.1951472590007999"/>
    <s v="ActionUp"/>
    <n v="6.2553639540001296"/>
    <s v="ActionDown"/>
    <n v="6.4080878969998496"/>
    <s v="ActionUp"/>
    <n v="6.4773691419995796"/>
    <s v="ActionDown"/>
    <n v="6.6101632829995598"/>
    <s v="ActionUp"/>
    <n v="6.6896993730006198"/>
    <s v="Stop"/>
    <n v="6.9344117180007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4"/>
    <x v="25"/>
    <s v="SlowWalk"/>
    <s v="Nexus 4"/>
    <s v="Start"/>
    <n v="0"/>
    <s v="ActionDown"/>
    <n v="39.295131995999299"/>
    <s v="ActionUp"/>
    <n v="39.366549665999599"/>
    <s v="ActionDown"/>
    <n v="39.549183574999901"/>
    <s v="ActionUp"/>
    <n v="39.618953146000401"/>
    <s v="ActionDown"/>
    <n v="39.802472146000497"/>
    <s v="ActionUp"/>
    <n v="39.861864788999803"/>
    <s v="ActionDown"/>
    <n v="40.0250572200002"/>
    <s v="ActionUp"/>
    <n v="40.0945826289989"/>
    <s v="ActionDown"/>
    <n v="40.3899893130001"/>
    <s v="ActionUp"/>
    <n v="40.459362118999699"/>
    <s v="ActionDown"/>
    <n v="40.936303977999998"/>
    <s v="ActionUp"/>
    <n v="40.995818703000602"/>
    <s v="ActionDown"/>
    <n v="41.381779331999397"/>
    <s v="ActionUp"/>
    <n v="41.441385620999398"/>
    <s v="ActionDown"/>
    <n v="41.624813055999702"/>
    <s v="ActionUp"/>
    <n v="41.663848612999502"/>
    <s v="ActionDown"/>
    <n v="41.867785741000198"/>
    <s v="ActionUp"/>
    <n v="41.906668694999098"/>
    <s v="Stop"/>
    <n v="42.312986413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5"/>
    <x v="25"/>
    <s v="SlowWalk"/>
    <s v="Nexus 4"/>
    <s v="Start"/>
    <n v="3.0520999644068002E-5"/>
    <s v="ActionDown"/>
    <n v="0.87880360099916199"/>
    <s v="ActionUp"/>
    <n v="0.92809400199985204"/>
    <s v="ActionDown"/>
    <n v="1.1418586899999299"/>
    <s v="ActionUp"/>
    <n v="1.1916374190004699"/>
    <s v="ActionDown"/>
    <n v="1.3849839769991299"/>
    <s v="ActionUp"/>
    <n v="1.43537311100044"/>
    <s v="ActionDown"/>
    <n v="1.6886922020003099"/>
    <s v="ActionUp"/>
    <n v="1.7482069279994901"/>
    <s v="ActionDown"/>
    <n v="2.0230123609999202"/>
    <s v="ActionUp"/>
    <n v="2.0927514119994099"/>
    <s v="ActionDown"/>
    <n v="2.6709293450003302"/>
    <s v="ActionUp"/>
    <n v="2.7297421029998001"/>
    <s v="ActionDown"/>
    <n v="3.1362124209990698"/>
    <s v="ActionUp"/>
    <n v="3.1958492300000199"/>
    <s v="ActionDown"/>
    <n v="3.3692965049995101"/>
    <s v="ActionUp"/>
    <n v="3.4186174269998402"/>
    <s v="ActionDown"/>
    <n v="3.6528612860001801"/>
    <s v="ActionUp"/>
    <n v="3.7018159620001798"/>
    <s v="Stop"/>
    <n v="4.047550740000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6"/>
    <x v="25"/>
    <s v="SlowWalk"/>
    <s v="Nexus 4"/>
    <s v="Start"/>
    <n v="0"/>
    <s v="ActionDown"/>
    <n v="1.7591332229985699"/>
    <s v="ActionUp"/>
    <n v="1.80772165499911"/>
    <s v="ActionDown"/>
    <n v="1.98153517499849"/>
    <s v="ActionUp"/>
    <n v="2.0408362599991898"/>
    <s v="ActionDown"/>
    <n v="2.19407904799845"/>
    <s v="ActionUp"/>
    <n v="2.2637570589995399"/>
    <s v="ActionDown"/>
    <n v="2.4681825129991899"/>
    <s v="ActionUp"/>
    <n v="2.5204333900000999"/>
    <s v="ActionDown"/>
    <n v="2.7713413719993598"/>
    <s v="ActionUp"/>
    <n v="2.82044864999988"/>
    <s v="ActionDown"/>
    <n v="3.26745002399911"/>
    <s v="ActionUp"/>
    <n v="3.3169845869997499"/>
    <s v="ActionDown"/>
    <n v="3.7736303980000199"/>
    <s v="ActionUp"/>
    <n v="3.8329314829988999"/>
    <s v="ActionDown"/>
    <n v="3.9854723039989"/>
    <s v="ActionUp"/>
    <n v="4.0251487879995604"/>
    <s v="ActionDown"/>
    <n v="4.2695864489996804"/>
    <s v="ActionUp"/>
    <n v="4.3286433699995497"/>
    <s v="Stop"/>
    <n v="4.704806959000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7"/>
    <x v="25"/>
    <s v="SlowWalk"/>
    <s v="Nexus 4"/>
    <s v="Start"/>
    <n v="0"/>
    <s v="ActionDown"/>
    <n v="0.72955897999963704"/>
    <s v="ActionUp"/>
    <n v="0.77778116899935401"/>
    <s v="ActionDown"/>
    <n v="0.99169845799951795"/>
    <s v="ActionUp"/>
    <n v="1.02050968900039"/>
    <s v="ActionDown"/>
    <n v="1.20427285200094"/>
    <s v="ActionUp"/>
    <n v="1.2437662129996101"/>
    <s v="ActionDown"/>
    <n v="1.4473981379996901"/>
    <s v="ActionUp"/>
    <n v="1.5165267810007199"/>
    <s v="ActionDown"/>
    <n v="1.7106058280005501"/>
    <s v="ActionUp"/>
    <n v="1.7697543110007199"/>
    <s v="ActionDown"/>
    <n v="2.14750495900079"/>
    <s v="ActionUp"/>
    <n v="2.1848008529996101"/>
    <s v="ActionDown"/>
    <n v="2.5316954070003699"/>
    <s v="ActionUp"/>
    <n v="2.5801312370003799"/>
    <s v="ActionDown"/>
    <n v="2.7331298640001398"/>
    <s v="ActionUp"/>
    <n v="2.7921562629999199"/>
    <s v="ActionDown"/>
    <n v="3.18116892999933"/>
    <s v="ActionUp"/>
    <n v="3.22783457900004"/>
    <s v="Stop"/>
    <n v="3.613764686999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8"/>
    <x v="25"/>
    <s v="SlowWalk"/>
    <s v="Nexus 4"/>
    <s v="Start"/>
    <n v="0"/>
    <s v="ActionDown"/>
    <n v="1.0844498719998199"/>
    <s v="ActionUp"/>
    <n v="1.14372043399998"/>
    <s v="ActionDown"/>
    <n v="1.39813825800047"/>
    <s v="ActionUp"/>
    <n v="1.4781626730000399"/>
    <s v="ActionDown"/>
    <n v="1.621059056999"/>
    <s v="ActionUp"/>
    <n v="1.6495040440004201"/>
    <s v="ActionDown"/>
    <n v="1.95501296899965"/>
    <s v="ActionUp"/>
    <n v="2.0054326270001099"/>
    <s v="ActionDown"/>
    <n v="2.5423775369999899"/>
    <s v="ActionUp"/>
    <n v="2.6121471080004901"/>
    <s v="ActionDown"/>
    <n v="3.1194262179997101"/>
    <s v="ActionUp"/>
    <n v="3.1786052190000098"/>
    <s v="ActionDown"/>
    <n v="3.3013886770004301"/>
    <s v="ActionUp"/>
    <n v="3.3611475659999899"/>
    <s v="ActionDown"/>
    <n v="3.6356477949993802"/>
    <s v="ActionUp"/>
    <n v="3.6948573169993302"/>
    <s v="ActionDown"/>
    <n v="4.0101327629999997"/>
    <s v="ActionUp"/>
    <n v="4.0589958790005696"/>
    <s v="Stop"/>
    <n v="4.447092934000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9"/>
    <x v="25"/>
    <s v="FastWalk"/>
    <s v="Nexus 4"/>
    <s v="Start"/>
    <n v="0"/>
    <s v="ActionDown"/>
    <n v="0.52586601499933705"/>
    <s v="ActionUp"/>
    <n v="0.57469861099889297"/>
    <s v="ActionDown"/>
    <n v="0.73792156199851799"/>
    <s v="ActionUp"/>
    <n v="0.79734472799827905"/>
    <s v="ActionDown"/>
    <n v="0.94091255799867202"/>
    <s v="ActionUp"/>
    <n v="1.0104379689983001"/>
    <s v="ActionDown"/>
    <n v="1.1333435059987"/>
    <s v="ActionUp"/>
    <n v="1.1832443159982999"/>
    <s v="ActionDown"/>
    <n v="1.30529528499937"/>
    <s v="ActionUp"/>
    <n v="1.3748206929994899"/>
    <s v="ActionDown"/>
    <n v="1.80180070299866"/>
    <s v="ActionUp"/>
    <n v="1.87086830499902"/>
    <s v="ActionDown"/>
    <n v="2.2669922169989101"/>
    <s v="ActionUp"/>
    <n v="2.3267511069989202"/>
    <s v="ActionDown"/>
    <n v="2.5100259419996198"/>
    <s v="ActionUp"/>
    <n v="2.5592247819986298"/>
    <s v="ActionDown"/>
    <n v="2.86433694399966"/>
    <s v="ActionUp"/>
    <n v="2.9234549069988098"/>
    <s v="Stop"/>
    <n v="3.218831070998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0"/>
    <x v="25"/>
    <s v="FastWalk"/>
    <s v="Nexus 4"/>
    <s v="Start"/>
    <n v="0"/>
    <s v="ActionDown"/>
    <n v="0.81901419099995099"/>
    <s v="ActionUp"/>
    <n v="0.87797954900088304"/>
    <s v="ActionDown"/>
    <n v="1.1124675710016101"/>
    <s v="ActionUp"/>
    <n v="1.15153364800062"/>
    <s v="ActionDown"/>
    <n v="1.2743476250016099"/>
    <s v="ActionUp"/>
    <n v="1.3237295890012299"/>
    <s v="ActionDown"/>
    <n v="1.45652372900076"/>
    <s v="ActionUp"/>
    <n v="1.50535632399987"/>
    <s v="ActionDown"/>
    <n v="1.67941400700146"/>
    <s v="ActionUp"/>
    <n v="1.7484205690015999"/>
    <s v="ActionDown"/>
    <n v="2.1244620770012199"/>
    <s v="ActionUp"/>
    <n v="2.1527544620003001"/>
    <s v="ActionDown"/>
    <n v="2.5492751400015501"/>
    <s v="ActionUp"/>
    <n v="2.6087288250000702"/>
    <s v="ActionDown"/>
    <n v="2.7576987620013802"/>
    <s v="ActionUp"/>
    <n v="2.81477185900075"/>
    <s v="ActionDown"/>
    <n v="3.0958339670014499"/>
    <s v="ActionUp"/>
    <n v="3.1251030040002599"/>
    <s v="Stop"/>
    <n v="3.5413093220013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1"/>
    <x v="25"/>
    <s v="FastWalk"/>
    <s v="Nexus 4"/>
    <s v="Start"/>
    <n v="0"/>
    <s v="ActionDown"/>
    <n v="0.48860064099972"/>
    <s v="ActionUp"/>
    <n v="0.53557149399966797"/>
    <s v="ActionDown"/>
    <n v="0.65832443299950605"/>
    <s v="ActionUp"/>
    <n v="0.70740119100082599"/>
    <s v="ActionDown"/>
    <n v="0.820265526999719"/>
    <s v="ActionUp"/>
    <n v="0.86925072499980105"/>
    <s v="ActionDown"/>
    <n v="0.98217610299980096"/>
    <s v="ActionUp"/>
    <n v="1.03158858599999"/>
    <s v="ActionDown"/>
    <n v="1.15424996100045"/>
    <s v="ActionUp"/>
    <n v="1.2041202489999701"/>
    <s v="ActionDown"/>
    <n v="1.5393254999999"/>
    <s v="ActionUp"/>
    <n v="1.5986265829997099"/>
    <s v="ActionDown"/>
    <n v="1.8445902650000701"/>
    <s v="ActionUp"/>
    <n v="1.9021516859993399"/>
    <s v="ActionDown"/>
    <n v="2.0169998469991599"/>
    <s v="ActionUp"/>
    <n v="2.04352205000031"/>
    <s v="ActionDown"/>
    <n v="2.47041050000007"/>
    <s v="ActionUp"/>
    <n v="2.4992827709993399"/>
    <s v="Stop"/>
    <n v="2.78449564999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2"/>
    <x v="25"/>
    <s v="FastWalk"/>
    <s v="Nexus 4"/>
    <s v="Start"/>
    <n v="0"/>
    <s v="ActionDown"/>
    <n v="2.21385624899994"/>
    <s v="ActionUp"/>
    <n v="2.2640317419991298"/>
    <s v="ActionDown"/>
    <n v="2.3961239130003298"/>
    <s v="ActionUp"/>
    <n v="2.4452006730007199"/>
    <s v="ActionDown"/>
    <n v="2.5682588130002801"/>
    <s v="ActionUp"/>
    <n v="2.6093087139997801"/>
    <s v="ActionDown"/>
    <n v="2.7441171989994402"/>
    <s v="ActionUp"/>
    <n v="2.77906302500014"/>
    <s v="ActionDown"/>
    <n v="2.90242636999937"/>
    <s v="ActionUp"/>
    <n v="2.9515641689995298"/>
    <s v="ActionDown"/>
    <n v="3.3683198540002102"/>
    <s v="ActionUp"/>
    <n v="3.4376926610002498"/>
    <s v="ActionDown"/>
    <n v="3.8033267200007601"/>
    <s v="ActionUp"/>
    <n v="3.8525560809994199"/>
    <s v="ActionDown"/>
    <n v="3.9755837030006602"/>
    <s v="ActionUp"/>
    <n v="4.0246909809993596"/>
    <s v="ActionDown"/>
    <n v="4.3601403939992398"/>
    <s v="ActionUp"/>
    <n v="4.4094307949999303"/>
    <s v="Stop"/>
    <n v="4.7043491530002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3"/>
    <x v="25"/>
    <s v="FastWalk"/>
    <s v="Nexus 4"/>
    <s v="Start"/>
    <n v="0"/>
    <s v="ActionDown"/>
    <n v="0.51912101400012001"/>
    <s v="ActionUp"/>
    <n v="0.56712955900002204"/>
    <s v="ActionDown"/>
    <n v="0.67840683699978399"/>
    <s v="ActionUp"/>
    <n v="0.72781931999997995"/>
    <s v="ActionDown"/>
    <n v="0.84043949499937298"/>
    <s v="ActionUp"/>
    <n v="0.88991301799978795"/>
    <s v="ActionDown"/>
    <n v="0.992247827000028"/>
    <s v="ActionUp"/>
    <n v="1.04166030899978"/>
    <s v="ActionDown"/>
    <n v="1.16529833799904"/>
    <s v="ActionUp"/>
    <n v="1.2240500539992301"/>
    <s v="ActionDown"/>
    <n v="1.6000305219986299"/>
    <s v="ActionUp"/>
    <n v="1.64871051499903"/>
    <s v="ActionDown"/>
    <n v="1.954066839"/>
    <s v="ActionUp"/>
    <n v="2.0035708849991298"/>
    <s v="ActionDown"/>
    <n v="2.10605829399901"/>
    <s v="ActionUp"/>
    <n v="2.1657561429983598"/>
    <s v="ActionDown"/>
    <n v="2.2976346719988201"/>
    <s v="ActionUp"/>
    <n v="2.3166183439989201"/>
    <s v="Stop"/>
    <n v="2.94564321799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4"/>
    <x v="25"/>
    <s v="Sitting"/>
    <s v="Nexus 4"/>
    <s v="Start"/>
    <n v="0"/>
    <s v="ActionDown"/>
    <n v="26.7793071830001"/>
    <s v="ActionUp"/>
    <n v="26.834335415998702"/>
    <s v="ActionDown"/>
    <n v="27.048069582999201"/>
    <s v="ActionUp"/>
    <n v="27.107401187999098"/>
    <s v="ActionDown"/>
    <n v="27.260460853998602"/>
    <s v="ActionUp"/>
    <n v="27.320402866000201"/>
    <s v="ActionDown"/>
    <n v="27.463116126999001"/>
    <s v="ActionUp"/>
    <n v="27.5120708039994"/>
    <s v="ActionDown"/>
    <n v="27.716343656999001"/>
    <s v="ActionUp"/>
    <n v="27.7858385439994"/>
    <s v="ActionDown"/>
    <n v="28.141522963000099"/>
    <s v="ActionUp"/>
    <n v="28.200549363998999"/>
    <s v="ActionDown"/>
    <n v="28.556813669998501"/>
    <s v="ActionUp"/>
    <n v="28.616023190999801"/>
    <s v="ActionDown"/>
    <n v="28.769571184999201"/>
    <s v="ActionUp"/>
    <n v="28.8081489369997"/>
    <s v="ActionDown"/>
    <n v="28.961666408999001"/>
    <s v="ActionUp"/>
    <n v="29.031222337000099"/>
    <s v="Stop"/>
    <n v="29.396703795999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5"/>
    <x v="25"/>
    <s v="Sitting"/>
    <s v="Nexus 4"/>
    <s v="Start"/>
    <n v="0"/>
    <s v="ActionDown"/>
    <n v="0.66760262400020998"/>
    <s v="ActionUp"/>
    <n v="0.71732031200008295"/>
    <s v="ActionDown"/>
    <n v="0.910331144999872"/>
    <s v="ActionUp"/>
    <n v="0.97060887999941703"/>
    <s v="ActionDown"/>
    <n v="1.10352510300072"/>
    <s v="ActionUp"/>
    <n v="1.1730505109990099"/>
    <s v="ActionDown"/>
    <n v="1.3363650230003199"/>
    <s v="ActionUp"/>
    <n v="1.3854723029999101"/>
    <s v="ActionDown"/>
    <n v="1.5789714629991001"/>
    <s v="ActionUp"/>
    <n v="1.62035708700022"/>
    <s v="ActionDown"/>
    <n v="2.0148329000003198"/>
    <s v="ActionUp"/>
    <n v="2.0741645029993299"/>
    <s v="ActionDown"/>
    <n v="2.39212574299926"/>
    <s v="ActionUp"/>
    <n v="2.4691896839994998"/>
    <s v="ActionDown"/>
    <n v="2.6023195470006599"/>
    <s v="ActionUp"/>
    <n v="2.6621089580003101"/>
    <s v="ActionDown"/>
    <n v="2.98669311699995"/>
    <s v="ActionUp"/>
    <n v="3.04559743500067"/>
    <s v="Stop"/>
    <n v="3.3410346399996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6"/>
    <x v="25"/>
    <s v="Sitting"/>
    <s v="Nexus 4"/>
    <s v="Start"/>
    <n v="0"/>
    <s v="ActionDown"/>
    <n v="0.535998781000671"/>
    <s v="ActionUp"/>
    <n v="0.59502518000044802"/>
    <s v="ActionDown"/>
    <n v="0.78889058599997897"/>
    <s v="ActionUp"/>
    <n v="0.83815046600102505"/>
    <s v="ActionDown"/>
    <n v="1.0013734170006501"/>
    <s v="ActionUp"/>
    <n v="1.0509690220005701"/>
    <s v="ActionDown"/>
    <n v="1.1934075990011399"/>
    <s v="ActionUp"/>
    <n v="1.24318632700124"/>
    <s v="ActionDown"/>
    <n v="1.41651152200029"/>
    <s v="ActionUp"/>
    <n v="1.4858843279998799"/>
    <s v="ActionDown"/>
    <n v="1.8927208910008599"/>
    <s v="ActionUp"/>
    <n v="1.9515336490003301"/>
    <s v="ActionDown"/>
    <n v="2.2976957110004101"/>
    <s v="ActionUp"/>
    <n v="2.3467114310005801"/>
    <s v="ActionDown"/>
    <n v="2.5099649010007798"/>
    <s v="ActionUp"/>
    <n v="2.5493667030004801"/>
    <s v="ActionDown"/>
    <n v="2.7429269029998902"/>
    <s v="ActionUp"/>
    <n v="2.8021669469999302"/>
    <s v="Stop"/>
    <n v="3.1885548600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7"/>
    <x v="25"/>
    <s v="Sitting"/>
    <s v="Nexus 4"/>
    <s v="Start"/>
    <n v="3.0519999199896099E-5"/>
    <s v="ActionDown"/>
    <n v="0.66580192299988905"/>
    <s v="ActionUp"/>
    <n v="0.72464519999994004"/>
    <s v="ActionDown"/>
    <n v="0.84785594399909303"/>
    <s v="ActionUp"/>
    <n v="0.90734014900044702"/>
    <s v="ActionDown"/>
    <n v="1.0401037689989601"/>
    <s v="ActionUp"/>
    <n v="1.0895467720001699"/>
    <s v="ActionDown"/>
    <n v="1.22276819800026"/>
    <s v="ActionUp"/>
    <n v="1.2718449570002099"/>
    <s v="ActionDown"/>
    <n v="1.4781626730000399"/>
    <s v="ActionUp"/>
    <n v="1.5552266149989"/>
    <s v="ActionDown"/>
    <n v="2.1534869530005301"/>
    <s v="ActionUp"/>
    <n v="2.2126964750004801"/>
    <s v="ActionDown"/>
    <n v="2.6289943539995799"/>
    <s v="ActionUp"/>
    <n v="2.6889058449996801"/>
    <s v="ActionDown"/>
    <n v="2.8111399360004699"/>
    <s v="ActionUp"/>
    <n v="2.8712040280006401"/>
    <s v="ActionDown"/>
    <n v="3.0036014039997099"/>
    <s v="ActionUp"/>
    <n v="3.0731268109993799"/>
    <s v="Stop"/>
    <n v="3.4594842049991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8"/>
    <x v="25"/>
    <s v="Sitting"/>
    <s v="Nexus 4"/>
    <s v="Start"/>
    <n v="0"/>
    <s v="ActionDown"/>
    <n v="0.66473371199936004"/>
    <s v="ActionUp"/>
    <n v="0.73438120100035997"/>
    <s v="ActionDown"/>
    <n v="0.87788799100053405"/>
    <s v="ActionUp"/>
    <n v="0.94701663399973701"/>
    <s v="ActionDown"/>
    <n v="1.0601556549991"/>
    <s v="ActionUp"/>
    <n v="1.1095681379993001"/>
    <s v="ActionDown"/>
    <n v="1.2222798719994801"/>
    <s v="ActionUp"/>
    <n v="1.2607660619996699"/>
    <s v="ActionDown"/>
    <n v="1.4551808340001999"/>
    <s v="ActionUp"/>
    <n v="1.5442087600004"/>
    <s v="ActionDown"/>
    <n v="2.1536090339995999"/>
    <s v="ActionUp"/>
    <n v="2.2027773549998502"/>
    <s v="ActionDown"/>
    <n v="2.6394628420002801"/>
    <s v="ActionUp"/>
    <n v="2.6984892420005"/>
    <s v="ActionDown"/>
    <n v="2.84175187000073"/>
    <s v="ActionUp"/>
    <n v="2.8914695580005998"/>
    <s v="ActionDown"/>
    <n v="3.1152754470003798"/>
    <s v="ActionUp"/>
    <n v="3.1844956530003401"/>
    <s v="Stop"/>
    <n v="3.6220662289997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79"/>
    <x v="26"/>
    <s v="Setup"/>
    <s v="Nexus 4"/>
    <s v="Start"/>
    <n v="0"/>
    <s v="ActionDown"/>
    <n v="3.98480085499977"/>
    <s v="ActionUp"/>
    <n v="4.0313444219991599"/>
    <s v="ActionDown"/>
    <n v="4.5597741479996303"/>
    <s v="ActionUp"/>
    <n v="4.64162978700005"/>
    <s v="ActionDown"/>
    <n v="4.7945673739995902"/>
    <s v="ActionUp"/>
    <n v="4.87248588299917"/>
    <s v="ActionDown"/>
    <n v="5.0060430329995098"/>
    <s v="ActionUp"/>
    <n v="5.0856096449988399"/>
    <s v="ActionDown"/>
    <n v="5.2285365480001902"/>
    <s v="ActionUp"/>
    <n v="5.2979703950004398"/>
    <s v="ActionDown"/>
    <n v="5.7047764369999596"/>
    <s v="ActionUp"/>
    <n v="5.7743628859989196"/>
    <s v="Stop"/>
    <n v="7.6300320459995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0"/>
    <x v="26"/>
    <s v="Setup"/>
    <s v="Nexus 4"/>
    <s v="Start"/>
    <n v="0"/>
    <s v="ActionDown"/>
    <n v="0.50569204899875297"/>
    <s v="ActionUp"/>
    <n v="0.58528917999865304"/>
    <s v="ActionDown"/>
    <n v="1.0036929649995701"/>
    <s v="ActionUp"/>
    <n v="1.06159011099953"/>
    <s v="ActionDown"/>
    <n v="1.2148329020001201"/>
    <s v="ActionUp"/>
    <n v="1.28441934999864"/>
    <s v="ActionDown"/>
    <n v="1.44806958799927"/>
    <s v="ActionUp"/>
    <n v="1.49729894799929"/>
    <s v="ActionDown"/>
    <n v="1.6509385019999101"/>
    <s v="ActionUp"/>
    <n v="1.7200671449991201"/>
    <s v="ActionDown"/>
    <n v="2.20811841899922"/>
    <s v="ActionUp"/>
    <n v="2.2773386239987299"/>
    <s v="Stop"/>
    <n v="2.79536090299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1"/>
    <x v="26"/>
    <s v="Setup"/>
    <s v="Nexus 4"/>
    <s v="Start"/>
    <n v="3.0520001018885503E-5"/>
    <s v="ActionDown"/>
    <n v="0.465801923000981"/>
    <s v="ActionUp"/>
    <n v="0.53596825800013903"/>
    <s v="ActionDown"/>
    <n v="0.95189989300160904"/>
    <s v="ActionUp"/>
    <n v="1.0115366999998501"/>
    <s v="ActionDown"/>
    <n v="1.1649931320007401"/>
    <s v="ActionUp"/>
    <n v="1.2344575000006399"/>
    <s v="ActionDown"/>
    <n v="1.3673737230001199"/>
    <s v="ActionUp"/>
    <n v="1.42688844800068"/>
    <s v="ActionDown"/>
    <n v="1.58007019700016"/>
    <s v="ActionUp"/>
    <n v="1.62942163800107"/>
    <s v="ActionDown"/>
    <n v="2.5224782540008102"/>
    <s v="ActionUp"/>
    <n v="2.5919426210002698"/>
    <s v="Stop"/>
    <n v="2.9677704870009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2"/>
    <x v="26"/>
    <s v="Setup"/>
    <s v="Nexus 4"/>
    <s v="Start"/>
    <n v="0"/>
    <s v="ActionDown"/>
    <n v="0.50645505799911905"/>
    <s v="ActionUp"/>
    <n v="0.56560354199973495"/>
    <s v="ActionDown"/>
    <n v="1.0130016780003599"/>
    <s v="ActionUp"/>
    <n v="1.0821608419992099"/>
    <s v="ActionDown"/>
    <n v="1.2458110799998301"/>
    <s v="ActionUp"/>
    <n v="1.3050206009993399"/>
    <s v="ActionDown"/>
    <n v="1.4685792780000999"/>
    <s v="ActionUp"/>
    <n v="1.5283686870006901"/>
    <s v="ActionDown"/>
    <n v="1.68127575200014"/>
    <s v="ActionUp"/>
    <n v="1.7406073549991501"/>
    <s v="ActionDown"/>
    <n v="2.4921715250002299"/>
    <s v="ActionUp"/>
    <n v="2.5523576989999102"/>
    <s v="Stop"/>
    <n v="2.927056309999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3"/>
    <x v="26"/>
    <s v="Setup"/>
    <s v="Nexus 4"/>
    <s v="Start"/>
    <n v="0"/>
    <s v="ActionDown"/>
    <n v="0.55498245000126101"/>
    <s v="ActionUp"/>
    <n v="0.64437662099953696"/>
    <s v="ActionDown"/>
    <n v="1.0008240500010199"/>
    <s v="ActionUp"/>
    <n v="1.06027773599998"/>
    <s v="ActionDown"/>
    <n v="1.21327636200112"/>
    <s v="ActionUp"/>
    <n v="1.2929345339998599"/>
    <s v="ActionDown"/>
    <n v="1.4260949190011101"/>
    <s v="ActionUp"/>
    <n v="1.4956813669996301"/>
    <s v="ActionDown"/>
    <n v="1.6391881580002501"/>
    <s v="ActionUp"/>
    <n v="1.7184495649999001"/>
    <s v="ActionDown"/>
    <n v="2.5810163290007"/>
    <s v="ActionUp"/>
    <n v="2.6402258500002"/>
    <s v="Stop"/>
    <n v="3.0567068519994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4"/>
    <x v="26"/>
    <s v="Setup"/>
    <s v="Nexus 4"/>
    <s v="Start"/>
    <n v="3.0520999644068002E-5"/>
    <s v="ActionDown"/>
    <n v="0.37445444799959599"/>
    <s v="ActionUp"/>
    <n v="0.44407141699957697"/>
    <s v="ActionDown"/>
    <n v="1.0127269949989499"/>
    <s v="ActionUp"/>
    <n v="1.0926598519999899"/>
    <s v="ActionDown"/>
    <n v="1.2659545239985099"/>
    <s v="ActionUp"/>
    <n v="1.33532733199899"/>
    <s v="ActionDown"/>
    <n v="1.48866168099993"/>
    <s v="ActionUp"/>
    <n v="1.54829848899862"/>
    <s v="ActionDown"/>
    <n v="1.7013886770000599"/>
    <s v="ActionUp"/>
    <n v="1.7709751249985799"/>
    <s v="ActionDown"/>
    <n v="2.4610407439995399"/>
    <s v="ActionUp"/>
    <n v="2.5309018769985401"/>
    <s v="Stop"/>
    <n v="2.8661071259994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5"/>
    <x v="26"/>
    <s v="Setup"/>
    <s v="Nexus 4"/>
    <s v="Start"/>
    <n v="0"/>
    <s v="ActionDown"/>
    <n v="0.425423470000168"/>
    <s v="ActionUp"/>
    <n v="0.48448039100003298"/>
    <s v="ActionDown"/>
    <n v="0.94185869099965203"/>
    <s v="ActionUp"/>
    <n v="1.0316496260002099"/>
    <s v="ActionDown"/>
    <n v="1.20515794399943"/>
    <s v="ActionUp"/>
    <n v="1.27480543299861"/>
    <s v="ActionDown"/>
    <n v="1.4380283840000601"/>
    <s v="ActionUp"/>
    <n v="1.50798107799892"/>
    <s v="ActionDown"/>
    <n v="1.6608881430001901"/>
    <s v="ActionUp"/>
    <n v="1.7100564629999999"/>
    <s v="ActionDown"/>
    <n v="2.40045780499895"/>
    <s v="ActionUp"/>
    <n v="2.4802990999996801"/>
    <s v="Stop"/>
    <n v="2.8457805580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6"/>
    <x v="26"/>
    <s v="Setup"/>
    <s v="Nexus 4"/>
    <s v="Start"/>
    <n v="0"/>
    <s v="ActionDown"/>
    <n v="0.50477643900012403"/>
    <s v="ActionUp"/>
    <n v="0.57390508199932799"/>
    <s v="ActionDown"/>
    <n v="1.0104379669992301"/>
    <s v="ActionUp"/>
    <n v="1.09046238500013"/>
    <s v="ActionDown"/>
    <n v="1.2540821009988501"/>
    <s v="ActionUp"/>
    <n v="1.3334655879989401"/>
    <s v="ActionDown"/>
    <n v="1.4762704099994099"/>
    <s v="ActionUp"/>
    <n v="1.56603082699984"/>
    <s v="ActionDown"/>
    <n v="1.6990691289993201"/>
    <s v="ActionUp"/>
    <n v="1.76856401699842"/>
    <s v="ActionDown"/>
    <n v="2.2663512889994299"/>
    <s v="ActionUp"/>
    <n v="2.3055089270001101"/>
    <s v="Stop"/>
    <n v="2.8642148629987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7"/>
    <x v="26"/>
    <s v="Setup"/>
    <s v="Nexus 4"/>
    <s v="Start"/>
    <n v="0"/>
    <s v="ActionDown"/>
    <n v="0.47453074899931302"/>
    <s v="ActionUp"/>
    <n v="0.56447428600040395"/>
    <s v="ActionDown"/>
    <n v="0.96065923999958602"/>
    <s v="ActionUp"/>
    <n v="1.0500839309988801"/>
    <s v="ActionDown"/>
    <n v="1.20399816899953"/>
    <s v="ActionUp"/>
    <n v="1.26345185399986"/>
    <s v="ActionDown"/>
    <n v="1.4265222039994101"/>
    <s v="ActionUp"/>
    <n v="1.4759041659999601"/>
    <s v="ActionDown"/>
    <n v="1.6289333129989201"/>
    <s v="ActionUp"/>
    <n v="1.68872272299995"/>
    <s v="ActionDown"/>
    <n v="2.5102701050000098"/>
    <s v="ActionUp"/>
    <n v="2.58953151199966"/>
    <s v="Stop"/>
    <n v="2.9251640469992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8"/>
    <x v="26"/>
    <s v="Setup"/>
    <s v="Nexus 4"/>
    <s v="Start"/>
    <n v="0"/>
    <s v="ActionDown"/>
    <n v="0.54478864699922203"/>
    <s v="ActionUp"/>
    <n v="0.633786051999777"/>
    <s v="ActionDown"/>
    <n v="1.00912559099924"/>
    <s v="ActionUp"/>
    <n v="1.0895162529996001"/>
    <s v="ActionDown"/>
    <n v="1.2428200819995201"/>
    <s v="ActionUp"/>
    <n v="1.3023042889999401"/>
    <s v="ActionDown"/>
    <n v="1.4563406079996599"/>
    <s v="ActionUp"/>
    <n v="1.5150618039988299"/>
    <s v="ActionDown"/>
    <n v="1.668335114"/>
    <s v="ActionUp"/>
    <n v="1.72784983999918"/>
    <s v="ActionDown"/>
    <n v="2.38742560699938"/>
    <s v="ActionUp"/>
    <n v="2.4465740889991099"/>
    <s v="Stop"/>
    <n v="3.0759957269983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9"/>
    <x v="26"/>
    <s v="Setup"/>
    <s v="Nexus 4"/>
    <s v="Start"/>
    <n v="0"/>
    <s v="ActionDown"/>
    <n v="0.65743934099918899"/>
    <s v="ActionUp"/>
    <n v="0.71634365899990304"/>
    <s v="ActionDown"/>
    <n v="1.1229665789996901"/>
    <s v="ActionUp"/>
    <n v="1.1927056299991801"/>
    <s v="ActionDown"/>
    <n v="1.3558064999997399"/>
    <s v="ActionUp"/>
    <n v="1.4254845100003799"/>
    <s v="ActionDown"/>
    <n v="1.5685640169995101"/>
    <s v="ActionUp"/>
    <n v="1.64773386199885"/>
    <s v="ActionDown"/>
    <n v="1.7916068969989201"/>
    <s v="ActionUp"/>
    <n v="1.86091866199967"/>
    <s v="ActionDown"/>
    <n v="2.6522813979990998"/>
    <s v="ActionUp"/>
    <n v="2.72150160199998"/>
    <s v="Stop"/>
    <n v="3.1482374469996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0"/>
    <x v="26"/>
    <s v="Setup"/>
    <s v="Nexus 4"/>
    <s v="Start"/>
    <n v="0"/>
    <s v="ActionDown"/>
    <n v="0.51579429400044297"/>
    <s v="ActionUp"/>
    <n v="0.59542194399909898"/>
    <s v="ActionDown"/>
    <n v="0.95046543599892097"/>
    <s v="ActionUp"/>
    <n v="1.0499313290001699"/>
    <s v="ActionDown"/>
    <n v="1.18501449799987"/>
    <s v="ActionUp"/>
    <n v="1.2743171080000999"/>
    <s v="ActionDown"/>
    <n v="1.4061345949994499"/>
    <s v="ActionUp"/>
    <n v="1.4856401649994899"/>
    <s v="ActionDown"/>
    <n v="1.61904471199886"/>
    <s v="ActionUp"/>
    <n v="1.69848924100006"/>
    <s v="ActionDown"/>
    <n v="2.27755226599947"/>
    <s v="ActionUp"/>
    <n v="2.34622310399936"/>
    <s v="Stop"/>
    <n v="2.77332519399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1"/>
    <x v="26"/>
    <s v="Setup"/>
    <s v="Nexus 4"/>
    <s v="Start"/>
    <n v="0"/>
    <s v="ActionDown"/>
    <n v="0.54454448300020797"/>
    <s v="ActionUp"/>
    <n v="0.61330688199995997"/>
    <s v="ActionDown"/>
    <n v="1.0303067299992099"/>
    <s v="ActionUp"/>
    <n v="1.0898214570006499"/>
    <s v="ActionDown"/>
    <n v="1.2631466500006301"/>
    <s v="ActionUp"/>
    <n v="1.33261101700009"/>
    <s v="ActionDown"/>
    <n v="1.47572104400023"/>
    <s v="ActionUp"/>
    <n v="1.5452464520003499"/>
    <s v="ActionDown"/>
    <n v="1.6888142850002601"/>
    <s v="ActionUp"/>
    <n v="1.75779032500031"/>
    <s v="ActionDown"/>
    <n v="2.4398290860008198"/>
    <s v="ActionUp"/>
    <n v="2.5279414020005699"/>
    <s v="Stop"/>
    <n v="2.9339233939990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2"/>
    <x v="26"/>
    <s v="Setup"/>
    <s v="Nexus 4"/>
    <s v="Start"/>
    <n v="0"/>
    <s v="ActionDown"/>
    <n v="0.52449260000139397"/>
    <s v="ActionUp"/>
    <n v="0.61397833000046298"/>
    <s v="ActionDown"/>
    <n v="1.1523882200017299"/>
    <s v="ActionUp"/>
    <n v="1.2316191050012999"/>
    <s v="ActionDown"/>
    <n v="1.3951777810016199"/>
    <s v="ActionUp"/>
    <n v="1.46448954700099"/>
    <s v="ActionDown"/>
    <n v="1.6179764990010801"/>
    <s v="ActionUp"/>
    <n v="1.6777964290013101"/>
    <s v="ActionDown"/>
    <n v="1.82084541400035"/>
    <s v="ActionUp"/>
    <n v="1.8799633750004401"/>
    <s v="ActionDown"/>
    <n v="2.4889974070010701"/>
    <s v="ActionUp"/>
    <n v="2.58861590100059"/>
    <s v="Stop"/>
    <n v="3.0357698760017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3"/>
    <x v="26"/>
    <s v="Setup"/>
    <s v="Nexus 4"/>
    <s v="Start"/>
    <n v="0"/>
    <s v="ActionDown"/>
    <n v="0.62804822200086996"/>
    <s v="ActionUp"/>
    <n v="0.67700289999993402"/>
    <s v="ActionDown"/>
    <n v="1.13444224100021"/>
    <s v="ActionUp"/>
    <n v="1.21394781100025"/>
    <s v="ActionDown"/>
    <n v="1.37741492400164"/>
    <s v="ActionUp"/>
    <n v="1.44712345500011"/>
    <s v="ActionDown"/>
    <n v="1.6000610400005799"/>
    <s v="ActionUp"/>
    <n v="1.6495650850010799"/>
    <s v="ActionDown"/>
    <n v="1.8025331910011999"/>
    <s v="ActionUp"/>
    <n v="1.86201739700118"/>
    <s v="ActionDown"/>
    <n v="2.5234549060005498"/>
    <s v="ActionUp"/>
    <n v="2.59108805200048"/>
    <s v="Stop"/>
    <n v="2.926445903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4"/>
    <x v="26"/>
    <s v="Setup"/>
    <s v="Nexus 4"/>
    <s v="Start"/>
    <n v="0"/>
    <s v="ActionDown"/>
    <n v="0.69708530400021096"/>
    <s v="ActionUp"/>
    <n v="0.76642759200149102"/>
    <s v="ActionDown"/>
    <n v="1.2537768960009901"/>
    <s v="ActionUp"/>
    <n v="1.3329162219997599"/>
    <s v="ActionDown"/>
    <n v="1.4764230130003799"/>
    <s v="ActionUp"/>
    <n v="1.5562337850005801"/>
    <s v="ActionDown"/>
    <n v="1.69909965000078"/>
    <s v="ActionUp"/>
    <n v="1.7584922940004599"/>
    <s v="ActionDown"/>
    <n v="1.8914695570001601"/>
    <s v="ActionUp"/>
    <n v="1.96203265700023"/>
    <s v="ActionDown"/>
    <n v="2.5703036780014301"/>
    <s v="ActionUp"/>
    <n v="2.6500228900003999"/>
    <s v="Stop"/>
    <n v="3.1269952689999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5"/>
    <x v="26"/>
    <s v="Setup"/>
    <s v="Nexus 4"/>
    <s v="Start"/>
    <n v="0"/>
    <s v="ActionDown"/>
    <n v="0.50389134800025204"/>
    <s v="ActionUp"/>
    <n v="0.58348847900015199"/>
    <s v="ActionDown"/>
    <n v="1.21315428100024"/>
    <s v="ActionUp"/>
    <n v="1.27193651699963"/>
    <s v="ActionDown"/>
    <n v="1.4252708690000799"/>
    <s v="ActionUp"/>
    <n v="1.4864947360001599"/>
    <s v="ActionDown"/>
    <n v="1.61773233699932"/>
    <s v="ActionUp"/>
    <n v="1.68731878499966"/>
    <s v="ActionDown"/>
    <n v="1.8227987190002699"/>
    <s v="ActionUp"/>
    <n v="1.8795666099995201"/>
    <s v="ActionDown"/>
    <n v="2.6508469399996102"/>
    <s v="ActionUp"/>
    <n v="2.70001526099986"/>
    <s v="Stop"/>
    <n v="2.986418434998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6"/>
    <x v="26"/>
    <s v="SlowWalk"/>
    <s v="Nexus 4"/>
    <s v="Start"/>
    <n v="3.0520001018885503E-5"/>
    <s v="ActionDown"/>
    <n v="31.9692659819993"/>
    <s v="ActionUp"/>
    <n v="32.055638633999401"/>
    <s v="ActionDown"/>
    <n v="32.5534259070009"/>
    <s v="ActionUp"/>
    <n v="32.622737674000703"/>
    <s v="ActionDown"/>
    <n v="32.786082705000801"/>
    <s v="ActionUp"/>
    <n v="32.865618795000003"/>
    <s v="ActionDown"/>
    <n v="33.008820384000501"/>
    <s v="ActionUp"/>
    <n v="33.068365629000198"/>
    <s v="ActionDown"/>
    <n v="33.201373412000898"/>
    <s v="ActionUp"/>
    <n v="33.260613455000502"/>
    <s v="ActionDown"/>
    <n v="33.9101174999996"/>
    <s v="ActionUp"/>
    <n v="33.979581866000402"/>
    <s v="Stop"/>
    <n v="34.517656031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7"/>
    <x v="26"/>
    <s v="SlowWalk"/>
    <s v="Nexus 4"/>
    <s v="Start"/>
    <n v="0"/>
    <s v="ActionDown"/>
    <n v="0.70694338400062395"/>
    <s v="ActionUp"/>
    <n v="0.80622615600077496"/>
    <s v="ActionDown"/>
    <n v="1.18260338599975"/>
    <s v="ActionUp"/>
    <n v="1.2625057219993301"/>
    <s v="ActionDown"/>
    <n v="1.4055241869991699"/>
    <s v="ActionUp"/>
    <n v="1.46503891199972"/>
    <s v="ActionDown"/>
    <n v="1.6181290999993501"/>
    <s v="ActionUp"/>
    <n v="1.6782237139996099"/>
    <s v="ActionDown"/>
    <n v="1.8104074450002301"/>
    <s v="ActionUp"/>
    <n v="1.86937280600068"/>
    <s v="ActionDown"/>
    <n v="2.5902640009990101"/>
    <s v="ActionUp"/>
    <n v="2.6700137329989899"/>
    <s v="Stop"/>
    <n v="3.289211047000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8"/>
    <x v="26"/>
    <s v="SlowWalk"/>
    <s v="Nexus 4"/>
    <s v="Start"/>
    <n v="3.0519999199896099E-5"/>
    <s v="ActionDown"/>
    <n v="0.78382420299931199"/>
    <s v="ActionUp"/>
    <n v="0.88414466699941796"/>
    <s v="ActionDown"/>
    <n v="1.32192888799909"/>
    <s v="ActionUp"/>
    <n v="1.3810468489991701"/>
    <s v="ActionDown"/>
    <n v="1.53398443399964"/>
    <s v="ActionUp"/>
    <n v="1.5848313759997801"/>
    <s v="ActionDown"/>
    <n v="1.72644590299933"/>
    <s v="ActionUp"/>
    <n v="1.7859606279998801"/>
    <s v="ActionDown"/>
    <n v="1.9088966879989999"/>
    <s v="ActionUp"/>
    <n v="1.9682588129999199"/>
    <s v="ActionDown"/>
    <n v="2.7393560199998301"/>
    <s v="ActionUp"/>
    <n v="2.8090950709993101"/>
    <s v="Stop"/>
    <n v="3.2456584760002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9"/>
    <x v="26"/>
    <s v="SlowWalk"/>
    <s v="Nexus 4"/>
    <s v="Start"/>
    <n v="3.0519999199896099E-5"/>
    <s v="ActionDown"/>
    <n v="0.65786662599930401"/>
    <s v="ActionUp"/>
    <n v="0.75751564099846203"/>
    <s v="ActionDown"/>
    <n v="1.3761635879982299"/>
    <s v="ActionUp"/>
    <n v="1.47608728799968"/>
    <s v="ActionDown"/>
    <n v="1.63943231999837"/>
    <s v="ActionUp"/>
    <n v="1.70926293199954"/>
    <s v="ActionDown"/>
    <n v="1.8518541129997099"/>
    <s v="ActionUp"/>
    <n v="1.9121928879994801"/>
    <s v="ActionDown"/>
    <n v="2.03448801999911"/>
    <s v="ActionUp"/>
    <n v="2.0938806639987799"/>
    <s v="ActionDown"/>
    <n v="2.91561116999946"/>
    <s v="ActionUp"/>
    <n v="2.9850450159992699"/>
    <s v="Stop"/>
    <n v="3.543476269998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0"/>
    <x v="26"/>
    <s v="SlowWalk"/>
    <s v="Nexus 4"/>
    <s v="Start"/>
    <n v="0"/>
    <s v="ActionDown"/>
    <n v="0.63702121099959097"/>
    <s v="ActionUp"/>
    <n v="0.72659850399941195"/>
    <s v="ActionDown"/>
    <n v="1.2142835340000599"/>
    <s v="ActionUp"/>
    <n v="1.2937280620008"/>
    <s v="ActionDown"/>
    <n v="1.45695101300043"/>
    <s v="ActionUp"/>
    <n v="1.49580344800051"/>
    <s v="ActionDown"/>
    <n v="1.64944300199931"/>
    <s v="ActionUp"/>
    <n v="1.7088356460008001"/>
    <s v="ActionDown"/>
    <n v="1.8529223250006901"/>
    <s v="ActionUp"/>
    <n v="1.90144971699919"/>
    <s v="ActionDown"/>
    <n v="2.77393560000018"/>
    <s v="ActionUp"/>
    <n v="2.8541431409994402"/>
    <s v="Stop"/>
    <n v="3.219014192000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1"/>
    <x v="26"/>
    <s v="SlowWalk"/>
    <s v="Nexus 4"/>
    <s v="Start"/>
    <n v="0"/>
    <s v="ActionDown"/>
    <n v="0.70816419900074801"/>
    <s v="ActionUp"/>
    <n v="0.79786357200100599"/>
    <s v="ActionDown"/>
    <n v="1.2950404380007901"/>
    <s v="ActionUp"/>
    <n v="1.3744239269999501"/>
    <s v="ActionDown"/>
    <n v="1.5275141130005001"/>
    <s v="ActionUp"/>
    <n v="1.5766519139997399"/>
    <s v="ActionDown"/>
    <n v="1.7200061029998299"/>
    <s v="ActionUp"/>
    <n v="1.7894704699992801"/>
    <s v="ActionDown"/>
    <n v="1.92272241600039"/>
    <s v="ActionUp"/>
    <n v="1.9847398130004801"/>
    <s v="ActionDown"/>
    <n v="2.69229360400095"/>
    <s v="ActionUp"/>
    <n v="2.77140240900007"/>
    <s v="Stop"/>
    <n v="3.2493819610008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2"/>
    <x v="26"/>
    <s v="FastWalk"/>
    <s v="Nexus 4"/>
    <s v="Start"/>
    <n v="0"/>
    <s v="ActionDown"/>
    <n v="9.0390050360001606"/>
    <s v="ActionUp"/>
    <n v="9.0871967040002293"/>
    <s v="ActionDown"/>
    <n v="9.6357393559992399"/>
    <s v="ActionUp"/>
    <n v="9.7049595600001304"/>
    <s v="ActionDown"/>
    <n v="9.8381199439991107"/>
    <s v="ActionUp"/>
    <n v="9.8974210279993695"/>
    <s v="ActionDown"/>
    <n v="10.0304593299988"/>
    <s v="ActionUp"/>
    <n v="10.100015259998999"/>
    <s v="ActionDown"/>
    <n v="10.3868457199987"/>
    <s v="ActionUp"/>
    <n v="10.454478863999601"/>
    <s v="ActionDown"/>
    <n v="11.144727605000201"/>
    <s v="ActionUp"/>
    <n v="11.213459483998999"/>
    <s v="Stop"/>
    <n v="11.68127575099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3"/>
    <x v="26"/>
    <s v="FastWalk"/>
    <s v="Nexus 4"/>
    <s v="Start"/>
    <n v="3.0520999644068002E-5"/>
    <s v="ActionDown"/>
    <n v="3.3047459190001902"/>
    <s v="ActionUp"/>
    <n v="3.3698153519999301"/>
    <s v="ActionDown"/>
    <n v="3.8173966119993499"/>
    <s v="ActionUp"/>
    <n v="3.8867083789991699"/>
    <s v="ActionDown"/>
    <n v="4.0201434449991202"/>
    <s v="ActionUp"/>
    <n v="4.0787730800002402"/>
    <s v="ActionDown"/>
    <n v="4.2118113839987901"/>
    <s v="ActionUp"/>
    <n v="4.2712040280002803"/>
    <s v="ActionDown"/>
    <n v="4.5968258809989404"/>
    <s v="ActionUp"/>
    <n v="4.6663818099987102"/>
    <s v="ActionDown"/>
    <n v="5.4271631310002704"/>
    <s v="ActionUp"/>
    <n v="5.5065160989997803"/>
    <s v="Stop"/>
    <n v="6.0746528299987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4"/>
    <x v="26"/>
    <s v="FastWalk"/>
    <s v="Nexus 4"/>
    <s v="Start"/>
    <n v="0"/>
    <s v="ActionDown"/>
    <n v="0.47315733200048199"/>
    <s v="ActionUp"/>
    <n v="0.56303982899953497"/>
    <s v="ActionDown"/>
    <n v="0.98968411399982803"/>
    <s v="ActionUp"/>
    <n v="1.06940332699923"/>
    <s v="ActionDown"/>
    <n v="1.2022585079994299"/>
    <s v="ActionUp"/>
    <n v="1.2618953139990401"/>
    <s v="ActionDown"/>
    <n v="1.3838547230006899"/>
    <s v="ActionUp"/>
    <n v="1.44413245699979"/>
    <s v="ActionDown"/>
    <n v="1.5761330679997601"/>
    <s v="ActionUp"/>
    <n v="1.5851060570002999"/>
    <s v="ActionDown"/>
    <n v="2.42743781399985"/>
    <s v="ActionUp"/>
    <n v="2.50703494499975"/>
    <s v="Stop"/>
    <n v="2.9845566910007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5"/>
    <x v="26"/>
    <s v="FastWalk"/>
    <s v="Nexus 4"/>
    <s v="Start"/>
    <n v="0"/>
    <s v="ActionDown"/>
    <n v="1.2736151380013301"/>
    <s v="ActionUp"/>
    <n v="1.3528765450009801"/>
    <s v="ActionDown"/>
    <n v="1.7999084390012201"/>
    <s v="ActionUp"/>
    <n v="1.8993438120014601"/>
    <s v="ActionDown"/>
    <n v="2.0427590410017702"/>
    <s v="ActionUp"/>
    <n v="2.1023958480000098"/>
    <s v="ActionDown"/>
    <n v="2.2150160240016699"/>
    <s v="ActionUp"/>
    <n v="2.2847245530010598"/>
    <s v="ActionDown"/>
    <n v="2.67074622400105"/>
    <s v="ActionUp"/>
    <n v="2.6788341220017098"/>
    <s v="ActionDown"/>
    <n v="4.2705631010012404"/>
    <s v="ActionUp"/>
    <n v="4.3298641830006002"/>
    <s v="Stop"/>
    <n v="4.6754158410003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6"/>
    <x v="26"/>
    <s v="FastWalk"/>
    <s v="Nexus 4"/>
    <s v="Start"/>
    <n v="0"/>
    <s v="ActionDown"/>
    <n v="0.60695864400076904"/>
    <s v="ActionUp"/>
    <n v="0.69623073399998203"/>
    <s v="ActionDown"/>
    <n v="1.10279261300092"/>
    <s v="ActionUp"/>
    <n v="1.17244010400099"/>
    <s v="ActionDown"/>
    <n v="1.3054478860012699"/>
    <s v="ActionUp"/>
    <n v="1.37512589500147"/>
    <s v="ActionDown"/>
    <n v="1.49790935300006"/>
    <s v="ActionUp"/>
    <n v="1.55788188500082"/>
    <s v="ActionDown"/>
    <n v="1.6600640920005301"/>
    <s v="ActionUp"/>
    <n v="1.72937585700128"/>
    <s v="ActionDown"/>
    <n v="2.48008545599986"/>
    <s v="ActionUp"/>
    <n v="2.5293148159998902"/>
    <s v="Stop"/>
    <n v="2.8850907970008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7"/>
    <x v="26"/>
    <s v="FastWalk"/>
    <s v="Nexus 4"/>
    <s v="Start"/>
    <n v="3.0520001018885503E-5"/>
    <s v="ActionDown"/>
    <n v="2.3395391419999201"/>
    <s v="ActionUp"/>
    <n v="2.4387608720007798"/>
    <s v="ActionDown"/>
    <n v="2.8571036170014801"/>
    <s v="ActionUp"/>
    <n v="2.92513352700007"/>
    <s v="ActionDown"/>
    <n v="3.0577140230016"/>
    <s v="ActionUp"/>
    <n v="3.1275751550001498"/>
    <s v="ActionDown"/>
    <n v="3.25008393100142"/>
    <s v="ActionUp"/>
    <n v="3.3201587050007202"/>
    <s v="ActionDown"/>
    <n v="3.4225240330015301"/>
    <s v="ActionUp"/>
    <n v="3.4815504350008202"/>
    <s v="ActionDown"/>
    <n v="4.1112772760006902"/>
    <s v="ActionUp"/>
    <n v="4.1804364409999799"/>
    <s v="Stop"/>
    <n v="4.568258811001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8"/>
    <x v="26"/>
    <s v="FastWalk"/>
    <s v="Nexus 4"/>
    <s v="Start"/>
    <n v="6.1040998843964094E-5"/>
    <s v="ActionDown"/>
    <n v="0.58495345699884604"/>
    <s v="ActionUp"/>
    <n v="0.695101481000165"/>
    <s v="ActionDown"/>
    <n v="1.09150007700009"/>
    <s v="ActionUp"/>
    <n v="1.16117808600029"/>
    <s v="ActionDown"/>
    <n v="1.29366702299921"/>
    <s v="ActionUp"/>
    <n v="1.3431100260004301"/>
    <s v="ActionDown"/>
    <n v="1.4760262479994699"/>
    <s v="ActionUp"/>
    <n v="1.5355409739986401"/>
    <s v="ActionDown"/>
    <n v="1.6383030679990001"/>
    <s v="ActionUp"/>
    <n v="1.7173813529989199"/>
    <s v="ActionDown"/>
    <n v="2.4788646429988099"/>
    <s v="ActionUp"/>
    <n v="2.5883412189996302"/>
    <s v="Stop"/>
    <n v="3.0960476109994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9"/>
    <x v="26"/>
    <s v="FastWalk"/>
    <s v="Nexus 4"/>
    <s v="Start"/>
    <n v="0"/>
    <s v="ActionDown"/>
    <n v="1.4167251649996599"/>
    <s v="ActionUp"/>
    <n v="1.51689302699924"/>
    <s v="ActionDown"/>
    <n v="2.0545399059992602"/>
    <s v="ActionUp"/>
    <n v="2.1245536400001499"/>
    <s v="ActionDown"/>
    <n v="2.2672974220004098"/>
    <s v="ActionUp"/>
    <n v="2.3469555939991502"/>
    <s v="ActionDown"/>
    <n v="2.4697085299994699"/>
    <s v="ActionUp"/>
    <n v="2.5288570129996502"/>
    <s v="ActionDown"/>
    <n v="2.6423622780002902"/>
    <s v="ActionUp"/>
    <n v="2.7111551960006102"/>
    <s v="ActionDown"/>
    <n v="3.4733099349996301"/>
    <s v="ActionUp"/>
    <n v="3.5417976499993502"/>
    <s v="Stop"/>
    <n v="3.9474133999992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0"/>
    <x v="26"/>
    <s v="FastWalk"/>
    <s v="Nexus 4"/>
    <s v="Start"/>
    <n v="0"/>
    <s v="ActionDown"/>
    <n v="0.45548603499992102"/>
    <s v="ActionUp"/>
    <n v="0.52421791400047302"/>
    <s v="ActionDown"/>
    <n v="0.88005493600030604"/>
    <s v="ActionUp"/>
    <n v="0.92894857200008096"/>
    <s v="ActionDown"/>
    <n v="1.07242484200105"/>
    <s v="ActionUp"/>
    <n v="1.1419807710008101"/>
    <s v="ActionDown"/>
    <n v="1.26482526899962"/>
    <s v="ActionUp"/>
    <n v="1.32452311700035"/>
    <s v="ActionDown"/>
    <n v="1.4470624130008201"/>
    <s v="ActionUp"/>
    <n v="1.51652678000027"/>
    <s v="ActionDown"/>
    <n v="2.2269800079993698"/>
    <s v="ActionUp"/>
    <n v="2.29745154699958"/>
    <s v="Stop"/>
    <n v="2.6621394770008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1"/>
    <x v="26"/>
    <s v="FastWalk"/>
    <s v="Nexus 4"/>
    <s v="Start"/>
    <n v="0"/>
    <s v="ActionDown"/>
    <n v="0.41458873699957599"/>
    <s v="ActionUp"/>
    <n v="0.48252708499967401"/>
    <s v="ActionDown"/>
    <n v="0.88869220000015003"/>
    <s v="ActionUp"/>
    <n v="0.97823897200032595"/>
    <s v="ActionDown"/>
    <n v="1.1317564450000599"/>
    <s v="ActionUp"/>
    <n v="1.2012818549992501"/>
    <s v="ActionDown"/>
    <n v="1.33422859699931"/>
    <s v="ActionUp"/>
    <n v="1.39398748500025"/>
    <s v="ActionDown"/>
    <n v="1.56719059799979"/>
    <s v="ActionUp"/>
    <n v="1.60619563299951"/>
    <s v="ActionDown"/>
    <n v="2.2351594669999"/>
    <s v="ActionUp"/>
    <n v="2.3354494109989901"/>
    <s v="Stop"/>
    <n v="2.7821761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2"/>
    <x v="26"/>
    <s v="Sitting"/>
    <s v="Nexus 4"/>
    <s v="Start"/>
    <n v="3.0520001018885503E-5"/>
    <s v="ActionDown"/>
    <n v="9.0601556520014093"/>
    <s v="ActionUp"/>
    <n v="9.1195482969997101"/>
    <s v="ActionDown"/>
    <n v="9.5352052480011409"/>
    <s v="ActionUp"/>
    <n v="9.5858690650002192"/>
    <s v="ActionDown"/>
    <n v="9.7076758729999693"/>
    <s v="ActionUp"/>
    <n v="9.7572714770012592"/>
    <s v="ActionDown"/>
    <n v="9.8803296180012694"/>
    <s v="ActionUp"/>
    <n v="9.9293758570001902"/>
    <s v="ActionDown"/>
    <n v="10.3060888119998"/>
    <s v="ActionUp"/>
    <n v="10.354860368001001"/>
    <s v="ActionDown"/>
    <n v="10.944117196000599"/>
    <s v="ActionUp"/>
    <n v="10.992888751999899"/>
    <s v="Stop"/>
    <n v="11.470227374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3"/>
    <x v="26"/>
    <s v="Sitting"/>
    <s v="Nexus 4"/>
    <s v="Start"/>
    <n v="0"/>
    <s v="ActionDown"/>
    <n v="0.54600946199934697"/>
    <s v="ActionUp"/>
    <n v="0.59475049599859597"/>
    <s v="ActionDown"/>
    <n v="0.99133221499869195"/>
    <s v="ActionUp"/>
    <n v="1.0408667789997701"/>
    <s v="ActionDown"/>
    <n v="1.1738440409990201"/>
    <s v="ActionUp"/>
    <n v="1.2228292379986601"/>
    <s v="ActionDown"/>
    <n v="1.34588737999911"/>
    <s v="ActionUp"/>
    <n v="1.3949641389990499"/>
    <s v="ActionDown"/>
    <n v="1.5078284749997599"/>
    <s v="ActionUp"/>
    <n v="1.5569357549993501"/>
    <s v="ActionDown"/>
    <n v="2.2880207539983499"/>
    <s v="ActionUp"/>
    <n v="2.33694490999914"/>
    <s v="Stop"/>
    <n v="2.7747291319992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4"/>
    <x v="26"/>
    <s v="Sitting"/>
    <s v="Nexus 4"/>
    <s v="Start"/>
    <n v="0"/>
    <s v="ActionDown"/>
    <n v="0.55556233800052701"/>
    <s v="ActionUp"/>
    <n v="0.60454753700105301"/>
    <s v="ActionDown"/>
    <n v="1.0413245840009"/>
    <s v="ActionUp"/>
    <n v="1.09052342299946"/>
    <s v="ActionDown"/>
    <n v="1.2236227680004901"/>
    <s v="ActionUp"/>
    <n v="1.2829238510003"/>
    <s v="ActionDown"/>
    <n v="1.40598199300075"/>
    <s v="ActionUp"/>
    <n v="1.44480390600074"/>
    <s v="ActionDown"/>
    <n v="1.5681062099993099"/>
    <s v="ActionUp"/>
    <n v="1.61754921300052"/>
    <s v="ActionDown"/>
    <n v="2.3686860970010399"/>
    <s v="ActionUp"/>
    <n v="2.4072943680002901"/>
    <s v="Stop"/>
    <n v="2.813734167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5"/>
    <x v="26"/>
    <s v="Sitting"/>
    <s v="Nexus 4"/>
    <s v="Start"/>
    <n v="0"/>
    <s v="ActionDown"/>
    <n v="0.46528307699918497"/>
    <s v="ActionUp"/>
    <n v="0.50410498999917697"/>
    <s v="ActionDown"/>
    <n v="0.94109568199928595"/>
    <s v="ActionUp"/>
    <n v="0.97015107599872796"/>
    <s v="ActionDown"/>
    <n v="1.1233328250000301"/>
    <s v="ActionUp"/>
    <n v="1.16279566599951"/>
    <s v="ActionDown"/>
    <n v="1.29546772399953"/>
    <s v="ActionUp"/>
    <n v="1.34500228799879"/>
    <s v="ActionDown"/>
    <n v="1.467755226"/>
    <s v="ActionUp"/>
    <n v="1.52769723799974"/>
    <s v="ActionDown"/>
    <n v="2.2076606119990099"/>
    <s v="ActionUp"/>
    <n v="2.2389745149994198"/>
    <s v="Stop"/>
    <n v="2.622524033999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6"/>
    <x v="26"/>
    <s v="Sitting"/>
    <s v="Nexus 4"/>
    <s v="Start"/>
    <n v="0"/>
    <s v="ActionDown"/>
    <n v="0.46497787299995202"/>
    <s v="ActionUp"/>
    <n v="0.53355714899953399"/>
    <s v="ActionDown"/>
    <n v="0.91185716499967295"/>
    <s v="ActionUp"/>
    <n v="0.95949946600012403"/>
    <s v="ActionDown"/>
    <n v="1.0927514119994099"/>
    <s v="ActionUp"/>
    <n v="1.1416145269995399"/>
    <s v="ActionDown"/>
    <n v="1.2647337099988301"/>
    <s v="ActionUp"/>
    <n v="1.30352510299962"/>
    <s v="ActionDown"/>
    <n v="1.42667480499949"/>
    <s v="ActionUp"/>
    <n v="1.4759957259993799"/>
    <s v="ActionDown"/>
    <n v="2.11573325300014"/>
    <s v="ActionUp"/>
    <n v="2.1653288569996199"/>
    <s v="Stop"/>
    <n v="2.6018007009988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7"/>
    <x v="26"/>
    <s v="Sitting"/>
    <s v="Nexus 4"/>
    <s v="Start"/>
    <n v="0"/>
    <s v="ActionDown"/>
    <n v="0.46351289500125797"/>
    <s v="ActionUp"/>
    <n v="0.51277277500048501"/>
    <s v="ActionDown"/>
    <n v="0.90883564900104796"/>
    <s v="ActionUp"/>
    <n v="0.95794292800019298"/>
    <s v="ActionDown"/>
    <n v="1.0908591490006001"/>
    <s v="ActionUp"/>
    <n v="1.1399969480007699"/>
    <s v="ActionDown"/>
    <n v="1.26308561000041"/>
    <s v="ActionUp"/>
    <n v="1.31268121500033"/>
    <s v="ActionDown"/>
    <n v="1.4254845110008301"/>
    <s v="ActionUp"/>
    <n v="1.46439798700157"/>
    <s v="ActionDown"/>
    <n v="2.1642606450004598"/>
    <s v="ActionUp"/>
    <n v="2.2140698920011301"/>
    <s v="Stop"/>
    <n v="2.7318785290008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"/>
    <x v="27"/>
    <s v="Setup"/>
    <s v="Nexus 5X"/>
    <s v="Start"/>
    <n v="4.7399998948094401E-6"/>
    <s v="ActionDown"/>
    <n v="15.033638842"/>
    <s v="ActionUp"/>
    <n v="15.081553949999901"/>
    <s v="ActionDown"/>
    <n v="15.207810212999901"/>
    <s v="ActionUp"/>
    <n v="15.2620496449999"/>
    <s v="ActionDown"/>
    <n v="15.393960752000099"/>
    <s v="ActionUp"/>
    <n v="15.434168881"/>
    <s v="ActionDown"/>
    <n v="15.569029311000101"/>
    <s v="ActionUp"/>
    <n v="15.6177855139999"/>
    <s v="ActionDown"/>
    <n v="15.775944801000101"/>
    <s v="ActionUp"/>
    <n v="15.8254149099998"/>
    <s v="ActionDown"/>
    <n v="16.147862703000101"/>
    <s v="ActionUp"/>
    <n v="16.198624061999901"/>
    <s v="ActionDown"/>
    <n v="16.332306158999899"/>
    <s v="ActionUp"/>
    <n v="16.388897622000002"/>
    <s v="ActionDown"/>
    <n v="16.554712690999999"/>
    <s v="ActionUp"/>
    <n v="16.6036183209998"/>
    <s v="ActionDown"/>
    <n v="16.958090127000101"/>
    <s v="ActionUp"/>
    <n v="17.019443987000098"/>
    <s v="ActionDown"/>
    <n v="17.3654260009998"/>
    <s v="ActionUp"/>
    <n v="17.427216579999801"/>
    <s v="Stop"/>
    <n v="18.78069786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"/>
    <x v="27"/>
    <s v="Setup"/>
    <s v="Nexus 5X"/>
    <s v="Start"/>
    <n v="1.33329999698617E-5"/>
    <s v="ActionDown"/>
    <n v="0.42771790699998702"/>
    <s v="ActionUp"/>
    <n v="0.47610338000003999"/>
    <s v="ActionDown"/>
    <n v="0.58529500600025097"/>
    <s v="ActionUp"/>
    <n v="0.65071917900013398"/>
    <s v="ActionDown"/>
    <n v="0.76803945100027704"/>
    <s v="ActionUp"/>
    <n v="0.82388570700004404"/>
    <s v="ActionDown"/>
    <n v="0.94408983300036198"/>
    <s v="ActionUp"/>
    <n v="1.0021223910002801"/>
    <s v="ActionDown"/>
    <n v="1.1426752180000199"/>
    <s v="ActionUp"/>
    <n v="1.1911363680001099"/>
    <s v="ActionDown"/>
    <n v="1.4612684789999499"/>
    <s v="ActionUp"/>
    <n v="1.5143417130002399"/>
    <s v="ActionDown"/>
    <n v="1.66785839500016"/>
    <s v="ActionUp"/>
    <n v="1.71276454500002"/>
    <s v="ActionDown"/>
    <n v="1.84921601700034"/>
    <s v="ActionUp"/>
    <n v="1.9040169600002601"/>
    <s v="ActionDown"/>
    <n v="2.2388855350000001"/>
    <s v="ActionUp"/>
    <n v="2.3012584060002101"/>
    <s v="ActionDown"/>
    <n v="2.6326336470001399"/>
    <s v="ActionUp"/>
    <n v="2.6826165689999399"/>
    <s v="Stop"/>
    <n v="3.051695616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"/>
    <x v="27"/>
    <s v="Setup"/>
    <s v="Nexus 5X"/>
    <s v="Start"/>
    <n v="1.35420000333397E-5"/>
    <s v="ActionDown"/>
    <n v="0.41962577000003798"/>
    <s v="ActionUp"/>
    <n v="0.46564155600026402"/>
    <s v="ActionDown"/>
    <n v="0.58449818200006098"/>
    <s v="ActionUp"/>
    <n v="0.63235954200035804"/>
    <s v="ActionDown"/>
    <n v="0.76651200300011602"/>
    <s v="ActionUp"/>
    <n v="0.81447247599999095"/>
    <s v="ActionDown"/>
    <n v="0.959341397000116"/>
    <s v="ActionUp"/>
    <n v="0.99818254600040701"/>
    <s v="ActionDown"/>
    <n v="1.1517621970001499"/>
    <s v="ActionUp"/>
    <n v="1.19525761800014"/>
    <s v="ActionDown"/>
    <n v="1.5173923380002601"/>
    <s v="ActionUp"/>
    <n v="1.5683526030002199"/>
    <s v="ActionDown"/>
    <n v="1.71313537800006"/>
    <s v="ActionUp"/>
    <n v="1.7609869460002301"/>
    <s v="ActionDown"/>
    <n v="1.90463779300034"/>
    <s v="ActionUp"/>
    <n v="1.9528323290001"/>
    <s v="ActionDown"/>
    <n v="2.3069746560004201"/>
    <s v="ActionUp"/>
    <n v="2.3565263800001"/>
    <s v="ActionDown"/>
    <n v="2.6997198000003602"/>
    <s v="ActionUp"/>
    <n v="2.7557701180003198"/>
    <s v="Stop"/>
    <n v="3.1083764550003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4"/>
    <x v="27"/>
    <s v="Setup"/>
    <s v="Nexus 5X"/>
    <s v="Start"/>
    <n v="5.0364999879093301E-5"/>
    <s v="ActionDown"/>
    <n v="0.41922624000017"/>
    <s v="ActionUp"/>
    <n v="0.465914265000265"/>
    <s v="ActionDown"/>
    <n v="0.59271938200026797"/>
    <s v="ActionUp"/>
    <n v="0.65016178299992999"/>
    <s v="ActionDown"/>
    <n v="0.78630393200000903"/>
    <s v="ActionUp"/>
    <n v="0.83270669700004796"/>
    <s v="ActionDown"/>
    <n v="0.99297020299991301"/>
    <s v="ActionUp"/>
    <n v="1.0415989580001199"/>
    <s v="ActionDown"/>
    <n v="1.20177157800026"/>
    <s v="ActionUp"/>
    <n v="1.24629121799989"/>
    <s v="ActionDown"/>
    <n v="1.56704072899992"/>
    <s v="ActionUp"/>
    <n v="1.6125143270000899"/>
    <s v="ActionDown"/>
    <n v="1.7578288730000999"/>
    <s v="ActionUp"/>
    <n v="1.8037216900002"/>
    <s v="ActionDown"/>
    <n v="1.9718645190000601"/>
    <s v="ActionUp"/>
    <n v="2.01766582600021"/>
    <s v="ActionDown"/>
    <n v="2.4090961770002601"/>
    <s v="ActionUp"/>
    <n v="2.47502404900023"/>
    <s v="ActionDown"/>
    <n v="2.83783851099997"/>
    <s v="ActionUp"/>
    <n v="2.8897867979999301"/>
    <s v="Stop"/>
    <n v="3.2854550140000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5"/>
    <x v="27"/>
    <s v="Setup"/>
    <s v="Nexus 5X"/>
    <s v="Start"/>
    <n v="2.9218999770819199E-5"/>
    <s v="ActionDown"/>
    <n v="0.47576291299992501"/>
    <s v="ActionUp"/>
    <n v="0.52210052200007295"/>
    <s v="ActionDown"/>
    <n v="0.65347636800015596"/>
    <s v="ActionUp"/>
    <n v="0.70238199799996404"/>
    <s v="ActionDown"/>
    <n v="0.85293857499982495"/>
    <s v="ActionUp"/>
    <n v="0.90193113199984498"/>
    <s v="ActionDown"/>
    <n v="1.03627369800005"/>
    <s v="ActionUp"/>
    <n v="1.0920520889999299"/>
    <s v="ActionDown"/>
    <n v="1.2512976259999899"/>
    <s v="ActionUp"/>
    <n v="1.29097335799997"/>
    <s v="ActionDown"/>
    <n v="1.6551652690000001"/>
    <s v="ActionUp"/>
    <n v="1.70558694200008"/>
    <s v="ActionDown"/>
    <n v="1.8557293519997899"/>
    <s v="ActionUp"/>
    <n v="1.9126208160000699"/>
    <s v="ActionDown"/>
    <n v="2.0814169790000898"/>
    <s v="ActionUp"/>
    <n v="2.1316192760000301"/>
    <s v="ActionDown"/>
    <n v="2.49352623899994"/>
    <s v="ActionUp"/>
    <n v="2.5438477540001201"/>
    <s v="ActionDown"/>
    <n v="2.9075494570001799"/>
    <s v="ActionUp"/>
    <n v="2.9502357639998902"/>
    <s v="Stop"/>
    <n v="3.3443521049998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6"/>
    <x v="27"/>
    <s v="Setup"/>
    <s v="Nexus 5X"/>
    <s v="Start"/>
    <n v="1.7500000012660098E-5"/>
    <s v="ActionDown"/>
    <n v="0.41975993799997002"/>
    <s v="ActionUp"/>
    <n v="0.46575410900004499"/>
    <s v="ActionDown"/>
    <n v="0.59379177799974003"/>
    <s v="ActionUp"/>
    <n v="0.64884261699989998"/>
    <s v="ActionDown"/>
    <n v="0.78183367199971998"/>
    <s v="ActionUp"/>
    <n v="0.83912633399995595"/>
    <s v="ActionDown"/>
    <n v="0.96638150299986503"/>
    <s v="ActionUp"/>
    <n v="1.0123036429999901"/>
    <s v="ActionDown"/>
    <n v="1.1645548040000899"/>
    <s v="ActionUp"/>
    <n v="1.1951073069999401"/>
    <s v="ActionDown"/>
    <n v="1.36732888699998"/>
    <s v="ActionUp"/>
    <n v="1.40451779699969"/>
    <s v="ActionDown"/>
    <n v="1.7368508509998699"/>
    <s v="ActionUp"/>
    <n v="1.77637757299999"/>
    <s v="ActionDown"/>
    <n v="1.9099227429996899"/>
    <s v="ActionUp"/>
    <n v="1.96586868599979"/>
    <s v="ActionDown"/>
    <n v="2.1015277619999302"/>
    <s v="ActionUp"/>
    <n v="2.1503701629999301"/>
    <s v="ActionDown"/>
    <n v="2.5254653039996802"/>
    <s v="ActionUp"/>
    <n v="2.5910288519999001"/>
    <s v="Stop"/>
    <n v="3.714814642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7"/>
    <x v="27"/>
    <s v="Setup"/>
    <s v="Nexus 5X"/>
    <s v="Start"/>
    <n v="1.7692700021143499E-4"/>
    <s v="ActionDown"/>
    <n v="0.39118149600017199"/>
    <s v="ActionUp"/>
    <n v="0.43686113600006099"/>
    <s v="ActionDown"/>
    <n v="0.57042963799994995"/>
    <s v="ActionUp"/>
    <n v="0.628217457000118"/>
    <s v="ActionDown"/>
    <n v="0.76950002300009102"/>
    <s v="ActionUp"/>
    <n v="0.82638919500004704"/>
    <s v="ActionDown"/>
    <n v="0.97792499200022498"/>
    <s v="ActionUp"/>
    <n v="1.0258708300002499"/>
    <s v="ActionDown"/>
    <n v="1.1854404290002001"/>
    <s v="ActionUp"/>
    <n v="1.24250585100026"/>
    <s v="ActionDown"/>
    <n v="1.6414356330001201"/>
    <s v="ActionUp"/>
    <n v="1.69808105299989"/>
    <s v="ActionDown"/>
    <n v="1.81962184600024"/>
    <s v="ActionUp"/>
    <n v="1.8779900290000999"/>
    <s v="ActionDown"/>
    <n v="2.0270263980000802"/>
    <s v="ActionUp"/>
    <n v="2.0809491640002298"/>
    <s v="ActionDown"/>
    <n v="2.4705339420002002"/>
    <s v="ActionUp"/>
    <n v="2.5365776470002799"/>
    <s v="ActionDown"/>
    <n v="2.922966696"/>
    <s v="ActionUp"/>
    <n v="2.9756378470001401"/>
    <s v="Stop"/>
    <n v="3.515651130000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8"/>
    <x v="27"/>
    <s v="Setup"/>
    <s v="Nexus 5X"/>
    <s v="Start"/>
    <n v="2.619799988679E-5"/>
    <s v="ActionDown"/>
    <n v="0.36615659900007802"/>
    <s v="ActionUp"/>
    <n v="0.40280978000009698"/>
    <s v="ActionDown"/>
    <n v="0.53991708600005905"/>
    <s v="ActionUp"/>
    <n v="0.58433469400006199"/>
    <s v="ActionDown"/>
    <n v="0.70944236300010699"/>
    <s v="ActionUp"/>
    <n v="0.767626899999868"/>
    <s v="ActionDown"/>
    <n v="0.91159165399994802"/>
    <s v="ActionUp"/>
    <n v="0.96245832600016001"/>
    <s v="ActionDown"/>
    <n v="1.12187000799985"/>
    <s v="ActionUp"/>
    <n v="1.1747723569997099"/>
    <s v="ActionDown"/>
    <n v="1.4972314000001401"/>
    <s v="ActionUp"/>
    <n v="1.5539249989997099"/>
    <s v="ActionDown"/>
    <n v="1.6982672009999"/>
    <s v="ActionUp"/>
    <n v="1.7545537169998999"/>
    <s v="ActionDown"/>
    <n v="1.9169504000001301"/>
    <s v="ActionUp"/>
    <n v="1.9617300919999201"/>
    <s v="ActionDown"/>
    <n v="2.3323521080001202"/>
    <s v="ActionUp"/>
    <n v="2.3853776339997199"/>
    <s v="ActionDown"/>
    <n v="2.7395427729998101"/>
    <s v="ActionUp"/>
    <n v="2.7916493409998102"/>
    <s v="Stop"/>
    <n v="3.10469817400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9"/>
    <x v="27"/>
    <s v="Setup"/>
    <s v="Nexus 5X"/>
    <s v="Start"/>
    <n v="2.3177000002760899E-5"/>
    <s v="ActionDown"/>
    <n v="0.38201873600019098"/>
    <s v="ActionUp"/>
    <n v="0.439099105999957"/>
    <s v="ActionDown"/>
    <n v="0.58022865100019705"/>
    <s v="ActionUp"/>
    <n v="0.62753797899995301"/>
    <s v="ActionDown"/>
    <n v="0.77070783699991796"/>
    <s v="ActionUp"/>
    <n v="0.82706107200010504"/>
    <s v="ActionDown"/>
    <n v="0.96038598099994399"/>
    <s v="ActionUp"/>
    <n v="1.01869942400026"/>
    <s v="ActionDown"/>
    <n v="1.2039961099999299"/>
    <s v="ActionUp"/>
    <n v="1.2682186679999099"/>
    <s v="ActionDown"/>
    <n v="1.58808635600007"/>
    <s v="ActionUp"/>
    <n v="1.631207506"/>
    <s v="ActionDown"/>
    <n v="1.7955863239999399"/>
    <s v="ActionUp"/>
    <n v="1.8505720070002001"/>
    <s v="ActionDown"/>
    <n v="2.0165345760001401"/>
    <s v="ActionUp"/>
    <n v="2.07179505000021"/>
    <s v="ActionDown"/>
    <n v="2.47583196499999"/>
    <s v="ActionUp"/>
    <n v="2.5189984280000299"/>
    <s v="ActionDown"/>
    <n v="2.9809457650003401"/>
    <s v="ActionUp"/>
    <n v="3.0333449889999402"/>
    <s v="Stop"/>
    <n v="3.4533996140003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0"/>
    <x v="27"/>
    <s v="Setup"/>
    <s v="Nexus 5X"/>
    <s v="Start"/>
    <n v="2.9843999982403999E-5"/>
    <s v="ActionDown"/>
    <n v="0.473750307000045"/>
    <s v="ActionUp"/>
    <n v="0.52042041599997901"/>
    <s v="ActionDown"/>
    <n v="0.65632917999982898"/>
    <s v="ActionUp"/>
    <n v="0.70425366400013401"/>
    <s v="ActionDown"/>
    <n v="0.83601773899999898"/>
    <s v="ActionUp"/>
    <n v="0.88536706700006096"/>
    <s v="ActionDown"/>
    <n v="1.04060510399995"/>
    <s v="ActionUp"/>
    <n v="1.08639078499982"/>
    <s v="ActionDown"/>
    <n v="1.2382502280001899"/>
    <s v="ActionUp"/>
    <n v="1.295706848"/>
    <s v="ActionDown"/>
    <n v="1.6476676120000699"/>
    <s v="ActionUp"/>
    <n v="1.6940177209998999"/>
    <s v="ActionDown"/>
    <n v="1.8345190889999601"/>
    <s v="ActionUp"/>
    <n v="1.88854320900009"/>
    <s v="ActionDown"/>
    <n v="2.0462063499999199"/>
    <s v="ActionUp"/>
    <n v="2.0956319279998699"/>
    <s v="ActionDown"/>
    <n v="2.4752179550000601"/>
    <s v="ActionUp"/>
    <n v="2.5277790539998901"/>
    <s v="ActionDown"/>
    <n v="2.8826359119998402"/>
    <s v="ActionUp"/>
    <n v="2.9351287300000801"/>
    <s v="Stop"/>
    <n v="3.306486057999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"/>
    <x v="27"/>
    <s v="Setup"/>
    <s v="Nexus 5X"/>
    <s v="Start"/>
    <n v="4.0365000131714603E-5"/>
    <s v="ActionDown"/>
    <n v="0.81364627900029496"/>
    <s v="ActionUp"/>
    <n v="0.86782826300031901"/>
    <s v="ActionDown"/>
    <n v="0.99174093200008395"/>
    <s v="ActionUp"/>
    <n v="1.0517110420000699"/>
    <s v="ActionDown"/>
    <n v="1.1782544920001701"/>
    <s v="ActionUp"/>
    <n v="1.2347803830002699"/>
    <s v="ActionDown"/>
    <n v="1.3770045119999801"/>
    <s v="ActionUp"/>
    <n v="1.42366259000027"/>
    <s v="ActionDown"/>
    <n v="1.59371208600032"/>
    <s v="ActionUp"/>
    <n v="1.6485986540001201"/>
    <s v="ActionDown"/>
    <n v="1.9749745200001501"/>
    <s v="ActionUp"/>
    <n v="2.0220101499999101"/>
    <s v="ActionDown"/>
    <n v="2.1567447460001801"/>
    <s v="ActionUp"/>
    <n v="2.20347016799996"/>
    <s v="ActionDown"/>
    <n v="2.35615934899988"/>
    <s v="ActionUp"/>
    <n v="2.4031089889999699"/>
    <s v="ActionDown"/>
    <n v="2.6992878210003202"/>
    <s v="ActionUp"/>
    <n v="2.7505418890000302"/>
    <s v="ActionDown"/>
    <n v="3.0804650469999602"/>
    <s v="ActionUp"/>
    <n v="3.1323299999999099"/>
    <s v="Stop"/>
    <n v="3.502311337000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"/>
    <x v="27"/>
    <s v="Setup"/>
    <s v="Nexus 5X"/>
    <s v="Start"/>
    <n v="3.9791000290279003E-5"/>
    <s v="ActionDown"/>
    <n v="0.39349134200028801"/>
    <s v="ActionUp"/>
    <n v="0.45054186800007301"/>
    <s v="ActionDown"/>
    <n v="0.57398443300007695"/>
    <s v="ActionUp"/>
    <n v="0.62251672899992605"/>
    <s v="ActionDown"/>
    <n v="0.75560158600001104"/>
    <s v="ActionUp"/>
    <n v="0.81473841500019195"/>
    <s v="ActionDown"/>
    <n v="0.94926801200017497"/>
    <s v="ActionUp"/>
    <n v="1.00445197599992"/>
    <s v="ActionDown"/>
    <n v="1.1594046469999699"/>
    <s v="ActionUp"/>
    <n v="1.2124426730001601"/>
    <s v="ActionDown"/>
    <n v="1.52369197500001"/>
    <s v="ActionUp"/>
    <n v="1.5796072930002001"/>
    <s v="ActionDown"/>
    <n v="1.7063654309999901"/>
    <s v="ActionUp"/>
    <n v="1.75871345700034"/>
    <s v="ActionDown"/>
    <n v="1.9115971179999101"/>
    <s v="ActionUp"/>
    <n v="1.9586793620001099"/>
    <s v="ActionDown"/>
    <n v="2.3140304920002501"/>
    <s v="ActionUp"/>
    <n v="2.3656872670003302"/>
    <s v="ActionDown"/>
    <n v="2.6984626130001699"/>
    <s v="ActionUp"/>
    <n v="2.7471858990002098"/>
    <s v="Stop"/>
    <n v="3.176861464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"/>
    <x v="27"/>
    <s v="Setup"/>
    <s v="Nexus 5X"/>
    <s v="Start"/>
    <n v="1.6146000234584702E-5"/>
    <s v="ActionDown"/>
    <n v="0.35223909700016498"/>
    <s v="ActionUp"/>
    <n v="0.39704029899985399"/>
    <s v="ActionDown"/>
    <n v="0.51785494600017001"/>
    <s v="ActionUp"/>
    <n v="0.57596135899984802"/>
    <s v="ActionDown"/>
    <n v="0.70451131900017505"/>
    <s v="ActionUp"/>
    <n v="0.75598627199997204"/>
    <s v="ActionDown"/>
    <n v="0.88922706699986498"/>
    <s v="ActionUp"/>
    <n v="0.95561597999994696"/>
    <s v="ActionDown"/>
    <n v="1.0925605769998501"/>
    <s v="ActionUp"/>
    <n v="1.1429932900000399"/>
    <s v="ActionDown"/>
    <n v="1.45662102999995"/>
    <s v="ActionUp"/>
    <n v="1.4993464499998399"/>
    <s v="ActionDown"/>
    <n v="1.6448826629998601"/>
    <s v="ActionUp"/>
    <n v="1.7081392320001201"/>
    <s v="ActionDown"/>
    <n v="1.8621447159998701"/>
    <s v="ActionUp"/>
    <n v="1.8981422189999599"/>
    <s v="ActionDown"/>
    <n v="2.2840734559999798"/>
    <s v="ActionUp"/>
    <n v="2.3372670029998499"/>
    <s v="ActionDown"/>
    <n v="2.7173194880001499"/>
    <s v="ActionUp"/>
    <n v="2.7767555880000101"/>
    <s v="Stop"/>
    <n v="3.097532235000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"/>
    <x v="27"/>
    <s v="Setup"/>
    <s v="Nexus 5X"/>
    <s v="Start"/>
    <n v="2.1301999822753701E-5"/>
    <s v="ActionDown"/>
    <n v="0.38568732999965499"/>
    <s v="ActionUp"/>
    <n v="0.43098186599991001"/>
    <s v="ActionDown"/>
    <n v="0.56616687899986495"/>
    <s v="ActionUp"/>
    <n v="0.62691235399961398"/>
    <s v="ActionDown"/>
    <n v="0.75842903399961803"/>
    <s v="ActionUp"/>
    <n v="0.81154565399992795"/>
    <s v="ActionDown"/>
    <n v="0.93916780199970096"/>
    <s v="ActionUp"/>
    <n v="0.99495916199975898"/>
    <s v="ActionDown"/>
    <n v="1.1622018349998999"/>
    <s v="ActionUp"/>
    <n v="1.2223590280000201"/>
    <s v="ActionDown"/>
    <n v="1.51092212999992"/>
    <s v="ActionUp"/>
    <n v="1.56550072899972"/>
    <s v="ActionDown"/>
    <n v="1.7009208469999"/>
    <s v="ActionUp"/>
    <n v="1.758197311"/>
    <s v="ActionDown"/>
    <n v="1.9199166489997801"/>
    <s v="ActionUp"/>
    <n v="1.97422254000002"/>
    <s v="ActionDown"/>
    <n v="2.2951637179999098"/>
    <s v="ActionUp"/>
    <n v="2.36577523599999"/>
    <s v="ActionDown"/>
    <n v="2.7081575089996401"/>
    <s v="ActionUp"/>
    <n v="2.76473902499992"/>
    <s v="Stop"/>
    <n v="3.081612181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"/>
    <x v="27"/>
    <s v="Setup"/>
    <s v="Nexus 5X"/>
    <s v="Start"/>
    <n v="3.6249999993742602E-5"/>
    <s v="ActionDown"/>
    <n v="0.34909680600003401"/>
    <s v="ActionUp"/>
    <n v="0.40554853000003199"/>
    <s v="ActionDown"/>
    <n v="0.54330896100009296"/>
    <s v="ActionUp"/>
    <n v="0.59428641400018001"/>
    <s v="ActionDown"/>
    <n v="0.74971049199984896"/>
    <s v="ActionUp"/>
    <n v="0.80469711200021199"/>
    <s v="ActionDown"/>
    <n v="0.94803676099991196"/>
    <s v="ActionUp"/>
    <n v="1.00401192300023"/>
    <s v="ActionDown"/>
    <n v="1.1714488150000699"/>
    <s v="ActionUp"/>
    <n v="1.2375411130001299"/>
    <s v="ActionDown"/>
    <n v="1.6375808930001701"/>
    <s v="ActionUp"/>
    <n v="1.7024279299998799"/>
    <s v="ActionDown"/>
    <n v="1.83835023600022"/>
    <s v="ActionUp"/>
    <n v="1.89148117800004"/>
    <s v="ActionDown"/>
    <n v="2.05679270500013"/>
    <s v="ActionUp"/>
    <n v="2.10825817900013"/>
    <s v="ActionDown"/>
    <n v="2.5133974380000801"/>
    <s v="ActionUp"/>
    <n v="2.56466489100012"/>
    <s v="ActionDown"/>
    <n v="2.90850414399983"/>
    <s v="ActionUp"/>
    <n v="2.9614130559998499"/>
    <s v="Stop"/>
    <n v="4.014169723000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"/>
    <x v="27"/>
    <s v="SlowWalk"/>
    <s v="Nexus 5X"/>
    <s v="Start"/>
    <n v="2.2551999791176001E-5"/>
    <s v="ActionDown"/>
    <n v="6.7836287999998603"/>
    <s v="ActionUp"/>
    <n v="6.8485443279996598"/>
    <s v="ActionDown"/>
    <n v="6.9490400149997997"/>
    <s v="ActionUp"/>
    <n v="7.0064877810000299"/>
    <s v="ActionDown"/>
    <n v="7.14009086699979"/>
    <s v="ActionUp"/>
    <n v="7.19695738299969"/>
    <s v="ActionDown"/>
    <n v="7.3383852619999699"/>
    <s v="ActionUp"/>
    <n v="7.4039843309997098"/>
    <s v="ActionDown"/>
    <n v="7.5951414329997498"/>
    <s v="ActionUp"/>
    <n v="7.64435414699983"/>
    <s v="ActionDown"/>
    <n v="7.9862275659997897"/>
    <s v="ActionUp"/>
    <n v="8.0357299669999502"/>
    <s v="ActionDown"/>
    <n v="8.1679556569997604"/>
    <s v="ActionUp"/>
    <n v="8.2211970159996692"/>
    <s v="ActionDown"/>
    <n v="8.3588684889996294"/>
    <s v="ActionUp"/>
    <n v="8.4256455790000402"/>
    <s v="ActionDown"/>
    <n v="8.8779363009998598"/>
    <s v="ActionUp"/>
    <n v="8.9152929709998698"/>
    <s v="ActionDown"/>
    <n v="9.2915625400000792"/>
    <s v="ActionUp"/>
    <n v="9.3293724390000499"/>
    <s v="Stop"/>
    <n v="9.6544599720000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7"/>
    <x v="27"/>
    <s v="SlowWalk"/>
    <s v="Nexus 5X"/>
    <s v="Start"/>
    <n v="2.07809998755692E-5"/>
    <s v="ActionDown"/>
    <n v="0.47158957800002099"/>
    <s v="ActionUp"/>
    <n v="0.536551875999975"/>
    <s v="ActionDown"/>
    <n v="0.661431107000225"/>
    <s v="ActionUp"/>
    <n v="0.71759673799988299"/>
    <s v="ActionDown"/>
    <n v="0.84945966800023598"/>
    <s v="ActionUp"/>
    <n v="0.89890628700004505"/>
    <s v="ActionDown"/>
    <n v="1.06265427200014"/>
    <s v="ActionUp"/>
    <n v="1.11392912100018"/>
    <s v="ActionDown"/>
    <n v="1.2957257020002499"/>
    <s v="ActionUp"/>
    <n v="1.3476122689999099"/>
    <s v="ActionDown"/>
    <n v="1.71621340000001"/>
    <s v="ActionUp"/>
    <n v="1.7537842890001201"/>
    <s v="ActionDown"/>
    <n v="1.91632326399985"/>
    <s v="ActionUp"/>
    <n v="1.96873701899994"/>
    <s v="ActionDown"/>
    <n v="2.1026574490001599"/>
    <s v="ActionUp"/>
    <n v="2.1510325580002201"/>
    <s v="ActionDown"/>
    <n v="2.5351674920002498"/>
    <s v="ActionUp"/>
    <n v="2.58393239299994"/>
    <s v="ActionDown"/>
    <n v="2.9453539390001402"/>
    <s v="ActionUp"/>
    <n v="2.9918289960000899"/>
    <s v="Stop"/>
    <n v="3.3625315839999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8"/>
    <x v="27"/>
    <s v="SlowWalk"/>
    <s v="Nexus 5X"/>
    <s v="Start"/>
    <n v="3.3021000035660102E-5"/>
    <s v="ActionDown"/>
    <n v="0.407179364000057"/>
    <s v="ActionUp"/>
    <n v="0.455514628999935"/>
    <s v="ActionDown"/>
    <n v="0.57596859900013397"/>
    <s v="ActionUp"/>
    <n v="0.61897110400013799"/>
    <s v="ActionDown"/>
    <n v="0.78983622500027195"/>
    <s v="ActionUp"/>
    <n v="0.842412636000062"/>
    <s v="ActionDown"/>
    <n v="1.00548187100002"/>
    <s v="ActionUp"/>
    <n v="1.0527861469999999"/>
    <s v="ActionDown"/>
    <n v="1.2280975700000401"/>
    <s v="ActionUp"/>
    <n v="1.28281320099995"/>
    <s v="ActionDown"/>
    <n v="1.6242861519999601"/>
    <s v="ActionUp"/>
    <n v="1.6725494900001601"/>
    <s v="ActionDown"/>
    <n v="1.83405528699995"/>
    <s v="ActionUp"/>
    <n v="1.88785013599999"/>
    <s v="ActionDown"/>
    <n v="2.04931207900017"/>
    <s v="ActionUp"/>
    <n v="2.0958784899999001"/>
    <s v="ActionDown"/>
    <n v="2.4766491529999199"/>
    <s v="ActionUp"/>
    <n v="2.5183581679998399"/>
    <s v="ActionDown"/>
    <n v="2.9231317500002598"/>
    <s v="ActionUp"/>
    <n v="2.9653837330001802"/>
    <s v="Stop"/>
    <n v="3.2708041800001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9"/>
    <x v="27"/>
    <s v="SlowWalk"/>
    <s v="Nexus 5X"/>
    <s v="Start"/>
    <n v="1.8855000234907402E-5"/>
    <s v="ActionDown"/>
    <n v="0.441320878000169"/>
    <s v="ActionUp"/>
    <n v="0.48696036199998999"/>
    <s v="ActionDown"/>
    <n v="0.61577167700033897"/>
    <s v="ActionUp"/>
    <n v="0.66025329600006399"/>
    <s v="ActionDown"/>
    <n v="0.80344450800021106"/>
    <s v="ActionUp"/>
    <n v="0.85363149200020405"/>
    <s v="ActionDown"/>
    <n v="1.16411334600024"/>
    <s v="ActionUp"/>
    <n v="1.20998913099992"/>
    <s v="ActionDown"/>
    <n v="1.5717710950002499"/>
    <s v="ActionUp"/>
    <n v="1.6164596930002499"/>
    <s v="ActionDown"/>
    <n v="1.76980246900029"/>
    <s v="ActionUp"/>
    <n v="1.8233337760002499"/>
    <s v="ActionDown"/>
    <n v="1.99370473099997"/>
    <s v="ActionUp"/>
    <n v="2.0373736930000601"/>
    <s v="ActionDown"/>
    <n v="2.48533649800037"/>
    <s v="ActionUp"/>
    <n v="2.52750811700025"/>
    <s v="ActionDown"/>
    <n v="2.9834754540001902"/>
    <s v="ActionUp"/>
    <n v="3.0344651469999899"/>
    <s v="ActionDown"/>
    <n v="3.4407258640003402"/>
    <s v="ActionUp"/>
    <n v="3.50585691200012"/>
    <s v="Stop"/>
    <n v="3.90542705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0"/>
    <x v="27"/>
    <s v="SlowWalk"/>
    <s v="Nexus 5X"/>
    <s v="Start"/>
    <n v="7.55199971536058E-6"/>
    <s v="ActionDown"/>
    <n v="0.513108488999932"/>
    <s v="ActionUp"/>
    <n v="0.56919713999968702"/>
    <s v="ActionDown"/>
    <n v="0.72152929100002405"/>
    <s v="ActionUp"/>
    <n v="0.77344169199977797"/>
    <s v="ActionDown"/>
    <n v="0.89590477699994098"/>
    <s v="ActionUp"/>
    <n v="0.94292837500006499"/>
    <s v="ActionDown"/>
    <n v="1.1025354749999601"/>
    <s v="ActionUp"/>
    <n v="1.14969626099991"/>
    <s v="ActionDown"/>
    <n v="1.32433007999998"/>
    <s v="ActionUp"/>
    <n v="1.3736567519999801"/>
    <s v="ActionDown"/>
    <n v="1.6904105849998801"/>
    <s v="ActionUp"/>
    <n v="1.73992923600008"/>
    <s v="ActionDown"/>
    <n v="1.8799738329998901"/>
    <s v="ActionUp"/>
    <n v="1.93812363100005"/>
    <s v="ActionDown"/>
    <n v="2.1046015639999398"/>
    <s v="ActionUp"/>
    <n v="2.16978365399972"/>
    <s v="ActionDown"/>
    <n v="2.53129561700006"/>
    <s v="ActionUp"/>
    <n v="2.5783511419999701"/>
    <s v="ActionDown"/>
    <n v="3.0161562379998901"/>
    <s v="ActionUp"/>
    <n v="3.0731374419997302"/>
    <s v="Stop"/>
    <n v="3.4817251389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1"/>
    <x v="27"/>
    <s v="SlowWalk"/>
    <s v="Nexus 5X"/>
    <s v="Start"/>
    <n v="1.32810000650351E-5"/>
    <s v="ActionDown"/>
    <n v="0.98453296300021897"/>
    <s v="ActionUp"/>
    <n v="1.0332340089998899"/>
    <s v="ActionDown"/>
    <n v="1.6809270419998901"/>
    <s v="ActionUp"/>
    <n v="1.7228553800000499"/>
    <s v="ActionDown"/>
    <n v="1.84788200699995"/>
    <s v="ActionUp"/>
    <n v="1.9055525859998801"/>
    <s v="ActionDown"/>
    <n v="2.0460478600002698"/>
    <s v="ActionUp"/>
    <n v="2.0950627090000999"/>
    <s v="ActionDown"/>
    <n v="2.2538868390001801"/>
    <s v="ActionUp"/>
    <n v="2.3103689280001101"/>
    <s v="ActionDown"/>
    <n v="2.6695726620000602"/>
    <s v="ActionUp"/>
    <n v="2.7255626669998398"/>
    <s v="ActionDown"/>
    <n v="2.8599008060000402"/>
    <s v="ActionUp"/>
    <n v="2.9244189370001501"/>
    <s v="ActionDown"/>
    <n v="3.0580647320002701"/>
    <s v="ActionUp"/>
    <n v="3.1151327580000698"/>
    <s v="ActionDown"/>
    <n v="3.5088104020000999"/>
    <s v="ActionUp"/>
    <n v="3.55503686400015"/>
    <s v="ActionDown"/>
    <n v="3.9543319039999001"/>
    <s v="ActionUp"/>
    <n v="4.0097170140002101"/>
    <s v="Stop"/>
    <n v="4.4179501799999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2"/>
    <x v="27"/>
    <s v="SlowWalk"/>
    <s v="Nexus 5X"/>
    <s v="Start"/>
    <n v="8.1250000221189095E-6"/>
    <s v="ActionDown"/>
    <n v="0.42310097900008198"/>
    <s v="ActionUp"/>
    <n v="0.47073067199971702"/>
    <s v="ActionDown"/>
    <n v="0.59543990299971405"/>
    <s v="ActionUp"/>
    <n v="0.65331730399975596"/>
    <s v="ActionDown"/>
    <n v="0.76243403399985199"/>
    <s v="ActionUp"/>
    <n v="0.82673685300005595"/>
    <s v="ActionDown"/>
    <n v="0.96146952299977695"/>
    <s v="ActionUp"/>
    <n v="1.0181594239998"/>
    <s v="ActionDown"/>
    <n v="1.26125564599988"/>
    <s v="ActionUp"/>
    <n v="1.3179684639999301"/>
    <s v="ActionDown"/>
    <n v="1.75089616400009"/>
    <s v="ActionUp"/>
    <n v="1.80604861699976"/>
    <s v="ActionDown"/>
    <n v="1.9485583189998501"/>
    <s v="ActionUp"/>
    <n v="2.0050622310000099"/>
    <s v="ActionDown"/>
    <n v="2.1383690150000798"/>
    <s v="ActionUp"/>
    <n v="2.18771870699993"/>
    <s v="ActionDown"/>
    <n v="2.6640245879998399"/>
    <s v="ActionUp"/>
    <n v="2.71930167699974"/>
    <s v="ActionDown"/>
    <n v="3.1278757279997"/>
    <s v="ActionUp"/>
    <n v="3.1760544310000101"/>
    <s v="Stop"/>
    <n v="4.307771316000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3"/>
    <x v="27"/>
    <s v="FastWalk"/>
    <s v="Nexus 5X"/>
    <s v="Start"/>
    <n v="3.47920004060142E-5"/>
    <s v="ActionDown"/>
    <n v="0.42658884500042399"/>
    <s v="ActionUp"/>
    <n v="0.507881822000399"/>
    <s v="ActionDown"/>
    <n v="0.582764329000383"/>
    <s v="ActionUp"/>
    <n v="0.65609621100020299"/>
    <s v="ActionDown"/>
    <n v="0.73221132300022795"/>
    <s v="ActionUp"/>
    <n v="0.79752487100040503"/>
    <s v="ActionDown"/>
    <n v="0.87327305600001603"/>
    <s v="ActionUp"/>
    <n v="0.93787634400041497"/>
    <s v="ActionDown"/>
    <n v="1.0231590600001199"/>
    <s v="ActionUp"/>
    <n v="1.07957453500011"/>
    <s v="ActionDown"/>
    <n v="1.21515408000004"/>
    <s v="ActionUp"/>
    <n v="1.2951694000003"/>
    <s v="ActionDown"/>
    <n v="1.59662312800037"/>
    <s v="ActionUp"/>
    <n v="1.6852317830002901"/>
    <s v="ActionDown"/>
    <n v="1.7771096559999899"/>
    <s v="ActionUp"/>
    <n v="1.8509466430000401"/>
    <s v="ActionDown"/>
    <n v="1.9534111840002799"/>
    <s v="ActionUp"/>
    <n v="2.0273648890001801"/>
    <s v="ActionDown"/>
    <n v="2.3092553340002202"/>
    <s v="ActionUp"/>
    <n v="2.3926385200002098"/>
    <s v="Stop"/>
    <n v="2.9089795610002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4"/>
    <x v="27"/>
    <s v="FastWalk"/>
    <s v="Nexus 5X"/>
    <s v="Start"/>
    <n v="2.8750000183208599E-5"/>
    <s v="ActionDown"/>
    <n v="1.0748162540003201"/>
    <s v="ActionUp"/>
    <n v="1.1547607410002401"/>
    <s v="ActionDown"/>
    <n v="1.23221876900015"/>
    <s v="ActionUp"/>
    <n v="1.3023936200002"/>
    <s v="ActionDown"/>
    <n v="1.377504305"/>
    <s v="ActionUp"/>
    <n v="1.4508883739999801"/>
    <s v="ActionDown"/>
    <n v="1.54420124800026"/>
    <s v="ActionUp"/>
    <n v="1.6003657330002099"/>
    <s v="ActionDown"/>
    <n v="1.7027730350000601"/>
    <s v="ActionUp"/>
    <n v="1.7741169480000201"/>
    <s v="ActionDown"/>
    <n v="2.0423427559999201"/>
    <s v="ActionUp"/>
    <n v="2.1319711510000099"/>
    <s v="ActionDown"/>
    <n v="2.2163875129999702"/>
    <s v="ActionUp"/>
    <n v="2.2970027290002601"/>
    <s v="ActionDown"/>
    <n v="2.3989344060000799"/>
    <s v="ActionUp"/>
    <n v="2.4811658210001002"/>
    <s v="ActionDown"/>
    <n v="2.7551751710002401"/>
    <s v="ActionUp"/>
    <n v="2.8448966380001299"/>
    <s v="ActionDown"/>
    <n v="3.1450086469999401"/>
    <s v="ActionUp"/>
    <n v="3.25068667899995"/>
    <s v="Stop"/>
    <n v="3.503345401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5"/>
    <x v="27"/>
    <s v="FastWalk"/>
    <s v="Nexus 5X"/>
    <s v="Start"/>
    <n v="3.53650002580252E-5"/>
    <s v="ActionDown"/>
    <n v="0.43213186599996301"/>
    <s v="ActionUp"/>
    <n v="0.49345359100016101"/>
    <s v="ActionDown"/>
    <n v="0.57100427600016701"/>
    <s v="ActionUp"/>
    <n v="0.65084845100000099"/>
    <s v="ActionDown"/>
    <n v="0.74361736600030703"/>
    <s v="ActionUp"/>
    <n v="0.819687478000105"/>
    <s v="ActionDown"/>
    <n v="0.91087160100005304"/>
    <s v="ActionUp"/>
    <n v="0.98440796300019395"/>
    <s v="ActionDown"/>
    <n v="1.0936899010002801"/>
    <s v="ActionUp"/>
    <n v="1.1647421480001801"/>
    <s v="ActionDown"/>
    <n v="1.4494623320001601"/>
    <s v="ActionUp"/>
    <n v="1.5399996850001101"/>
    <s v="ActionDown"/>
    <n v="1.63348859999996"/>
    <s v="ActionUp"/>
    <n v="1.7122428269999499"/>
    <s v="ActionDown"/>
    <n v="1.82099684800004"/>
    <s v="ActionUp"/>
    <n v="1.91294638900035"/>
    <s v="ActionDown"/>
    <n v="2.1908341770003901"/>
    <s v="ActionUp"/>
    <n v="2.2848835090003301"/>
    <s v="ActionDown"/>
    <n v="2.58065025700034"/>
    <s v="ActionUp"/>
    <n v="2.6672225580000402"/>
    <s v="Stop"/>
    <n v="3.0265452500002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6"/>
    <x v="27"/>
    <s v="FastWalk"/>
    <s v="Nexus 5X"/>
    <s v="Start"/>
    <n v="3.4374999813735397E-5"/>
    <s v="ActionDown"/>
    <n v="0.646584908000022"/>
    <s v="ActionUp"/>
    <n v="0.67623985899990602"/>
    <s v="ActionDown"/>
    <n v="0.78538721399991096"/>
    <s v="ActionUp"/>
    <n v="0.82350700899996798"/>
    <s v="ActionDown"/>
    <n v="0.93433712500018296"/>
    <s v="ActionUp"/>
    <n v="0.97316843099997596"/>
    <s v="ActionDown"/>
    <n v="1.0837031810001401"/>
    <s v="ActionUp"/>
    <n v="1.12208901799976"/>
    <s v="ActionDown"/>
    <n v="1.24924574999977"/>
    <s v="ActionUp"/>
    <n v="1.2900392950000401"/>
    <s v="ActionDown"/>
    <n v="1.58076557399999"/>
    <s v="ActionUp"/>
    <n v="1.6210751100002101"/>
    <s v="ActionDown"/>
    <n v="1.73883095500013"/>
    <s v="ActionUp"/>
    <n v="1.7865837720000799"/>
    <s v="ActionDown"/>
    <n v="1.9042080539998001"/>
    <s v="ActionUp"/>
    <n v="1.9526949860000899"/>
    <s v="ActionDown"/>
    <n v="2.30360575099985"/>
    <s v="ActionUp"/>
    <n v="2.35127955699999"/>
    <s v="ActionDown"/>
    <n v="2.70937006199983"/>
    <s v="ActionUp"/>
    <n v="2.7584744939999801"/>
    <s v="Stop"/>
    <n v="3.117440778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7"/>
    <x v="27"/>
    <s v="FastWalk"/>
    <s v="Nexus 5X"/>
    <s v="Start"/>
    <n v="1.4239500023904801E-4"/>
    <s v="ActionDown"/>
    <n v="0.38150576700036198"/>
    <s v="ActionUp"/>
    <n v="0.42106452100006198"/>
    <s v="ActionDown"/>
    <n v="0.52967250000028798"/>
    <s v="ActionUp"/>
    <n v="0.56968328500033705"/>
    <s v="ActionDown"/>
    <n v="0.67879199400022106"/>
    <s v="ActionUp"/>
    <n v="0.71883408200028498"/>
    <s v="ActionDown"/>
    <n v="0.83074320700006798"/>
    <s v="ActionUp"/>
    <n v="0.88028649300031203"/>
    <s v="ActionDown"/>
    <n v="1.0109505690002101"/>
    <s v="ActionUp"/>
    <n v="1.0518640620002699"/>
    <s v="ActionDown"/>
    <n v="1.35395253000024"/>
    <s v="ActionUp"/>
    <n v="1.3997058680001799"/>
    <s v="ActionDown"/>
    <n v="1.5345876520000199"/>
    <s v="ActionUp"/>
    <n v="1.57460416699996"/>
    <s v="ActionDown"/>
    <n v="1.6938845950003201"/>
    <s v="ActionUp"/>
    <n v="1.7433406940003799"/>
    <s v="ActionDown"/>
    <n v="2.0342464000000202"/>
    <s v="ActionUp"/>
    <n v="2.0798926550000898"/>
    <s v="ActionDown"/>
    <n v="2.4246601890004"/>
    <s v="ActionUp"/>
    <n v="2.4701501409999702"/>
    <s v="Stop"/>
    <n v="2.789877620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8"/>
    <x v="27"/>
    <s v="FastWalk"/>
    <s v="Nexus 5X"/>
    <s v="Start"/>
    <n v="3.0208999760361601E-5"/>
    <s v="ActionDown"/>
    <n v="0.34084784700007698"/>
    <s v="ActionUp"/>
    <n v="0.37268144400013598"/>
    <s v="ActionDown"/>
    <n v="0.49035645599997202"/>
    <s v="ActionUp"/>
    <n v="0.52288093800007096"/>
    <s v="ActionDown"/>
    <n v="0.62985938600013402"/>
    <s v="ActionUp"/>
    <n v="0.66911214999981805"/>
    <s v="ActionDown"/>
    <n v="0.77924111999982404"/>
    <s v="ActionUp"/>
    <n v="0.82851956200011001"/>
    <s v="ActionDown"/>
    <n v="0.94510212600016497"/>
    <s v="ActionUp"/>
    <n v="0.99371713099981196"/>
    <s v="ActionDown"/>
    <n v="1.2804968989998899"/>
    <s v="ActionUp"/>
    <n v="1.3252878409998601"/>
    <s v="ActionDown"/>
    <n v="1.4443749359997999"/>
    <s v="ActionUp"/>
    <n v="1.49068155499981"/>
    <s v="ActionDown"/>
    <n v="1.60958354600006"/>
    <s v="ActionUp"/>
    <n v="1.65677396799992"/>
    <s v="ActionDown"/>
    <n v="1.98434415600013"/>
    <s v="ActionUp"/>
    <n v="2.0302003070000798"/>
    <s v="ActionDown"/>
    <n v="2.5943442170000699"/>
    <s v="ActionUp"/>
    <n v="2.6427676600001102"/>
    <s v="Stop"/>
    <n v="3.350528042999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9"/>
    <x v="27"/>
    <s v="FastWalk"/>
    <s v="Nexus 5X"/>
    <s v="Start"/>
    <n v="1.3385000329435501E-5"/>
    <s v="ActionDown"/>
    <n v="0.568514536000293"/>
    <s v="ActionUp"/>
    <n v="0.60230823700021496"/>
    <s v="ActionDown"/>
    <n v="0.70178038200037895"/>
    <s v="ActionUp"/>
    <n v="0.741046428000117"/>
    <s v="ActionDown"/>
    <n v="0.858508419000372"/>
    <s v="ActionUp"/>
    <n v="0.89741644400010001"/>
    <s v="ActionDown"/>
    <n v="1.0172616640002099"/>
    <s v="ActionUp"/>
    <n v="1.04777828100031"/>
    <s v="ActionDown"/>
    <n v="1.17422813800021"/>
    <s v="ActionUp"/>
    <n v="1.2138599130003001"/>
    <s v="ActionDown"/>
    <n v="1.56570338500023"/>
    <s v="ActionUp"/>
    <n v="1.6046008370003599"/>
    <s v="ActionDown"/>
    <n v="1.7338031410004"/>
    <s v="ActionUp"/>
    <n v="1.7700889780003299"/>
    <s v="ActionDown"/>
    <n v="1.89736060500035"/>
    <s v="ActionUp"/>
    <n v="1.93664305800029"/>
    <s v="ActionDown"/>
    <n v="2.2477485050003398"/>
    <s v="ActionUp"/>
    <n v="2.28409955000006"/>
    <s v="ActionDown"/>
    <n v="2.8138471550000701"/>
    <s v="ActionUp"/>
    <n v="2.8549228360002399"/>
    <s v="Stop"/>
    <n v="3.724898756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0"/>
    <x v="27"/>
    <s v="FastWalk"/>
    <s v="Nexus 5X"/>
    <s v="Start"/>
    <n v="4.50519996775256E-5"/>
    <s v="ActionDown"/>
    <n v="0.56441599299978396"/>
    <s v="ActionUp"/>
    <n v="0.62089047799963704"/>
    <s v="ActionDown"/>
    <n v="0.71348736199979601"/>
    <s v="ActionUp"/>
    <n v="0.76099976299974503"/>
    <s v="ActionDown"/>
    <n v="0.87139977399965496"/>
    <s v="ActionUp"/>
    <n v="0.90967540299970995"/>
    <s v="ActionDown"/>
    <n v="1.0211304139997901"/>
    <s v="ActionUp"/>
    <n v="1.0594932819999401"/>
    <s v="ActionDown"/>
    <n v="1.16799990699973"/>
    <s v="ActionUp"/>
    <n v="1.21772897499977"/>
    <s v="ActionDown"/>
    <n v="1.4934597839996899"/>
    <s v="ActionUp"/>
    <n v="1.5328327039997001"/>
    <s v="ActionDown"/>
    <n v="1.64264682999964"/>
    <s v="ActionUp"/>
    <n v="1.69023923099985"/>
    <s v="ActionDown"/>
    <n v="1.7830765310000001"/>
    <s v="ActionUp"/>
    <n v="1.8398245579996899"/>
    <s v="ActionDown"/>
    <n v="2.1011205209997499"/>
    <s v="ActionUp"/>
    <n v="2.1549359439995799"/>
    <s v="ActionDown"/>
    <n v="2.44950139000002"/>
    <s v="ActionUp"/>
    <n v="2.4951630609998499"/>
    <s v="Stop"/>
    <n v="2.9628503469998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1"/>
    <x v="27"/>
    <s v="Sitting"/>
    <s v="Nexus 5X"/>
    <s v="Start"/>
    <n v="2.1094000203447598E-5"/>
    <s v="ActionDown"/>
    <n v="18.309249480000201"/>
    <s v="ActionUp"/>
    <n v="18.352657454000099"/>
    <s v="ActionDown"/>
    <n v="18.493481530000199"/>
    <s v="ActionUp"/>
    <n v="18.541725024000201"/>
    <s v="ActionDown"/>
    <n v="18.676954516999999"/>
    <s v="ActionUp"/>
    <n v="18.7247330110003"/>
    <s v="ActionDown"/>
    <n v="18.8759648490004"/>
    <s v="ActionUp"/>
    <n v="18.9317247510002"/>
    <s v="ActionDown"/>
    <n v="19.090732474999999"/>
    <s v="ActionUp"/>
    <n v="19.139297323000299"/>
    <s v="ActionDown"/>
    <n v="19.433236622999999"/>
    <s v="ActionUp"/>
    <n v="19.488106212000201"/>
    <s v="ActionDown"/>
    <n v="19.6504673220001"/>
    <s v="ActionUp"/>
    <n v="19.698220451999902"/>
    <s v="ActionDown"/>
    <n v="19.852982707000098"/>
    <s v="ActionUp"/>
    <n v="19.911532921000301"/>
    <s v="ActionDown"/>
    <n v="20.224387795999899"/>
    <s v="ActionUp"/>
    <n v="20.266582384000198"/>
    <s v="ActionDown"/>
    <n v="20.5649359030003"/>
    <s v="ActionUp"/>
    <n v="20.607866324"/>
    <s v="Stop"/>
    <n v="21.203677271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2"/>
    <x v="27"/>
    <s v="Sitting"/>
    <s v="Nexus 5X"/>
    <s v="Start"/>
    <n v="3.0624999908468399E-5"/>
    <s v="ActionDown"/>
    <n v="0.49873754699956402"/>
    <s v="ActionUp"/>
    <n v="0.53787979099979499"/>
    <s v="ActionDown"/>
    <n v="0.66230907399994898"/>
    <s v="ActionUp"/>
    <n v="0.70945459999984395"/>
    <s v="ActionDown"/>
    <n v="0.81181023499993898"/>
    <s v="ActionUp"/>
    <n v="0.86769695899965804"/>
    <s v="ActionDown"/>
    <n v="1.0650798429996899"/>
    <s v="ActionUp"/>
    <n v="1.1166436509997699"/>
    <s v="ActionDown"/>
    <n v="1.47181342599969"/>
    <s v="ActionUp"/>
    <n v="1.5229859829996699"/>
    <s v="ActionDown"/>
    <n v="1.6668218819995599"/>
    <s v="ActionUp"/>
    <n v="1.7146166269999401"/>
    <s v="ActionDown"/>
    <n v="1.83357570099997"/>
    <s v="ActionUp"/>
    <n v="1.8882428939996301"/>
    <s v="ActionDown"/>
    <n v="2.2241999069997198"/>
    <s v="ActionUp"/>
    <n v="2.27783032899969"/>
    <s v="ActionDown"/>
    <n v="2.6420990109995701"/>
    <s v="ActionUp"/>
    <n v="2.6849264629995502"/>
    <s v="ActionDown"/>
    <n v="3.1760108369999198"/>
    <s v="ActionUp"/>
    <n v="3.2233642769997402"/>
    <s v="Stop"/>
    <n v="3.6854669269996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3"/>
    <x v="27"/>
    <s v="Sitting"/>
    <s v="Nexus 5X"/>
    <s v="Start"/>
    <n v="2.6042000172310499E-5"/>
    <s v="ActionDown"/>
    <n v="0.37430436000022299"/>
    <s v="ActionUp"/>
    <n v="0.42242686500003401"/>
    <s v="ActionDown"/>
    <n v="0.54904401300018402"/>
    <s v="ActionUp"/>
    <n v="0.58701886000017101"/>
    <s v="ActionDown"/>
    <n v="0.72319934300003297"/>
    <s v="ActionUp"/>
    <n v="0.76131158599991899"/>
    <s v="ActionDown"/>
    <n v="0.88714685900003998"/>
    <s v="ActionUp"/>
    <n v="0.93625327000017899"/>
    <s v="ActionDown"/>
    <n v="1.0760279719997901"/>
    <s v="ActionUp"/>
    <n v="1.1183151109999001"/>
    <s v="ActionDown"/>
    <n v="1.45837551000022"/>
    <s v="ActionUp"/>
    <n v="1.49187046099996"/>
    <s v="ActionDown"/>
    <n v="1.6384541729999"/>
    <s v="ActionUp"/>
    <n v="1.6810821979997801"/>
    <s v="ActionDown"/>
    <n v="1.8298487759998301"/>
    <s v="ActionUp"/>
    <n v="1.8695394569999699"/>
    <s v="ActionDown"/>
    <n v="2.2612456420001701"/>
    <s v="ActionUp"/>
    <n v="2.32209773100021"/>
    <s v="ActionDown"/>
    <n v="2.7668360050001799"/>
    <s v="ActionUp"/>
    <n v="2.8185151759998899"/>
    <s v="Stop"/>
    <n v="3.1896156299999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4"/>
    <x v="27"/>
    <s v="Sitting"/>
    <s v="Nexus 5X"/>
    <s v="Start"/>
    <n v="3.0103999961283901E-5"/>
    <s v="ActionDown"/>
    <n v="0.409082906000094"/>
    <s v="ActionUp"/>
    <n v="0.44796915999995601"/>
    <s v="ActionDown"/>
    <n v="0.57384927700013499"/>
    <s v="ActionUp"/>
    <n v="0.62004959400019199"/>
    <s v="ActionDown"/>
    <n v="0.73873090799997898"/>
    <s v="ActionUp"/>
    <n v="0.78575846400008198"/>
    <s v="ActionDown"/>
    <n v="0.91461816500032"/>
    <s v="ActionUp"/>
    <n v="0.95342749100018398"/>
    <s v="ActionDown"/>
    <n v="1.0939331300000901"/>
    <s v="ActionUp"/>
    <n v="1.1518131360003201"/>
    <s v="ActionDown"/>
    <n v="1.5059095780002201"/>
    <s v="ActionUp"/>
    <n v="1.55898130200012"/>
    <s v="ActionDown"/>
    <n v="1.6790225640001999"/>
    <s v="ActionUp"/>
    <n v="1.7330134030003099"/>
    <s v="ActionDown"/>
    <n v="1.85299872699988"/>
    <s v="ActionUp"/>
    <n v="1.9107825870000801"/>
    <s v="ActionDown"/>
    <n v="2.2017582409998702"/>
    <s v="ActionUp"/>
    <n v="2.26427684100008"/>
    <s v="ActionDown"/>
    <n v="2.6172215110000199"/>
    <s v="ActionUp"/>
    <n v="2.6698517250001701"/>
    <s v="Stop"/>
    <n v="3.064283325999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5"/>
    <x v="27"/>
    <s v="Sitting"/>
    <s v="Nexus 5X"/>
    <s v="Start"/>
    <n v="4.01039997086627E-5"/>
    <s v="ActionDown"/>
    <n v="0.33412883499977297"/>
    <s v="ActionUp"/>
    <n v="0.37424222399977197"/>
    <s v="ActionDown"/>
    <n v="0.49952140300001702"/>
    <s v="ActionUp"/>
    <n v="0.54722166800002003"/>
    <s v="ActionDown"/>
    <n v="0.673464701999819"/>
    <s v="ActionUp"/>
    <n v="0.73051205100000505"/>
    <s v="ActionDown"/>
    <n v="0.88132420200008699"/>
    <s v="ActionUp"/>
    <n v="0.92090253900005303"/>
    <s v="ActionDown"/>
    <n v="1.0908629729997299"/>
    <s v="ActionUp"/>
    <n v="1.137541779"/>
    <s v="ActionDown"/>
    <n v="1.42997316299988"/>
    <s v="ActionUp"/>
    <n v="1.4784623860000401"/>
    <s v="ActionDown"/>
    <n v="1.6361491210000101"/>
    <s v="ActionUp"/>
    <n v="1.668632978"/>
    <s v="ActionDown"/>
    <n v="1.8221379930000601"/>
    <s v="ActionUp"/>
    <n v="1.85941325699968"/>
    <s v="ActionDown"/>
    <n v="2.2024025619998602"/>
    <s v="ActionUp"/>
    <n v="2.2504613169999099"/>
    <s v="ActionDown"/>
    <n v="2.6007741119997201"/>
    <s v="ActionUp"/>
    <n v="2.6474555229997301"/>
    <s v="Stop"/>
    <n v="3.2239824559997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6"/>
    <x v="28"/>
    <s v="Setup"/>
    <s v="Nexus 5X"/>
    <s v="Start"/>
    <n v="5.2599998525692997E-6"/>
    <s v="ActionDown"/>
    <n v="18.450457205999999"/>
    <s v="ActionUp"/>
    <n v="18.521219918"/>
    <s v="ActionDown"/>
    <n v="18.8914925069998"/>
    <s v="ActionUp"/>
    <n v="18.9602208989999"/>
    <s v="ActionDown"/>
    <n v="19.1280595610001"/>
    <s v="ActionUp"/>
    <n v="19.1998205579998"/>
    <s v="ActionDown"/>
    <n v="19.413391568999899"/>
    <s v="ActionUp"/>
    <n v="19.482843347000198"/>
    <s v="ActionDown"/>
    <n v="19.696278732999801"/>
    <s v="ActionUp"/>
    <n v="19.740234882999999"/>
    <s v="ActionDown"/>
    <n v="19.959556935999899"/>
    <s v="ActionUp"/>
    <n v="19.996183346000102"/>
    <s v="ActionDown"/>
    <n v="20.420855262999702"/>
    <s v="ActionUp"/>
    <n v="20.487095946999901"/>
    <s v="ActionDown"/>
    <n v="20.8628109319997"/>
    <s v="ActionUp"/>
    <n v="20.918183906000099"/>
    <s v="Stop"/>
    <n v="22.075787927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7"/>
    <x v="28"/>
    <s v="Setup"/>
    <s v="Nexus 5X"/>
    <s v="Start"/>
    <n v="3.9635000121052097E-5"/>
    <s v="ActionDown"/>
    <n v="0.71667345600008003"/>
    <s v="ActionUp"/>
    <n v="0.78065434800009803"/>
    <s v="ActionDown"/>
    <n v="1.1888135550002501"/>
    <s v="ActionUp"/>
    <n v="1.25418392700021"/>
    <s v="ActionDown"/>
    <n v="1.4591846759999401"/>
    <s v="ActionUp"/>
    <n v="1.51049629599992"/>
    <s v="ActionDown"/>
    <n v="1.67905136499985"/>
    <s v="ActionUp"/>
    <n v="1.74238657900014"/>
    <s v="ActionDown"/>
    <n v="1.93094055600022"/>
    <s v="ActionUp"/>
    <n v="1.9921647810001499"/>
    <s v="ActionDown"/>
    <n v="2.2018074580000699"/>
    <s v="ActionUp"/>
    <n v="2.2406732959998399"/>
    <s v="ActionDown"/>
    <n v="2.6381924490001398"/>
    <s v="ActionUp"/>
    <n v="2.6915745910000601"/>
    <s v="ActionDown"/>
    <n v="3.0518976470002599"/>
    <s v="ActionUp"/>
    <n v="3.1219352580001201"/>
    <s v="Stop"/>
    <n v="3.705355889000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8"/>
    <x v="28"/>
    <s v="Setup"/>
    <s v="Nexus 5X"/>
    <s v="Start"/>
    <n v="5.4269999964162701E-5"/>
    <s v="ActionDown"/>
    <n v="0.78199773400001504"/>
    <s v="ActionUp"/>
    <n v="0.83728185400013899"/>
    <s v="ActionDown"/>
    <n v="1.2143019959999"/>
    <s v="ActionUp"/>
    <n v="1.2879785130003201"/>
    <s v="ActionDown"/>
    <n v="1.5049992640001599"/>
    <s v="ActionUp"/>
    <n v="1.56995609400019"/>
    <s v="ActionDown"/>
    <n v="1.7731976240002001"/>
    <s v="ActionUp"/>
    <n v="1.82622794200005"/>
    <s v="ActionDown"/>
    <n v="2.00240733500004"/>
    <s v="ActionUp"/>
    <n v="2.0672008830001598"/>
    <s v="ActionDown"/>
    <n v="2.2715995490002499"/>
    <s v="ActionUp"/>
    <n v="2.3317059609998898"/>
    <s v="ActionDown"/>
    <n v="2.6693016720000702"/>
    <s v="ActionUp"/>
    <n v="2.7218695420001402"/>
    <s v="ActionDown"/>
    <n v="3.1754992740002299"/>
    <s v="ActionUp"/>
    <n v="3.2444326670001802"/>
    <s v="Stop"/>
    <n v="3.8486880909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9"/>
    <x v="28"/>
    <s v="Setup"/>
    <s v="Nexus 5X"/>
    <s v="Start"/>
    <n v="3.2968999676086201E-5"/>
    <s v="ActionDown"/>
    <n v="0.63896813699966504"/>
    <s v="ActionUp"/>
    <n v="0.710303612999723"/>
    <s v="ActionDown"/>
    <n v="1.1404613119998399"/>
    <s v="ActionUp"/>
    <n v="1.19231037899999"/>
    <s v="ActionDown"/>
    <n v="1.3724358659997"/>
    <s v="ActionUp"/>
    <n v="1.4428226439999801"/>
    <s v="ActionDown"/>
    <n v="1.6515119359996699"/>
    <s v="ActionUp"/>
    <n v="1.70867214999998"/>
    <s v="ActionDown"/>
    <n v="1.9191688889995899"/>
    <s v="ActionUp"/>
    <n v="1.97309123799959"/>
    <s v="ActionDown"/>
    <n v="2.1666560489998101"/>
    <s v="ActionUp"/>
    <n v="2.2172261589998898"/>
    <s v="ActionDown"/>
    <n v="2.6014317169997399"/>
    <s v="ActionUp"/>
    <n v="2.6368961999996801"/>
    <s v="ActionDown"/>
    <n v="3.0356106669996699"/>
    <s v="ActionUp"/>
    <n v="3.0936321839999401"/>
    <s v="Stop"/>
    <n v="3.77071912599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0"/>
    <x v="28"/>
    <s v="Setup"/>
    <s v="Nexus 5X"/>
    <s v="Start"/>
    <n v="2.44790003307571E-5"/>
    <s v="ActionDown"/>
    <n v="0.87496055600013201"/>
    <s v="ActionUp"/>
    <n v="0.92904530100031402"/>
    <s v="ActionDown"/>
    <n v="1.3715981600003"/>
    <s v="ActionUp"/>
    <n v="1.43602842400014"/>
    <s v="ActionDown"/>
    <n v="1.62226615100007"/>
    <s v="ActionUp"/>
    <n v="1.6842363660002699"/>
    <s v="ActionDown"/>
    <n v="1.88070607300005"/>
    <s v="ActionUp"/>
    <n v="1.93455305700035"/>
    <s v="ActionDown"/>
    <n v="2.1297719829999502"/>
    <s v="ActionUp"/>
    <n v="2.1898419369999802"/>
    <s v="ActionDown"/>
    <n v="2.4082535209999998"/>
    <s v="ActionUp"/>
    <n v="2.47310884000035"/>
    <s v="ActionDown"/>
    <n v="2.8510412740001798"/>
    <s v="ActionUp"/>
    <n v="2.9214694060001398"/>
    <s v="ActionDown"/>
    <n v="3.30760720500029"/>
    <s v="ActionUp"/>
    <n v="3.3878729420002802"/>
    <s v="Stop"/>
    <n v="4.3478197510003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1"/>
    <x v="28"/>
    <s v="Setup"/>
    <s v="Nexus 5X"/>
    <s v="Start"/>
    <n v="1.14580002446018E-5"/>
    <s v="ActionDown"/>
    <n v="0.66980638099994305"/>
    <s v="ActionUp"/>
    <n v="0.72929320999992298"/>
    <s v="ActionDown"/>
    <n v="1.1718392950001499"/>
    <s v="ActionUp"/>
    <n v="1.23499596800002"/>
    <s v="ActionDown"/>
    <n v="1.41992921600012"/>
    <s v="ActionUp"/>
    <n v="1.4982548490001999"/>
    <s v="ActionDown"/>
    <n v="1.7072084639998999"/>
    <s v="ActionUp"/>
    <n v="1.7729565429999601"/>
    <s v="ActionDown"/>
    <n v="1.96963854200021"/>
    <s v="ActionUp"/>
    <n v="2.0229055260001498"/>
    <s v="ActionDown"/>
    <n v="2.2489462260000401"/>
    <s v="ActionUp"/>
    <n v="2.3120698259999699"/>
    <s v="ActionDown"/>
    <n v="2.7005828330002202"/>
    <s v="ActionUp"/>
    <n v="2.7510783590000698"/>
    <s v="ActionDown"/>
    <n v="3.227997469"/>
    <s v="ActionUp"/>
    <n v="3.2901247670001701"/>
    <s v="Stop"/>
    <n v="3.845289090000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2"/>
    <x v="28"/>
    <s v="Setup"/>
    <s v="Nexus 5X"/>
    <s v="Start"/>
    <n v="2.7134999982081299E-5"/>
    <s v="ActionDown"/>
    <n v="0.85679447199981895"/>
    <s v="ActionUp"/>
    <n v="0.93393427099999804"/>
    <s v="ActionDown"/>
    <n v="1.4075779639997501"/>
    <s v="ActionUp"/>
    <n v="1.45855776100006"/>
    <s v="ActionDown"/>
    <n v="1.6190119439997901"/>
    <s v="ActionUp"/>
    <n v="1.7058983070000899"/>
    <s v="ActionDown"/>
    <n v="1.92498478700008"/>
    <s v="ActionUp"/>
    <n v="2.00587338900004"/>
    <s v="ActionDown"/>
    <n v="2.1827971039997398"/>
    <s v="ActionUp"/>
    <n v="2.24470461000009"/>
    <s v="ActionDown"/>
    <n v="2.4512787449998501"/>
    <s v="ActionUp"/>
    <n v="2.5167413039998698"/>
    <s v="ActionDown"/>
    <n v="2.9503611909999501"/>
    <s v="ActionUp"/>
    <n v="3.0263045319998101"/>
    <s v="ActionDown"/>
    <n v="3.4382749369997301"/>
    <s v="ActionUp"/>
    <n v="3.5064311940000099"/>
    <s v="Stop"/>
    <n v="4.6247876130000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3"/>
    <x v="28"/>
    <s v="Setup"/>
    <s v="Nexus 5X"/>
    <s v="Start"/>
    <n v="1.4479000128631001E-5"/>
    <s v="ActionDown"/>
    <n v="0.83392689900028905"/>
    <s v="ActionUp"/>
    <n v="0.89573648900022795"/>
    <s v="ActionDown"/>
    <n v="1.27703059000032"/>
    <s v="ActionUp"/>
    <n v="1.3343668450002"/>
    <s v="ActionDown"/>
    <n v="1.53504957400036"/>
    <s v="ActionUp"/>
    <n v="1.5732486920001001"/>
    <s v="ActionDown"/>
    <n v="1.7833788170000799"/>
    <s v="ActionUp"/>
    <n v="1.8483706460001399"/>
    <s v="ActionDown"/>
    <n v="2.0274914980000101"/>
    <s v="ActionUp"/>
    <n v="2.0893346810003002"/>
    <s v="ActionDown"/>
    <n v="2.30080485799999"/>
    <s v="ActionUp"/>
    <n v="2.3627037710002599"/>
    <s v="ActionDown"/>
    <n v="2.8106293880000499"/>
    <s v="ActionUp"/>
    <n v="2.8773494470001402"/>
    <s v="ActionDown"/>
    <n v="3.2668327670003201"/>
    <s v="ActionUp"/>
    <n v="3.3337941280001302"/>
    <s v="Stop"/>
    <n v="3.9708390020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4"/>
    <x v="28"/>
    <s v="Setup"/>
    <s v="Nexus 5X"/>
    <s v="Start"/>
    <n v="1.8332999843551001E-5"/>
    <s v="ActionDown"/>
    <n v="0.81518443999993895"/>
    <s v="ActionUp"/>
    <n v="0.88412746699987099"/>
    <s v="ActionDown"/>
    <n v="1.34893808700007"/>
    <s v="ActionUp"/>
    <n v="1.4080514779998301"/>
    <s v="ActionDown"/>
    <n v="1.5985798299998299"/>
    <s v="ActionUp"/>
    <n v="1.6742260880000599"/>
    <s v="ActionDown"/>
    <n v="1.8853087130000801"/>
    <s v="ActionUp"/>
    <n v="1.9568011159999501"/>
    <s v="ActionDown"/>
    <n v="2.1332580610001002"/>
    <s v="ActionUp"/>
    <n v="2.2040443179998799"/>
    <s v="ActionDown"/>
    <n v="2.3895705340000801"/>
    <s v="ActionUp"/>
    <n v="2.4710773130000199"/>
    <s v="ActionDown"/>
    <n v="2.88269386399997"/>
    <s v="ActionUp"/>
    <n v="2.9524279339998398"/>
    <s v="ActionDown"/>
    <n v="3.3562495369997101"/>
    <s v="ActionUp"/>
    <n v="3.42306574099984"/>
    <s v="Stop"/>
    <n v="4.044509503999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5"/>
    <x v="28"/>
    <s v="Setup"/>
    <s v="Nexus 5X"/>
    <s v="Start"/>
    <n v="4.05729997510206E-5"/>
    <s v="ActionDown"/>
    <n v="52.341418030000099"/>
    <s v="ActionUp"/>
    <n v="52.398855379999901"/>
    <s v="ActionDown"/>
    <n v="52.806384325999701"/>
    <s v="ActionUp"/>
    <n v="52.862064227999703"/>
    <s v="ActionDown"/>
    <n v="53.045536120999699"/>
    <s v="ActionUp"/>
    <n v="53.102298417999897"/>
    <s v="ActionDown"/>
    <n v="53.294648854000101"/>
    <s v="ActionUp"/>
    <n v="53.350344015999703"/>
    <s v="ActionDown"/>
    <n v="53.567515599999702"/>
    <s v="ActionUp"/>
    <n v="53.6255915429997"/>
    <s v="ActionDown"/>
    <n v="53.841191043999899"/>
    <s v="ActionUp"/>
    <n v="53.889425892999903"/>
    <s v="ActionDown"/>
    <n v="54.2451113449997"/>
    <s v="ActionUp"/>
    <n v="54.287391035999903"/>
    <s v="ActionDown"/>
    <n v="54.775383324999801"/>
    <s v="ActionUp"/>
    <n v="54.824499526999702"/>
    <s v="Stop"/>
    <n v="55.57154173699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6"/>
    <x v="28"/>
    <s v="Setup"/>
    <s v="Nexus 5X"/>
    <s v="Start"/>
    <n v="1.30210000861552E-5"/>
    <s v="ActionDown"/>
    <n v="0.62902402100007704"/>
    <s v="ActionUp"/>
    <n v="0.67759840100006796"/>
    <s v="ActionDown"/>
    <n v="1.09528776500019"/>
    <s v="ActionUp"/>
    <n v="1.1419233430001401"/>
    <s v="ActionDown"/>
    <n v="1.3507933639998499"/>
    <s v="ActionUp"/>
    <n v="1.3989123790001901"/>
    <s v="ActionDown"/>
    <n v="1.6073835980000599"/>
    <s v="ActionUp"/>
    <n v="1.6562411549998599"/>
    <s v="ActionDown"/>
    <n v="1.8734757080001101"/>
    <s v="ActionUp"/>
    <n v="1.92178753500002"/>
    <s v="ActionDown"/>
    <n v="2.14673854700004"/>
    <s v="ActionUp"/>
    <n v="2.1946731349999"/>
    <s v="ActionDown"/>
    <n v="2.6445006280000598"/>
    <s v="ActionUp"/>
    <n v="2.6843410490000599"/>
    <s v="ActionDown"/>
    <n v="3.09525437100001"/>
    <s v="ActionUp"/>
    <n v="3.1494186989998498"/>
    <s v="Stop"/>
    <n v="3.9493940920001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7"/>
    <x v="28"/>
    <s v="Setup"/>
    <s v="Nexus 5X"/>
    <s v="Start"/>
    <n v="2.4635000045236601E-5"/>
    <s v="ActionDown"/>
    <n v="0.82381346700003599"/>
    <s v="ActionUp"/>
    <n v="0.86396946099966898"/>
    <s v="ActionDown"/>
    <n v="1.27994507499988"/>
    <s v="ActionUp"/>
    <n v="1.32983601799969"/>
    <s v="ActionDown"/>
    <n v="1.5276267139997799"/>
    <s v="ActionUp"/>
    <n v="1.5694179160000199"/>
    <s v="ActionDown"/>
    <n v="1.76975876999995"/>
    <s v="ActionUp"/>
    <n v="1.80913809699995"/>
    <s v="ActionDown"/>
    <n v="2.01871993999975"/>
    <s v="ActionUp"/>
    <n v="2.0743459880000001"/>
    <s v="ActionDown"/>
    <n v="2.2763535079998198"/>
    <s v="ActionUp"/>
    <n v="2.3325870029998401"/>
    <s v="ActionDown"/>
    <n v="2.7495811589997099"/>
    <s v="ActionUp"/>
    <n v="2.7970884549999901"/>
    <s v="ActionDown"/>
    <n v="3.2120905799997601"/>
    <s v="ActionUp"/>
    <n v="3.2602526159998799"/>
    <s v="Stop"/>
    <n v="3.8879010639998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8"/>
    <x v="28"/>
    <s v="Setup"/>
    <s v="Nexus 5X"/>
    <s v="Start"/>
    <n v="3.3489000088593403E-5"/>
    <s v="ActionDown"/>
    <n v="0.60763058100019396"/>
    <s v="ActionUp"/>
    <n v="0.65826881600014497"/>
    <s v="ActionDown"/>
    <n v="1.09684729700029"/>
    <s v="ActionUp"/>
    <n v="1.14399490499999"/>
    <s v="ActionDown"/>
    <n v="1.3441525299999699"/>
    <s v="ActionUp"/>
    <n v="1.4014975869999899"/>
    <s v="ActionDown"/>
    <n v="1.6102706290002899"/>
    <s v="ActionUp"/>
    <n v="1.6683693850000001"/>
    <s v="ActionDown"/>
    <n v="1.89206544900025"/>
    <s v="ActionUp"/>
    <n v="1.9409362350002"/>
    <s v="ActionDown"/>
    <n v="2.1661712049999502"/>
    <s v="ActionUp"/>
    <n v="2.2140779290002599"/>
    <s v="ActionDown"/>
    <n v="2.63982526300014"/>
    <s v="ActionUp"/>
    <n v="2.6870463610002799"/>
    <s v="ActionDown"/>
    <n v="3.1155599980002"/>
    <s v="ActionUp"/>
    <n v="3.1693306800002499"/>
    <s v="Stop"/>
    <n v="3.676396877000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9"/>
    <x v="28"/>
    <s v="Setup"/>
    <s v="Nexus 5X"/>
    <s v="Start"/>
    <n v="9.9479998425522303E-6"/>
    <s v="ActionDown"/>
    <n v="0.66030230500018605"/>
    <s v="ActionUp"/>
    <n v="0.71772455000018398"/>
    <s v="ActionDown"/>
    <n v="1.12558146599985"/>
    <s v="ActionUp"/>
    <n v="1.1897211599998601"/>
    <s v="ActionDown"/>
    <n v="1.3588870620001201"/>
    <s v="ActionUp"/>
    <n v="1.41422899500003"/>
    <s v="ActionDown"/>
    <n v="1.60591307599997"/>
    <s v="ActionUp"/>
    <n v="1.66396349900014"/>
    <s v="ActionDown"/>
    <n v="1.86354159199981"/>
    <s v="ActionUp"/>
    <n v="1.91903545100012"/>
    <s v="ActionDown"/>
    <n v="2.11193729300021"/>
    <s v="ActionUp"/>
    <n v="2.1722775080001999"/>
    <s v="ActionDown"/>
    <n v="2.5883186949999901"/>
    <s v="ActionUp"/>
    <n v="2.64177547100007"/>
    <s v="ActionDown"/>
    <n v="3.02365665500019"/>
    <s v="ActionUp"/>
    <n v="3.08941020300017"/>
    <s v="Stop"/>
    <n v="3.7033185979998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0"/>
    <x v="28"/>
    <s v="Setup"/>
    <s v="Nexus 5X"/>
    <s v="Start"/>
    <n v="9.0100002125836892E-6"/>
    <s v="ActionDown"/>
    <n v="0.49713817400015597"/>
    <s v="ActionUp"/>
    <n v="0.54520375200036097"/>
    <s v="ActionDown"/>
    <n v="0.93704248900030496"/>
    <s v="ActionUp"/>
    <n v="0.98474301400028696"/>
    <s v="ActionDown"/>
    <n v="1.16168876100027"/>
    <s v="ActionUp"/>
    <n v="1.2166534540001499"/>
    <s v="ActionDown"/>
    <n v="1.3856937320001601"/>
    <s v="ActionUp"/>
    <n v="1.4410792580001699"/>
    <s v="ActionDown"/>
    <n v="1.6255972970002399"/>
    <s v="ActionUp"/>
    <n v="1.68247141700021"/>
    <s v="ActionDown"/>
    <n v="1.89007805200026"/>
    <s v="ActionUp"/>
    <n v="1.93852837000031"/>
    <s v="ActionDown"/>
    <n v="2.40582180199999"/>
    <s v="ActionUp"/>
    <n v="2.4610736300000999"/>
    <s v="ActionDown"/>
    <n v="2.8699337230000301"/>
    <s v="ActionUp"/>
    <n v="2.9253434680003898"/>
    <s v="Stop"/>
    <n v="3.565774053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1"/>
    <x v="28"/>
    <s v="Setup"/>
    <s v="Nexus 5X"/>
    <s v="Start"/>
    <n v="8.9059999481833006E-6"/>
    <s v="ActionDown"/>
    <n v="0.57146438000017896"/>
    <s v="ActionUp"/>
    <n v="0.62756480200005105"/>
    <s v="ActionDown"/>
    <n v="1.0627206789999899"/>
    <s v="ActionUp"/>
    <n v="1.196651578"/>
    <s v="ActionDown"/>
    <n v="1.28423585700011"/>
    <s v="ActionUp"/>
    <n v="1.34075690400004"/>
    <s v="ActionDown"/>
    <n v="1.5316535380002201"/>
    <s v="ActionUp"/>
    <n v="1.58089562600025"/>
    <s v="ActionDown"/>
    <n v="1.7828059590001399"/>
    <s v="ActionUp"/>
    <n v="1.83779408899999"/>
    <s v="ActionDown"/>
    <n v="2.3530335160003202"/>
    <s v="ActionUp"/>
    <n v="2.3580612770001599"/>
    <s v="ActionDown"/>
    <n v="2.4953572280001"/>
    <s v="ActionUp"/>
    <n v="2.5591120260000899"/>
    <s v="ActionDown"/>
    <n v="2.9176763840000599"/>
    <s v="ActionUp"/>
    <n v="2.98189493200015"/>
    <s v="Stop"/>
    <n v="3.6389877579999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2"/>
    <x v="28"/>
    <s v="Setup"/>
    <s v="Nexus 5X"/>
    <s v="Start"/>
    <n v="1.0833000033017E-5"/>
    <s v="ActionDown"/>
    <n v="0.62898256200014602"/>
    <s v="ActionUp"/>
    <n v="0.68453272400029097"/>
    <s v="ActionDown"/>
    <n v="1.11826959000018"/>
    <s v="ActionUp"/>
    <n v="1.16652589700015"/>
    <s v="ActionDown"/>
    <n v="1.3577653950001101"/>
    <s v="ActionUp"/>
    <n v="1.41412123400004"/>
    <s v="ActionDown"/>
    <n v="1.60202276300015"/>
    <s v="ActionUp"/>
    <n v="1.6550362580000999"/>
    <s v="ActionDown"/>
    <n v="1.8389520579998999"/>
    <s v="ActionUp"/>
    <n v="1.8955048239999901"/>
    <s v="ActionDown"/>
    <n v="2.0789287480001799"/>
    <s v="ActionUp"/>
    <n v="2.1347854730001901"/>
    <s v="ActionDown"/>
    <n v="2.5434084819998999"/>
    <s v="ActionUp"/>
    <n v="2.6010200499999798"/>
    <s v="ActionDown"/>
    <n v="2.9756596709998999"/>
    <s v="ActionUp"/>
    <n v="3.0402320729999701"/>
    <s v="Stop"/>
    <n v="3.623467288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3"/>
    <x v="28"/>
    <s v="Setup"/>
    <s v="Nexus 5X"/>
    <s v="Start"/>
    <n v="1.11979998109745E-5"/>
    <s v="ActionDown"/>
    <n v="0.66893720200005102"/>
    <s v="ActionUp"/>
    <n v="0.71649840500003803"/>
    <s v="ActionDown"/>
    <n v="1.14138157199977"/>
    <s v="ActionUp"/>
    <n v="1.1899533999999199"/>
    <s v="ActionDown"/>
    <n v="1.36558466799988"/>
    <s v="ActionUp"/>
    <n v="1.4218759749996901"/>
    <s v="ActionDown"/>
    <n v="1.5987176069997899"/>
    <s v="ActionUp"/>
    <n v="1.6442875600000599"/>
    <s v="ActionDown"/>
    <n v="1.8466371109998301"/>
    <s v="ActionUp"/>
    <n v="1.9026046169997199"/>
    <s v="ActionDown"/>
    <n v="2.09459036499993"/>
    <s v="ActionUp"/>
    <n v="2.1517252149997099"/>
    <s v="ActionDown"/>
    <n v="2.5350885859997998"/>
    <s v="ActionUp"/>
    <n v="2.5901582789997502"/>
    <s v="ActionDown"/>
    <n v="2.9825139429999501"/>
    <s v="ActionUp"/>
    <n v="3.03922196999974"/>
    <s v="Stop"/>
    <n v="3.677713074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4"/>
    <x v="28"/>
    <s v="Setup"/>
    <s v="Nexus 5X"/>
    <s v="Start"/>
    <n v="6.3540001065120998E-6"/>
    <s v="ActionDown"/>
    <n v="0.57191000500006295"/>
    <s v="ActionUp"/>
    <n v="0.62785678099999098"/>
    <s v="ActionDown"/>
    <n v="1.1614924589998701"/>
    <s v="ActionUp"/>
    <n v="1.21735418400021"/>
    <s v="ActionDown"/>
    <n v="1.39213123199988"/>
    <s v="ActionUp"/>
    <n v="1.44822623800018"/>
    <s v="ActionDown"/>
    <n v="1.6259337040000901"/>
    <s v="ActionUp"/>
    <n v="1.68061574000012"/>
    <s v="ActionDown"/>
    <n v="1.8841604479998699"/>
    <s v="ActionUp"/>
    <n v="1.93854545300018"/>
    <s v="ActionDown"/>
    <n v="2.14813724499981"/>
    <s v="ActionUp"/>
    <n v="2.2124785539999698"/>
    <s v="ActionDown"/>
    <n v="2.6616687549999298"/>
    <s v="ActionUp"/>
    <n v="2.7282084490002401"/>
    <s v="ActionDown"/>
    <n v="3.1087854659999699"/>
    <s v="ActionUp"/>
    <n v="3.15830104399992"/>
    <s v="Stop"/>
    <n v="3.8053483479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5"/>
    <x v="28"/>
    <s v="Setup"/>
    <s v="Nexus 5X"/>
    <s v="Start"/>
    <n v="7.2400002864014798E-6"/>
    <s v="ActionDown"/>
    <n v="0.96227801300028604"/>
    <s v="ActionUp"/>
    <n v="1.0081451000000901"/>
    <s v="ActionDown"/>
    <n v="1.47538014700012"/>
    <s v="ActionUp"/>
    <n v="1.5252146309999199"/>
    <s v="ActionDown"/>
    <n v="1.7147828790002599"/>
    <s v="ActionUp"/>
    <n v="1.77147345799994"/>
    <s v="ActionDown"/>
    <n v="1.96333545600009"/>
    <s v="ActionUp"/>
    <n v="2.0206600970000101"/>
    <s v="ActionDown"/>
    <n v="2.2297823580001901"/>
    <s v="ActionUp"/>
    <n v="2.2853235610000402"/>
    <s v="ActionDown"/>
    <n v="2.50463879100016"/>
    <s v="ActionUp"/>
    <n v="2.55886770300003"/>
    <s v="ActionDown"/>
    <n v="3.0258545720002901"/>
    <s v="ActionUp"/>
    <n v="3.0736592130001501"/>
    <s v="ActionDown"/>
    <n v="3.5346642580002401"/>
    <s v="ActionUp"/>
    <n v="3.5886695240001201"/>
    <s v="Stop"/>
    <n v="4.2302492759999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6"/>
    <x v="28"/>
    <s v="SlowWalk"/>
    <s v="Nexus 5X"/>
    <s v="Start"/>
    <n v="2.7760999728343399E-5"/>
    <s v="ActionDown"/>
    <n v="5.78630599300004"/>
    <s v="ActionUp"/>
    <n v="5.8390144879999699"/>
    <s v="ActionDown"/>
    <n v="6.3125294829997003"/>
    <s v="ActionUp"/>
    <n v="6.3607221959996396"/>
    <s v="ActionDown"/>
    <n v="6.56200721599998"/>
    <s v="ActionUp"/>
    <n v="6.6089401899998803"/>
    <s v="ActionDown"/>
    <n v="6.8431672970000301"/>
    <s v="ActionUp"/>
    <n v="6.8826732899997296"/>
    <s v="ActionDown"/>
    <n v="7.0921846649998699"/>
    <s v="ActionUp"/>
    <n v="7.1493909209998403"/>
    <s v="ActionDown"/>
    <n v="7.3734869849999898"/>
    <s v="ActionUp"/>
    <n v="7.4215039689997804"/>
    <s v="ActionDown"/>
    <n v="7.85588651199987"/>
    <s v="ActionUp"/>
    <n v="7.9034849019999402"/>
    <s v="ActionDown"/>
    <n v="8.2857538459997997"/>
    <s v="ActionUp"/>
    <n v="8.3365788520000006"/>
    <s v="Stop"/>
    <n v="9.1134840329996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7"/>
    <x v="28"/>
    <s v="SlowWalk"/>
    <s v="Nexus 5X"/>
    <s v="Start"/>
    <n v="7.8640000538143795E-6"/>
    <s v="ActionDown"/>
    <n v="2.2965043950002801"/>
    <s v="ActionUp"/>
    <n v="2.3393925250002199"/>
    <s v="ActionDown"/>
    <n v="2.79681079900001"/>
    <s v="ActionUp"/>
    <n v="2.8436513770002398"/>
    <s v="ActionDown"/>
    <n v="3.1032294239998901"/>
    <s v="ActionUp"/>
    <n v="3.15818833499997"/>
    <s v="ActionDown"/>
    <n v="3.3582736160001301"/>
    <s v="ActionUp"/>
    <n v="3.41693747599993"/>
    <s v="ActionDown"/>
    <n v="3.6244989030001298"/>
    <s v="ActionUp"/>
    <n v="3.67254067800013"/>
    <s v="ActionDown"/>
    <n v="3.9474864349999699"/>
    <s v="ActionUp"/>
    <n v="4.0047088890000797"/>
    <s v="ActionDown"/>
    <n v="4.32217115999992"/>
    <s v="ActionUp"/>
    <n v="4.3788124150000796"/>
    <s v="ActionDown"/>
    <n v="4.7946514149998603"/>
    <s v="ActionUp"/>
    <n v="4.8422311590002201"/>
    <s v="Stop"/>
    <n v="5.43238475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8"/>
    <x v="28"/>
    <s v="SlowWalk"/>
    <s v="Nexus 5X"/>
    <s v="Start"/>
    <n v="7.2909997470560399E-6"/>
    <s v="ActionDown"/>
    <n v="1.8662508630000001"/>
    <s v="ActionUp"/>
    <n v="1.9203648259999599"/>
    <s v="ActionDown"/>
    <n v="2.3611420059996799"/>
    <s v="ActionUp"/>
    <n v="2.4181463859999801"/>
    <s v="ActionDown"/>
    <n v="2.6258785419995498"/>
    <s v="ActionUp"/>
    <n v="2.6743057869998599"/>
    <s v="ActionDown"/>
    <n v="2.8933030999996801"/>
    <s v="ActionUp"/>
    <n v="2.9405346149997"/>
    <s v="ActionDown"/>
    <n v="3.2014680269999101"/>
    <s v="ActionUp"/>
    <n v="3.2140418819999401"/>
    <s v="ActionDown"/>
    <n v="3.45680174999961"/>
    <s v="ActionUp"/>
    <n v="3.5048936819998699"/>
    <s v="ActionDown"/>
    <n v="3.9120744519996098"/>
    <s v="ActionUp"/>
    <n v="3.96092440399979"/>
    <s v="ActionDown"/>
    <n v="4.2849836029999997"/>
    <s v="ActionUp"/>
    <n v="4.3412202759995999"/>
    <s v="Stop"/>
    <n v="4.890389600999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9"/>
    <x v="28"/>
    <s v="SlowWalk"/>
    <s v="Nexus 5X"/>
    <s v="Start"/>
    <n v="7.6050000643590397E-6"/>
    <s v="ActionDown"/>
    <n v="1.9380634750000301"/>
    <s v="ActionUp"/>
    <n v="1.99428040800012"/>
    <s v="ActionDown"/>
    <n v="2.5020908749997899"/>
    <s v="ActionUp"/>
    <n v="2.5510977549997702"/>
    <s v="ActionDown"/>
    <n v="2.7585956399998302"/>
    <s v="ActionUp"/>
    <n v="2.81602621799993"/>
    <s v="ActionDown"/>
    <n v="3.0657240039999998"/>
    <s v="ActionUp"/>
    <n v="3.0887018190001001"/>
    <s v="ActionDown"/>
    <n v="3.3145970489999801"/>
    <s v="ActionUp"/>
    <n v="3.3718792949998702"/>
    <s v="ActionDown"/>
    <n v="3.5963664000000701"/>
    <s v="ActionUp"/>
    <n v="3.6462564569997"/>
    <s v="ActionDown"/>
    <n v="4.00316180599975"/>
    <s v="ActionUp"/>
    <n v="4.0506740499999898"/>
    <s v="ActionDown"/>
    <n v="4.48375211399979"/>
    <s v="ActionUp"/>
    <n v="4.5315936809997703"/>
    <s v="Stop"/>
    <n v="5.7280849459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0"/>
    <x v="28"/>
    <s v="SlowWalk"/>
    <s v="Nexus 5X"/>
    <s v="Start"/>
    <n v="1.57810000018798E-5"/>
    <s v="ActionDown"/>
    <n v="0.77860585899998103"/>
    <s v="ActionUp"/>
    <n v="0.81902153999999405"/>
    <s v="ActionDown"/>
    <n v="1.30893492199993"/>
    <s v="ActionUp"/>
    <n v="1.3503534679998599"/>
    <s v="ActionDown"/>
    <n v="1.55870624899989"/>
    <s v="ActionUp"/>
    <n v="1.6152600049999799"/>
    <s v="ActionDown"/>
    <n v="1.8315304430002399"/>
    <s v="ActionUp"/>
    <n v="1.87140482199993"/>
    <s v="ActionDown"/>
    <n v="2.0971308339999202"/>
    <s v="ActionUp"/>
    <n v="2.2081111580000599"/>
    <s v="ActionDown"/>
    <n v="2.4054110729998599"/>
    <s v="ActionUp"/>
    <n v="2.4534535779998801"/>
    <s v="ActionDown"/>
    <n v="2.8276027820002101"/>
    <s v="ActionUp"/>
    <n v="2.8951759130000001"/>
    <s v="ActionDown"/>
    <n v="3.2512679279998302"/>
    <s v="ActionUp"/>
    <n v="3.2905695469999001"/>
    <s v="Stop"/>
    <n v="4.6828070289998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1"/>
    <x v="28"/>
    <s v="FastWalk"/>
    <s v="Nexus 5X"/>
    <s v="Start"/>
    <n v="2.7031000172428301E-5"/>
    <s v="ActionDown"/>
    <n v="6.7235559820001001"/>
    <s v="ActionUp"/>
    <n v="6.7716141119999502"/>
    <s v="ActionDown"/>
    <n v="7.2580025460001698"/>
    <s v="ActionUp"/>
    <n v="7.3023410919999998"/>
    <s v="ActionDown"/>
    <n v="7.5033586120002802"/>
    <s v="ActionUp"/>
    <n v="7.5518479390002504"/>
    <s v="ActionDown"/>
    <n v="7.7711340030000402"/>
    <s v="ActionUp"/>
    <n v="7.8214635389999696"/>
    <s v="ActionDown"/>
    <n v="8.0270742370002992"/>
    <s v="ActionUp"/>
    <n v="8.0651482510002097"/>
    <s v="ActionDown"/>
    <n v="8.3428993719999198"/>
    <s v="ActionUp"/>
    <n v="8.3850114599999799"/>
    <s v="ActionDown"/>
    <n v="8.7735020190002597"/>
    <s v="ActionUp"/>
    <n v="8.8194483780002795"/>
    <s v="ActionDown"/>
    <n v="9.2614635260001705"/>
    <s v="ActionUp"/>
    <n v="9.3197615009999009"/>
    <s v="Stop"/>
    <n v="9.9440049489999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2"/>
    <x v="28"/>
    <s v="FastWalk"/>
    <s v="Nexus 5X"/>
    <s v="Start"/>
    <n v="1.38020000122196E-5"/>
    <s v="ActionDown"/>
    <n v="0.81216763300017103"/>
    <s v="ActionUp"/>
    <n v="0.86089185699984205"/>
    <s v="ActionDown"/>
    <n v="1.2853973159999399"/>
    <s v="ActionUp"/>
    <n v="1.32519028800015"/>
    <s v="ActionDown"/>
    <n v="1.5421978099998299"/>
    <s v="ActionUp"/>
    <n v="1.58300000100007"/>
    <s v="ActionDown"/>
    <n v="1.81552653500011"/>
    <s v="ActionUp"/>
    <n v="1.85603190400024"/>
    <s v="ActionDown"/>
    <n v="2.0828497389998102"/>
    <s v="ActionUp"/>
    <n v="2.1214547949998601"/>
    <s v="ActionDown"/>
    <n v="2.3897541960000099"/>
    <s v="ActionUp"/>
    <n v="2.4374521700001401"/>
    <s v="ActionDown"/>
    <n v="2.89145539199989"/>
    <s v="ActionUp"/>
    <n v="2.94324248100019"/>
    <s v="ActionDown"/>
    <n v="3.38894393100008"/>
    <s v="ActionUp"/>
    <n v="3.4331729460000102"/>
    <s v="Stop"/>
    <n v="3.9582084150001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3"/>
    <x v="28"/>
    <s v="FastWalk"/>
    <s v="Nexus 5X"/>
    <s v="Start"/>
    <n v="2.9843999982403999E-5"/>
    <s v="ActionDown"/>
    <n v="22.9314224929999"/>
    <s v="ActionUp"/>
    <n v="22.985642289999699"/>
    <s v="ActionDown"/>
    <n v="23.371082067999801"/>
    <s v="ActionUp"/>
    <n v="23.424888844000101"/>
    <s v="ActionDown"/>
    <n v="23.626945165999999"/>
    <s v="ActionUp"/>
    <n v="23.6737331399999"/>
    <s v="ActionDown"/>
    <n v="23.883102014999999"/>
    <s v="ActionUp"/>
    <n v="23.930791758999899"/>
    <s v="ActionDown"/>
    <n v="24.1397890719999"/>
    <s v="ActionUp"/>
    <n v="24.1889930349998"/>
    <s v="ActionDown"/>
    <n v="24.424893005999799"/>
    <s v="ActionUp"/>
    <n v="24.469524312999901"/>
    <s v="ActionDown"/>
    <n v="24.841535703999799"/>
    <s v="ActionUp"/>
    <n v="24.886663365"/>
    <s v="ActionDown"/>
    <n v="25.2514712659999"/>
    <s v="ActionUp"/>
    <n v="25.298351323000102"/>
    <s v="Stop"/>
    <n v="25.964578836999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4"/>
    <x v="28"/>
    <s v="FastWalk"/>
    <s v="Nexus 5X"/>
    <s v="Start"/>
    <n v="1.40619999910995E-5"/>
    <s v="ActionDown"/>
    <n v="1.3160809639998601"/>
    <s v="ActionUp"/>
    <n v="1.36055513600013"/>
    <s v="ActionDown"/>
    <n v="1.80405575299982"/>
    <s v="ActionUp"/>
    <n v="1.8493948720001701"/>
    <s v="ActionDown"/>
    <n v="2.0543155690002002"/>
    <s v="ActionUp"/>
    <n v="2.10177250100014"/>
    <s v="ActionDown"/>
    <n v="2.3182262730001599"/>
    <s v="ActionUp"/>
    <n v="2.3660600789999"/>
    <s v="ActionDown"/>
    <n v="2.5912634350002"/>
    <s v="ActionUp"/>
    <n v="2.62932239700012"/>
    <s v="ActionDown"/>
    <n v="2.9137067490000801"/>
    <s v="ActionUp"/>
    <n v="2.9527298769999102"/>
    <s v="ActionDown"/>
    <n v="3.3699153880002002"/>
    <s v="ActionUp"/>
    <n v="3.41734127800009"/>
    <s v="ActionDown"/>
    <n v="3.8111536609999299"/>
    <s v="ActionUp"/>
    <n v="3.8500432999999199"/>
    <s v="Stop"/>
    <n v="4.4402550260001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5"/>
    <x v="28"/>
    <s v="FastWalk"/>
    <s v="Nexus 5X"/>
    <s v="Start"/>
    <n v="1.02080002761795E-5"/>
    <s v="ActionDown"/>
    <n v="10.698369659000001"/>
    <s v="ActionUp"/>
    <n v="10.7648981030001"/>
    <s v="ActionDown"/>
    <n v="11.1925942910002"/>
    <s v="ActionUp"/>
    <n v="11.2540630480002"/>
    <s v="ActionDown"/>
    <n v="11.4488011399998"/>
    <s v="ActionUp"/>
    <n v="11.5091520320002"/>
    <s v="ActionDown"/>
    <n v="11.7316463249999"/>
    <s v="ActionUp"/>
    <n v="11.7926627370002"/>
    <s v="ActionDown"/>
    <n v="11.9722658280002"/>
    <s v="ActionUp"/>
    <n v="12.042023751000199"/>
    <s v="ActionDown"/>
    <n v="12.278629348000299"/>
    <s v="ActionUp"/>
    <n v="12.347502323000199"/>
    <s v="ActionDown"/>
    <n v="12.753157416000199"/>
    <s v="ActionUp"/>
    <n v="12.803920650000199"/>
    <s v="ActionDown"/>
    <n v="13.2317557450001"/>
    <s v="ActionUp"/>
    <n v="13.2916762710001"/>
    <s v="Stop"/>
    <n v="14.252212304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6"/>
    <x v="28"/>
    <s v="Sitting"/>
    <s v="Nexus 5X"/>
    <s v="Start"/>
    <n v="2.5260999791498701E-5"/>
    <s v="ActionDown"/>
    <n v="6.5202101750001003"/>
    <s v="ActionUp"/>
    <n v="6.5778150319997604"/>
    <s v="ActionDown"/>
    <n v="6.9736641330000504"/>
    <s v="ActionUp"/>
    <n v="7.0328822639999"/>
    <s v="ActionDown"/>
    <n v="7.2171589489998897"/>
    <s v="ActionUp"/>
    <n v="7.2721051519997602"/>
    <s v="ActionDown"/>
    <n v="7.4682066300001599"/>
    <s v="ActionUp"/>
    <n v="7.5298009590001103"/>
    <s v="ActionDown"/>
    <n v="7.7278757700000797"/>
    <s v="ActionUp"/>
    <n v="7.7713420250001901"/>
    <s v="ActionDown"/>
    <n v="7.9908370990001396"/>
    <s v="ActionUp"/>
    <n v="8.0438161140000304"/>
    <s v="ActionDown"/>
    <n v="8.4871298570001201"/>
    <s v="ActionUp"/>
    <n v="8.5429181949998494"/>
    <s v="ActionDown"/>
    <n v="8.9640522989998299"/>
    <s v="ActionUp"/>
    <n v="9.0155523049997992"/>
    <s v="Stop"/>
    <n v="9.760470608000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7"/>
    <x v="28"/>
    <s v="Sitting"/>
    <s v="Nexus 5X"/>
    <s v="Start"/>
    <n v="3.37500000568979E-5"/>
    <s v="ActionDown"/>
    <n v="0.90532920500027103"/>
    <s v="ActionUp"/>
    <n v="0.95990176200029897"/>
    <s v="ActionDown"/>
    <n v="1.3792493559999399"/>
    <s v="ActionUp"/>
    <n v="1.4421187890002301"/>
    <s v="ActionDown"/>
    <n v="1.6253834950002699"/>
    <s v="ActionUp"/>
    <n v="1.68899548100034"/>
    <s v="ActionDown"/>
    <n v="1.89201977200036"/>
    <s v="ActionUp"/>
    <n v="1.9406502970000401"/>
    <s v="ActionDown"/>
    <n v="2.1587871420001599"/>
    <s v="ActionUp"/>
    <n v="2.21193501200014"/>
    <s v="ActionDown"/>
    <n v="2.44888930700017"/>
    <s v="ActionUp"/>
    <n v="2.4936629570001898"/>
    <s v="ActionDown"/>
    <n v="2.9140387280003699"/>
    <s v="ActionUp"/>
    <n v="2.9765812340001498"/>
    <s v="ActionDown"/>
    <n v="3.4941736810001198"/>
    <s v="ActionUp"/>
    <n v="3.5556432190001002"/>
    <s v="Stop"/>
    <n v="4.3249571960000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8"/>
    <x v="28"/>
    <s v="Sitting"/>
    <s v="Nexus 5X"/>
    <s v="Start"/>
    <n v="1.801999997042E-5"/>
    <s v="ActionDown"/>
    <n v="0.63399481199985497"/>
    <s v="ActionUp"/>
    <n v="0.68854934899991305"/>
    <s v="ActionDown"/>
    <n v="1.1248735069998399"/>
    <s v="ActionUp"/>
    <n v="1.18136507500003"/>
    <s v="ActionDown"/>
    <n v="1.3736602509998099"/>
    <s v="ActionUp"/>
    <n v="1.4102987440001"/>
    <s v="ActionDown"/>
    <n v="1.63017939099972"/>
    <s v="ActionUp"/>
    <n v="1.6675735089997901"/>
    <s v="ActionDown"/>
    <n v="1.8971272819999201"/>
    <s v="ActionUp"/>
    <n v="1.9234159309998999"/>
    <s v="ActionDown"/>
    <n v="2.1688561629998699"/>
    <s v="ActionUp"/>
    <n v="2.20641835500009"/>
    <s v="ActionDown"/>
    <n v="2.67539064099992"/>
    <s v="ActionUp"/>
    <n v="2.7128679879997399"/>
    <s v="ActionDown"/>
    <n v="3.0733245349997498"/>
    <s v="ActionUp"/>
    <n v="3.1213756329998401"/>
    <s v="Stop"/>
    <n v="3.7821265349998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9"/>
    <x v="28"/>
    <s v="Sitting"/>
    <s v="Nexus 5X"/>
    <s v="Start"/>
    <n v="1.6197999684663901E-5"/>
    <s v="ActionDown"/>
    <n v="0.66393287599976203"/>
    <s v="ActionUp"/>
    <n v="0.71885803799977999"/>
    <s v="ActionDown"/>
    <n v="1.1501506329996101"/>
    <s v="ActionUp"/>
    <n v="1.2170130879999299"/>
    <s v="ActionDown"/>
    <n v="1.4076455019999199"/>
    <s v="ActionUp"/>
    <n v="1.46555967499989"/>
    <s v="ActionDown"/>
    <n v="1.66772641399984"/>
    <s v="ActionUp"/>
    <n v="1.72333897099997"/>
    <s v="ActionDown"/>
    <n v="1.93096758599995"/>
    <s v="ActionUp"/>
    <n v="1.97748456999988"/>
    <s v="ActionDown"/>
    <n v="2.1960291749996901"/>
    <s v="ActionUp"/>
    <n v="2.2521740239999399"/>
    <s v="ActionDown"/>
    <n v="2.7051589129996501"/>
    <s v="ActionUp"/>
    <n v="2.75818063699989"/>
    <s v="ActionDown"/>
    <n v="3.1729827099998098"/>
    <s v="ActionUp"/>
    <n v="3.2390021429996501"/>
    <s v="Stop"/>
    <n v="3.8743906959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0"/>
    <x v="28"/>
    <s v="Sitting"/>
    <s v="Nexus 5X"/>
    <s v="Start"/>
    <n v="2.2657000045001E-5"/>
    <s v="ActionDown"/>
    <n v="0.64284829400003196"/>
    <s v="ActionUp"/>
    <n v="0.69976236200000097"/>
    <s v="ActionDown"/>
    <n v="1.12974896499963"/>
    <s v="ActionUp"/>
    <n v="1.1700515249999599"/>
    <s v="ActionDown"/>
    <n v="1.4059958179996099"/>
    <s v="ActionUp"/>
    <n v="1.44396108199998"/>
    <s v="ActionDown"/>
    <n v="1.6474177169998201"/>
    <s v="ActionUp"/>
    <n v="1.7014477739999101"/>
    <s v="ActionDown"/>
    <n v="1.9359111310000101"/>
    <s v="ActionUp"/>
    <n v="1.9844176459996501"/>
    <s v="ActionDown"/>
    <n v="2.2296680350000302"/>
    <s v="ActionUp"/>
    <n v="2.2815669469996398"/>
    <s v="ActionDown"/>
    <n v="2.7383750619997"/>
    <s v="ActionUp"/>
    <n v="2.7945178309996601"/>
    <s v="ActionDown"/>
    <n v="3.2660367319999701"/>
    <s v="ActionUp"/>
    <n v="3.34364783399996"/>
    <s v="Stop"/>
    <n v="4.104430772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1"/>
    <x v="28"/>
    <s v="Sitting"/>
    <s v="Nexus 5X"/>
    <s v="Start"/>
    <n v="2.5312000161647999E-5"/>
    <s v="ActionDown"/>
    <n v="4.1414942149999598"/>
    <s v="ActionUp"/>
    <n v="4.1928143760001104"/>
    <s v="ActionDown"/>
    <n v="4.59578207200002"/>
    <s v="ActionUp"/>
    <n v="4.6573105160000496"/>
    <s v="ActionDown"/>
    <n v="4.8236700120000897"/>
    <s v="ActionUp"/>
    <n v="4.8800327779999799"/>
    <s v="ActionDown"/>
    <n v="5.0644161290001604"/>
    <s v="ActionUp"/>
    <n v="5.1134266549997802"/>
    <s v="ActionDown"/>
    <n v="5.3381049589997902"/>
    <s v="ActionUp"/>
    <n v="5.3773246499999896"/>
    <s v="ActionDown"/>
    <n v="5.5827755559998797"/>
    <s v="ActionUp"/>
    <n v="5.6185949350001403"/>
    <s v="ActionDown"/>
    <n v="6.0558877909998001"/>
    <s v="ActionUp"/>
    <n v="6.1080471189998198"/>
    <s v="ActionDown"/>
    <n v="6.5724283630001903"/>
    <s v="ActionUp"/>
    <n v="6.6138113359997899"/>
    <s v="Stop"/>
    <n v="7.6885948889998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2"/>
    <x v="28"/>
    <s v="Sitting"/>
    <s v="Nexus 5X"/>
    <s v="Start"/>
    <n v="4.5000000227446401E-5"/>
    <s v="ActionDown"/>
    <n v="0.85777601200015796"/>
    <s v="ActionUp"/>
    <n v="0.92002867500013896"/>
    <s v="ActionDown"/>
    <n v="1.30661262000012"/>
    <s v="ActionUp"/>
    <n v="1.3611336670001"/>
    <s v="ActionDown"/>
    <n v="1.5606345199998899"/>
    <s v="ActionUp"/>
    <n v="1.6140840050002201"/>
    <s v="ActionDown"/>
    <n v="1.77391282200005"/>
    <s v="ActionUp"/>
    <n v="1.8475423610002499"/>
    <s v="ActionDown"/>
    <n v="2.0245626390001199"/>
    <s v="ActionUp"/>
    <n v="2.1060553030001699"/>
    <s v="ActionDown"/>
    <n v="2.2746752160000998"/>
    <s v="ActionUp"/>
    <n v="2.3369137120002899"/>
    <s v="ActionDown"/>
    <n v="2.79812688299989"/>
    <s v="ActionUp"/>
    <n v="2.85132397100005"/>
    <s v="ActionDown"/>
    <n v="3.3238094349999301"/>
    <s v="ActionUp"/>
    <n v="3.3911392330001"/>
    <s v="Stop"/>
    <n v="4.012446468000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3"/>
    <x v="28"/>
    <s v="Sitting"/>
    <s v="Nexus 5X"/>
    <s v="Start"/>
    <n v="1.33859998641128E-5"/>
    <s v="ActionDown"/>
    <n v="0.86354952800002105"/>
    <s v="ActionUp"/>
    <n v="0.91902505400002998"/>
    <s v="ActionDown"/>
    <n v="1.3347488459999099"/>
    <s v="ActionUp"/>
    <n v="1.37526759999991"/>
    <s v="ActionDown"/>
    <n v="1.5874156939999"/>
    <s v="ActionUp"/>
    <n v="1.6313114800000199"/>
    <s v="ActionDown"/>
    <n v="1.8258061350002199"/>
    <s v="ActionUp"/>
    <n v="1.8707725969998099"/>
    <s v="ActionDown"/>
    <n v="2.0593725640001099"/>
    <s v="ActionUp"/>
    <n v="2.11186220399986"/>
    <s v="ActionDown"/>
    <n v="2.3098025369999902"/>
    <s v="ActionUp"/>
    <n v="2.3610510309999801"/>
    <s v="ActionDown"/>
    <n v="2.8402525900000901"/>
    <s v="ActionUp"/>
    <n v="2.8989061890001699"/>
    <s v="ActionDown"/>
    <n v="3.3420047750000701"/>
    <s v="ActionUp"/>
    <n v="3.3975384260002102"/>
    <s v="Stop"/>
    <n v="4.3681519649999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4"/>
    <x v="28"/>
    <s v="Sitting"/>
    <s v="Nexus 5X"/>
    <s v="Start"/>
    <n v="2.8646000373555499E-5"/>
    <s v="ActionDown"/>
    <n v="0.97996780200037303"/>
    <s v="ActionUp"/>
    <n v="1.02407858800006"/>
    <s v="ActionDown"/>
    <n v="1.4392846710002201"/>
    <s v="ActionUp"/>
    <n v="1.4895638950001699"/>
    <s v="ActionDown"/>
    <n v="1.6840634980003399"/>
    <s v="ActionUp"/>
    <n v="1.73895032600012"/>
    <s v="ActionDown"/>
    <n v="1.93471847"/>
    <s v="ActionUp"/>
    <n v="1.9875270170000401"/>
    <s v="ActionDown"/>
    <n v="2.1988447470002899"/>
    <s v="ActionUp"/>
    <n v="2.2438132410002201"/>
    <s v="ActionDown"/>
    <n v="2.4805813890002302"/>
    <s v="ActionUp"/>
    <n v="2.5349849359999999"/>
    <s v="ActionDown"/>
    <n v="3.0530423320001301"/>
    <s v="ActionUp"/>
    <n v="3.0984280140000902"/>
    <s v="ActionDown"/>
    <n v="3.5746325920003899"/>
    <s v="ActionUp"/>
    <n v="3.63699379600029"/>
    <s v="Stop"/>
    <n v="4.3361488090003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5"/>
    <x v="29"/>
    <s v="Setup"/>
    <s v="Nexus 5X"/>
    <s v="Start"/>
    <n v="5.1094000355078599E-5"/>
    <s v="ActionDown"/>
    <n v="0.87022331600019198"/>
    <s v="ActionUp"/>
    <n v="0.95800525100003098"/>
    <s v="ActionDown"/>
    <n v="1.04969125000025"/>
    <s v="ActionUp"/>
    <n v="1.13028714400024"/>
    <s v="ActionDown"/>
    <n v="1.515063327"/>
    <s v="ActionUp"/>
    <n v="1.59569036700031"/>
    <s v="ActionDown"/>
    <n v="1.6749896979999901"/>
    <s v="ActionUp"/>
    <n v="1.7634734050002401"/>
    <s v="ActionDown"/>
    <n v="2.1154423460002301"/>
    <s v="ActionUp"/>
    <n v="2.2002821460000601"/>
    <s v="ActionDown"/>
    <n v="2.5713745269999801"/>
    <s v="ActionUp"/>
    <n v="2.6596583900000001"/>
    <s v="Stop"/>
    <n v="3.294285849000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6"/>
    <x v="29"/>
    <s v="Setup"/>
    <s v="Nexus 5X"/>
    <s v="Start"/>
    <n v="2.3855000108596801E-5"/>
    <s v="ActionDown"/>
    <n v="0.622515114000179"/>
    <s v="ActionUp"/>
    <n v="0.72218601000031402"/>
    <s v="ActionDown"/>
    <n v="0.79025757900035298"/>
    <s v="ActionUp"/>
    <n v="0.86199357600025905"/>
    <s v="ActionDown"/>
    <n v="1.2059673100002299"/>
    <s v="ActionUp"/>
    <n v="1.26711715800001"/>
    <s v="ActionDown"/>
    <n v="1.36866925100002"/>
    <s v="ActionUp"/>
    <n v="1.4411151960002799"/>
    <s v="ActionDown"/>
    <n v="1.78122153200001"/>
    <s v="ActionUp"/>
    <n v="1.8807480520003901"/>
    <s v="ActionDown"/>
    <n v="2.24736173500014"/>
    <s v="ActionUp"/>
    <n v="2.33820315000002"/>
    <s v="Stop"/>
    <n v="2.912048624000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7"/>
    <x v="29"/>
    <s v="Setup"/>
    <s v="Nexus 5X"/>
    <s v="Start"/>
    <n v="1.77609999809646E-5"/>
    <s v="ActionDown"/>
    <n v="0.68869006900013097"/>
    <s v="ActionUp"/>
    <n v="0.77598023400014404"/>
    <s v="ActionDown"/>
    <n v="0.85961977299984904"/>
    <s v="ActionUp"/>
    <n v="0.95000165700002903"/>
    <s v="ActionDown"/>
    <n v="1.27319788800014"/>
    <s v="ActionUp"/>
    <n v="1.3762224810002399"/>
    <s v="ActionDown"/>
    <n v="1.45222712400027"/>
    <s v="ActionUp"/>
    <n v="1.54987421700025"/>
    <s v="ActionDown"/>
    <n v="1.94967785100016"/>
    <s v="ActionUp"/>
    <n v="2.1126730750001999"/>
    <s v="ActionDown"/>
    <n v="2.4676096729999699"/>
    <s v="ActionUp"/>
    <n v="2.5938641130000999"/>
    <s v="Stop"/>
    <n v="3.1200172899998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8"/>
    <x v="29"/>
    <s v="Setup"/>
    <s v="Nexus 5X"/>
    <s v="Start"/>
    <n v="3.7865000194869902E-5"/>
    <s v="ActionDown"/>
    <n v="0.52335635400004299"/>
    <s v="ActionUp"/>
    <n v="0.60695349800016596"/>
    <s v="ActionDown"/>
    <n v="0.67194777500026204"/>
    <s v="ActionUp"/>
    <n v="0.76201314900026695"/>
    <s v="ActionDown"/>
    <n v="1.1778330340002801"/>
    <s v="ActionUp"/>
    <n v="1.2626259070002499"/>
    <s v="ActionDown"/>
    <n v="1.3687763339999"/>
    <s v="ActionUp"/>
    <n v="1.4511208740000201"/>
    <s v="ActionDown"/>
    <n v="1.81943309799999"/>
    <s v="ActionUp"/>
    <n v="1.9401802450001899"/>
    <s v="ActionDown"/>
    <n v="2.3174048139999202"/>
    <s v="ActionUp"/>
    <n v="2.4405269100002398"/>
    <s v="Stop"/>
    <n v="2.90195081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9"/>
    <x v="29"/>
    <s v="Setup"/>
    <s v="Nexus 5X"/>
    <s v="Start"/>
    <n v="4.8384999900008498E-5"/>
    <s v="ActionDown"/>
    <n v="0.52473546899955104"/>
    <s v="ActionUp"/>
    <n v="0.61220370699993498"/>
    <s v="ActionDown"/>
    <n v="0.67003709799973798"/>
    <s v="ActionUp"/>
    <n v="0.77000330599958"/>
    <s v="ActionDown"/>
    <n v="1.0046290059999501"/>
    <s v="ActionUp"/>
    <n v="1.09586198399983"/>
    <s v="ActionDown"/>
    <n v="1.1885423579997201"/>
    <s v="ActionUp"/>
    <n v="1.2918877849997401"/>
    <s v="ActionDown"/>
    <n v="1.67568594799968"/>
    <s v="ActionUp"/>
    <n v="1.79942835599968"/>
    <s v="ActionDown"/>
    <n v="2.1439208379997501"/>
    <s v="ActionUp"/>
    <n v="2.25545631799968"/>
    <s v="Stop"/>
    <n v="2.773635692999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0"/>
    <x v="29"/>
    <s v="Setup"/>
    <s v="Nexus 5X"/>
    <s v="Start"/>
    <n v="4.0624999655847198E-5"/>
    <s v="ActionDown"/>
    <n v="0.56056708699998103"/>
    <s v="ActionUp"/>
    <n v="0.64658391800003301"/>
    <s v="ActionDown"/>
    <n v="0.73883923999983303"/>
    <s v="ActionUp"/>
    <n v="0.82039008099991395"/>
    <s v="ActionDown"/>
    <n v="1.25030929099966"/>
    <s v="ActionUp"/>
    <n v="1.35200081099992"/>
    <s v="ActionDown"/>
    <n v="1.43863769499967"/>
    <s v="ActionUp"/>
    <n v="1.5367352569996899"/>
    <s v="ActionDown"/>
    <n v="1.9233862850001"/>
    <s v="ActionUp"/>
    <n v="2.0175885339999602"/>
    <s v="ActionDown"/>
    <n v="2.47090675599974"/>
    <s v="ActionUp"/>
    <n v="2.5891910909999698"/>
    <s v="Stop"/>
    <n v="3.028326395000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1"/>
    <x v="29"/>
    <s v="Setup"/>
    <s v="Nexus 5X"/>
    <s v="Start"/>
    <n v="4.2499999835854301E-5"/>
    <s v="ActionDown"/>
    <n v="0.73752356299973998"/>
    <s v="ActionUp"/>
    <n v="0.84266664699998695"/>
    <s v="ActionDown"/>
    <n v="0.92510384199977103"/>
    <s v="ActionUp"/>
    <n v="1.0069459859996599"/>
    <s v="ActionDown"/>
    <n v="1.34853633199963"/>
    <s v="ActionUp"/>
    <n v="1.4656662919996899"/>
    <s v="ActionDown"/>
    <n v="1.5531740090000301"/>
    <s v="ActionUp"/>
    <n v="1.6402997469999701"/>
    <s v="ActionDown"/>
    <n v="2.1483274019997198"/>
    <s v="ActionUp"/>
    <n v="2.2911081969996299"/>
    <s v="ActionDown"/>
    <n v="2.7113662599999699"/>
    <s v="ActionUp"/>
    <n v="2.8263770009998499"/>
    <s v="Stop"/>
    <n v="3.355375435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2"/>
    <x v="29"/>
    <s v="Setup"/>
    <s v="Nexus 5X"/>
    <s v="Start"/>
    <n v="1.13020000753749E-5"/>
    <s v="ActionDown"/>
    <n v="0.72883497300017497"/>
    <s v="ActionUp"/>
    <n v="0.80167076099996804"/>
    <s v="ActionDown"/>
    <n v="0.88499139500027002"/>
    <s v="ActionUp"/>
    <n v="0.97943291499996099"/>
    <s v="ActionDown"/>
    <n v="1.39819472699991"/>
    <s v="ActionUp"/>
    <n v="1.4909596319998799"/>
    <s v="ActionDown"/>
    <n v="1.5842155790001"/>
    <s v="ActionUp"/>
    <n v="1.6762921509998701"/>
    <s v="ActionDown"/>
    <n v="2.16746256600026"/>
    <s v="ActionUp"/>
    <n v="2.2698540330002199"/>
    <s v="ActionDown"/>
    <n v="2.6928871479999499"/>
    <s v="ActionUp"/>
    <n v="2.7832100730001899"/>
    <s v="Stop"/>
    <n v="3.3770207050001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3"/>
    <x v="29"/>
    <s v="Setup"/>
    <s v="Nexus 5X"/>
    <s v="Start"/>
    <n v="1.0307299999112701E-4"/>
    <s v="ActionDown"/>
    <n v="0.59787605000019495"/>
    <s v="ActionUp"/>
    <n v="0.68860361099996203"/>
    <s v="ActionDown"/>
    <n v="0.75534830500009698"/>
    <s v="ActionUp"/>
    <n v="0.85273138799993797"/>
    <s v="ActionDown"/>
    <n v="1.2694121099998401"/>
    <s v="ActionUp"/>
    <n v="1.3590737819999901"/>
    <s v="ActionDown"/>
    <n v="1.46115400000007"/>
    <s v="ActionUp"/>
    <n v="1.5589870829999199"/>
    <s v="ActionDown"/>
    <n v="1.9951073349998201"/>
    <s v="ActionUp"/>
    <n v="2.1085121380001501"/>
    <s v="ActionDown"/>
    <n v="2.55618379799989"/>
    <s v="ActionUp"/>
    <n v="2.68283724699995"/>
    <s v="Stop"/>
    <n v="3.176112660999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4"/>
    <x v="29"/>
    <s v="Setup"/>
    <s v="Nexus 5X"/>
    <s v="Start"/>
    <n v="1.6146000234584702E-5"/>
    <s v="ActionDown"/>
    <n v="0.68667215200002796"/>
    <s v="ActionUp"/>
    <n v="0.77638950400023499"/>
    <s v="ActionDown"/>
    <n v="0.85086128300008501"/>
    <s v="ActionUp"/>
    <n v="0.948465251000016"/>
    <s v="ActionDown"/>
    <n v="1.30824341100014"/>
    <s v="ActionUp"/>
    <n v="1.4111782130003101"/>
    <s v="ActionDown"/>
    <n v="1.4907178050002501"/>
    <s v="ActionUp"/>
    <n v="1.5889937000001699"/>
    <s v="ActionDown"/>
    <n v="2.13213386400002"/>
    <s v="ActionUp"/>
    <n v="2.2612929340002599"/>
    <s v="ActionDown"/>
    <n v="2.7020599570000701"/>
    <s v="ActionUp"/>
    <n v="2.8190030929999899"/>
    <s v="Stop"/>
    <n v="3.301376006000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5"/>
    <x v="29"/>
    <s v="Setup"/>
    <s v="Nexus 5X"/>
    <s v="Start"/>
    <n v="2.1146000108274101E-5"/>
    <s v="ActionDown"/>
    <n v="1.03283541500013"/>
    <s v="ActionUp"/>
    <n v="1.13988485299978"/>
    <s v="ActionDown"/>
    <n v="1.21437293400003"/>
    <s v="ActionUp"/>
    <n v="1.29369242099983"/>
    <s v="ActionDown"/>
    <n v="1.6968820960000801"/>
    <s v="ActionUp"/>
    <n v="1.7916717409998399"/>
    <s v="ActionDown"/>
    <n v="1.8910183130001299"/>
    <s v="ActionUp"/>
    <n v="1.9657303519998"/>
    <s v="ActionDown"/>
    <n v="2.5086496260000701"/>
    <s v="ActionUp"/>
    <n v="2.61348744799988"/>
    <s v="ActionDown"/>
    <n v="3.0695332750001398"/>
    <s v="ActionUp"/>
    <n v="3.1705554720001601"/>
    <s v="Stop"/>
    <n v="3.78113168900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6"/>
    <x v="29"/>
    <s v="Setup"/>
    <s v="Nexus 5X"/>
    <s v="Start"/>
    <n v="2.5834000098257001E-5"/>
    <s v="ActionDown"/>
    <n v="0.68214792500020804"/>
    <s v="ActionUp"/>
    <n v="0.76078761999997302"/>
    <s v="ActionDown"/>
    <n v="0.85235919200022103"/>
    <s v="ActionUp"/>
    <n v="0.94331784699988896"/>
    <s v="ActionDown"/>
    <n v="1.3328156980001"/>
    <s v="ActionUp"/>
    <n v="1.4140085190001599"/>
    <s v="ActionDown"/>
    <n v="1.5141574869999199"/>
    <s v="ActionUp"/>
    <n v="1.6125159349999101"/>
    <s v="ActionDown"/>
    <n v="2.1281472880000298"/>
    <s v="ActionUp"/>
    <n v="2.2669190209999202"/>
    <s v="ActionDown"/>
    <n v="2.7269315660000699"/>
    <s v="ActionUp"/>
    <n v="2.8492348079998902"/>
    <s v="Stop"/>
    <n v="3.3640688179998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7"/>
    <x v="29"/>
    <s v="Setup"/>
    <s v="Nexus 5X"/>
    <s v="Start"/>
    <n v="1.8229000033897999E-5"/>
    <s v="ActionDown"/>
    <n v="0.732768511000358"/>
    <s v="ActionUp"/>
    <n v="0.82813315500015905"/>
    <s v="ActionDown"/>
    <n v="0.91148774700013702"/>
    <s v="ActionUp"/>
    <n v="1.00276848600015"/>
    <s v="ActionDown"/>
    <n v="1.43052238200016"/>
    <s v="ActionUp"/>
    <n v="1.5248785900002899"/>
    <s v="ActionDown"/>
    <n v="1.63351198600003"/>
    <s v="ActionUp"/>
    <n v="1.73124433900011"/>
    <s v="ActionDown"/>
    <n v="2.2776293950000701"/>
    <s v="ActionUp"/>
    <n v="2.3788804450000498"/>
    <s v="ActionDown"/>
    <n v="2.9214919579999301"/>
    <s v="ActionUp"/>
    <n v="3.0246973850002998"/>
    <s v="Stop"/>
    <n v="3.4926394110002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8"/>
    <x v="29"/>
    <s v="Setup"/>
    <s v="Nexus 5X"/>
    <s v="Start"/>
    <n v="3.8332999793055899E-5"/>
    <s v="ActionDown"/>
    <n v="0.74356345899968801"/>
    <s v="ActionUp"/>
    <n v="0.84769987499976196"/>
    <s v="ActionDown"/>
    <n v="0.92476029999988896"/>
    <s v="ActionUp"/>
    <n v="1.0053630679999499"/>
    <s v="ActionDown"/>
    <n v="1.43306607999966"/>
    <s v="ActionUp"/>
    <n v="1.5204729110000601"/>
    <s v="ActionDown"/>
    <n v="1.62026995199994"/>
    <s v="ActionUp"/>
    <n v="1.7025389189998299"/>
    <s v="ActionDown"/>
    <n v="2.2524910049996798"/>
    <s v="ActionUp"/>
    <n v="2.3667825269999399"/>
    <s v="ActionDown"/>
    <n v="2.8335373129998498"/>
    <s v="ActionUp"/>
    <n v="2.9378644059997798"/>
    <s v="Stop"/>
    <n v="3.3709842409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9"/>
    <x v="29"/>
    <s v="Setup"/>
    <s v="Nexus 5X"/>
    <s v="Start"/>
    <n v="5.2031999985047103E-5"/>
    <s v="ActionDown"/>
    <n v="0.62856459400018105"/>
    <s v="ActionUp"/>
    <n v="0.69135319399993"/>
    <s v="ActionDown"/>
    <n v="0.79164768300006405"/>
    <s v="ActionUp"/>
    <n v="0.88168743200003497"/>
    <s v="ActionDown"/>
    <n v="1.29357659600009"/>
    <s v="ActionUp"/>
    <n v="1.38744394100012"/>
    <s v="ActionDown"/>
    <n v="1.4806436899998501"/>
    <s v="ActionUp"/>
    <n v="1.5607797910001799"/>
    <s v="ActionDown"/>
    <n v="2.07247577899988"/>
    <s v="ActionUp"/>
    <n v="2.1858023009999599"/>
    <s v="ActionDown"/>
    <n v="2.7291219909998201"/>
    <s v="ActionUp"/>
    <n v="2.8253929379998199"/>
    <s v="Stop"/>
    <n v="3.993051856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0"/>
    <x v="29"/>
    <s v="SlowWalk"/>
    <s v="Nexus 5X"/>
    <s v="Start"/>
    <n v="3.51559997397998E-5"/>
    <s v="ActionDown"/>
    <n v="9.8065593109999991"/>
    <s v="ActionUp"/>
    <n v="9.8878405169998498"/>
    <s v="ActionDown"/>
    <n v="9.9727327649998099"/>
    <s v="ActionUp"/>
    <n v="10.0457614699998"/>
    <s v="ActionDown"/>
    <n v="10.543578551999801"/>
    <s v="ActionUp"/>
    <n v="10.635413819999901"/>
    <s v="ActionDown"/>
    <n v="10.710434296999599"/>
    <s v="ActionUp"/>
    <n v="10.791824616999699"/>
    <s v="ActionDown"/>
    <n v="11.2069678349998"/>
    <s v="ActionUp"/>
    <n v="11.307287167999601"/>
    <s v="ActionDown"/>
    <n v="11.7670745579998"/>
    <s v="ActionUp"/>
    <n v="11.847641544999901"/>
    <s v="Stop"/>
    <n v="12.389665922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1"/>
    <x v="29"/>
    <s v="SlowWalk"/>
    <s v="Nexus 5X"/>
    <s v="Start"/>
    <n v="3.5937000120611601E-5"/>
    <s v="ActionDown"/>
    <n v="0.96429014800014501"/>
    <s v="ActionUp"/>
    <n v="1.09548182700018"/>
    <s v="ActionDown"/>
    <n v="1.12783292400035"/>
    <s v="ActionUp"/>
    <n v="1.2240040280002999"/>
    <s v="ActionDown"/>
    <n v="1.67389427600028"/>
    <s v="ActionUp"/>
    <n v="1.7746417390003399"/>
    <s v="ActionDown"/>
    <n v="1.88724846900004"/>
    <s v="ActionUp"/>
    <n v="1.96447144500007"/>
    <s v="ActionDown"/>
    <n v="2.4996650400003002"/>
    <s v="ActionUp"/>
    <n v="2.6149354680001098"/>
    <s v="ActionDown"/>
    <n v="3.04686806400013"/>
    <s v="ActionUp"/>
    <n v="3.1513305220000798"/>
    <s v="Stop"/>
    <n v="3.555113114000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2"/>
    <x v="29"/>
    <s v="SlowWalk"/>
    <s v="Nexus 5X"/>
    <s v="Start"/>
    <n v="3.2657000247127103E-5"/>
    <s v="ActionDown"/>
    <n v="0.56245266099995195"/>
    <s v="ActionUp"/>
    <n v="0.64430782499994099"/>
    <s v="ActionDown"/>
    <n v="0.74444590800021604"/>
    <s v="ActionUp"/>
    <n v="0.81434310200029303"/>
    <s v="ActionDown"/>
    <n v="1.1689407940002601"/>
    <s v="ActionUp"/>
    <n v="1.26792434500021"/>
    <s v="ActionDown"/>
    <n v="1.3701983660002901"/>
    <s v="ActionUp"/>
    <n v="1.4489364470000501"/>
    <s v="ActionDown"/>
    <n v="1.8531633100001199"/>
    <s v="ActionUp"/>
    <n v="1.9394749850002799"/>
    <s v="ActionDown"/>
    <n v="2.4014868540002601"/>
    <s v="ActionUp"/>
    <n v="2.4939081130000802"/>
    <s v="Stop"/>
    <n v="2.988914363000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3"/>
    <x v="29"/>
    <s v="SlowWalk"/>
    <s v="Nexus 5X"/>
    <s v="Start"/>
    <n v="2.0051999854331299E-5"/>
    <s v="ActionDown"/>
    <n v="0.518656091999673"/>
    <s v="ActionUp"/>
    <n v="0.57370786799992801"/>
    <s v="ActionDown"/>
    <n v="0.68088381699999401"/>
    <s v="ActionUp"/>
    <n v="0.75786382399974095"/>
    <s v="ActionDown"/>
    <n v="1.2425219459996599"/>
    <s v="ActionUp"/>
    <n v="1.32235445299966"/>
    <s v="ActionDown"/>
    <n v="1.4235807659997499"/>
    <s v="ActionUp"/>
    <n v="1.50533884599963"/>
    <s v="ActionDown"/>
    <n v="1.9054621679997501"/>
    <s v="ActionUp"/>
    <n v="2.0154907209998698"/>
    <s v="ActionDown"/>
    <n v="2.3866206009997701"/>
    <s v="ActionUp"/>
    <n v="2.51729134299966"/>
    <s v="Stop"/>
    <n v="3.08453415699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4"/>
    <x v="29"/>
    <s v="SlowWalk"/>
    <s v="Nexus 5X"/>
    <s v="Start"/>
    <n v="1.71349997799552E-5"/>
    <s v="ActionDown"/>
    <n v="0.53904423799986001"/>
    <s v="ActionUp"/>
    <n v="0.63630617399985501"/>
    <s v="ActionDown"/>
    <n v="0.72085232800009102"/>
    <s v="ActionUp"/>
    <n v="0.80888087899984296"/>
    <s v="ActionDown"/>
    <n v="1.24280581799985"/>
    <s v="ActionUp"/>
    <n v="1.3492790579998599"/>
    <s v="ActionDown"/>
    <n v="1.46817172600003"/>
    <s v="ActionUp"/>
    <n v="1.5561451720000099"/>
    <s v="ActionDown"/>
    <n v="2.2012504630001701"/>
    <s v="ActionUp"/>
    <n v="2.3133061329999598"/>
    <s v="ActionDown"/>
    <n v="2.6656317389997599"/>
    <s v="ActionUp"/>
    <n v="2.7770218040000101"/>
    <s v="Stop"/>
    <n v="3.25126450800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5"/>
    <x v="29"/>
    <s v="FastWalk"/>
    <s v="Nexus 5X"/>
    <s v="Start"/>
    <n v="1.1250000170548401E-5"/>
    <s v="ActionDown"/>
    <n v="5.4798602340001699"/>
    <s v="ActionUp"/>
    <n v="5.5511198240001196"/>
    <s v="ActionDown"/>
    <n v="5.6509512920001699"/>
    <s v="ActionUp"/>
    <n v="5.7338456239999598"/>
    <s v="ActionDown"/>
    <n v="6.1366006120001604"/>
    <s v="ActionUp"/>
    <n v="6.2234588490000498"/>
    <s v="ActionDown"/>
    <n v="6.3304602140001398"/>
    <s v="ActionUp"/>
    <n v="6.42171465000001"/>
    <s v="ActionDown"/>
    <n v="7.1535658679999798"/>
    <s v="ActionUp"/>
    <n v="7.2657366620000996"/>
    <s v="ActionDown"/>
    <n v="7.6647774299999503"/>
    <s v="ActionUp"/>
    <n v="7.7714158789999601"/>
    <s v="Stop"/>
    <n v="8.2227888920001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6"/>
    <x v="29"/>
    <s v="FastWalk"/>
    <s v="Nexus 5X"/>
    <s v="Start"/>
    <n v="1.2343999969743799E-5"/>
    <s v="ActionDown"/>
    <n v="0.76577236699995399"/>
    <s v="ActionUp"/>
    <n v="0.84788779200016495"/>
    <s v="ActionDown"/>
    <n v="0.94155556199984802"/>
    <s v="ActionUp"/>
    <n v="1.0177361420001001"/>
    <s v="ActionDown"/>
    <n v="1.4422523319999501"/>
    <s v="ActionUp"/>
    <n v="1.5209785359998"/>
    <s v="ActionDown"/>
    <n v="1.6122340659999199"/>
    <s v="ActionUp"/>
    <n v="1.69542839699988"/>
    <s v="ActionDown"/>
    <n v="2.3800319540000601"/>
    <s v="ActionUp"/>
    <n v="2.4574288379999398"/>
    <s v="ActionDown"/>
    <n v="2.80732387299985"/>
    <s v="ActionUp"/>
    <n v="2.9142525809998001"/>
    <s v="Stop"/>
    <n v="3.291981993999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7"/>
    <x v="29"/>
    <s v="FastWalk"/>
    <s v="Nexus 5X"/>
    <s v="Start"/>
    <n v="5.5209998208738398E-6"/>
    <s v="ActionDown"/>
    <n v="0.61577240499991603"/>
    <s v="ActionUp"/>
    <n v="0.72991715599982798"/>
    <s v="ActionDown"/>
    <n v="0.81522643600010203"/>
    <s v="ActionUp"/>
    <n v="0.886888838999766"/>
    <s v="ActionDown"/>
    <n v="1.2785768979997501"/>
    <s v="ActionUp"/>
    <n v="1.35192331200005"/>
    <s v="ActionDown"/>
    <n v="1.46247722899988"/>
    <s v="ActionUp"/>
    <n v="1.5245071829999599"/>
    <s v="ActionDown"/>
    <n v="2.1610713519999001"/>
    <s v="ActionUp"/>
    <n v="2.23859261999996"/>
    <s v="ActionDown"/>
    <n v="2.70764344799999"/>
    <s v="ActionUp"/>
    <n v="2.7781400169997101"/>
    <s v="Stop"/>
    <n v="3.222503550000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8"/>
    <x v="29"/>
    <s v="FastWalk"/>
    <s v="Nexus 5X"/>
    <s v="Start"/>
    <n v="1.0363999990659E-5"/>
    <s v="ActionDown"/>
    <n v="0.58923636100007504"/>
    <s v="ActionUp"/>
    <n v="0.68023819300014998"/>
    <s v="ActionDown"/>
    <n v="0.755256378000012"/>
    <s v="ActionUp"/>
    <n v="0.83611669800029598"/>
    <s v="ActionDown"/>
    <n v="1.21208918299998"/>
    <s v="ActionUp"/>
    <n v="1.28442757599987"/>
    <s v="ActionDown"/>
    <n v="1.4111894120001101"/>
    <s v="ActionUp"/>
    <n v="1.4506241029998801"/>
    <s v="ActionDown"/>
    <n v="2.04946608999989"/>
    <s v="ActionUp"/>
    <n v="2.13980677600011"/>
    <s v="ActionDown"/>
    <n v="2.5966700510002698"/>
    <s v="ActionUp"/>
    <n v="2.7107808949999699"/>
    <s v="Stop"/>
    <n v="3.1274891140001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9"/>
    <x v="29"/>
    <s v="FastWalk"/>
    <s v="Nexus 5X"/>
    <s v="Start"/>
    <n v="2.7187999876332402E-5"/>
    <s v="ActionDown"/>
    <n v="0.53436427199994796"/>
    <s v="ActionUp"/>
    <n v="0.62384209299989302"/>
    <s v="ActionDown"/>
    <n v="0.70719783100002998"/>
    <s v="ActionUp"/>
    <n v="0.80214851700020495"/>
    <s v="ActionDown"/>
    <n v="1.0960712549999601"/>
    <s v="ActionUp"/>
    <n v="1.1816202220002101"/>
    <s v="ActionDown"/>
    <n v="1.28971325300017"/>
    <s v="ActionUp"/>
    <n v="1.37921310599995"/>
    <s v="ActionDown"/>
    <n v="1.91101795099984"/>
    <s v="ActionUp"/>
    <n v="2.0073979080002502"/>
    <s v="ActionDown"/>
    <n v="2.4652046209998799"/>
    <s v="ActionUp"/>
    <n v="2.5632877030002401"/>
    <s v="Stop"/>
    <n v="3.013471549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0"/>
    <x v="29"/>
    <s v="Sitting"/>
    <s v="Nexus 5X"/>
    <s v="Start"/>
    <n v="8.9579998530098203E-6"/>
    <s v="ActionDown"/>
    <n v="12.2144234039997"/>
    <s v="ActionUp"/>
    <n v="12.289543098999699"/>
    <s v="ActionDown"/>
    <n v="12.381752066999899"/>
    <s v="ActionUp"/>
    <n v="12.4548460839996"/>
    <s v="ActionDown"/>
    <n v="12.935480975999701"/>
    <s v="ActionUp"/>
    <n v="13.030910516999899"/>
    <s v="ActionDown"/>
    <n v="13.145036777999801"/>
    <s v="ActionUp"/>
    <n v="13.2188683999997"/>
    <s v="ActionDown"/>
    <n v="13.7963033009996"/>
    <s v="ActionUp"/>
    <n v="13.885181226999901"/>
    <s v="ActionDown"/>
    <n v="14.301835174999701"/>
    <s v="ActionUp"/>
    <n v="14.414367113000001"/>
    <s v="Stop"/>
    <n v="15.1487162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1"/>
    <x v="29"/>
    <s v="Sitting"/>
    <s v="Nexus 5X"/>
    <s v="Start"/>
    <n v="4.2189999476249702E-6"/>
    <s v="ActionDown"/>
    <n v="0.63987569100026997"/>
    <s v="ActionUp"/>
    <n v="0.70404283200014095"/>
    <s v="ActionDown"/>
    <n v="0.79775122700038903"/>
    <s v="ActionUp"/>
    <n v="0.87682680800025903"/>
    <s v="ActionDown"/>
    <n v="1.30441570500033"/>
    <s v="ActionUp"/>
    <n v="1.4084576940003899"/>
    <s v="ActionDown"/>
    <n v="1.5182522889999699"/>
    <s v="ActionUp"/>
    <n v="1.5995212550001201"/>
    <s v="ActionDown"/>
    <n v="2.1670788110000099"/>
    <s v="ActionUp"/>
    <n v="2.2860229900002098"/>
    <s v="ActionDown"/>
    <n v="2.7553720989999402"/>
    <s v="ActionUp"/>
    <n v="2.87611700700017"/>
    <s v="Stop"/>
    <n v="3.40439450800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2"/>
    <x v="29"/>
    <s v="Sitting"/>
    <s v="Nexus 5X"/>
    <s v="Start"/>
    <n v="2.8749999728461201E-5"/>
    <s v="ActionDown"/>
    <n v="0.71355928899993104"/>
    <s v="ActionUp"/>
    <n v="0.81083455899988599"/>
    <s v="ActionDown"/>
    <n v="0.91118139199988901"/>
    <s v="ActionUp"/>
    <n v="1.0025794220000499"/>
    <s v="ActionDown"/>
    <n v="1.47044486999993"/>
    <s v="ActionUp"/>
    <n v="1.5582004150001001"/>
    <s v="ActionDown"/>
    <n v="1.6835511049998699"/>
    <s v="ActionUp"/>
    <n v="1.7481063189998101"/>
    <s v="ActionDown"/>
    <n v="2.3323540339997599"/>
    <s v="ActionUp"/>
    <n v="2.4458387330000702"/>
    <s v="ActionDown"/>
    <n v="2.8465857000000998"/>
    <s v="ActionUp"/>
    <n v="2.9641245660000002"/>
    <s v="Stop"/>
    <n v="3.457893156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3"/>
    <x v="29"/>
    <s v="Sitting"/>
    <s v="Nexus 5X"/>
    <s v="Start"/>
    <n v="3.6459996408666399E-6"/>
    <s v="ActionDown"/>
    <n v="1.5549474979998099"/>
    <s v="ActionUp"/>
    <n v="1.6462375599999099"/>
    <s v="ActionDown"/>
    <n v="1.72872642299989"/>
    <s v="ActionUp"/>
    <n v="1.8113078889996299"/>
    <s v="ActionDown"/>
    <n v="2.22814506699978"/>
    <s v="ActionUp"/>
    <n v="2.3266157009997999"/>
    <s v="ActionDown"/>
    <n v="2.4269589919999799"/>
    <s v="ActionUp"/>
    <n v="2.5167275949997898"/>
    <s v="ActionDown"/>
    <n v="3.0375956149996401"/>
    <s v="ActionUp"/>
    <n v="3.14007276099982"/>
    <s v="ActionDown"/>
    <n v="3.5416750399999701"/>
    <s v="ActionUp"/>
    <n v="3.64451921799991"/>
    <s v="Stop"/>
    <n v="4.105163951999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4"/>
    <x v="29"/>
    <s v="Sitting"/>
    <s v="Nexus 5X"/>
    <s v="Start"/>
    <n v="2.2968999928707402E-5"/>
    <s v="ActionDown"/>
    <n v="0.553888648999873"/>
    <s v="ActionUp"/>
    <n v="0.63836469900024895"/>
    <s v="ActionDown"/>
    <n v="0.71568288400021596"/>
    <s v="ActionUp"/>
    <n v="0.79518487099994595"/>
    <s v="ActionDown"/>
    <n v="1.3054546620001"/>
    <s v="ActionUp"/>
    <n v="1.4010107130002301"/>
    <s v="ActionDown"/>
    <n v="1.5043248380002201"/>
    <s v="ActionUp"/>
    <n v="1.5759064590001799"/>
    <s v="ActionDown"/>
    <n v="2.0043879600002499"/>
    <s v="ActionUp"/>
    <n v="2.1240376079999801"/>
    <s v="ActionDown"/>
    <n v="2.4705314440002399"/>
    <s v="ActionUp"/>
    <n v="2.5727056210002899"/>
    <s v="Stop"/>
    <n v="3.0867280180000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"/>
    <x v="30"/>
    <s v="Setup"/>
    <s v="Huawei Honor"/>
    <s v="Start"/>
    <n v="1.1459000234026399E-5"/>
    <s v="ActionDown"/>
    <n v="3.3783883850010099"/>
    <s v="ActionUp"/>
    <n v="3.40791843700026"/>
    <s v="ActionDown"/>
    <n v="3.5046952070006201"/>
    <s v="ActionUp"/>
    <n v="3.57414744700145"/>
    <s v="ActionDown"/>
    <n v="3.6958622390011402"/>
    <s v="ActionUp"/>
    <n v="3.8020170820000199"/>
    <s v="ActionDown"/>
    <n v="3.9197988530013301"/>
    <s v="ActionUp"/>
    <n v="3.9712902589999399"/>
    <s v="ActionDown"/>
    <n v="3.9983004680016099"/>
    <s v="ActionUp"/>
    <n v="4.0634340090000398"/>
    <s v="ActionDown"/>
    <n v="4.1042783320008303"/>
    <s v="ActionUp"/>
    <n v="4.1512326030005999"/>
    <s v="ActionDown"/>
    <n v="4.1681956760003196"/>
    <s v="ActionUp"/>
    <n v="4.2941601550010002"/>
    <s v="ActionDown"/>
    <n v="4.4234964050010603"/>
    <s v="ActionUp"/>
    <n v="4.5036259880016498"/>
    <s v="Stop"/>
    <n v="4.92710359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"/>
    <x v="30"/>
    <s v="Setup"/>
    <s v="Huawei Honor"/>
    <s v="Start"/>
    <n v="5.0520011427579397E-6"/>
    <s v="ActionDown"/>
    <n v="0.72841848900134198"/>
    <s v="ActionUp"/>
    <n v="0.76027796800008196"/>
    <s v="ActionDown"/>
    <n v="0.857963176000339"/>
    <s v="ActionUp"/>
    <n v="0.94593447800070796"/>
    <s v="ActionDown"/>
    <n v="1.0477070830002"/>
    <s v="ActionUp"/>
    <n v="1.16852734300118"/>
    <s v="ActionDown"/>
    <n v="1.2910233849997801"/>
    <s v="ActionUp"/>
    <n v="1.3442353120008099"/>
    <s v="ActionDown"/>
    <n v="1.37626604100114"/>
    <s v="ActionUp"/>
    <n v="1.51240583199978"/>
    <s v="ActionDown"/>
    <n v="1.5377244259998399"/>
    <s v="ActionUp"/>
    <n v="1.60117619700031"/>
    <s v="ActionDown"/>
    <n v="1.64145057200039"/>
    <s v="ActionUp"/>
    <n v="1.7692231760010999"/>
    <s v="ActionDown"/>
    <n v="1.8792170820015599"/>
    <s v="ActionUp"/>
    <n v="1.9579390610015199"/>
    <s v="Stop"/>
    <n v="2.26715088400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"/>
    <x v="30"/>
    <s v="Setup"/>
    <s v="Huawei Honor"/>
    <s v="Start"/>
    <n v="6.7709988798014803E-6"/>
    <s v="ActionDown"/>
    <n v="0.47373223999966202"/>
    <s v="ActionUp"/>
    <n v="0.52177406299961104"/>
    <s v="ActionDown"/>
    <n v="0.61946401000022799"/>
    <s v="ActionUp"/>
    <n v="0.72765265599991802"/>
    <s v="ActionDown"/>
    <n v="0.81952781200016001"/>
    <s v="ActionUp"/>
    <n v="0.91425739599981104"/>
    <s v="ActionDown"/>
    <n v="1.03322812499936"/>
    <s v="ActionUp"/>
    <n v="1.08192416699967"/>
    <s v="ActionDown"/>
    <n v="1.1227671349988599"/>
    <s v="ActionUp"/>
    <n v="1.1694516139996201"/>
    <s v="ActionDown"/>
    <n v="1.2184780209991"/>
    <s v="ActionUp"/>
    <n v="1.2733914059990601"/>
    <s v="ActionDown"/>
    <n v="1.2818764059993499"/>
    <s v="ActionUp"/>
    <n v="1.4322666659991199"/>
    <s v="ActionDown"/>
    <n v="1.55403833299897"/>
    <s v="ActionUp"/>
    <n v="1.63180026000009"/>
    <s v="Stop"/>
    <n v="1.905892603999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"/>
    <x v="30"/>
    <s v="Setup"/>
    <s v="Huawei Honor"/>
    <s v="Start"/>
    <n v="4.5840006350772396E-6"/>
    <s v="ActionDown"/>
    <n v="0.49352187499971401"/>
    <s v="ActionUp"/>
    <n v="0.52229755200096395"/>
    <s v="ActionDown"/>
    <n v="0.618923021000227"/>
    <s v="ActionUp"/>
    <n v="0.73966182300136996"/>
    <s v="ActionDown"/>
    <n v="0.82024125000134496"/>
    <s v="ActionUp"/>
    <n v="0.92372531200089703"/>
    <s v="ActionDown"/>
    <n v="1.03481749999991"/>
    <s v="ActionUp"/>
    <n v="1.0918193230008899"/>
    <s v="ActionDown"/>
    <n v="1.1187028639997101"/>
    <s v="ActionUp"/>
    <n v="1.1620564060012799"/>
    <s v="ActionDown"/>
    <n v="1.2140254160003601"/>
    <s v="ActionUp"/>
    <n v="1.2574890100004199"/>
    <s v="ActionDown"/>
    <n v="1.2697430210009699"/>
    <s v="ActionUp"/>
    <n v="1.3911066140008099"/>
    <s v="ActionDown"/>
    <n v="1.53691322899976"/>
    <s v="ActionUp"/>
    <n v="1.6339148429997199"/>
    <s v="Stop"/>
    <n v="1.96070442700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"/>
    <x v="30"/>
    <s v="Setup"/>
    <s v="Huawei Honor"/>
    <s v="Start"/>
    <n v="6.7189994297223098E-6"/>
    <s v="ActionDown"/>
    <n v="0.47242536399971802"/>
    <s v="ActionUp"/>
    <n v="0.50604130200008501"/>
    <s v="ActionDown"/>
    <n v="0.61612718699871005"/>
    <s v="ActionUp"/>
    <n v="0.695035936998465"/>
    <s v="ActionDown"/>
    <n v="0.83773437499985404"/>
    <s v="ActionUp"/>
    <n v="0.94909203099996298"/>
    <s v="ActionDown"/>
    <n v="1.05651843699888"/>
    <s v="ActionUp"/>
    <n v="1.0933697389991699"/>
    <s v="ActionDown"/>
    <n v="1.1329676039986201"/>
    <s v="ActionUp"/>
    <n v="1.2139881249986499"/>
    <s v="ActionDown"/>
    <n v="1.2385568749996301"/>
    <s v="ActionUp"/>
    <n v="1.3099392179992699"/>
    <s v="ActionDown"/>
    <n v="1.3179604159995499"/>
    <s v="ActionUp"/>
    <n v="1.4303021349987799"/>
    <s v="ActionDown"/>
    <n v="1.58976848899874"/>
    <s v="ActionUp"/>
    <n v="1.6673735409985899"/>
    <s v="Stop"/>
    <n v="1.9953611969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"/>
    <x v="30"/>
    <s v="Setup"/>
    <s v="Huawei Honor"/>
    <s v="Start"/>
    <n v="4.63500145997386E-6"/>
    <s v="ActionDown"/>
    <n v="0.51161927000066498"/>
    <s v="ActionUp"/>
    <n v="0.52487697900141905"/>
    <s v="ActionDown"/>
    <n v="0.62713713500124801"/>
    <s v="ActionUp"/>
    <n v="0.72484963500028199"/>
    <s v="ActionDown"/>
    <n v="0.82692984300047101"/>
    <s v="ActionUp"/>
    <n v="0.95774479100145904"/>
    <s v="ActionDown"/>
    <n v="1.0682686449999801"/>
    <s v="ActionUp"/>
    <n v="1.12392260300111"/>
    <s v="ActionDown"/>
    <n v="1.1409246350012801"/>
    <s v="ActionUp"/>
    <n v="1.2089552079996699"/>
    <s v="ActionDown"/>
    <n v="1.2587622390001301"/>
    <s v="ActionUp"/>
    <n v="1.3234557280011301"/>
    <s v="ActionDown"/>
    <n v="1.33153406200108"/>
    <s v="ActionUp"/>
    <n v="1.44281432200114"/>
    <s v="ActionDown"/>
    <n v="1.60413854100079"/>
    <s v="ActionUp"/>
    <n v="1.6655283840009301"/>
    <s v="Stop"/>
    <n v="2.0310108320008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"/>
    <x v="30"/>
    <s v="Setup"/>
    <s v="Huawei Honor"/>
    <s v="Start"/>
    <n v="5.5210002756211898E-6"/>
    <s v="ActionDown"/>
    <n v="1.2995077079995001"/>
    <s v="ActionUp"/>
    <n v="1.3301013019990899"/>
    <s v="ActionDown"/>
    <n v="1.4257872910002301"/>
    <s v="ActionUp"/>
    <n v="1.5141631240003299"/>
    <s v="ActionDown"/>
    <n v="1.63770083300005"/>
    <s v="ActionUp"/>
    <n v="1.7434345830006299"/>
    <s v="ActionDown"/>
    <n v="1.86060296799951"/>
    <s v="ActionUp"/>
    <n v="1.8946503639999701"/>
    <s v="ActionDown"/>
    <n v="1.93008729099892"/>
    <s v="ActionUp"/>
    <n v="1.9748861970001499"/>
    <s v="ActionDown"/>
    <n v="2.01090307199956"/>
    <s v="ActionUp"/>
    <n v="2.0802362489994199"/>
    <s v="ActionDown"/>
    <n v="2.0885454159997598"/>
    <s v="ActionUp"/>
    <n v="2.18685786400055"/>
    <s v="ActionDown"/>
    <n v="2.4586115090005398"/>
    <s v="ActionUp"/>
    <n v="2.5158140610001198"/>
    <s v="Stop"/>
    <n v="2.99234916500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"/>
    <x v="30"/>
    <s v="Setup"/>
    <s v="Huawei Honor"/>
    <s v="Start"/>
    <n v="8.8550004875287397E-6"/>
    <s v="ActionDown"/>
    <n v="0.49200708399985099"/>
    <s v="ActionUp"/>
    <n v="0.53467312500106301"/>
    <s v="ActionDown"/>
    <n v="0.64368729200032204"/>
    <s v="ActionUp"/>
    <n v="0.73382375000073796"/>
    <s v="ActionDown"/>
    <n v="0.83488989600118602"/>
    <s v="ActionUp"/>
    <n v="0.946957344000111"/>
    <s v="ActionDown"/>
    <n v="1.0707009899997499"/>
    <s v="ActionUp"/>
    <n v="1.1150405210009899"/>
    <s v="ActionDown"/>
    <n v="1.13125796900021"/>
    <s v="ActionUp"/>
    <n v="1.1948384370007199"/>
    <s v="ActionDown"/>
    <n v="1.2286649480010901"/>
    <s v="ActionUp"/>
    <n v="1.3085315099997299"/>
    <s v="ActionDown"/>
    <n v="1.3140857289999901"/>
    <s v="ActionUp"/>
    <n v="1.4200051560001099"/>
    <s v="ActionDown"/>
    <n v="1.6161401040008001"/>
    <s v="ActionUp"/>
    <n v="1.6948220829999601"/>
    <s v="Stop"/>
    <n v="2.204408645000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9"/>
    <x v="30"/>
    <s v="Setup"/>
    <s v="Huawei Honor"/>
    <s v="Start"/>
    <n v="4.3750005715992302E-6"/>
    <s v="ActionDown"/>
    <n v="0.490288385000894"/>
    <s v="ActionUp"/>
    <n v="0.53095630100142399"/>
    <s v="ActionDown"/>
    <n v="0.62796296800115603"/>
    <s v="ActionUp"/>
    <n v="0.723174895001648"/>
    <s v="ActionDown"/>
    <n v="0.81735406200095895"/>
    <s v="ActionUp"/>
    <n v="0.938866249000057"/>
    <s v="ActionDown"/>
    <n v="1.0422715100012201"/>
    <s v="ActionUp"/>
    <n v="1.06601536400012"/>
    <s v="ActionDown"/>
    <n v="1.0972966660010499"/>
    <s v="ActionUp"/>
    <n v="1.1519120820012101"/>
    <s v="ActionDown"/>
    <n v="1.19514885300122"/>
    <s v="ActionUp"/>
    <n v="1.2577658840000301"/>
    <s v="ActionDown"/>
    <n v="1.2649970820002601"/>
    <s v="ActionUp"/>
    <n v="1.3693023949999701"/>
    <s v="ActionDown"/>
    <n v="1.5857416140006499"/>
    <s v="ActionUp"/>
    <n v="1.6644597909998899"/>
    <s v="Stop"/>
    <n v="2.147469217001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0"/>
    <x v="30"/>
    <s v="Setup"/>
    <s v="Huawei Honor"/>
    <s v="Start"/>
    <n v="5.0519993237685404E-6"/>
    <s v="ActionDown"/>
    <n v="0.44979760400019497"/>
    <s v="ActionUp"/>
    <n v="0.49825833300019401"/>
    <s v="ActionDown"/>
    <n v="0.59273479100011095"/>
    <s v="ActionUp"/>
    <n v="0.66510057300001701"/>
    <s v="ActionDown"/>
    <n v="0.78501067700017302"/>
    <s v="ActionUp"/>
    <n v="0.90571067699966001"/>
    <s v="ActionDown"/>
    <n v="0.99476213500020005"/>
    <s v="ActionUp"/>
    <n v="1.04165885399925"/>
    <s v="ActionDown"/>
    <n v="1.05919150999943"/>
    <s v="ActionUp"/>
    <n v="1.1115304679988101"/>
    <s v="ActionDown"/>
    <n v="1.14637749999928"/>
    <s v="ActionUp"/>
    <n v="1.2064445309988501"/>
    <s v="ActionDown"/>
    <n v="1.2142891659987001"/>
    <s v="ActionUp"/>
    <n v="1.3341246869986201"/>
    <s v="ActionDown"/>
    <n v="1.4970770829986499"/>
    <s v="ActionUp"/>
    <n v="1.5753079679998301"/>
    <s v="Stop"/>
    <n v="1.901345102998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1"/>
    <x v="30"/>
    <s v="Setup"/>
    <s v="Huawei Honor"/>
    <s v="Start"/>
    <n v="2.5573001039447199E-5"/>
    <s v="ActionDown"/>
    <n v="0.49656984400098703"/>
    <s v="ActionUp"/>
    <n v="0.54108151100081103"/>
    <s v="ActionDown"/>
    <n v="0.63459552099993699"/>
    <s v="ActionUp"/>
    <n v="0.73124140599975296"/>
    <s v="ActionDown"/>
    <n v="0.82726489600099695"/>
    <s v="ActionUp"/>
    <n v="0.94040744800076903"/>
    <s v="ActionDown"/>
    <n v="1.0416155729999399"/>
    <s v="ActionUp"/>
    <n v="1.06813531199986"/>
    <s v="ActionDown"/>
    <n v="1.1112380730010001"/>
    <s v="ActionUp"/>
    <n v="1.1534436460005899"/>
    <s v="ActionDown"/>
    <n v="1.19336395800019"/>
    <s v="ActionUp"/>
    <n v="1.2499754170003099"/>
    <s v="ActionDown"/>
    <n v="1.25663020799947"/>
    <s v="ActionUp"/>
    <n v="1.3677843229997899"/>
    <s v="ActionDown"/>
    <n v="1.5607426040005501"/>
    <s v="ActionUp"/>
    <n v="1.64228125000045"/>
    <s v="Stop"/>
    <n v="2.032049999999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2"/>
    <x v="30"/>
    <s v="Setup"/>
    <s v="Huawei Honor"/>
    <s v="Start"/>
    <n v="1.4113998986431299E-5"/>
    <s v="ActionDown"/>
    <n v="1.01792192599896"/>
    <s v="ActionUp"/>
    <n v="1.0731490620000801"/>
    <s v="ActionDown"/>
    <n v="1.1678314050004699"/>
    <s v="ActionUp"/>
    <n v="1.2655450509991999"/>
    <s v="ActionDown"/>
    <n v="1.3429738009999701"/>
    <s v="ActionUp"/>
    <n v="1.46142479099944"/>
    <s v="ActionDown"/>
    <n v="1.5651707799988701"/>
    <s v="ActionUp"/>
    <n v="1.60730072799924"/>
    <s v="ActionDown"/>
    <n v="1.6357604160002599"/>
    <s v="ActionUp"/>
    <n v="1.68753322799966"/>
    <s v="ActionDown"/>
    <n v="1.7347265609987499"/>
    <s v="ActionUp"/>
    <n v="1.78182093599934"/>
    <s v="ActionDown"/>
    <n v="1.78954385299948"/>
    <s v="ActionUp"/>
    <n v="1.88678067599903"/>
    <s v="ActionDown"/>
    <n v="2.0901659880000798"/>
    <s v="ActionUp"/>
    <n v="2.16442385299887"/>
    <s v="Stop"/>
    <n v="2.6101614050003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3"/>
    <x v="30"/>
    <s v="Setup"/>
    <s v="Huawei Honor"/>
    <s v="Start"/>
    <n v="6.0940001276321701E-6"/>
    <s v="ActionDown"/>
    <n v="0.76602005200038503"/>
    <s v="ActionUp"/>
    <n v="0.81977916700088804"/>
    <s v="ActionDown"/>
    <n v="0.91654072900018901"/>
    <s v="ActionUp"/>
    <n v="1.01006968799993"/>
    <s v="ActionDown"/>
    <n v="1.0830369270006399"/>
    <s v="ActionUp"/>
    <n v="1.20116968700131"/>
    <s v="ActionDown"/>
    <n v="1.32585567700152"/>
    <s v="ActionUp"/>
    <n v="1.36252838500149"/>
    <s v="ActionDown"/>
    <n v="1.38463619800131"/>
    <s v="ActionUp"/>
    <n v="1.4421770830012901"/>
    <s v="ActionDown"/>
    <n v="1.4965218230008701"/>
    <s v="ActionUp"/>
    <n v="1.5461239579999499"/>
    <s v="ActionDown"/>
    <n v="1.5549282290012301"/>
    <s v="ActionUp"/>
    <n v="1.6479058849999999"/>
    <s v="ActionDown"/>
    <n v="1.82492880200152"/>
    <s v="ActionUp"/>
    <n v="1.9044466660016"/>
    <s v="Stop"/>
    <n v="2.3225129160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4"/>
    <x v="30"/>
    <s v="Setup"/>
    <s v="Huawei Honor"/>
    <s v="Start"/>
    <n v="4.9480004236102104E-6"/>
    <s v="ActionDown"/>
    <n v="0.70918989500023599"/>
    <s v="ActionUp"/>
    <n v="0.770753541000885"/>
    <s v="ActionDown"/>
    <n v="0.86050968699964803"/>
    <s v="ActionUp"/>
    <n v="0.953581092999229"/>
    <s v="ActionDown"/>
    <n v="1.0476752079994101"/>
    <s v="ActionUp"/>
    <n v="1.15791822900064"/>
    <s v="ActionDown"/>
    <n v="1.25561765599923"/>
    <s v="ActionUp"/>
    <n v="1.30910041599963"/>
    <s v="ActionDown"/>
    <n v="1.31436166599996"/>
    <s v="ActionUp"/>
    <n v="1.39310312400084"/>
    <s v="ActionDown"/>
    <n v="1.4446031759998701"/>
    <s v="ActionUp"/>
    <n v="1.50839234299928"/>
    <s v="ActionDown"/>
    <n v="1.51259171799938"/>
    <s v="ActionUp"/>
    <n v="1.6012113010001401"/>
    <s v="ActionDown"/>
    <n v="1.7769216659999001"/>
    <s v="ActionUp"/>
    <n v="1.84638145700046"/>
    <s v="Stop"/>
    <n v="2.3850787489991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5"/>
    <x v="30"/>
    <s v="Setup"/>
    <s v="Huawei Honor"/>
    <s v="Start"/>
    <n v="3.9059996197465799E-6"/>
    <s v="ActionDown"/>
    <n v="0.55776635400070496"/>
    <s v="ActionUp"/>
    <n v="0.61241875000086998"/>
    <s v="ActionDown"/>
    <n v="0.70136140599970498"/>
    <s v="ActionUp"/>
    <n v="0.79212812500009"/>
    <s v="ActionDown"/>
    <n v="0.89458562500112704"/>
    <s v="ActionUp"/>
    <n v="1.00658864599972"/>
    <s v="ActionDown"/>
    <n v="1.10090979100095"/>
    <s v="ActionUp"/>
    <n v="1.1488966140004699"/>
    <s v="ActionDown"/>
    <n v="1.1752771869996601"/>
    <s v="ActionUp"/>
    <n v="1.23699286400005"/>
    <s v="ActionDown"/>
    <n v="1.2706438019995401"/>
    <s v="ActionUp"/>
    <n v="1.3346378120004301"/>
    <s v="ActionDown"/>
    <n v="1.3417057810002"/>
    <s v="ActionUp"/>
    <n v="1.44249770799979"/>
    <s v="ActionDown"/>
    <n v="1.6362895830006801"/>
    <s v="ActionUp"/>
    <n v="1.7014569269995199"/>
    <s v="Stop"/>
    <n v="2.235479062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6"/>
    <x v="30"/>
    <s v="SlowWalk"/>
    <s v="Huawei Honor"/>
    <s v="Start"/>
    <n v="9.3230009952094406E-6"/>
    <s v="ActionDown"/>
    <n v="19.7699549400003"/>
    <s v="ActionUp"/>
    <n v="19.815057388001101"/>
    <s v="ActionDown"/>
    <n v="19.910756762999799"/>
    <s v="ActionUp"/>
    <n v="19.9972365550002"/>
    <s v="ActionDown"/>
    <n v="20.0853531170014"/>
    <s v="ActionUp"/>
    <n v="20.179166138001101"/>
    <s v="ActionDown"/>
    <n v="20.330863950001"/>
    <s v="ActionUp"/>
    <n v="20.384233845999901"/>
    <s v="ActionDown"/>
    <n v="20.410713794000898"/>
    <s v="ActionUp"/>
    <n v="20.529702544001299"/>
    <s v="ActionDown"/>
    <n v="20.542744471000301"/>
    <s v="ActionUp"/>
    <n v="20.613399836000099"/>
    <s v="ActionDown"/>
    <n v="20.647114367000501"/>
    <s v="ActionUp"/>
    <n v="20.674701971000101"/>
    <s v="ActionDown"/>
    <n v="20.9206495750004"/>
    <s v="ActionUp"/>
    <n v="20.968835147999901"/>
    <s v="Stop"/>
    <n v="22.355748637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7"/>
    <x v="30"/>
    <s v="SlowWalk"/>
    <s v="Huawei Honor"/>
    <s v="Start"/>
    <n v="9.2190002760616995E-6"/>
    <s v="ActionDown"/>
    <n v="0.49801979099902299"/>
    <s v="ActionUp"/>
    <n v="0.55454567699962298"/>
    <s v="ActionDown"/>
    <n v="0.64353364599992302"/>
    <s v="ActionUp"/>
    <n v="0.73641614599910099"/>
    <s v="ActionDown"/>
    <n v="0.81293390599967097"/>
    <s v="ActionUp"/>
    <n v="0.93060828099987702"/>
    <s v="ActionDown"/>
    <n v="1.01199687500047"/>
    <s v="ActionUp"/>
    <n v="1.05757343699951"/>
    <s v="ActionDown"/>
    <n v="1.0823394790004299"/>
    <s v="ActionUp"/>
    <n v="1.1360998429991001"/>
    <s v="ActionDown"/>
    <n v="1.1691843219996301"/>
    <s v="ActionUp"/>
    <n v="1.2153205719987401"/>
    <s v="ActionDown"/>
    <n v="1.22119770799872"/>
    <s v="ActionUp"/>
    <n v="1.35202088500045"/>
    <s v="ActionDown"/>
    <n v="1.45429953100028"/>
    <s v="ActionUp"/>
    <n v="1.5521178119997701"/>
    <s v="Stop"/>
    <n v="1.880952602999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8"/>
    <x v="30"/>
    <s v="SlowWalk"/>
    <s v="Huawei Honor"/>
    <s v="Start"/>
    <n v="5.8850000641541496E-6"/>
    <s v="ActionDown"/>
    <n v="0.94469838499935499"/>
    <s v="ActionUp"/>
    <n v="0.97434359299950302"/>
    <s v="ActionDown"/>
    <n v="1.06380656199871"/>
    <s v="ActionUp"/>
    <n v="1.1499489580000899"/>
    <s v="ActionDown"/>
    <n v="1.24662453099881"/>
    <s v="ActionUp"/>
    <n v="1.3569371869998501"/>
    <s v="ActionDown"/>
    <n v="1.46003187399946"/>
    <s v="ActionUp"/>
    <n v="1.50755109300007"/>
    <s v="ActionDown"/>
    <n v="1.5140264580004399"/>
    <s v="ActionUp"/>
    <n v="1.6015070829998801"/>
    <s v="ActionDown"/>
    <n v="1.6359729679988899"/>
    <s v="ActionUp"/>
    <n v="1.7242513529999901"/>
    <s v="ActionDown"/>
    <n v="1.72980619699956"/>
    <s v="ActionUp"/>
    <n v="1.81892161399991"/>
    <s v="ActionDown"/>
    <n v="2.0008561969989298"/>
    <s v="ActionUp"/>
    <n v="2.0635792699995301"/>
    <s v="Stop"/>
    <n v="2.3688374470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9"/>
    <x v="30"/>
    <s v="SlowWalk"/>
    <s v="Huawei Honor"/>
    <s v="Start"/>
    <n v="7.5000007200287604E-6"/>
    <s v="ActionDown"/>
    <n v="0.607720938000056"/>
    <s v="ActionUp"/>
    <n v="0.63902213500114102"/>
    <s v="ActionDown"/>
    <n v="0.75843880200045499"/>
    <s v="ActionUp"/>
    <n v="0.83933213500131298"/>
    <s v="ActionDown"/>
    <n v="0.95196911400125805"/>
    <s v="ActionUp"/>
    <n v="1.06857812500129"/>
    <s v="ActionDown"/>
    <n v="1.1392505210005699"/>
    <s v="ActionUp"/>
    <n v="1.2046196869996399"/>
    <s v="ActionDown"/>
    <n v="1.2127760940002099"/>
    <s v="ActionUp"/>
    <n v="1.2932922910003899"/>
    <s v="ActionDown"/>
    <n v="1.3238725000010101"/>
    <s v="ActionUp"/>
    <n v="1.39841583300039"/>
    <s v="ActionDown"/>
    <n v="1.40346968700032"/>
    <s v="ActionUp"/>
    <n v="1.4928139580006199"/>
    <s v="ActionDown"/>
    <n v="1.66688500000054"/>
    <s v="ActionUp"/>
    <n v="1.7394593230001101"/>
    <s v="Stop"/>
    <n v="2.1045473949998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0"/>
    <x v="30"/>
    <s v="SlowWalk"/>
    <s v="Huawei Honor"/>
    <s v="Start"/>
    <n v="4.2699994082795397E-6"/>
    <s v="ActionDown"/>
    <n v="0.55232421799883002"/>
    <s v="ActionUp"/>
    <n v="0.59894859300038605"/>
    <s v="ActionDown"/>
    <n v="0.70692869699996597"/>
    <s v="ActionUp"/>
    <n v="0.80033833299967205"/>
    <s v="ActionDown"/>
    <n v="0.878084165999098"/>
    <s v="ActionUp"/>
    <n v="1.00846458199885"/>
    <s v="ActionDown"/>
    <n v="1.0865442699996399"/>
    <s v="ActionUp"/>
    <n v="1.13991588499993"/>
    <s v="ActionDown"/>
    <n v="1.1508882799989799"/>
    <s v="ActionUp"/>
    <n v="1.22214583200002"/>
    <s v="ActionDown"/>
    <n v="1.25295593699956"/>
    <s v="ActionUp"/>
    <n v="1.31593437399897"/>
    <s v="ActionDown"/>
    <n v="1.3231363009999699"/>
    <s v="ActionUp"/>
    <n v="1.4048526030001001"/>
    <s v="ActionDown"/>
    <n v="1.5935254159994601"/>
    <s v="ActionUp"/>
    <n v="1.6610470819996399"/>
    <s v="Stop"/>
    <n v="2.04967364500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1"/>
    <x v="30"/>
    <s v="FastWalk"/>
    <s v="Huawei Honor"/>
    <s v="Start"/>
    <n v="6.9270008680177802E-6"/>
    <s v="ActionDown"/>
    <n v="0.45262734300013102"/>
    <s v="ActionUp"/>
    <n v="0.49139901000125902"/>
    <s v="ActionDown"/>
    <n v="0.60438374899967995"/>
    <s v="ActionUp"/>
    <n v="0.71323390600082304"/>
    <s v="ActionDown"/>
    <n v="0.77242182200097798"/>
    <s v="ActionUp"/>
    <n v="0.88184827999975801"/>
    <s v="ActionDown"/>
    <n v="0.94614333299978104"/>
    <s v="ActionUp"/>
    <n v="0.99973567600136404"/>
    <s v="ActionDown"/>
    <n v="1.01704671800143"/>
    <s v="ActionUp"/>
    <n v="1.0794967180008801"/>
    <s v="ActionDown"/>
    <n v="1.11428020700077"/>
    <s v="ActionUp"/>
    <n v="1.16158166600143"/>
    <s v="ActionDown"/>
    <n v="1.1794916660001"/>
    <s v="ActionUp"/>
    <n v="1.26570671800072"/>
    <s v="ActionDown"/>
    <n v="1.44058552000024"/>
    <s v="ActionUp"/>
    <n v="1.4969052590004099"/>
    <s v="Stop"/>
    <n v="1.886892862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2"/>
    <x v="30"/>
    <s v="FastWalk"/>
    <s v="Huawei Honor"/>
    <s v="Start"/>
    <n v="5.0519993237685404E-6"/>
    <s v="ActionDown"/>
    <n v="0.43564697900001098"/>
    <s v="ActionUp"/>
    <n v="0.48401640600059098"/>
    <s v="ActionDown"/>
    <n v="0.60945479099973399"/>
    <s v="ActionUp"/>
    <n v="0.69356609399983404"/>
    <s v="ActionDown"/>
    <n v="0.76247854100074597"/>
    <s v="ActionUp"/>
    <n v="0.86777208300009001"/>
    <s v="ActionDown"/>
    <n v="0.94185911400017996"/>
    <s v="ActionUp"/>
    <n v="0.99559525999939003"/>
    <s v="ActionDown"/>
    <n v="1.0058656769997401"/>
    <s v="ActionUp"/>
    <n v="1.0756740619999601"/>
    <s v="ActionDown"/>
    <n v="1.0962934369999799"/>
    <s v="ActionUp"/>
    <n v="1.1698160409996401"/>
    <s v="ActionDown"/>
    <n v="1.17545000000063"/>
    <s v="ActionUp"/>
    <n v="1.2645551040004599"/>
    <s v="ActionDown"/>
    <n v="1.3924165099997401"/>
    <s v="ActionUp"/>
    <n v="1.4545216139995301"/>
    <s v="Stop"/>
    <n v="1.73444578099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3"/>
    <x v="30"/>
    <s v="FastWalk"/>
    <s v="Huawei Honor"/>
    <s v="Start"/>
    <n v="4.1669991333037598E-6"/>
    <s v="ActionDown"/>
    <n v="0.58249624999916705"/>
    <s v="ActionUp"/>
    <n v="0.64040281300003699"/>
    <s v="ActionDown"/>
    <n v="0.709308437999425"/>
    <s v="ActionUp"/>
    <n v="0.82234015600079102"/>
    <s v="ActionDown"/>
    <n v="0.839230207999207"/>
    <s v="ActionUp"/>
    <n v="0.93881281299945796"/>
    <s v="ActionDown"/>
    <n v="1.0205480210006499"/>
    <s v="ActionUp"/>
    <n v="1.0750378649990999"/>
    <s v="ActionDown"/>
    <n v="1.1018502080005399"/>
    <s v="ActionUp"/>
    <n v="1.17728942699977"/>
    <s v="ActionDown"/>
    <n v="1.19711213499977"/>
    <s v="ActionUp"/>
    <n v="1.2736197920003101"/>
    <s v="ActionDown"/>
    <n v="1.30164046900063"/>
    <s v="ActionUp"/>
    <n v="1.3553419790005099"/>
    <s v="ActionDown"/>
    <n v="1.5219749480002001"/>
    <s v="ActionUp"/>
    <n v="1.5706166660001999"/>
    <s v="Stop"/>
    <n v="1.87293406199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4"/>
    <x v="30"/>
    <s v="FastWalk"/>
    <s v="Huawei Honor"/>
    <s v="Start"/>
    <n v="8.9059994934359498E-6"/>
    <s v="ActionDown"/>
    <n v="0.52578921900021602"/>
    <s v="ActionUp"/>
    <n v="0.57255583299956903"/>
    <s v="ActionDown"/>
    <n v="0.67490744799943003"/>
    <s v="ActionUp"/>
    <n v="0.757374947999778"/>
    <s v="ActionDown"/>
    <n v="0.85492619800061198"/>
    <s v="ActionUp"/>
    <n v="0.96454218700091499"/>
    <s v="ActionDown"/>
    <n v="1.0301785409992501"/>
    <s v="ActionUp"/>
    <n v="1.08614875000057"/>
    <s v="ActionDown"/>
    <n v="1.1036995829999701"/>
    <s v="ActionUp"/>
    <n v="1.16588755200064"/>
    <s v="ActionDown"/>
    <n v="1.18048854100015"/>
    <s v="ActionUp"/>
    <n v="1.24350218700055"/>
    <s v="ActionDown"/>
    <n v="1.2498436450005099"/>
    <s v="ActionUp"/>
    <n v="1.3239011969999399"/>
    <s v="ActionDown"/>
    <n v="1.60108020799998"/>
    <s v="ActionUp"/>
    <n v="1.6385999470003201"/>
    <s v="Stop"/>
    <n v="2.0643038010002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5"/>
    <x v="30"/>
    <s v="FastWalk"/>
    <s v="Huawei Honor"/>
    <s v="Start"/>
    <n v="1.0364999980083601E-5"/>
    <s v="ActionDown"/>
    <n v="1.6393666139992999"/>
    <s v="ActionUp"/>
    <n v="1.6857271349999701"/>
    <s v="ActionDown"/>
    <n v="1.78295765599978"/>
    <s v="ActionUp"/>
    <n v="1.86966296799982"/>
    <s v="ActionDown"/>
    <n v="1.9364596350005701"/>
    <s v="ActionUp"/>
    <n v="2.0388016140004699"/>
    <s v="ActionDown"/>
    <n v="2.1112708330001602"/>
    <s v="ActionUp"/>
    <n v="2.15957260399954"/>
    <s v="ActionDown"/>
    <n v="2.18468833299994"/>
    <s v="ActionUp"/>
    <n v="2.2480586969995699"/>
    <s v="ActionDown"/>
    <n v="2.2642417179995298"/>
    <s v="ActionUp"/>
    <n v="2.3347688009998802"/>
    <s v="ActionDown"/>
    <n v="2.3413238539997101"/>
    <s v="ActionUp"/>
    <n v="2.4068309889989901"/>
    <s v="ActionDown"/>
    <n v="2.5601857809997401"/>
    <s v="ActionUp"/>
    <n v="2.6069639580000499"/>
    <s v="Stop"/>
    <n v="2.883299269999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6"/>
    <x v="30"/>
    <s v="Sitting"/>
    <s v="Huawei Honor"/>
    <s v="Start"/>
    <n v="6.5099993662443004E-6"/>
    <s v="ActionDown"/>
    <n v="37.046007693999798"/>
    <s v="ActionUp"/>
    <n v="37.077127172999099"/>
    <s v="ActionDown"/>
    <n v="37.1684191519998"/>
    <s v="ActionUp"/>
    <n v="37.250489308999001"/>
    <s v="ActionDown"/>
    <n v="37.389704412998903"/>
    <s v="ActionUp"/>
    <n v="37.497356912999699"/>
    <s v="ActionDown"/>
    <n v="37.605295818999302"/>
    <s v="ActionUp"/>
    <n v="37.6527531629999"/>
    <s v="ActionDown"/>
    <n v="37.679339569000099"/>
    <s v="ActionUp"/>
    <n v="37.758250089998903"/>
    <s v="ActionDown"/>
    <n v="37.788090246000102"/>
    <s v="ActionUp"/>
    <n v="37.862192328999299"/>
    <s v="ActionDown"/>
    <n v="37.8687598809992"/>
    <s v="ActionUp"/>
    <n v="37.941929204000097"/>
    <s v="ActionDown"/>
    <n v="38.108806704000003"/>
    <s v="ActionUp"/>
    <n v="38.180960194000299"/>
    <s v="Stop"/>
    <n v="38.836206494999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7"/>
    <x v="30"/>
    <s v="Sitting"/>
    <s v="Huawei Honor"/>
    <s v="Start"/>
    <n v="4.7400008043041402E-6"/>
    <s v="ActionDown"/>
    <n v="0.47148640600062203"/>
    <s v="ActionUp"/>
    <n v="0.51265104100093595"/>
    <s v="ActionDown"/>
    <n v="0.62109958300061396"/>
    <s v="ActionUp"/>
    <n v="0.70869776000108597"/>
    <s v="ActionDown"/>
    <n v="0.798795573000461"/>
    <s v="ActionUp"/>
    <n v="0.89290484299999595"/>
    <s v="ActionDown"/>
    <n v="0.98093031200005498"/>
    <s v="ActionUp"/>
    <n v="1.0382553119998099"/>
    <s v="ActionDown"/>
    <n v="1.05415187500148"/>
    <s v="ActionUp"/>
    <n v="1.1090613540000001"/>
    <s v="ActionDown"/>
    <n v="1.1397899990006399"/>
    <s v="ActionUp"/>
    <n v="1.2086133850007099"/>
    <s v="ActionDown"/>
    <n v="1.2150479680003601"/>
    <s v="ActionUp"/>
    <n v="1.28473010400011"/>
    <s v="ActionDown"/>
    <n v="1.4755026560014799"/>
    <s v="ActionUp"/>
    <n v="1.5389172390005099"/>
    <s v="Stop"/>
    <n v="1.957178749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8"/>
    <x v="30"/>
    <s v="Sitting"/>
    <s v="Huawei Honor"/>
    <s v="Start"/>
    <n v="1.02079993666848E-5"/>
    <s v="ActionDown"/>
    <n v="0.58464708300016299"/>
    <s v="ActionUp"/>
    <n v="0.61337380199984104"/>
    <s v="ActionDown"/>
    <n v="0.71023088500078302"/>
    <s v="ActionUp"/>
    <n v="0.81586145800065402"/>
    <s v="ActionDown"/>
    <n v="0.88843010399977995"/>
    <s v="ActionUp"/>
    <n v="0.99161666600048104"/>
    <s v="ActionDown"/>
    <n v="1.0882500000006901"/>
    <s v="ActionUp"/>
    <n v="1.1501119789991201"/>
    <s v="ActionDown"/>
    <n v="1.1682859890006501"/>
    <s v="ActionUp"/>
    <n v="1.2304593230001"/>
    <s v="ActionDown"/>
    <n v="1.2646996349994799"/>
    <s v="ActionUp"/>
    <n v="1.3263178640008799"/>
    <s v="ActionDown"/>
    <n v="1.33561557299981"/>
    <s v="ActionUp"/>
    <n v="1.4143953639995701"/>
    <s v="ActionDown"/>
    <n v="1.6292903119992801"/>
    <s v="ActionUp"/>
    <n v="1.69187796799997"/>
    <s v="Stop"/>
    <n v="2.112039218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9"/>
    <x v="30"/>
    <s v="Sitting"/>
    <s v="Huawei Honor"/>
    <s v="Start"/>
    <n v="6.3539991970173998E-6"/>
    <s v="ActionDown"/>
    <n v="0.49798171899965299"/>
    <s v="ActionUp"/>
    <n v="0.53902859399931902"/>
    <s v="ActionDown"/>
    <n v="0.64249020799979895"/>
    <s v="ActionUp"/>
    <n v="0.74401843700070402"/>
    <s v="ActionDown"/>
    <n v="0.79391625000062005"/>
    <s v="ActionUp"/>
    <n v="0.89756635400044604"/>
    <s v="ActionDown"/>
    <n v="1.00199098899975"/>
    <s v="ActionUp"/>
    <n v="1.0487260930003599"/>
    <s v="ActionDown"/>
    <n v="1.0632815099997901"/>
    <s v="ActionUp"/>
    <n v="1.11994046799918"/>
    <s v="ActionDown"/>
    <n v="1.1697730729992999"/>
    <s v="ActionUp"/>
    <n v="1.20858666599997"/>
    <s v="ActionDown"/>
    <n v="1.2163102600006801"/>
    <s v="ActionUp"/>
    <n v="1.2938468219999699"/>
    <s v="ActionDown"/>
    <n v="1.54383781199976"/>
    <s v="ActionUp"/>
    <n v="1.56313760400007"/>
    <s v="Stop"/>
    <n v="2.0089631240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0"/>
    <x v="30"/>
    <s v="Sitting"/>
    <s v="Huawei Honor"/>
    <s v="Start"/>
    <n v="1.10419987322529E-5"/>
    <s v="ActionDown"/>
    <n v="0.48765619799996701"/>
    <s v="ActionUp"/>
    <n v="0.53607677099898798"/>
    <s v="ActionDown"/>
    <n v="0.63486088499848803"/>
    <s v="ActionUp"/>
    <n v="0.72381807299825596"/>
    <s v="ActionDown"/>
    <n v="0.77361614599976702"/>
    <s v="ActionUp"/>
    <n v="0.90689677099908295"/>
    <s v="ActionDown"/>
    <n v="0.98849843699827"/>
    <s v="ActionUp"/>
    <n v="1.04382609399908"/>
    <s v="ActionDown"/>
    <n v="1.05805213499843"/>
    <s v="ActionUp"/>
    <n v="1.11495052099962"/>
    <s v="ActionDown"/>
    <n v="1.1478707289988901"/>
    <s v="ActionUp"/>
    <n v="1.1996897909994"/>
    <s v="ActionDown"/>
    <n v="1.21079994799947"/>
    <s v="ActionUp"/>
    <n v="1.2820293229997299"/>
    <s v="ActionDown"/>
    <n v="1.4792870829987801"/>
    <s v="ActionUp"/>
    <n v="1.5441178119999599"/>
    <s v="Stop"/>
    <n v="1.87389255199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"/>
    <x v="31"/>
    <s v="Setup"/>
    <s v="Huawei Honor"/>
    <s v="Start"/>
    <n v="1.0104999091709E-5"/>
    <s v="ActionDown"/>
    <n v="6.5072134359998"/>
    <s v="ActionUp"/>
    <n v="6.5855021849983997"/>
    <s v="ActionDown"/>
    <n v="6.9777089559993302"/>
    <s v="ActionUp"/>
    <n v="7.0501593209992199"/>
    <s v="ActionDown"/>
    <n v="7.1437053099998504"/>
    <s v="ActionUp"/>
    <n v="7.2251416119997796"/>
    <s v="ActionDown"/>
    <n v="7.6541515599983496"/>
    <s v="ActionUp"/>
    <n v="7.69634348699946"/>
    <s v="ActionDown"/>
    <n v="7.8081370289983099"/>
    <s v="ActionUp"/>
    <n v="7.8873131749987797"/>
    <s v="ActionDown"/>
    <n v="8.1391369239991"/>
    <s v="ActionUp"/>
    <n v="8.1995820289994299"/>
    <s v="Stop"/>
    <n v="8.6223384349996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2"/>
    <x v="31"/>
    <s v="Setup"/>
    <s v="Huawei Honor"/>
    <s v="Start"/>
    <n v="4.8439997044624701E-6"/>
    <s v="ActionDown"/>
    <n v="0.94727588500063498"/>
    <s v="ActionUp"/>
    <n v="1.03527776000009"/>
    <s v="ActionDown"/>
    <n v="1.59826203100055"/>
    <s v="ActionUp"/>
    <n v="1.67863052000029"/>
    <s v="ActionDown"/>
    <n v="1.7601454680007"/>
    <s v="ActionUp"/>
    <n v="1.85327453100035"/>
    <s v="ActionDown"/>
    <n v="2.2918161969991999"/>
    <s v="ActionUp"/>
    <n v="2.35622650999903"/>
    <s v="ActionDown"/>
    <n v="2.4616860410005699"/>
    <s v="ActionUp"/>
    <n v="2.53953588500007"/>
    <s v="ActionDown"/>
    <n v="2.7867621349996599"/>
    <s v="ActionUp"/>
    <n v="2.8602760409994499"/>
    <s v="Stop"/>
    <n v="3.17156265499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3"/>
    <x v="31"/>
    <s v="Setup"/>
    <s v="Huawei Honor"/>
    <s v="Start"/>
    <n v="1.6717998732929101E-5"/>
    <s v="ActionDown"/>
    <n v="1.0656730720001999"/>
    <s v="ActionUp"/>
    <n v="1.1711722910004001"/>
    <s v="ActionDown"/>
    <n v="1.6536869259998599"/>
    <s v="ActionUp"/>
    <n v="1.7297591139995301"/>
    <s v="ActionDown"/>
    <n v="1.82218749899948"/>
    <s v="ActionUp"/>
    <n v="1.9182098429992001"/>
    <s v="ActionDown"/>
    <n v="2.2791859360004301"/>
    <s v="ActionUp"/>
    <n v="2.3605820819993801"/>
    <s v="ActionDown"/>
    <n v="2.4656134359993298"/>
    <s v="ActionUp"/>
    <n v="2.5586741129991402"/>
    <s v="ActionDown"/>
    <n v="2.8651427069999"/>
    <s v="ActionUp"/>
    <n v="2.9350990089988001"/>
    <s v="Stop"/>
    <n v="3.1582283320003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4"/>
    <x v="31"/>
    <s v="Setup"/>
    <s v="Huawei Honor"/>
    <s v="Start"/>
    <n v="5.9890007833018899E-6"/>
    <s v="ActionDown"/>
    <n v="0.85592119700049796"/>
    <s v="ActionUp"/>
    <n v="0.94580932200005896"/>
    <s v="ActionDown"/>
    <n v="1.4870289050013501"/>
    <s v="ActionUp"/>
    <n v="1.58119635300136"/>
    <s v="ActionDown"/>
    <n v="1.6624804680013701"/>
    <s v="ActionUp"/>
    <n v="1.7405413010001201"/>
    <s v="ActionDown"/>
    <n v="2.1728703630014898"/>
    <s v="ActionUp"/>
    <n v="2.2503315089998002"/>
    <s v="ActionDown"/>
    <n v="2.3452506240009798"/>
    <s v="ActionUp"/>
    <n v="2.4332254670007298"/>
    <s v="ActionDown"/>
    <n v="2.7392022380008698"/>
    <s v="ActionUp"/>
    <n v="2.8205132279999798"/>
    <s v="Stop"/>
    <n v="3.099433176001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5"/>
    <x v="31"/>
    <s v="Setup"/>
    <s v="Huawei Honor"/>
    <s v="Start"/>
    <n v="7.5000007200287604E-6"/>
    <s v="ActionDown"/>
    <n v="0.74990692699975603"/>
    <s v="ActionUp"/>
    <n v="0.82747786400068402"/>
    <s v="ActionDown"/>
    <n v="1.3426011970004701"/>
    <s v="ActionUp"/>
    <n v="1.4184786969999501"/>
    <s v="ActionDown"/>
    <n v="1.51021343700085"/>
    <s v="ActionUp"/>
    <n v="1.6035966660001499"/>
    <s v="ActionDown"/>
    <n v="1.9695147910006101"/>
    <s v="ActionUp"/>
    <n v="2.0487184890007399"/>
    <s v="ActionDown"/>
    <n v="2.1632021340010299"/>
    <s v="ActionUp"/>
    <n v="2.2405494779995898"/>
    <s v="ActionDown"/>
    <n v="2.5703365090012"/>
    <s v="ActionUp"/>
    <n v="2.6388806240011"/>
    <s v="Stop"/>
    <n v="2.8562689570007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6"/>
    <x v="31"/>
    <s v="Setup"/>
    <s v="Huawei Honor"/>
    <s v="Start"/>
    <n v="4.5830001909052902E-6"/>
    <s v="ActionDown"/>
    <n v="0.96273776000089095"/>
    <s v="ActionUp"/>
    <n v="1.0601231760010701"/>
    <s v="ActionDown"/>
    <n v="1.5044082280001001"/>
    <s v="ActionUp"/>
    <n v="1.6088012489999499"/>
    <s v="ActionDown"/>
    <n v="1.7029575510004999"/>
    <s v="ActionUp"/>
    <n v="1.7897088009994999"/>
    <s v="ActionDown"/>
    <n v="2.2672063530008"/>
    <s v="ActionUp"/>
    <n v="2.3295880719997499"/>
    <s v="ActionDown"/>
    <n v="2.4326716650011799"/>
    <s v="ActionUp"/>
    <n v="2.5137834360011699"/>
    <s v="ActionDown"/>
    <n v="3.0511103629996699"/>
    <s v="ActionUp"/>
    <n v="3.0953672380001001"/>
    <s v="Stop"/>
    <n v="3.6055622380008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7"/>
    <x v="31"/>
    <s v="Setup"/>
    <s v="Huawei Honor"/>
    <s v="Start"/>
    <n v="3.9059996197465799E-6"/>
    <s v="ActionDown"/>
    <n v="1.13282963500023"/>
    <s v="ActionUp"/>
    <n v="1.2281773430004199"/>
    <s v="ActionDown"/>
    <n v="1.55574015599995"/>
    <s v="ActionUp"/>
    <n v="1.64002296800026"/>
    <s v="ActionDown"/>
    <n v="1.71555046799949"/>
    <s v="ActionUp"/>
    <n v="1.8070296349996999"/>
    <s v="ActionDown"/>
    <n v="2.2539588010004001"/>
    <s v="ActionUp"/>
    <n v="2.31700942600036"/>
    <s v="ActionDown"/>
    <n v="2.4213753120002299"/>
    <s v="ActionUp"/>
    <n v="2.50670390499908"/>
    <s v="ActionDown"/>
    <n v="2.7525970820006398"/>
    <s v="ActionUp"/>
    <n v="2.85649046800062"/>
    <s v="Stop"/>
    <n v="3.1822732279997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8"/>
    <x v="31"/>
    <s v="Setup"/>
    <s v="Huawei Honor"/>
    <s v="Start"/>
    <n v="7.5000007200287604E-6"/>
    <s v="ActionDown"/>
    <n v="0.79104276100042603"/>
    <s v="ActionUp"/>
    <n v="0.88576817700050003"/>
    <s v="ActionDown"/>
    <n v="1.3635661460011701"/>
    <s v="ActionUp"/>
    <n v="1.44384989600075"/>
    <s v="ActionDown"/>
    <n v="1.5319520829998501"/>
    <s v="ActionUp"/>
    <n v="1.6101327600008499"/>
    <s v="ActionDown"/>
    <n v="2.0551995309997402"/>
    <s v="ActionUp"/>
    <n v="2.1412181770010599"/>
    <s v="ActionDown"/>
    <n v="2.2381925520003199"/>
    <s v="ActionUp"/>
    <n v="2.3158166140001399"/>
    <s v="ActionDown"/>
    <n v="2.5895071869999802"/>
    <s v="ActionUp"/>
    <n v="2.67857765600092"/>
    <s v="Stop"/>
    <n v="2.9818449470003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9"/>
    <x v="31"/>
    <s v="Setup"/>
    <s v="Huawei Honor"/>
    <s v="Start"/>
    <n v="5.2610012062359601E-6"/>
    <s v="ActionDown"/>
    <n v="0.58477062500060095"/>
    <s v="ActionUp"/>
    <n v="0.67801114600115397"/>
    <s v="ActionDown"/>
    <n v="1.10217656200075"/>
    <s v="ActionUp"/>
    <n v="1.1880514060012499"/>
    <s v="ActionDown"/>
    <n v="1.2760843750002"/>
    <s v="ActionUp"/>
    <n v="1.36232880200077"/>
    <s v="ActionDown"/>
    <n v="1.8059844270010199"/>
    <s v="ActionUp"/>
    <n v="1.8859190620005299"/>
    <s v="ActionDown"/>
    <n v="1.9880314580004701"/>
    <s v="ActionUp"/>
    <n v="2.0767755200013198"/>
    <s v="ActionDown"/>
    <n v="2.3868858850000798"/>
    <s v="ActionUp"/>
    <n v="2.4664277600004398"/>
    <s v="Stop"/>
    <n v="2.7505660410006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0"/>
    <x v="31"/>
    <s v="Setup"/>
    <s v="Huawei Honor"/>
    <s v="Start"/>
    <n v="5.0519993237685404E-6"/>
    <s v="ActionDown"/>
    <n v="0.72019619799903001"/>
    <s v="ActionUp"/>
    <n v="0.79016802099977201"/>
    <s v="ActionDown"/>
    <n v="1.27924447899931"/>
    <s v="ActionUp"/>
    <n v="1.3662819789988101"/>
    <s v="ActionDown"/>
    <n v="1.45395244799874"/>
    <s v="ActionUp"/>
    <n v="1.54999786400003"/>
    <s v="ActionDown"/>
    <n v="1.9705077079997799"/>
    <s v="ActionUp"/>
    <n v="2.0538272389985601"/>
    <s v="ActionDown"/>
    <n v="2.1447251039989998"/>
    <s v="ActionUp"/>
    <n v="2.2373883849995702"/>
    <s v="ActionDown"/>
    <n v="2.5700850519988299"/>
    <s v="ActionUp"/>
    <n v="2.6370043739989302"/>
    <s v="Stop"/>
    <n v="2.9652673429991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1"/>
    <x v="31"/>
    <s v="Setup"/>
    <s v="Huawei Honor"/>
    <s v="Start"/>
    <n v="3.9579990698257402E-6"/>
    <s v="ActionDown"/>
    <n v="0.77961723899897994"/>
    <s v="ActionUp"/>
    <n v="0.85057348899863405"/>
    <s v="ActionDown"/>
    <n v="1.3621247390001301"/>
    <s v="ActionUp"/>
    <n v="1.4536260409986399"/>
    <s v="ActionDown"/>
    <n v="1.5493013529994599"/>
    <s v="ActionUp"/>
    <n v="1.6378336449997699"/>
    <s v="ActionDown"/>
    <n v="2.0823724989986601"/>
    <s v="ActionUp"/>
    <n v="2.1693329150002598"/>
    <s v="ActionDown"/>
    <n v="2.2659777589997199"/>
    <s v="ActionUp"/>
    <n v="2.3621005719996901"/>
    <s v="ActionDown"/>
    <n v="2.6676632279995798"/>
    <s v="ActionUp"/>
    <n v="2.7506433839989701"/>
    <s v="Stop"/>
    <n v="3.100931039998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2"/>
    <x v="31"/>
    <s v="Setup"/>
    <s v="Huawei Honor"/>
    <s v="Start"/>
    <n v="5.5729997257003501E-6"/>
    <s v="ActionDown"/>
    <n v="0.92472281199843498"/>
    <s v="ActionUp"/>
    <n v="1.0224340619988601"/>
    <s v="ActionDown"/>
    <n v="1.50740906200007"/>
    <s v="ActionUp"/>
    <n v="1.59569989499868"/>
    <s v="ActionDown"/>
    <n v="1.6815854679989499"/>
    <s v="ActionUp"/>
    <n v="1.7687769269996301"/>
    <s v="ActionDown"/>
    <n v="2.2502959369994602"/>
    <s v="ActionUp"/>
    <n v="2.3277084369983601"/>
    <s v="ActionDown"/>
    <n v="2.4326455199989101"/>
    <s v="ActionUp"/>
    <n v="2.5257269260000599"/>
    <s v="ActionDown"/>
    <n v="2.8348056759987199"/>
    <s v="ActionUp"/>
    <n v="2.90082864499891"/>
    <s v="Stop"/>
    <n v="3.2036119779986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3"/>
    <x v="31"/>
    <s v="Setup"/>
    <s v="Huawei Honor"/>
    <s v="Start"/>
    <n v="1.11970002762973E-5"/>
    <s v="ActionDown"/>
    <n v="0.822949530000187"/>
    <s v="ActionUp"/>
    <n v="0.91699364500163905"/>
    <s v="ActionDown"/>
    <n v="1.4327874990012699"/>
    <s v="ActionUp"/>
    <n v="1.5276630200005401"/>
    <s v="ActionDown"/>
    <n v="1.6184715610015701"/>
    <s v="ActionUp"/>
    <n v="1.70516119700005"/>
    <s v="ActionDown"/>
    <n v="2.1622774470015398"/>
    <s v="ActionUp"/>
    <n v="2.2497047380002102"/>
    <s v="ActionDown"/>
    <n v="2.3652148940000099"/>
    <s v="ActionUp"/>
    <n v="2.4480312490013598"/>
    <s v="ActionDown"/>
    <n v="2.77891973800069"/>
    <s v="ActionUp"/>
    <n v="2.8473865610012501"/>
    <s v="Stop"/>
    <n v="3.21165973800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4"/>
    <x v="31"/>
    <s v="Setup"/>
    <s v="Huawei Honor"/>
    <s v="Start"/>
    <n v="4.5840006350772396E-6"/>
    <s v="ActionDown"/>
    <n v="0.74604828100018405"/>
    <s v="ActionUp"/>
    <n v="0.83403046900093603"/>
    <s v="ActionDown"/>
    <n v="1.33985343700078"/>
    <s v="ActionUp"/>
    <n v="1.44616890600082"/>
    <s v="ActionDown"/>
    <n v="1.5222877080013799"/>
    <s v="ActionUp"/>
    <n v="1.6183790100003499"/>
    <s v="ActionDown"/>
    <n v="2.0783006770016001"/>
    <s v="ActionUp"/>
    <n v="2.1549706760015299"/>
    <s v="ActionDown"/>
    <n v="2.2605599990001699"/>
    <s v="ActionUp"/>
    <n v="2.3539062490017302"/>
    <s v="ActionDown"/>
    <n v="2.71675927000069"/>
    <s v="ActionUp"/>
    <n v="2.7815867180015599"/>
    <s v="Stop"/>
    <n v="3.1083646870010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5"/>
    <x v="31"/>
    <s v="Setup"/>
    <s v="Huawei Honor"/>
    <s v="Start"/>
    <n v="5.9899994084844298E-6"/>
    <s v="ActionDown"/>
    <n v="0.664465416999519"/>
    <s v="ActionUp"/>
    <n v="0.74457281200011405"/>
    <s v="ActionDown"/>
    <n v="1.2806469269998999"/>
    <s v="ActionUp"/>
    <n v="1.3677205730000399"/>
    <s v="ActionDown"/>
    <n v="1.46121578099882"/>
    <s v="ActionUp"/>
    <n v="1.5504727600000401"/>
    <s v="ActionDown"/>
    <n v="2.0288489059985202"/>
    <s v="ActionUp"/>
    <n v="2.1066717180001402"/>
    <s v="ActionDown"/>
    <n v="2.21345911400021"/>
    <s v="ActionUp"/>
    <n v="2.3060306239985899"/>
    <s v="ActionDown"/>
    <n v="2.6099750510002102"/>
    <s v="ActionUp"/>
    <n v="2.6880879679993002"/>
    <s v="Stop"/>
    <n v="3.053906769999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6"/>
    <x v="31"/>
    <s v="Setup"/>
    <s v="Huawei Honor"/>
    <s v="Start"/>
    <n v="5.3120002121431702E-6"/>
    <s v="ActionDown"/>
    <n v="6.8805732259988801"/>
    <s v="ActionUp"/>
    <n v="6.9402769239986801"/>
    <s v="ActionDown"/>
    <n v="7.5396115069997904"/>
    <s v="ActionUp"/>
    <n v="7.6165904139998002"/>
    <s v="ActionDown"/>
    <n v="7.71327051799926"/>
    <s v="ActionUp"/>
    <n v="7.8076890069987703"/>
    <s v="ActionDown"/>
    <n v="8.3418498920000204"/>
    <s v="ActionUp"/>
    <n v="8.4147219759997807"/>
    <s v="ActionDown"/>
    <n v="8.5015311419992905"/>
    <s v="ActionUp"/>
    <n v="8.5964270280001003"/>
    <s v="ActionDown"/>
    <n v="8.9031725479999295"/>
    <s v="ActionUp"/>
    <n v="8.9870056210002005"/>
    <s v="Stop"/>
    <n v="9.271370569000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7"/>
    <x v="31"/>
    <s v="Setup"/>
    <s v="Huawei Honor"/>
    <s v="Start"/>
    <n v="4.7909998102113596E-6"/>
    <s v="ActionDown"/>
    <n v="2.4964088010001402"/>
    <s v="ActionUp"/>
    <n v="2.5818164049996901"/>
    <s v="ActionDown"/>
    <n v="3.1445859880004701"/>
    <s v="ActionUp"/>
    <n v="3.23604932099988"/>
    <s v="ActionDown"/>
    <n v="3.32648176899965"/>
    <s v="ActionUp"/>
    <n v="3.4043838520010401"/>
    <s v="ActionDown"/>
    <n v="3.8487496859997901"/>
    <s v="ActionUp"/>
    <n v="3.9420292169997899"/>
    <s v="ActionDown"/>
    <n v="4.0397920289997202"/>
    <s v="ActionUp"/>
    <n v="4.1359332789997998"/>
    <s v="ActionDown"/>
    <n v="4.4125936440013902"/>
    <s v="ActionUp"/>
    <n v="4.4974344250003897"/>
    <s v="Stop"/>
    <n v="4.8071590600011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8"/>
    <x v="31"/>
    <s v="Setup"/>
    <s v="Huawei Honor"/>
    <s v="Start"/>
    <n v="3.49000038113445E-6"/>
    <s v="ActionDown"/>
    <n v="1.16016015599961"/>
    <s v="ActionUp"/>
    <n v="1.24901520799903"/>
    <s v="ActionDown"/>
    <n v="1.87438338500032"/>
    <s v="ActionUp"/>
    <n v="1.95854051999958"/>
    <s v="ActionDown"/>
    <n v="2.05695203100003"/>
    <s v="ActionUp"/>
    <n v="2.1499774469994"/>
    <s v="ActionDown"/>
    <n v="2.66072359300051"/>
    <s v="ActionUp"/>
    <n v="2.7194766140000799"/>
    <s v="ActionDown"/>
    <n v="2.8343531240006898"/>
    <s v="ActionUp"/>
    <n v="2.91852072800065"/>
    <s v="ActionDown"/>
    <n v="3.2469305199992902"/>
    <s v="ActionUp"/>
    <n v="3.3248763529991199"/>
    <s v="Stop"/>
    <n v="3.656079270000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9"/>
    <x v="31"/>
    <s v="Setup"/>
    <s v="Huawei Honor"/>
    <s v="Start"/>
    <n v="6.8750014179386199E-6"/>
    <s v="ActionDown"/>
    <n v="0.87603026000033402"/>
    <s v="ActionUp"/>
    <n v="0.97392562500135604"/>
    <s v="ActionDown"/>
    <n v="1.5978201560010299"/>
    <s v="ActionUp"/>
    <n v="1.6921098950006099"/>
    <s v="ActionDown"/>
    <n v="1.7976443740008099"/>
    <s v="ActionUp"/>
    <n v="1.8667222910007599"/>
    <s v="ActionDown"/>
    <n v="2.4320199470002901"/>
    <s v="ActionUp"/>
    <n v="2.5137055720006098"/>
    <s v="ActionDown"/>
    <n v="2.6297544780008999"/>
    <s v="ActionUp"/>
    <n v="2.72117255100056"/>
    <s v="ActionDown"/>
    <n v="3.0249228640004699"/>
    <s v="ActionUp"/>
    <n v="3.11140984300072"/>
    <s v="Stop"/>
    <n v="3.473822134001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0"/>
    <x v="31"/>
    <s v="Setup"/>
    <s v="Huawei Honor"/>
    <s v="Start"/>
    <n v="5.3650001063942901E-6"/>
    <s v="ActionDown"/>
    <n v="0.82920588500019199"/>
    <s v="ActionUp"/>
    <n v="0.90714937499978898"/>
    <s v="ActionDown"/>
    <n v="1.5057185929999799"/>
    <s v="ActionUp"/>
    <n v="1.5748339579986299"/>
    <s v="ActionDown"/>
    <n v="1.67955187499865"/>
    <s v="ActionUp"/>
    <n v="1.7589683329988399"/>
    <s v="ActionDown"/>
    <n v="2.2381545829994098"/>
    <s v="ActionUp"/>
    <n v="2.3377967699998399"/>
    <s v="ActionDown"/>
    <n v="2.44391374899896"/>
    <s v="ActionUp"/>
    <n v="2.5234803120001699"/>
    <s v="ActionDown"/>
    <n v="2.8340002599998102"/>
    <s v="ActionUp"/>
    <n v="2.9108174470002202"/>
    <s v="Stop"/>
    <n v="3.2173093740002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1"/>
    <x v="31"/>
    <s v="Setup"/>
    <s v="Huawei Honor"/>
    <s v="Start"/>
    <n v="3.3850010368041601E-6"/>
    <s v="ActionDown"/>
    <n v="1.3567142179999701"/>
    <s v="ActionUp"/>
    <n v="1.4427326029999601"/>
    <s v="ActionDown"/>
    <n v="1.8083932280005599"/>
    <s v="ActionUp"/>
    <n v="1.86796900900117"/>
    <s v="ActionDown"/>
    <n v="1.9725856240002"/>
    <s v="ActionUp"/>
    <n v="2.04102677000082"/>
    <s v="ActionDown"/>
    <n v="2.4608499469995802"/>
    <s v="ActionUp"/>
    <n v="2.5481539570009701"/>
    <s v="ActionDown"/>
    <n v="2.63851890499972"/>
    <s v="ActionUp"/>
    <n v="2.7168194260011602"/>
    <s v="ActionDown"/>
    <n v="2.9640995820009199"/>
    <s v="ActionUp"/>
    <n v="3.03270744600013"/>
    <s v="Stop"/>
    <n v="3.309057497999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2"/>
    <x v="31"/>
    <s v="Setup"/>
    <s v="Huawei Honor"/>
    <s v="Start"/>
    <n v="4.01099896407686E-6"/>
    <s v="ActionDown"/>
    <n v="1.23828885399962"/>
    <s v="ActionUp"/>
    <n v="1.2989927079997801"/>
    <s v="ActionDown"/>
    <n v="1.7797976559995701"/>
    <s v="ActionUp"/>
    <n v="1.85696213499977"/>
    <s v="ActionDown"/>
    <n v="1.93928093700014"/>
    <s v="ActionUp"/>
    <n v="2.03152051999859"/>
    <s v="ActionDown"/>
    <n v="2.5110785929991799"/>
    <s v="ActionUp"/>
    <n v="2.6157847909998901"/>
    <s v="ActionDown"/>
    <n v="2.7179233329988999"/>
    <s v="ActionUp"/>
    <n v="2.80606645700027"/>
    <s v="ActionDown"/>
    <n v="3.11353104099907"/>
    <s v="ActionUp"/>
    <n v="3.1951952069994101"/>
    <s v="Stop"/>
    <n v="3.55666109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3"/>
    <x v="31"/>
    <s v="Setup"/>
    <s v="Huawei Honor"/>
    <s v="Start"/>
    <n v="9.9999997473787499E-6"/>
    <s v="ActionDown"/>
    <n v="0.65911640600097599"/>
    <s v="ActionUp"/>
    <n v="0.75157385400052501"/>
    <s v="ActionDown"/>
    <n v="1.28949843700138"/>
    <s v="ActionUp"/>
    <n v="1.3508817180008901"/>
    <s v="ActionDown"/>
    <n v="1.4470402599999901"/>
    <s v="ActionUp"/>
    <n v="1.50977276000048"/>
    <s v="ActionDown"/>
    <n v="1.90244593600073"/>
    <s v="ActionUp"/>
    <n v="1.99662921799972"/>
    <s v="ActionDown"/>
    <n v="2.0990156240004501"/>
    <s v="ActionUp"/>
    <n v="2.1866630719996398"/>
    <s v="ActionDown"/>
    <n v="2.5175016650009598"/>
    <s v="ActionUp"/>
    <n v="2.6024358840004398"/>
    <s v="Stop"/>
    <n v="2.8472151550013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4"/>
    <x v="31"/>
    <s v="Setup"/>
    <s v="Huawei Honor"/>
    <s v="Start"/>
    <n v="4.1140010580420401E-6"/>
    <s v="ActionDown"/>
    <n v="0.56702057199981903"/>
    <s v="ActionUp"/>
    <n v="0.65337874900069404"/>
    <s v="ActionDown"/>
    <n v="0.98282713499975205"/>
    <s v="ActionUp"/>
    <n v="1.07081072800065"/>
    <s v="ActionDown"/>
    <n v="1.15542307200121"/>
    <s v="ActionUp"/>
    <n v="1.25211025899989"/>
    <s v="ActionDown"/>
    <n v="1.55872890499995"/>
    <s v="ActionUp"/>
    <n v="1.65924249900126"/>
    <s v="ActionDown"/>
    <n v="1.7635777590003201"/>
    <s v="ActionUp"/>
    <n v="1.8555551549998199"/>
    <s v="ActionDown"/>
    <n v="2.16016114500052"/>
    <s v="ActionUp"/>
    <n v="2.24041536299955"/>
    <s v="Stop"/>
    <n v="2.515948696000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5"/>
    <x v="31"/>
    <s v="Setup"/>
    <s v="Huawei Honor"/>
    <s v="Start"/>
    <n v="1.03640013549011E-5"/>
    <s v="ActionDown"/>
    <n v="0.89690869700098097"/>
    <s v="ActionUp"/>
    <n v="0.96616760400138402"/>
    <s v="ActionDown"/>
    <n v="1.50398676999975"/>
    <s v="ActionUp"/>
    <n v="1.58347395800046"/>
    <s v="ActionDown"/>
    <n v="1.6978498429998501"/>
    <s v="ActionUp"/>
    <n v="1.77432234300067"/>
    <s v="ActionDown"/>
    <n v="2.1377999470005302"/>
    <s v="ActionUp"/>
    <n v="2.2308893219997099"/>
    <s v="ActionDown"/>
    <n v="2.32543593599984"/>
    <s v="ActionUp"/>
    <n v="2.41402244700111"/>
    <s v="ActionDown"/>
    <n v="2.69083812400094"/>
    <s v="ActionUp"/>
    <n v="2.7592985930004899"/>
    <s v="Stop"/>
    <n v="3.03420557200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6"/>
    <x v="31"/>
    <s v="Setup"/>
    <s v="Huawei Honor"/>
    <s v="Start"/>
    <n v="1.0415998985990801E-5"/>
    <s v="ActionDown"/>
    <n v="1.20137963500019"/>
    <s v="ActionUp"/>
    <n v="1.28820796800027"/>
    <s v="ActionDown"/>
    <n v="1.796533540999"/>
    <s v="ActionUp"/>
    <n v="1.8904939570002099"/>
    <s v="ActionDown"/>
    <n v="1.97721031199944"/>
    <s v="ActionUp"/>
    <n v="2.0719286969997399"/>
    <s v="ActionDown"/>
    <n v="2.52256150900029"/>
    <s v="ActionUp"/>
    <n v="2.5977105199999602"/>
    <s v="ActionDown"/>
    <n v="2.7329603630005201"/>
    <s v="ActionUp"/>
    <n v="2.8352897379991102"/>
    <s v="ActionDown"/>
    <n v="3.1635830190007201"/>
    <s v="ActionUp"/>
    <n v="3.25942020699949"/>
    <s v="Stop"/>
    <n v="3.512958852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7"/>
    <x v="31"/>
    <s v="Setup"/>
    <s v="Huawei Honor"/>
    <s v="Start"/>
    <n v="5.4169995564734504E-6"/>
    <s v="ActionDown"/>
    <n v="0.68159307300084004"/>
    <s v="ActionUp"/>
    <n v="0.75334848999955195"/>
    <s v="ActionDown"/>
    <n v="1.2903982810003001"/>
    <s v="ActionUp"/>
    <n v="1.35364083300009"/>
    <s v="ActionDown"/>
    <n v="1.4322001559994499"/>
    <s v="ActionUp"/>
    <n v="1.51237270800083"/>
    <s v="ActionDown"/>
    <n v="2.02872130200012"/>
    <s v="ActionUp"/>
    <n v="2.1076577599997099"/>
    <s v="ActionDown"/>
    <n v="2.2027638540002901"/>
    <s v="ActionUp"/>
    <n v="2.2911284370002201"/>
    <s v="ActionDown"/>
    <n v="2.6043955200002502"/>
    <s v="ActionUp"/>
    <n v="2.68035937400054"/>
    <s v="Stop"/>
    <n v="3.0099777600007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8"/>
    <x v="31"/>
    <s v="Setup"/>
    <s v="Huawei Honor"/>
    <s v="Start"/>
    <n v="5.3129988373257203E-6"/>
    <s v="ActionDown"/>
    <n v="0.93377093799972499"/>
    <s v="ActionUp"/>
    <n v="1.0319958329982899"/>
    <s v="ActionDown"/>
    <n v="1.4209071869990999"/>
    <s v="ActionUp"/>
    <n v="1.4930788019992101"/>
    <s v="ActionDown"/>
    <n v="1.58716260399887"/>
    <s v="ActionUp"/>
    <n v="1.6838980729989901"/>
    <s v="ActionDown"/>
    <n v="2.0733518749984698"/>
    <s v="ActionUp"/>
    <n v="2.15460338499906"/>
    <s v="ActionDown"/>
    <n v="2.2484841139994298"/>
    <s v="ActionUp"/>
    <n v="2.34372682199864"/>
    <s v="ActionDown"/>
    <n v="2.6202195309997398"/>
    <s v="ActionUp"/>
    <n v="2.6985537489999798"/>
    <s v="Stop"/>
    <n v="2.950089061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9"/>
    <x v="31"/>
    <s v="Setup"/>
    <s v="Huawei Honor"/>
    <s v="Start"/>
    <n v="4.73900036013219E-6"/>
    <s v="ActionDown"/>
    <n v="0.63233677000062005"/>
    <s v="ActionUp"/>
    <n v="0.725852655999915"/>
    <s v="ActionDown"/>
    <n v="1.20676109300075"/>
    <s v="ActionUp"/>
    <n v="1.2861304160014599"/>
    <s v="ActionDown"/>
    <n v="1.38270718700005"/>
    <s v="ActionUp"/>
    <n v="1.46131499900002"/>
    <s v="ActionDown"/>
    <n v="1.8496906760010401"/>
    <s v="ActionUp"/>
    <n v="1.9396005200014701"/>
    <s v="ActionDown"/>
    <n v="2.0191071340013802"/>
    <s v="ActionUp"/>
    <n v="2.11431749900111"/>
    <s v="ActionDown"/>
    <n v="2.35888583199994"/>
    <s v="ActionUp"/>
    <n v="2.4358999989999499"/>
    <s v="Stop"/>
    <n v="2.714651509000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0"/>
    <x v="31"/>
    <s v="Setup"/>
    <s v="Huawei Honor"/>
    <s v="Start"/>
    <n v="5.9379999584052703E-6"/>
    <s v="ActionDown"/>
    <n v="0.79392067700064195"/>
    <s v="ActionUp"/>
    <n v="0.880409999999756"/>
    <s v="ActionDown"/>
    <n v="1.28164713499973"/>
    <s v="ActionUp"/>
    <n v="1.37644843700036"/>
    <s v="ActionDown"/>
    <n v="1.4728308329995301"/>
    <s v="ActionUp"/>
    <n v="1.56821505100015"/>
    <s v="ActionDown"/>
    <n v="1.98857979099921"/>
    <s v="ActionUp"/>
    <n v="2.0670609370008601"/>
    <s v="ActionDown"/>
    <n v="2.1543948950002201"/>
    <s v="ActionUp"/>
    <n v="2.24899432200072"/>
    <s v="ActionDown"/>
    <n v="2.5348446869993402"/>
    <s v="ActionUp"/>
    <n v="2.5957427070006802"/>
    <s v="Stop"/>
    <n v="2.89671911299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1"/>
    <x v="31"/>
    <s v="SlowWalk"/>
    <s v="Huawei Honor"/>
    <s v="Start"/>
    <n v="1.2916001651319601E-5"/>
    <s v="ActionDown"/>
    <n v="1.02907145800054"/>
    <s v="ActionUp"/>
    <n v="1.09987322800043"/>
    <s v="ActionDown"/>
    <n v="1.5216057800007501"/>
    <s v="ActionUp"/>
    <n v="1.60786114500115"/>
    <s v="ActionDown"/>
    <n v="1.69452208200164"/>
    <s v="ActionUp"/>
    <n v="1.7751565090002199"/>
    <s v="ActionDown"/>
    <n v="2.2234007800016098"/>
    <s v="ActionUp"/>
    <n v="2.2986344260007101"/>
    <s v="ActionDown"/>
    <n v="2.4047596340005799"/>
    <s v="ActionUp"/>
    <n v="2.4970180200016299"/>
    <s v="ActionDown"/>
    <n v="2.7710468220011499"/>
    <s v="ActionUp"/>
    <n v="2.8447026550002099"/>
    <s v="Stop"/>
    <n v="3.302571092001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2"/>
    <x v="31"/>
    <s v="SlowWalk"/>
    <s v="Huawei Honor"/>
    <s v="Start"/>
    <n v="1.44269997690571E-5"/>
    <s v="ActionDown"/>
    <n v="0.88964260400098205"/>
    <s v="ActionUp"/>
    <n v="0.96787442700042403"/>
    <s v="ActionDown"/>
    <n v="1.48493947899987"/>
    <s v="ActionUp"/>
    <n v="1.5547651039996699"/>
    <s v="ActionDown"/>
    <n v="1.65169140600119"/>
    <s v="ActionUp"/>
    <n v="1.7230341140002501"/>
    <s v="ActionDown"/>
    <n v="2.1711202080005001"/>
    <s v="ActionUp"/>
    <n v="2.2710560930008699"/>
    <s v="ActionDown"/>
    <n v="2.3822990099997599"/>
    <s v="ActionUp"/>
    <n v="2.4682859370004699"/>
    <s v="ActionDown"/>
    <n v="2.7446747909998499"/>
    <s v="ActionUp"/>
    <n v="2.8303485930009602"/>
    <s v="Stop"/>
    <n v="3.2560811969997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3"/>
    <x v="31"/>
    <s v="SlowWalk"/>
    <s v="Huawei Honor"/>
    <s v="Start"/>
    <n v="5.7809993450064204E-6"/>
    <s v="ActionDown"/>
    <n v="0.74301656199895605"/>
    <s v="ActionUp"/>
    <n v="0.81308057299975101"/>
    <s v="ActionDown"/>
    <n v="1.2604131770003699"/>
    <s v="ActionUp"/>
    <n v="1.36094411399972"/>
    <s v="ActionDown"/>
    <n v="1.44951223899988"/>
    <s v="ActionUp"/>
    <n v="1.5363521349991001"/>
    <s v="ActionDown"/>
    <n v="1.89809010299904"/>
    <s v="ActionUp"/>
    <n v="1.9855005200006399"/>
    <s v="ActionDown"/>
    <n v="2.0883350509993699"/>
    <s v="ActionUp"/>
    <n v="2.1821478120000299"/>
    <s v="ActionDown"/>
    <n v="2.4312351549997402"/>
    <s v="ActionUp"/>
    <n v="2.52388577999954"/>
    <s v="Stop"/>
    <n v="2.7929480719994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4"/>
    <x v="31"/>
    <s v="SlowWalk"/>
    <s v="Huawei Honor"/>
    <s v="Start"/>
    <n v="5.7809993450064204E-6"/>
    <s v="ActionDown"/>
    <n v="0.65681348900034198"/>
    <s v="ActionUp"/>
    <n v="0.74093786400044304"/>
    <s v="ActionDown"/>
    <n v="1.2782930200010001"/>
    <s v="ActionUp"/>
    <n v="1.3504081760002"/>
    <s v="ActionDown"/>
    <n v="1.4615957810001401"/>
    <s v="ActionUp"/>
    <n v="1.5566373950004999"/>
    <s v="ActionDown"/>
    <n v="1.97746515499966"/>
    <s v="ActionUp"/>
    <n v="2.0642669780008802"/>
    <s v="ActionDown"/>
    <n v="2.1682224989999601"/>
    <s v="ActionUp"/>
    <n v="2.2801948430005701"/>
    <s v="ActionDown"/>
    <n v="2.5186301550002099"/>
    <s v="ActionUp"/>
    <n v="2.61080911399949"/>
    <s v="Stop"/>
    <n v="2.885405207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5"/>
    <x v="31"/>
    <s v="SlowWalk"/>
    <s v="Huawei Honor"/>
    <s v="Start"/>
    <n v="6.0420006775529996E-6"/>
    <s v="ActionDown"/>
    <n v="0.79082291700069596"/>
    <s v="ActionUp"/>
    <n v="0.85561781300020801"/>
    <s v="ActionDown"/>
    <n v="1.3915008850017301"/>
    <s v="ActionUp"/>
    <n v="1.45147385400014"/>
    <s v="ActionDown"/>
    <n v="1.5569883850002899"/>
    <s v="ActionUp"/>
    <n v="1.62694807300067"/>
    <s v="ActionDown"/>
    <n v="2.07371088500076"/>
    <s v="ActionUp"/>
    <n v="2.1589461970015602"/>
    <s v="ActionDown"/>
    <n v="2.2551929680012099"/>
    <s v="ActionUp"/>
    <n v="2.3504769270002699"/>
    <s v="ActionDown"/>
    <n v="2.5981661450005"/>
    <s v="ActionUp"/>
    <n v="2.6821651560003299"/>
    <s v="Stop"/>
    <n v="2.930354999001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6"/>
    <x v="31"/>
    <s v="FastWalk"/>
    <s v="Huawei Honor"/>
    <s v="Start"/>
    <n v="4.5830001909052902E-6"/>
    <s v="ActionDown"/>
    <n v="9.8629803080002603"/>
    <s v="ActionUp"/>
    <n v="9.9636643710000499"/>
    <s v="ActionDown"/>
    <n v="10.354527651999801"/>
    <s v="ActionUp"/>
    <n v="10.4107077040007"/>
    <s v="ActionDown"/>
    <n v="10.5212539540007"/>
    <s v="ActionUp"/>
    <n v="10.5949825480001"/>
    <s v="ActionDown"/>
    <n v="11.072785725000299"/>
    <s v="ActionUp"/>
    <n v="11.151122287001201"/>
    <s v="ActionDown"/>
    <n v="11.2476880680005"/>
    <s v="ActionUp"/>
    <n v="11.3268598390004"/>
    <s v="ActionDown"/>
    <n v="11.5431715579998"/>
    <s v="ActionUp"/>
    <n v="11.621137808000601"/>
    <s v="Stop"/>
    <n v="11.950966870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7"/>
    <x v="31"/>
    <s v="FastWalk"/>
    <s v="Huawei Honor"/>
    <s v="Start"/>
    <n v="1.3489001503330599E-5"/>
    <s v="ActionDown"/>
    <n v="0.70030656200106001"/>
    <s v="ActionUp"/>
    <n v="0.77716656200027501"/>
    <s v="ActionDown"/>
    <n v="1.34262890500031"/>
    <s v="ActionUp"/>
    <n v="1.4163191140014499"/>
    <s v="ActionDown"/>
    <n v="1.52609979100088"/>
    <s v="ActionUp"/>
    <n v="1.6144691140016201"/>
    <s v="ActionDown"/>
    <n v="2.1276313010002901"/>
    <s v="ActionUp"/>
    <n v="2.2290207800015098"/>
    <s v="ActionDown"/>
    <n v="2.3178723950004398"/>
    <s v="ActionUp"/>
    <n v="2.4045319260003399"/>
    <s v="ActionDown"/>
    <n v="2.73431385300136"/>
    <s v="ActionUp"/>
    <n v="2.8212791650003002"/>
    <s v="Stop"/>
    <n v="3.1064491130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8"/>
    <x v="31"/>
    <s v="FastWalk"/>
    <s v="Huawei Honor"/>
    <s v="Start"/>
    <n v="5.1570004870882199E-6"/>
    <s v="ActionDown"/>
    <n v="0.80140453100102604"/>
    <s v="ActionUp"/>
    <n v="0.89693093700043303"/>
    <s v="ActionDown"/>
    <n v="1.49716343699947"/>
    <s v="ActionUp"/>
    <n v="1.5684565100000301"/>
    <s v="ActionDown"/>
    <n v="1.6660172390002099"/>
    <s v="ActionUp"/>
    <n v="1.7595183329994999"/>
    <s v="ActionDown"/>
    <n v="2.1841870829994101"/>
    <s v="ActionUp"/>
    <n v="2.2774526560005999"/>
    <s v="ActionDown"/>
    <n v="2.40675531200031"/>
    <s v="ActionUp"/>
    <n v="2.4936324989994301"/>
    <s v="ActionDown"/>
    <n v="2.9427564050001802"/>
    <s v="ActionUp"/>
    <n v="3.0142534370006602"/>
    <s v="Stop"/>
    <n v="3.4946927590008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9"/>
    <x v="31"/>
    <s v="FastWalk"/>
    <s v="Huawei Honor"/>
    <s v="Start"/>
    <n v="1.38019986479775E-5"/>
    <s v="ActionDown"/>
    <n v="0.48025322899957201"/>
    <s v="ActionUp"/>
    <n v="0.56092151099983301"/>
    <s v="ActionDown"/>
    <n v="0.86442677099876097"/>
    <s v="ActionUp"/>
    <n v="0.966959114999554"/>
    <s v="ActionDown"/>
    <n v="1.0644256249997801"/>
    <s v="ActionUp"/>
    <n v="1.15106437499889"/>
    <s v="ActionDown"/>
    <n v="1.48385598899949"/>
    <s v="ActionUp"/>
    <n v="1.58435406199896"/>
    <s v="ActionDown"/>
    <n v="1.6983406250001201"/>
    <s v="ActionUp"/>
    <n v="1.81045421799899"/>
    <s v="ActionDown"/>
    <n v="2.1219872389992802"/>
    <s v="ActionUp"/>
    <n v="2.1776389059996202"/>
    <s v="Stop"/>
    <n v="2.508679687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0"/>
    <x v="31"/>
    <s v="FastWalk"/>
    <s v="Huawei Honor"/>
    <s v="Start"/>
    <n v="3.1250001484295298E-6"/>
    <s v="ActionDown"/>
    <n v="0.83041057300033505"/>
    <s v="ActionUp"/>
    <n v="0.90343729099913594"/>
    <s v="ActionDown"/>
    <n v="1.44640817700019"/>
    <s v="ActionUp"/>
    <n v="1.51517801999943"/>
    <s v="ActionDown"/>
    <n v="1.6193690100008"/>
    <s v="ActionUp"/>
    <n v="1.7073697910000101"/>
    <s v="ActionDown"/>
    <n v="2.1922082799992402"/>
    <s v="ActionUp"/>
    <n v="2.2597735929993998"/>
    <s v="ActionDown"/>
    <n v="2.3774110409995002"/>
    <s v="ActionUp"/>
    <n v="2.4530281240004101"/>
    <s v="ActionDown"/>
    <n v="2.7765006760000599"/>
    <s v="ActionUp"/>
    <n v="2.8465296859994802"/>
    <s v="Stop"/>
    <n v="3.1943783320002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1"/>
    <x v="31"/>
    <s v="Sitting"/>
    <s v="Huawei Honor"/>
    <s v="Start"/>
    <n v="1.30730004457291E-5"/>
    <s v="ActionDown"/>
    <n v="0.57073109299926705"/>
    <s v="ActionUp"/>
    <n v="0.62831348899999195"/>
    <s v="ActionDown"/>
    <n v="1.1346931759999199"/>
    <s v="ActionUp"/>
    <n v="1.20536822800022"/>
    <s v="ActionDown"/>
    <n v="1.3092611970005199"/>
    <s v="ActionUp"/>
    <n v="1.3979274989996999"/>
    <s v="ActionDown"/>
    <n v="1.81952312400062"/>
    <s v="ActionUp"/>
    <n v="1.8976492180008699"/>
    <s v="ActionDown"/>
    <n v="2.0048079160005701"/>
    <s v="ActionUp"/>
    <n v="2.0810281760004701"/>
    <s v="ActionDown"/>
    <n v="2.3605285920002599"/>
    <s v="ActionUp"/>
    <n v="2.4347983839998002"/>
    <s v="Stop"/>
    <n v="2.7367733320006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2"/>
    <x v="31"/>
    <s v="Sitting"/>
    <s v="Huawei Honor"/>
    <s v="Start"/>
    <n v="5.7289998949272499E-6"/>
    <s v="ActionDown"/>
    <n v="0.84216895799909197"/>
    <s v="ActionUp"/>
    <n v="0.90759671799969499"/>
    <s v="ActionDown"/>
    <n v="1.5401768219999199"/>
    <s v="ActionUp"/>
    <n v="1.6107221870006401"/>
    <s v="ActionDown"/>
    <n v="1.71325390600031"/>
    <s v="ActionUp"/>
    <n v="1.79482249899956"/>
    <s v="ActionDown"/>
    <n v="2.3933220819999401"/>
    <s v="ActionUp"/>
    <n v="2.46135812399916"/>
    <s v="ActionDown"/>
    <n v="2.5583429679991201"/>
    <s v="ActionUp"/>
    <n v="2.6538381760001299"/>
    <s v="ActionDown"/>
    <n v="2.9576650510007299"/>
    <s v="ActionUp"/>
    <n v="3.0339283840003102"/>
    <s v="Stop"/>
    <n v="3.341840363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3"/>
    <x v="31"/>
    <s v="Sitting"/>
    <s v="Huawei Honor"/>
    <s v="Start"/>
    <n v="7.1880003815749601E-6"/>
    <s v="ActionDown"/>
    <n v="1.12339729199993"/>
    <s v="ActionUp"/>
    <n v="1.2096553120008999"/>
    <s v="ActionDown"/>
    <n v="1.7490082809999801"/>
    <s v="ActionUp"/>
    <n v="1.81041609300154"/>
    <s v="ActionDown"/>
    <n v="1.90615526000146"/>
    <s v="ActionUp"/>
    <n v="1.9935237500012499"/>
    <s v="ActionDown"/>
    <n v="2.3833142700004801"/>
    <s v="ActionUp"/>
    <n v="2.4807706770006899"/>
    <s v="ActionDown"/>
    <n v="2.6161472390012901"/>
    <s v="ActionUp"/>
    <n v="2.72447192600157"/>
    <s v="ActionDown"/>
    <n v="3.0293590620003599"/>
    <s v="ActionUp"/>
    <n v="3.1175617700009699"/>
    <s v="Stop"/>
    <n v="3.6801868740003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4"/>
    <x v="31"/>
    <s v="Sitting"/>
    <s v="Huawei Honor"/>
    <s v="Start"/>
    <n v="4.01099896407686E-6"/>
    <s v="ActionDown"/>
    <n v="0.60666750000018499"/>
    <s v="ActionUp"/>
    <n v="0.65619406199948505"/>
    <s v="ActionDown"/>
    <n v="1.1613216659989101"/>
    <s v="ActionUp"/>
    <n v="1.23168520800027"/>
    <s v="ActionDown"/>
    <n v="1.32743317699896"/>
    <s v="ActionUp"/>
    <n v="1.3903771869991"/>
    <s v="ActionDown"/>
    <n v="1.7842336449994001"/>
    <s v="ActionUp"/>
    <n v="1.8694486449985499"/>
    <s v="ActionDown"/>
    <n v="1.9575908329989"/>
    <s v="ActionUp"/>
    <n v="2.0438354159996299"/>
    <s v="ActionDown"/>
    <n v="2.4075196349986001"/>
    <s v="ActionUp"/>
    <n v="2.4870348429994902"/>
    <s v="Stop"/>
    <n v="2.8134999989997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5"/>
    <x v="31"/>
    <s v="Sitting"/>
    <s v="Huawei Honor"/>
    <s v="Start"/>
    <n v="8.2810001913458092E-6"/>
    <s v="ActionDown"/>
    <n v="0.53927052099970696"/>
    <s v="ActionUp"/>
    <n v="0.62829749999946205"/>
    <s v="ActionDown"/>
    <n v="1.1393763019987"/>
    <s v="ActionUp"/>
    <n v="1.19764619799934"/>
    <s v="ActionDown"/>
    <n v="1.2881188539995401"/>
    <s v="ActionUp"/>
    <n v="1.35861796799872"/>
    <s v="ActionDown"/>
    <n v="1.8385807289996501"/>
    <s v="ActionUp"/>
    <n v="1.93161947899898"/>
    <s v="ActionDown"/>
    <n v="2.0213835929989701"/>
    <s v="ActionUp"/>
    <n v="2.1072510409994698"/>
    <s v="ActionDown"/>
    <n v="2.4356001549986099"/>
    <s v="ActionUp"/>
    <n v="2.5068231240002201"/>
    <s v="Stop"/>
    <n v="2.871921562000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76"/>
    <x v="32"/>
    <s v="Setup"/>
    <s v="Huawei Honor"/>
    <s v="Start"/>
    <n v="5.0519993237685404E-6"/>
    <s v="ActionDown"/>
    <n v="48.335376648999897"/>
    <s v="ActionUp"/>
    <n v="48.430175346000397"/>
    <s v="ActionDown"/>
    <n v="48.676920190000601"/>
    <s v="ActionUp"/>
    <n v="48.778534617000297"/>
    <s v="ActionDown"/>
    <n v="49.056167689999697"/>
    <s v="ActionUp"/>
    <n v="49.131132533999299"/>
    <s v="ActionDown"/>
    <n v="49.264965501999498"/>
    <s v="ActionUp"/>
    <n v="49.353610190000801"/>
    <s v="ActionDown"/>
    <n v="49.490551647999297"/>
    <s v="ActionUp"/>
    <n v="49.583561126999399"/>
    <s v="Stop"/>
    <n v="50.06176388700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77"/>
    <x v="32"/>
    <s v="Setup"/>
    <s v="Huawei Honor"/>
    <s v="Start"/>
    <n v="5.9890007833018899E-6"/>
    <s v="ActionDown"/>
    <n v="1.5748309370010201"/>
    <s v="ActionUp"/>
    <n v="1.65915583199966"/>
    <s v="ActionDown"/>
    <n v="1.9343730199998299"/>
    <s v="ActionUp"/>
    <n v="2.0287130199994801"/>
    <s v="ActionDown"/>
    <n v="2.3330298430009799"/>
    <s v="ActionUp"/>
    <n v="2.4181570300006499"/>
    <s v="ActionDown"/>
    <n v="2.5365744780010502"/>
    <s v="ActionUp"/>
    <n v="2.6152407800000201"/>
    <s v="ActionDown"/>
    <n v="2.75759390500024"/>
    <s v="ActionUp"/>
    <n v="2.8626813530008799"/>
    <s v="Stop"/>
    <n v="3.367096926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78"/>
    <x v="32"/>
    <s v="Setup"/>
    <s v="Huawei Honor"/>
    <s v="Start"/>
    <n v="1.09379998320946E-5"/>
    <s v="ActionDown"/>
    <n v="1.24207770800057"/>
    <s v="ActionUp"/>
    <n v="1.31794494700079"/>
    <s v="ActionDown"/>
    <n v="1.62581817700083"/>
    <s v="ActionUp"/>
    <n v="1.70980020800016"/>
    <s v="ActionDown"/>
    <n v="2.0702179159998102"/>
    <s v="ActionUp"/>
    <n v="2.15664286399987"/>
    <s v="ActionDown"/>
    <n v="2.2789052600001001"/>
    <s v="ActionUp"/>
    <n v="2.3545488529998599"/>
    <s v="ActionDown"/>
    <n v="2.4900642180000401"/>
    <s v="ActionUp"/>
    <n v="2.5668988010002001"/>
    <s v="Stop"/>
    <n v="3.031510572000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79"/>
    <x v="32"/>
    <s v="Setup"/>
    <s v="Huawei Honor"/>
    <s v="Start"/>
    <n v="4.9999998736893699E-6"/>
    <s v="ActionDown"/>
    <n v="0.89809635399979004"/>
    <s v="ActionUp"/>
    <n v="0.96251744800065298"/>
    <s v="ActionDown"/>
    <n v="1.26591401000041"/>
    <s v="ActionUp"/>
    <n v="1.3653813540004101"/>
    <s v="ActionDown"/>
    <n v="1.6437325520000701"/>
    <s v="ActionUp"/>
    <n v="1.7188537500005601"/>
    <s v="ActionDown"/>
    <n v="1.83772010400025"/>
    <s v="ActionUp"/>
    <n v="1.9152391139996301"/>
    <s v="ActionDown"/>
    <n v="2.0471330199998099"/>
    <s v="ActionUp"/>
    <n v="2.1288279679993098"/>
    <s v="Stop"/>
    <n v="2.574694635000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0"/>
    <x v="32"/>
    <s v="Setup"/>
    <s v="Huawei Honor"/>
    <s v="Start"/>
    <n v="5.9899994084844298E-6"/>
    <s v="ActionDown"/>
    <n v="0.98327140599940299"/>
    <s v="ActionUp"/>
    <n v="1.0687691139992199"/>
    <s v="ActionDown"/>
    <n v="1.3757990100002599"/>
    <s v="ActionUp"/>
    <n v="1.4511389580002201"/>
    <s v="ActionDown"/>
    <n v="1.7526660410003301"/>
    <s v="ActionUp"/>
    <n v="1.8315566140008701"/>
    <s v="ActionDown"/>
    <n v="1.95417494700086"/>
    <s v="ActionUp"/>
    <n v="2.03613630099971"/>
    <s v="ActionDown"/>
    <n v="2.1682985930001402"/>
    <s v="ActionUp"/>
    <n v="2.2426033320007202"/>
    <s v="Stop"/>
    <n v="2.74950208200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1"/>
    <x v="32"/>
    <s v="Setup"/>
    <s v="Huawei Honor"/>
    <s v="Start"/>
    <n v="2.3949996830197E-6"/>
    <s v="ActionDown"/>
    <n v="0.81303244700029598"/>
    <s v="ActionUp"/>
    <n v="0.90078109299974995"/>
    <s v="ActionDown"/>
    <n v="1.1481386969990099"/>
    <s v="ActionUp"/>
    <n v="1.2319605720003799"/>
    <s v="ActionDown"/>
    <n v="1.5345992179991299"/>
    <s v="ActionUp"/>
    <n v="1.6045665090004999"/>
    <s v="ActionDown"/>
    <n v="1.7223159360000799"/>
    <s v="ActionUp"/>
    <n v="1.8020228639997999"/>
    <s v="ActionDown"/>
    <n v="1.9344367180001401"/>
    <s v="ActionUp"/>
    <n v="2.0126876550002599"/>
    <s v="Stop"/>
    <n v="2.3788792169998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2"/>
    <x v="32"/>
    <s v="Setup"/>
    <s v="Huawei Honor"/>
    <s v="Start"/>
    <n v="4.8959991545416398E-6"/>
    <s v="ActionDown"/>
    <n v="0.66299729200000002"/>
    <s v="ActionUp"/>
    <n v="0.77470666699991797"/>
    <s v="ActionDown"/>
    <n v="1.07958927099934"/>
    <s v="ActionUp"/>
    <n v="1.17743630199947"/>
    <s v="ActionDown"/>
    <n v="1.50775031199918"/>
    <s v="ActionUp"/>
    <n v="1.5910765099997599"/>
    <s v="ActionDown"/>
    <n v="1.72140650999972"/>
    <s v="ActionUp"/>
    <n v="1.8053292709991999"/>
    <s v="ActionDown"/>
    <n v="1.9458924999998899"/>
    <s v="ActionUp"/>
    <n v="2.04281593700034"/>
    <s v="Stop"/>
    <n v="2.5769588540006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3"/>
    <x v="32"/>
    <s v="Setup"/>
    <s v="Huawei Honor"/>
    <s v="Start"/>
    <n v="3.9580008888151497E-6"/>
    <s v="ActionDown"/>
    <n v="0.99730874899978506"/>
    <s v="ActionUp"/>
    <n v="1.08532156200089"/>
    <s v="ActionDown"/>
    <n v="1.4124240620003501"/>
    <s v="ActionUp"/>
    <n v="1.4999065620013401"/>
    <s v="ActionDown"/>
    <n v="1.8231190100013901"/>
    <s v="ActionUp"/>
    <n v="1.90128083200033"/>
    <s v="ActionDown"/>
    <n v="2.03014718700069"/>
    <s v="ActionUp"/>
    <n v="2.1163618740010799"/>
    <s v="ActionDown"/>
    <n v="2.2582100510007801"/>
    <s v="ActionUp"/>
    <n v="2.3478695300000201"/>
    <s v="Stop"/>
    <n v="3.004486301000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4"/>
    <x v="32"/>
    <s v="Setup"/>
    <s v="Huawei Honor"/>
    <s v="Start"/>
    <n v="6.3020015659276396E-6"/>
    <s v="ActionDown"/>
    <n v="0.89642739600094501"/>
    <s v="ActionUp"/>
    <n v="0.96809703100007005"/>
    <s v="ActionDown"/>
    <n v="1.2774780210001999"/>
    <s v="ActionUp"/>
    <n v="1.36087932300142"/>
    <s v="ActionDown"/>
    <n v="1.6909364580005699"/>
    <s v="ActionUp"/>
    <n v="1.75987723900107"/>
    <s v="ActionDown"/>
    <n v="1.89370369700009"/>
    <s v="ActionUp"/>
    <n v="1.9752666140011499"/>
    <s v="ActionDown"/>
    <n v="2.1126606770012502"/>
    <s v="ActionUp"/>
    <n v="2.1909276040005299"/>
    <s v="Stop"/>
    <n v="2.9314516660015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5"/>
    <x v="32"/>
    <s v="Setup"/>
    <s v="Huawei Honor"/>
    <s v="Start"/>
    <n v="7.0309997681761101E-6"/>
    <s v="ActionDown"/>
    <n v="0.93770697899890298"/>
    <s v="ActionUp"/>
    <n v="1.0165112499998901"/>
    <s v="ActionDown"/>
    <n v="1.3231719790001"/>
    <s v="ActionUp"/>
    <n v="1.41583619799894"/>
    <s v="ActionDown"/>
    <n v="1.74879578099898"/>
    <s v="ActionUp"/>
    <n v="1.8246333850001899"/>
    <s v="ActionDown"/>
    <n v="1.95412567600033"/>
    <s v="ActionUp"/>
    <n v="2.0314670829993702"/>
    <s v="ActionDown"/>
    <n v="2.1503473430002402"/>
    <s v="ActionUp"/>
    <n v="2.2400745830000202"/>
    <s v="Stop"/>
    <n v="3.0140416140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6"/>
    <x v="32"/>
    <s v="Setup"/>
    <s v="Huawei Honor"/>
    <s v="Start"/>
    <n v="5.1040005928371102E-6"/>
    <s v="ActionDown"/>
    <n v="0.76108166700032598"/>
    <s v="ActionUp"/>
    <n v="0.83882447900032198"/>
    <s v="ActionDown"/>
    <n v="1.1466955730011199"/>
    <s v="ActionUp"/>
    <n v="1.2478565620003701"/>
    <s v="ActionDown"/>
    <n v="1.5757921350013899"/>
    <s v="ActionUp"/>
    <n v="1.64788052100084"/>
    <s v="ActionDown"/>
    <n v="1.77921786400111"/>
    <s v="ActionUp"/>
    <n v="1.8604813540005101"/>
    <s v="ActionDown"/>
    <n v="2.0084957290000598"/>
    <s v="ActionUp"/>
    <n v="2.0929692180015902"/>
    <s v="Stop"/>
    <n v="2.906530051001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7"/>
    <x v="32"/>
    <s v="Setup"/>
    <s v="Huawei Honor"/>
    <s v="Start"/>
    <n v="6.1459995777113304E-6"/>
    <s v="ActionDown"/>
    <n v="0.83351666700036697"/>
    <s v="ActionUp"/>
    <n v="0.91322401099932904"/>
    <s v="ActionDown"/>
    <n v="1.24064885400002"/>
    <s v="ActionUp"/>
    <n v="1.3132382809999299"/>
    <s v="ActionDown"/>
    <n v="1.67407390599873"/>
    <s v="ActionUp"/>
    <n v="1.7405979159993801"/>
    <s v="ActionDown"/>
    <n v="1.88226369800031"/>
    <s v="ActionUp"/>
    <n v="1.97007140599998"/>
    <s v="ActionDown"/>
    <n v="2.1366409370002599"/>
    <s v="ActionUp"/>
    <n v="2.2300289579998198"/>
    <s v="Stop"/>
    <n v="2.9749595310004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8"/>
    <x v="32"/>
    <s v="Setup"/>
    <s v="Huawei Honor"/>
    <s v="Start"/>
    <n v="7.6569995144382102E-6"/>
    <s v="ActionDown"/>
    <n v="0.75661494800078799"/>
    <s v="ActionUp"/>
    <n v="0.84411447899947201"/>
    <s v="ActionDown"/>
    <n v="1.2058603650002599"/>
    <s v="ActionUp"/>
    <n v="1.27730296899972"/>
    <s v="ActionDown"/>
    <n v="1.70078067699978"/>
    <s v="ActionUp"/>
    <n v="1.7612648960002799"/>
    <s v="ActionDown"/>
    <n v="1.89472000000023"/>
    <s v="ActionUp"/>
    <n v="1.98405348899905"/>
    <s v="ActionDown"/>
    <n v="2.16376291599954"/>
    <s v="ActionUp"/>
    <n v="2.2459659369997098"/>
    <s v="Stop"/>
    <n v="3.1580768740004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9"/>
    <x v="32"/>
    <s v="Setup"/>
    <s v="Huawei Honor"/>
    <s v="Start"/>
    <n v="4.01000033889431E-6"/>
    <s v="ActionDown"/>
    <n v="0.97368614500010098"/>
    <s v="ActionUp"/>
    <n v="1.0627367180004501"/>
    <s v="ActionDown"/>
    <n v="1.3895649469995901"/>
    <s v="ActionUp"/>
    <n v="1.47034833199904"/>
    <s v="ActionDown"/>
    <n v="1.8134689050002599"/>
    <s v="ActionUp"/>
    <n v="1.8900553629991901"/>
    <s v="ActionDown"/>
    <n v="2.0523786449994001"/>
    <s v="ActionUp"/>
    <n v="2.1399014569997199"/>
    <s v="ActionDown"/>
    <n v="2.3062504150002399"/>
    <s v="ActionUp"/>
    <n v="2.3791854669998398"/>
    <s v="Stop"/>
    <n v="2.915600988000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0"/>
    <x v="32"/>
    <s v="Setup"/>
    <s v="Huawei Honor"/>
    <s v="Start"/>
    <n v="7.1869999374030099E-6"/>
    <s v="ActionDown"/>
    <n v="0.98286161400028504"/>
    <s v="ActionUp"/>
    <n v="1.06105354099963"/>
    <s v="ActionDown"/>
    <n v="1.3892476029995999"/>
    <s v="ActionUp"/>
    <n v="1.47798718699959"/>
    <s v="ActionDown"/>
    <n v="1.8040545820003899"/>
    <s v="ActionUp"/>
    <n v="1.8688156759999399"/>
    <s v="ActionDown"/>
    <n v="2.0196071860009299"/>
    <s v="ActionUp"/>
    <n v="2.10723421799957"/>
    <s v="ActionDown"/>
    <n v="2.2448580199998101"/>
    <s v="ActionUp"/>
    <n v="2.33772406100069"/>
    <s v="Stop"/>
    <n v="2.9002540609999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1"/>
    <x v="32"/>
    <s v="SlowWalk"/>
    <s v="Huawei Honor"/>
    <s v="Start"/>
    <n v="8.4900002548238195E-6"/>
    <s v="ActionDown"/>
    <n v="0.77124609400016197"/>
    <s v="ActionUp"/>
    <n v="0.87523619799867403"/>
    <s v="ActionDown"/>
    <n v="1.15534150999883"/>
    <s v="ActionUp"/>
    <n v="1.2607006250000199"/>
    <s v="ActionDown"/>
    <n v="1.56256650999966"/>
    <s v="ActionUp"/>
    <n v="1.6672214579994"/>
    <s v="ActionDown"/>
    <n v="1.82197781200011"/>
    <s v="ActionUp"/>
    <n v="1.9047379160001501"/>
    <s v="ActionDown"/>
    <n v="2.08525661400017"/>
    <s v="ActionUp"/>
    <n v="2.1774827600002"/>
    <s v="Stop"/>
    <n v="2.62400067699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2"/>
    <x v="32"/>
    <s v="SlowWalk"/>
    <s v="Huawei Honor"/>
    <s v="Start"/>
    <n v="6.0419988585636003E-6"/>
    <s v="ActionDown"/>
    <n v="2.7728007810001101"/>
    <s v="ActionUp"/>
    <n v="2.88105796799936"/>
    <s v="ActionDown"/>
    <n v="3.1637309369998499"/>
    <s v="ActionUp"/>
    <n v="3.2667704159994102"/>
    <s v="ActionDown"/>
    <n v="3.5731272909997598"/>
    <s v="ActionUp"/>
    <n v="3.6790484889988799"/>
    <s v="ActionDown"/>
    <n v="3.8180421859997198"/>
    <s v="ActionUp"/>
    <n v="3.8804723949997402"/>
    <s v="ActionDown"/>
    <n v="4.0216063009993297"/>
    <s v="ActionUp"/>
    <n v="4.1060991649992502"/>
    <s v="Stop"/>
    <n v="4.5519641129994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3"/>
    <x v="32"/>
    <s v="SlowWalk"/>
    <s v="Huawei Honor"/>
    <s v="Start"/>
    <n v="6.5630010794848204E-6"/>
    <s v="ActionDown"/>
    <n v="0.877918906000559"/>
    <s v="ActionUp"/>
    <n v="0.95761843800028101"/>
    <s v="ActionDown"/>
    <n v="1.24466052100069"/>
    <s v="ActionUp"/>
    <n v="1.34341869800118"/>
    <s v="ActionDown"/>
    <n v="1.6740139060002499"/>
    <s v="ActionUp"/>
    <n v="1.75800906200129"/>
    <s v="ActionDown"/>
    <n v="1.89741354100078"/>
    <s v="ActionUp"/>
    <n v="1.9814288540001099"/>
    <s v="ActionDown"/>
    <n v="2.1154924479997099"/>
    <s v="ActionUp"/>
    <n v="2.2126085409999998"/>
    <s v="Stop"/>
    <n v="2.7234043220014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4"/>
    <x v="32"/>
    <s v="SlowWalk"/>
    <s v="Huawei Honor"/>
    <s v="Start"/>
    <n v="4.3219988583587102E-6"/>
    <s v="ActionDown"/>
    <n v="0.60366156199961496"/>
    <s v="ActionUp"/>
    <n v="0.69123786399904896"/>
    <s v="ActionDown"/>
    <n v="1.0830395819994001"/>
    <s v="ActionUp"/>
    <n v="1.17490260299928"/>
    <s v="ActionDown"/>
    <n v="1.5426511969999399"/>
    <s v="ActionUp"/>
    <n v="1.64389031099926"/>
    <s v="ActionDown"/>
    <n v="1.7598981760001999"/>
    <s v="ActionUp"/>
    <n v="1.86300775899871"/>
    <s v="ActionDown"/>
    <n v="2.02460885300024"/>
    <s v="ActionUp"/>
    <n v="2.1375246859988599"/>
    <s v="Stop"/>
    <n v="2.6456522899989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5"/>
    <x v="32"/>
    <s v="SlowWalk"/>
    <s v="Huawei Honor"/>
    <s v="Start"/>
    <n v="1.08330004877643E-5"/>
    <s v="ActionDown"/>
    <n v="0.75207500000033101"/>
    <s v="ActionUp"/>
    <n v="0.86221322900019004"/>
    <s v="ActionDown"/>
    <n v="1.2235831759990099"/>
    <s v="ActionUp"/>
    <n v="1.34022453099896"/>
    <s v="ActionDown"/>
    <n v="1.6426166660003201"/>
    <s v="ActionUp"/>
    <n v="1.7192863529999101"/>
    <s v="ActionDown"/>
    <n v="1.8586705199995699"/>
    <s v="ActionUp"/>
    <n v="1.9416439569995401"/>
    <s v="ActionDown"/>
    <n v="2.1051100509994201"/>
    <s v="ActionUp"/>
    <n v="2.21317150899994"/>
    <s v="Stop"/>
    <n v="2.8360451030002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6"/>
    <x v="32"/>
    <s v="Sitting"/>
    <s v="Huawei Honor"/>
    <s v="Start"/>
    <n v="1.22919991554226E-5"/>
    <s v="ActionDown"/>
    <n v="0.52365854199888395"/>
    <s v="ActionUp"/>
    <n v="0.61946692699893902"/>
    <s v="ActionDown"/>
    <n v="0.92349093699885998"/>
    <s v="ActionUp"/>
    <n v="1.02731609299917"/>
    <s v="ActionDown"/>
    <n v="1.35793874999944"/>
    <s v="ActionUp"/>
    <n v="1.4469616139995101"/>
    <s v="ActionDown"/>
    <n v="1.58038807199955"/>
    <s v="ActionUp"/>
    <n v="1.6631374469998199"/>
    <s v="ActionDown"/>
    <n v="1.81175088499912"/>
    <s v="ActionUp"/>
    <n v="1.9034348949990001"/>
    <s v="Stop"/>
    <n v="2.347506144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7"/>
    <x v="32"/>
    <s v="Sitting"/>
    <s v="Huawei Honor"/>
    <s v="Start"/>
    <n v="8.1770012911874801E-6"/>
    <s v="ActionDown"/>
    <n v="0.58578578100059497"/>
    <s v="ActionUp"/>
    <n v="0.67112359300153901"/>
    <s v="ActionDown"/>
    <n v="1.00113135300125"/>
    <s v="ActionUp"/>
    <n v="1.10371833300087"/>
    <s v="ActionDown"/>
    <n v="1.37861671800055"/>
    <s v="ActionUp"/>
    <n v="1.47402927000075"/>
    <s v="ActionDown"/>
    <n v="1.6027631240012801"/>
    <s v="ActionUp"/>
    <n v="1.697125572"/>
    <s v="ActionDown"/>
    <n v="1.83969770700059"/>
    <s v="ActionUp"/>
    <n v="1.9530472380010899"/>
    <s v="Stop"/>
    <n v="2.41652020699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8"/>
    <x v="32"/>
    <s v="Sitting"/>
    <s v="Huawei Honor"/>
    <s v="Start"/>
    <n v="6.4059986470965601E-6"/>
    <s v="ActionDown"/>
    <n v="1.25712119699892"/>
    <s v="ActionUp"/>
    <n v="1.36917364500004"/>
    <s v="ActionDown"/>
    <n v="1.67682729099942"/>
    <s v="ActionUp"/>
    <n v="1.781962654999"/>
    <s v="ActionDown"/>
    <n v="2.06647645699922"/>
    <s v="ActionUp"/>
    <n v="2.1687576029999001"/>
    <s v="ActionDown"/>
    <n v="2.2865640609998001"/>
    <s v="ActionUp"/>
    <n v="2.3976741650003501"/>
    <s v="ActionDown"/>
    <n v="2.5357052069993999"/>
    <s v="ActionUp"/>
    <n v="2.6521507279994601"/>
    <s v="Stop"/>
    <n v="3.016145466999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9"/>
    <x v="32"/>
    <s v="Sitting"/>
    <s v="Huawei Honor"/>
    <s v="Start"/>
    <n v="4.7909998102113596E-6"/>
    <s v="ActionDown"/>
    <n v="0.98689312399983398"/>
    <s v="ActionUp"/>
    <n v="1.1009652599987001"/>
    <s v="ActionDown"/>
    <n v="1.4303597910002199"/>
    <s v="ActionUp"/>
    <n v="1.5222659359988"/>
    <s v="ActionDown"/>
    <n v="1.82561843599978"/>
    <s v="ActionUp"/>
    <n v="1.91299635299947"/>
    <s v="ActionDown"/>
    <n v="2.0582240089988701"/>
    <s v="ActionUp"/>
    <n v="2.16522015499867"/>
    <s v="ActionDown"/>
    <n v="2.3328113009993099"/>
    <s v="ActionUp"/>
    <n v="2.4445716129994199"/>
    <s v="Stop"/>
    <n v="3.1287044780001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0"/>
    <x v="32"/>
    <s v="Sitting"/>
    <s v="Huawei Honor"/>
    <s v="Start"/>
    <n v="6.3020015659276396E-6"/>
    <s v="ActionDown"/>
    <n v="0.74049125000055904"/>
    <s v="ActionUp"/>
    <n v="0.84272364600110405"/>
    <s v="ActionDown"/>
    <n v="1.1465125000013301"/>
    <s v="ActionUp"/>
    <n v="1.2344998429998599"/>
    <s v="ActionDown"/>
    <n v="1.56136661400159"/>
    <s v="ActionUp"/>
    <n v="1.6397991660014599"/>
    <s v="ActionDown"/>
    <n v="1.7801691140011799"/>
    <s v="ActionUp"/>
    <n v="1.8634576559998"/>
    <s v="ActionDown"/>
    <n v="2.0018257810006599"/>
    <s v="ActionUp"/>
    <n v="2.10062453099999"/>
    <s v="Stop"/>
    <n v="2.49209156200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1"/>
    <x v="32"/>
    <s v="FastWalk"/>
    <s v="Huawei Honor"/>
    <s v="Start"/>
    <n v="9.5830000645946694E-6"/>
    <s v="ActionDown"/>
    <n v="2.0953879160006101"/>
    <s v="ActionUp"/>
    <n v="2.17664244700063"/>
    <s v="ActionDown"/>
    <n v="2.4518207800010701"/>
    <s v="ActionUp"/>
    <n v="2.52959614500105"/>
    <s v="ActionDown"/>
    <n v="2.8324299470004899"/>
    <s v="ActionUp"/>
    <n v="2.8793349990010002"/>
    <s v="ActionDown"/>
    <n v="2.9952399989997498"/>
    <s v="ActionUp"/>
    <n v="3.07130718600092"/>
    <s v="ActionDown"/>
    <n v="3.2082178109994799"/>
    <s v="ActionUp"/>
    <n v="3.3202874990001798"/>
    <s v="Stop"/>
    <n v="3.7122934359995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2"/>
    <x v="32"/>
    <s v="FastWalk"/>
    <s v="Huawei Honor"/>
    <s v="Start"/>
    <n v="9.0619996626628495E-6"/>
    <s v="ActionDown"/>
    <n v="5.9121954659985896"/>
    <s v="ActionUp"/>
    <n v="5.9903348930001803"/>
    <s v="ActionDown"/>
    <n v="6.29316390399981"/>
    <s v="ActionUp"/>
    <n v="6.3737238510002499"/>
    <s v="ActionDown"/>
    <n v="6.7019073929986899"/>
    <s v="ActionUp"/>
    <n v="6.7965130180000397"/>
    <s v="ActionDown"/>
    <n v="6.8971744239988704"/>
    <s v="ActionUp"/>
    <n v="6.9876204659994903"/>
    <s v="ActionDown"/>
    <n v="7.1424148930000202"/>
    <s v="ActionUp"/>
    <n v="7.2422678089988004"/>
    <s v="Stop"/>
    <n v="7.9067087469993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3"/>
    <x v="32"/>
    <s v="FastWalk"/>
    <s v="Huawei Honor"/>
    <s v="Start"/>
    <n v="4.9999998736893699E-6"/>
    <s v="ActionDown"/>
    <n v="1.07251437400009"/>
    <s v="ActionUp"/>
    <n v="1.1677569260009399"/>
    <s v="ActionDown"/>
    <n v="1.5343895300011301"/>
    <s v="ActionUp"/>
    <n v="1.6014563010012299"/>
    <s v="ActionDown"/>
    <n v="1.9280716129997"/>
    <s v="ActionUp"/>
    <n v="1.99014479000106"/>
    <s v="ActionDown"/>
    <n v="2.1094235400014401"/>
    <s v="ActionUp"/>
    <n v="2.1903475510007402"/>
    <s v="ActionDown"/>
    <n v="2.3503498940008201"/>
    <s v="ActionUp"/>
    <n v="2.4524431240006299"/>
    <s v="Stop"/>
    <n v="3.116470779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4"/>
    <x v="32"/>
    <s v="FastWalk"/>
    <s v="Huawei Honor"/>
    <s v="Start"/>
    <n v="4.1139992390526399E-6"/>
    <s v="ActionDown"/>
    <n v="2.90463973799887"/>
    <s v="ActionUp"/>
    <n v="2.9962203630002402"/>
    <s v="ActionDown"/>
    <n v="3.4203236439989202"/>
    <s v="ActionUp"/>
    <n v="3.5049992690001002"/>
    <s v="ActionDown"/>
    <n v="3.9523506749992499"/>
    <s v="ActionUp"/>
    <n v="4.0329155709987301"/>
    <s v="ActionDown"/>
    <n v="4.1735747379989299"/>
    <s v="ActionUp"/>
    <n v="4.2562408829999097"/>
    <s v="ActionDown"/>
    <n v="4.4004552579990497"/>
    <s v="ActionUp"/>
    <n v="4.5037224979987496"/>
    <s v="Stop"/>
    <n v="5.217270830999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5"/>
    <x v="32"/>
    <s v="FastWalk"/>
    <s v="Huawei Honor"/>
    <s v="Start"/>
    <n v="8.8019987742882205E-6"/>
    <s v="ActionDown"/>
    <n v="0.59288218699839401"/>
    <s v="ActionUp"/>
    <n v="0.67927557299844898"/>
    <s v="ActionDown"/>
    <n v="1.0716568219995599"/>
    <s v="ActionUp"/>
    <n v="1.14348130199869"/>
    <s v="ActionDown"/>
    <n v="1.5035307809994201"/>
    <s v="ActionUp"/>
    <n v="1.5908840619995299"/>
    <s v="ActionDown"/>
    <n v="1.70469947799938"/>
    <s v="ActionUp"/>
    <n v="1.7994703639997101"/>
    <s v="ActionDown"/>
    <n v="1.94258505099969"/>
    <s v="ActionUp"/>
    <n v="2.0526879679982799"/>
    <s v="Stop"/>
    <n v="2.590414737998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6"/>
    <x v="33"/>
    <s v="Setup"/>
    <s v="Huawei Honor"/>
    <s v="Start"/>
    <n v="3.8540001696674102E-6"/>
    <s v="ActionDown"/>
    <n v="75.545039345999598"/>
    <s v="ActionUp"/>
    <n v="75.5989797109996"/>
    <s v="ActionDown"/>
    <n v="75.681413148000502"/>
    <s v="ActionUp"/>
    <n v="75.739304033999304"/>
    <s v="ActionDown"/>
    <n v="75.835565960998693"/>
    <s v="ActionUp"/>
    <n v="75.891439867000301"/>
    <s v="ActionDown"/>
    <n v="76.005617106999097"/>
    <s v="ActionUp"/>
    <n v="76.081599189999906"/>
    <s v="ActionDown"/>
    <n v="76.242296012998807"/>
    <s v="ActionUp"/>
    <n v="76.3073559089989"/>
    <s v="Stop"/>
    <n v="76.870850231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7"/>
    <x v="32"/>
    <s v="Setup"/>
    <s v="Huawei Honor"/>
    <s v="Start"/>
    <n v="1.1979000191786299E-5"/>
    <s v="ActionDown"/>
    <n v="0.61508229099854295"/>
    <s v="ActionUp"/>
    <n v="0.69207479099895797"/>
    <s v="ActionDown"/>
    <n v="0.84425822799857997"/>
    <s v="ActionUp"/>
    <n v="0.92304947799857395"/>
    <s v="ActionDown"/>
    <n v="1.0730607799996501"/>
    <s v="ActionUp"/>
    <n v="1.1632321870001701"/>
    <s v="ActionDown"/>
    <n v="1.3217692700000001"/>
    <s v="ActionUp"/>
    <n v="1.42374666599971"/>
    <s v="ActionDown"/>
    <n v="1.7663440609994701"/>
    <s v="ActionUp"/>
    <n v="1.8633870300000099"/>
    <s v="ActionDown"/>
    <n v="2.01772260299912"/>
    <s v="ActionUp"/>
    <n v="2.1068957799998298"/>
    <s v="Stop"/>
    <n v="2.4737029669995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8"/>
    <x v="32"/>
    <s v="Setup"/>
    <s v="Huawei Honor"/>
    <s v="Start"/>
    <n v="3.3860014809761099E-6"/>
    <s v="ActionDown"/>
    <n v="0.601805521000642"/>
    <s v="ActionUp"/>
    <n v="0.68024302100093303"/>
    <s v="ActionDown"/>
    <n v="0.86687901000004697"/>
    <s v="ActionUp"/>
    <n v="0.95857286499995098"/>
    <s v="ActionDown"/>
    <n v="1.09565171900067"/>
    <s v="ActionUp"/>
    <n v="1.1838740620005399"/>
    <s v="ActionDown"/>
    <n v="1.34321932300008"/>
    <s v="ActionUp"/>
    <n v="1.44572166600119"/>
    <s v="ActionDown"/>
    <n v="1.8055539060005601"/>
    <s v="ActionUp"/>
    <n v="1.91919109300033"/>
    <s v="ActionDown"/>
    <n v="2.05191541600106"/>
    <s v="ActionUp"/>
    <n v="2.1574009370015101"/>
    <s v="Stop"/>
    <n v="2.5785403120007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9"/>
    <x v="32"/>
    <s v="Setup"/>
    <s v="Huawei Honor"/>
    <s v="Start"/>
    <n v="4.7919984353939004E-6"/>
    <s v="ActionDown"/>
    <n v="0.66907510399869297"/>
    <s v="ActionUp"/>
    <n v="0.76174453099883899"/>
    <s v="ActionDown"/>
    <n v="0.91363536499920806"/>
    <s v="ActionUp"/>
    <n v="1.0029267709996901"/>
    <s v="ActionDown"/>
    <n v="1.15277322899964"/>
    <s v="ActionUp"/>
    <n v="1.2413541149999201"/>
    <s v="ActionDown"/>
    <n v="1.3994407289992501"/>
    <s v="ActionUp"/>
    <n v="1.53296843699899"/>
    <s v="ActionDown"/>
    <n v="1.8778153119983401"/>
    <s v="ActionUp"/>
    <n v="1.9799395309982999"/>
    <s v="ActionDown"/>
    <n v="2.1308049999988699"/>
    <s v="ActionUp"/>
    <n v="2.2426531769997302"/>
    <s v="Stop"/>
    <n v="2.67259083299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0"/>
    <x v="32"/>
    <s v="Setup"/>
    <s v="Huawei Honor"/>
    <s v="Start"/>
    <n v="4.3229993025306604E-6"/>
    <s v="ActionDown"/>
    <n v="0.77325994700004197"/>
    <s v="ActionUp"/>
    <n v="0.86965057199995499"/>
    <s v="ActionDown"/>
    <n v="1.03064583299965"/>
    <s v="ActionUp"/>
    <n v="1.12387260299874"/>
    <s v="ActionDown"/>
    <n v="1.2694565620004099"/>
    <s v="ActionUp"/>
    <n v="1.3707231759999501"/>
    <s v="ActionDown"/>
    <n v="1.5547669259995001"/>
    <s v="ActionUp"/>
    <n v="1.6721461449997099"/>
    <s v="ActionDown"/>
    <n v="2.06346182199922"/>
    <s v="ActionUp"/>
    <n v="2.1255591659992201"/>
    <s v="ActionDown"/>
    <n v="2.3442811450004202"/>
    <s v="ActionUp"/>
    <n v="2.4433803629999602"/>
    <s v="Stop"/>
    <n v="2.863855259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1"/>
    <x v="32"/>
    <s v="Setup"/>
    <s v="Huawei Honor"/>
    <s v="Start"/>
    <n v="3.4889999369624998E-6"/>
    <s v="ActionDown"/>
    <n v="0.69973911399938504"/>
    <s v="ActionUp"/>
    <n v="0.78205473900015898"/>
    <s v="ActionDown"/>
    <n v="0.93875036400095202"/>
    <s v="ActionUp"/>
    <n v="1.01910796800075"/>
    <s v="ActionDown"/>
    <n v="1.1764583330004801"/>
    <s v="ActionUp"/>
    <n v="1.27256869700067"/>
    <s v="ActionDown"/>
    <n v="1.4398360409995801"/>
    <s v="ActionUp"/>
    <n v="1.56488807200003"/>
    <s v="ActionDown"/>
    <n v="1.9605970819993599"/>
    <s v="ActionUp"/>
    <n v="2.0521241660007901"/>
    <s v="ActionDown"/>
    <n v="2.2361417179999901"/>
    <s v="ActionUp"/>
    <n v="2.3303545819999201"/>
    <s v="Stop"/>
    <n v="2.6889983319997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2"/>
    <x v="32"/>
    <s v="Setup"/>
    <s v="Huawei Honor"/>
    <s v="Start"/>
    <n v="3.8540001696674102E-6"/>
    <s v="ActionDown"/>
    <n v="0.76207796900052904"/>
    <s v="ActionUp"/>
    <n v="0.82518499999969197"/>
    <s v="ActionDown"/>
    <n v="1.0240202599998101"/>
    <s v="ActionUp"/>
    <n v="1.1106720829993699"/>
    <s v="ActionDown"/>
    <n v="1.2637456769989499"/>
    <s v="ActionUp"/>
    <n v="1.3848528119997301"/>
    <s v="ActionDown"/>
    <n v="1.5507482809989499"/>
    <s v="ActionUp"/>
    <n v="1.6744830730003699"/>
    <s v="ActionDown"/>
    <n v="2.1209029159999702"/>
    <s v="ActionUp"/>
    <n v="2.23077635399931"/>
    <s v="ActionDown"/>
    <n v="2.4475214579997502"/>
    <s v="ActionUp"/>
    <n v="2.5659244260004899"/>
    <s v="Stop"/>
    <n v="2.9578023949998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3"/>
    <x v="32"/>
    <s v="Setup"/>
    <s v="Huawei Honor"/>
    <s v="Start"/>
    <n v="5.8330006140749902E-6"/>
    <s v="ActionDown"/>
    <n v="0.70828411399998004"/>
    <s v="ActionUp"/>
    <n v="0.81753104100062002"/>
    <s v="ActionDown"/>
    <n v="0.96269369800029303"/>
    <s v="ActionUp"/>
    <n v="1.0752408850003099"/>
    <s v="ActionDown"/>
    <n v="1.2465625000004299"/>
    <s v="ActionUp"/>
    <n v="1.3819578640013701"/>
    <s v="ActionDown"/>
    <n v="1.5429380719997401"/>
    <s v="ActionUp"/>
    <n v="1.68342838500029"/>
    <s v="ActionDown"/>
    <n v="2.0774770300013099"/>
    <s v="ActionUp"/>
    <n v="2.20046739500139"/>
    <s v="ActionDown"/>
    <n v="2.38086109300093"/>
    <s v="ActionUp"/>
    <n v="2.5057640619997898"/>
    <s v="Stop"/>
    <n v="2.9467599990002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4"/>
    <x v="32"/>
    <s v="Setup"/>
    <s v="Huawei Honor"/>
    <s v="Start"/>
    <n v="4.8430010792799201E-6"/>
    <s v="ActionDown"/>
    <n v="0.66121838500111996"/>
    <s v="ActionUp"/>
    <n v="0.75687843699961299"/>
    <s v="ActionDown"/>
    <n v="0.90721640599986098"/>
    <s v="ActionUp"/>
    <n v="1.0116982809995501"/>
    <s v="ActionDown"/>
    <n v="1.1648836450003699"/>
    <s v="ActionUp"/>
    <n v="1.28430437400129"/>
    <s v="ActionDown"/>
    <n v="1.45674260300074"/>
    <s v="ActionUp"/>
    <n v="1.57777203000114"/>
    <s v="ActionDown"/>
    <n v="1.9683684890005599"/>
    <s v="ActionUp"/>
    <n v="2.0843992700010801"/>
    <s v="ActionDown"/>
    <n v="2.2836688010011099"/>
    <s v="ActionUp"/>
    <n v="2.4003706760013301"/>
    <s v="Stop"/>
    <n v="2.882395519000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5"/>
    <x v="32"/>
    <s v="Setup"/>
    <s v="Huawei Honor"/>
    <s v="Start"/>
    <n v="4.0629984141560204E-6"/>
    <s v="ActionDown"/>
    <n v="0.73814614599905304"/>
    <s v="ActionUp"/>
    <n v="0.85290400999838301"/>
    <s v="ActionDown"/>
    <n v="1.0118229679992501"/>
    <s v="ActionUp"/>
    <n v="1.10810020799908"/>
    <s v="ActionDown"/>
    <n v="1.2607326559991601"/>
    <s v="ActionUp"/>
    <n v="1.38058583299971"/>
    <s v="ActionDown"/>
    <n v="1.56288051999945"/>
    <s v="ActionUp"/>
    <n v="1.6713310409995701"/>
    <s v="ActionDown"/>
    <n v="2.2352171349994001"/>
    <s v="ActionUp"/>
    <n v="2.33418296799936"/>
    <s v="ActionDown"/>
    <n v="2.5821536449984701"/>
    <s v="ActionUp"/>
    <n v="2.7155791139994099"/>
    <s v="Stop"/>
    <n v="3.2526615089991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6"/>
    <x v="32"/>
    <s v="Setup"/>
    <s v="Huawei Honor"/>
    <s v="Start"/>
    <n v="1.1719001122400999E-5"/>
    <s v="ActionDown"/>
    <n v="0.74670750000041097"/>
    <s v="ActionUp"/>
    <n v="0.84767239500069902"/>
    <s v="ActionDown"/>
    <n v="1.00562317700132"/>
    <s v="ActionUp"/>
    <n v="1.0944595830005699"/>
    <s v="ActionDown"/>
    <n v="1.2513571870003899"/>
    <s v="ActionUp"/>
    <n v="1.38036807200114"/>
    <s v="ActionDown"/>
    <n v="1.5450625510002201"/>
    <s v="ActionUp"/>
    <n v="1.66353270800027"/>
    <s v="ActionDown"/>
    <n v="2.0867134890013399"/>
    <s v="ActionUp"/>
    <n v="2.17970234300082"/>
    <s v="ActionDown"/>
    <n v="2.3945017180012602"/>
    <s v="ActionUp"/>
    <n v="2.5382722910017002"/>
    <s v="Stop"/>
    <n v="3.0201832280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7"/>
    <x v="32"/>
    <s v="Setup"/>
    <s v="Huawei Honor"/>
    <s v="Start"/>
    <n v="3.9070000639185301E-6"/>
    <s v="ActionDown"/>
    <n v="0.743537813001239"/>
    <s v="ActionUp"/>
    <n v="0.85259864600084201"/>
    <s v="ActionDown"/>
    <n v="1.0128718750001999"/>
    <s v="ActionUp"/>
    <n v="1.114211823"/>
    <s v="ActionDown"/>
    <n v="1.29156651000084"/>
    <s v="ActionUp"/>
    <n v="1.4009852600010999"/>
    <s v="ActionDown"/>
    <n v="1.59628171900112"/>
    <s v="ActionUp"/>
    <n v="1.70983359400088"/>
    <s v="ActionDown"/>
    <n v="2.1544934890007399"/>
    <s v="ActionUp"/>
    <n v="2.26433791599993"/>
    <s v="ActionDown"/>
    <n v="2.54049296800076"/>
    <s v="ActionUp"/>
    <n v="2.6430830200006299"/>
    <s v="Stop"/>
    <n v="3.175543905999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8"/>
    <x v="32"/>
    <s v="Setup"/>
    <s v="Huawei Honor"/>
    <s v="Start"/>
    <n v="6.4579999161651299E-6"/>
    <s v="ActionDown"/>
    <n v="0.65578062499844203"/>
    <s v="ActionUp"/>
    <n v="0.74871937499847196"/>
    <s v="ActionDown"/>
    <n v="0.901327551999202"/>
    <s v="ActionUp"/>
    <n v="0.99818828099887402"/>
    <s v="ActionDown"/>
    <n v="1.1589057809997001"/>
    <s v="ActionUp"/>
    <n v="1.2552901039998601"/>
    <s v="ActionDown"/>
    <n v="1.4306292179990101"/>
    <s v="ActionUp"/>
    <n v="1.5590528639986501"/>
    <s v="ActionDown"/>
    <n v="2.00389426999936"/>
    <s v="ActionUp"/>
    <n v="2.14252307199967"/>
    <s v="ActionDown"/>
    <n v="2.35824525999851"/>
    <s v="ActionUp"/>
    <n v="2.4663391139984001"/>
    <s v="Stop"/>
    <n v="3.034610831999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9"/>
    <x v="32"/>
    <s v="Setup"/>
    <s v="Huawei Honor"/>
    <s v="Start"/>
    <n v="7.1869999374030099E-6"/>
    <s v="ActionDown"/>
    <n v="0.66395312399981699"/>
    <s v="ActionUp"/>
    <n v="0.77229463500043405"/>
    <s v="ActionDown"/>
    <n v="0.93904364499940096"/>
    <s v="ActionUp"/>
    <n v="1.06286635300057"/>
    <s v="ActionDown"/>
    <n v="1.2616126550001301"/>
    <s v="ActionUp"/>
    <n v="1.37262723899948"/>
    <s v="ActionDown"/>
    <n v="1.5631498950006"/>
    <s v="ActionUp"/>
    <n v="1.69835994700042"/>
    <s v="ActionDown"/>
    <n v="2.0084301030001299"/>
    <s v="ActionUp"/>
    <n v="2.14229635300034"/>
    <s v="ActionDown"/>
    <n v="2.3144148949995702"/>
    <s v="ActionUp"/>
    <n v="2.4579383840009501"/>
    <s v="Stop"/>
    <n v="2.8501642690007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0"/>
    <x v="32"/>
    <s v="Setup"/>
    <s v="Huawei Honor"/>
    <s v="Start"/>
    <n v="3.6980000004405101E-6"/>
    <s v="ActionDown"/>
    <n v="0.74585067699990704"/>
    <s v="ActionUp"/>
    <n v="0.83179500000005602"/>
    <s v="ActionDown"/>
    <n v="0.981429062001552"/>
    <s v="ActionUp"/>
    <n v="1.0956477600011501"/>
    <s v="ActionDown"/>
    <n v="1.2649581770001499"/>
    <s v="ActionUp"/>
    <n v="1.3934113020004499"/>
    <s v="ActionDown"/>
    <n v="1.5789800510010501"/>
    <s v="ActionUp"/>
    <n v="1.6986742180015399"/>
    <s v="ActionDown"/>
    <n v="2.0703090620008799"/>
    <s v="ActionUp"/>
    <n v="2.17705713500072"/>
    <s v="ActionDown"/>
    <n v="2.37792583200098"/>
    <s v="ActionUp"/>
    <n v="2.4912989570002502"/>
    <s v="Stop"/>
    <n v="2.972807551001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1"/>
    <x v="32"/>
    <s v="Setup"/>
    <s v="Huawei Honor"/>
    <s v="Start"/>
    <n v="1.3124999895808201E-5"/>
    <s v="ActionDown"/>
    <n v="0.68198963500071796"/>
    <s v="ActionUp"/>
    <n v="0.80029869700047096"/>
    <s v="ActionDown"/>
    <n v="0.98721067599944901"/>
    <s v="ActionUp"/>
    <n v="1.0885916660008601"/>
    <s v="ActionDown"/>
    <n v="1.2489872389996799"/>
    <s v="ActionUp"/>
    <n v="1.36710432200015"/>
    <s v="ActionDown"/>
    <n v="1.53828020699984"/>
    <s v="ActionUp"/>
    <n v="1.66417234300024"/>
    <s v="ActionDown"/>
    <n v="2.0559920819996398"/>
    <s v="ActionUp"/>
    <n v="2.1703223420008699"/>
    <s v="ActionDown"/>
    <n v="2.3853633319995402"/>
    <s v="ActionUp"/>
    <n v="2.4899021860001"/>
    <s v="Stop"/>
    <n v="2.9351379670006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2"/>
    <x v="32"/>
    <s v="SlowWalk"/>
    <s v="Huawei Honor"/>
    <s v="Start"/>
    <n v="9.9480002972995795E-6"/>
    <s v="ActionDown"/>
    <n v="0.561489739000535"/>
    <s v="ActionUp"/>
    <n v="0.65677229100037904"/>
    <s v="ActionDown"/>
    <n v="0.85686802000054696"/>
    <s v="ActionUp"/>
    <n v="0.96357182199972102"/>
    <s v="ActionDown"/>
    <n v="1.2408385409999001"/>
    <s v="ActionUp"/>
    <n v="1.3421415100001399"/>
    <s v="ActionDown"/>
    <n v="1.5962982279997899"/>
    <s v="ActionUp"/>
    <n v="1.73267927000051"/>
    <s v="ActionDown"/>
    <n v="2.1776917179995499"/>
    <s v="ActionUp"/>
    <n v="2.3031305200001899"/>
    <s v="ActionDown"/>
    <n v="2.4972626029993901"/>
    <s v="ActionUp"/>
    <n v="2.6264538010000198"/>
    <s v="Stop"/>
    <n v="2.999039270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3"/>
    <x v="32"/>
    <s v="SlowWalk"/>
    <s v="Huawei Honor"/>
    <s v="Start"/>
    <n v="8.7500011431984603E-6"/>
    <s v="ActionDown"/>
    <n v="0.88243072900149799"/>
    <s v="ActionUp"/>
    <n v="1.00445994800065"/>
    <s v="ActionDown"/>
    <n v="1.20034187500095"/>
    <s v="ActionUp"/>
    <n v="1.31399171800148"/>
    <s v="ActionDown"/>
    <n v="1.484676510001"/>
    <s v="ActionUp"/>
    <n v="1.6124840620013801"/>
    <s v="ActionDown"/>
    <n v="1.7932939580005001"/>
    <s v="ActionUp"/>
    <n v="1.9308730200009401"/>
    <s v="ActionDown"/>
    <n v="2.32117593700058"/>
    <s v="ActionUp"/>
    <n v="2.4325714050009899"/>
    <s v="ActionDown"/>
    <n v="2.7416997910004199"/>
    <s v="ActionUp"/>
    <n v="2.85088244700091"/>
    <s v="Stop"/>
    <n v="3.309669791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4"/>
    <x v="32"/>
    <s v="SlowWalk"/>
    <s v="Huawei Honor"/>
    <s v="Start"/>
    <n v="5.9369995142333201E-6"/>
    <s v="ActionDown"/>
    <n v="0.75918041600016295"/>
    <s v="ActionUp"/>
    <n v="0.86276062400065701"/>
    <s v="ActionDown"/>
    <n v="1.0794921870001399"/>
    <s v="ActionUp"/>
    <n v="1.19863343699944"/>
    <s v="ActionDown"/>
    <n v="1.41509812399999"/>
    <s v="ActionUp"/>
    <n v="1.54647223900065"/>
    <s v="ActionDown"/>
    <n v="1.8198809890000101"/>
    <s v="ActionUp"/>
    <n v="1.9515562489996201"/>
    <s v="ActionDown"/>
    <n v="2.4190133840002002"/>
    <s v="ActionUp"/>
    <n v="2.5362108320005001"/>
    <s v="ActionDown"/>
    <n v="2.8123920300004102"/>
    <s v="ActionUp"/>
    <n v="2.9315517689992698"/>
    <s v="Stop"/>
    <n v="3.4924890610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5"/>
    <x v="32"/>
    <s v="SlowWalk"/>
    <s v="Huawei Honor"/>
    <s v="Start"/>
    <n v="7.0829992182552798E-6"/>
    <s v="ActionDown"/>
    <n v="0.77984786399974804"/>
    <s v="ActionUp"/>
    <n v="0.882149375000153"/>
    <s v="ActionDown"/>
    <n v="1.10264921799898"/>
    <s v="ActionUp"/>
    <n v="1.2268961979989399"/>
    <s v="ActionDown"/>
    <n v="1.4494886449992901"/>
    <s v="ActionUp"/>
    <n v="1.5667220310006"/>
    <s v="ActionDown"/>
    <n v="1.7580785930003899"/>
    <s v="ActionUp"/>
    <n v="1.89307223899959"/>
    <s v="ActionDown"/>
    <n v="2.3752432279998099"/>
    <s v="ActionUp"/>
    <n v="2.4987586970000799"/>
    <s v="ActionDown"/>
    <n v="2.8049888530003901"/>
    <s v="ActionUp"/>
    <n v="2.9153187489991899"/>
    <s v="Stop"/>
    <n v="3.36430546799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6"/>
    <x v="32"/>
    <s v="SlowWalk"/>
    <s v="Huawei Honor"/>
    <s v="Start"/>
    <n v="4.6349996409844599E-6"/>
    <s v="ActionDown"/>
    <n v="0.70910588500009897"/>
    <s v="ActionUp"/>
    <n v="0.84758885399969497"/>
    <s v="ActionDown"/>
    <n v="1.0348888019998399"/>
    <s v="ActionUp"/>
    <n v="1.1581741659992899"/>
    <s v="ActionDown"/>
    <n v="1.33495682200009"/>
    <s v="ActionUp"/>
    <n v="1.4689780720000201"/>
    <s v="ActionDown"/>
    <n v="1.66523468699961"/>
    <s v="ActionUp"/>
    <n v="1.7968110929996299"/>
    <s v="ActionDown"/>
    <n v="2.2241365099998802"/>
    <s v="ActionUp"/>
    <n v="2.3302758319987298"/>
    <s v="ActionDown"/>
    <n v="2.5518550509987099"/>
    <s v="ActionUp"/>
    <n v="2.6896499989998102"/>
    <s v="Stop"/>
    <n v="2.994041873998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7"/>
    <x v="32"/>
    <s v="Sitting"/>
    <s v="Huawei Honor"/>
    <s v="Start"/>
    <n v="7.1880003815749601E-6"/>
    <s v="ActionDown"/>
    <n v="1.4164035930007199"/>
    <s v="ActionUp"/>
    <n v="1.5264783850016099"/>
    <s v="ActionDown"/>
    <n v="1.7083018220000601"/>
    <s v="ActionUp"/>
    <n v="1.8268668750006301"/>
    <s v="ActionDown"/>
    <n v="2.0069455720003999"/>
    <s v="ActionUp"/>
    <n v="2.14546786400023"/>
    <s v="ActionDown"/>
    <n v="2.39090723900153"/>
    <s v="ActionUp"/>
    <n v="2.5015864060005599"/>
    <s v="ActionDown"/>
    <n v="2.9440453120005201"/>
    <s v="ActionUp"/>
    <n v="3.07787057200039"/>
    <s v="ActionDown"/>
    <n v="3.3246166660010199"/>
    <s v="ActionUp"/>
    <n v="3.4724540610004602"/>
    <s v="Stop"/>
    <n v="3.9825043740002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8"/>
    <x v="32"/>
    <s v="Sitting"/>
    <s v="Huawei Honor"/>
    <s v="Start"/>
    <n v="9.9480002972995795E-6"/>
    <s v="ActionDown"/>
    <n v="0.76435942700118098"/>
    <s v="ActionUp"/>
    <n v="0.89366921799955801"/>
    <s v="ActionDown"/>
    <n v="1.0781686980008001"/>
    <s v="ActionUp"/>
    <n v="1.21019255200008"/>
    <s v="ActionDown"/>
    <n v="1.40440187400054"/>
    <s v="ActionUp"/>
    <n v="1.52631213499989"/>
    <s v="ActionDown"/>
    <n v="1.7734049470000099"/>
    <s v="ActionUp"/>
    <n v="1.9122719260012599"/>
    <s v="ActionDown"/>
    <n v="2.3737374989996098"/>
    <s v="ActionUp"/>
    <n v="2.52936838400091"/>
    <s v="ActionDown"/>
    <n v="2.7770205720007599"/>
    <s v="ActionUp"/>
    <n v="2.9098966140008899"/>
    <s v="Stop"/>
    <n v="3.339327343001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9"/>
    <x v="32"/>
    <s v="Sitting"/>
    <s v="Huawei Honor"/>
    <s v="Start"/>
    <n v="5.8860005083260998E-6"/>
    <s v="ActionDown"/>
    <n v="0.67264854200038804"/>
    <s v="ActionUp"/>
    <n v="0.80742432300030398"/>
    <s v="ActionDown"/>
    <n v="1.00250661400059"/>
    <s v="ActionUp"/>
    <n v="1.11432416599927"/>
    <s v="ActionDown"/>
    <n v="1.29707083299945"/>
    <s v="ActionUp"/>
    <n v="1.43490880199897"/>
    <s v="ActionDown"/>
    <n v="1.61117843700048"/>
    <s v="ActionUp"/>
    <n v="1.7481714059995199"/>
    <s v="ActionDown"/>
    <n v="2.1697301040003301"/>
    <s v="ActionUp"/>
    <n v="2.3214827079991598"/>
    <s v="ActionDown"/>
    <n v="2.5718396869997302"/>
    <s v="ActionUp"/>
    <n v="2.6967622390002299"/>
    <s v="Stop"/>
    <n v="3.116783331999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0"/>
    <x v="32"/>
    <s v="Sitting"/>
    <s v="Huawei Honor"/>
    <s v="Start"/>
    <n v="5.2599989430745996E-6"/>
    <s v="ActionDown"/>
    <n v="0.84477312399940196"/>
    <s v="ActionUp"/>
    <n v="0.96947546800038198"/>
    <s v="ActionDown"/>
    <n v="1.1664888529994599"/>
    <s v="ActionUp"/>
    <n v="1.2871467179993401"/>
    <s v="ActionDown"/>
    <n v="1.46244588399895"/>
    <s v="ActionUp"/>
    <n v="1.5827677069992201"/>
    <s v="ActionDown"/>
    <n v="1.75892583200038"/>
    <s v="ActionUp"/>
    <n v="1.90512770699933"/>
    <s v="ActionDown"/>
    <n v="2.3859518739991401"/>
    <s v="ActionUp"/>
    <n v="2.5133617689989398"/>
    <s v="ActionDown"/>
    <n v="2.72641749899958"/>
    <s v="ActionUp"/>
    <n v="2.8620721860006499"/>
    <s v="Stop"/>
    <n v="3.304346716999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1"/>
    <x v="32"/>
    <s v="Sitting"/>
    <s v="Huawei Honor"/>
    <s v="Start"/>
    <n v="3.5419998312136099E-6"/>
    <s v="ActionDown"/>
    <n v="0.66048973999932004"/>
    <s v="ActionUp"/>
    <n v="0.79708249999930503"/>
    <s v="ActionDown"/>
    <n v="0.97005182299835702"/>
    <s v="ActionUp"/>
    <n v="1.0897810939986801"/>
    <s v="ActionDown"/>
    <n v="1.27549562499916"/>
    <s v="ActionUp"/>
    <n v="1.4071035939996299"/>
    <s v="ActionDown"/>
    <n v="1.6066910929985101"/>
    <s v="ActionUp"/>
    <n v="1.7411880729996401"/>
    <s v="ActionDown"/>
    <n v="2.2458463019993302"/>
    <s v="ActionUp"/>
    <n v="2.3721431239991899"/>
    <s v="ActionDown"/>
    <n v="2.6481719259991201"/>
    <s v="ActionUp"/>
    <n v="2.7588858330000199"/>
    <s v="Stop"/>
    <n v="3.264958071998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2"/>
    <x v="32"/>
    <s v="FastWalk"/>
    <s v="Huawei Honor"/>
    <s v="Start"/>
    <n v="6.92699904902838E-6"/>
    <s v="ActionDown"/>
    <n v="0.50819239499833202"/>
    <s v="ActionUp"/>
    <n v="0.60865531199851797"/>
    <s v="ActionDown"/>
    <n v="0.75854583299951595"/>
    <s v="ActionUp"/>
    <n v="0.86423848899903499"/>
    <s v="ActionDown"/>
    <n v="1.0162143739998999"/>
    <s v="ActionUp"/>
    <n v="1.13882916599868"/>
    <s v="ActionDown"/>
    <n v="1.33763452999846"/>
    <s v="ActionUp"/>
    <n v="1.4752060409991801"/>
    <s v="ActionDown"/>
    <n v="1.8665848429991401"/>
    <s v="ActionUp"/>
    <n v="2.0032669779993699"/>
    <s v="ActionDown"/>
    <n v="2.2051215089995799"/>
    <s v="ActionUp"/>
    <n v="2.3216138529987802"/>
    <s v="Stop"/>
    <n v="3.0377364569994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3"/>
    <x v="32"/>
    <s v="FastWalk"/>
    <s v="Huawei Honor"/>
    <s v="Start"/>
    <n v="4.5310007408261299E-6"/>
    <s v="ActionDown"/>
    <n v="1.69048239499898"/>
    <s v="ActionUp"/>
    <n v="1.8058338020000499"/>
    <s v="ActionDown"/>
    <n v="1.95730781199927"/>
    <s v="ActionUp"/>
    <n v="2.0648293739996002"/>
    <s v="ActionDown"/>
    <n v="2.2219938010002802"/>
    <s v="ActionUp"/>
    <n v="2.3329091140003499"/>
    <s v="ActionDown"/>
    <n v="2.5334796349998201"/>
    <s v="ActionUp"/>
    <n v="2.6655100509997198"/>
    <s v="ActionDown"/>
    <n v="3.0598797389993702"/>
    <s v="ActionUp"/>
    <n v="3.1635075510002899"/>
    <s v="ActionDown"/>
    <n v="3.3568526029994201"/>
    <s v="ActionUp"/>
    <n v="3.4826847379990702"/>
    <s v="Stop"/>
    <n v="4.3395089570003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4"/>
    <x v="32"/>
    <s v="FastWalk"/>
    <s v="Huawei Honor"/>
    <s v="Start"/>
    <n v="5.1040005928371102E-6"/>
    <s v="ActionDown"/>
    <n v="1.4327334370009299"/>
    <s v="ActionUp"/>
    <n v="1.56177317699985"/>
    <s v="ActionDown"/>
    <n v="1.73779953099983"/>
    <s v="ActionUp"/>
    <n v="1.8626049989998099"/>
    <s v="ActionDown"/>
    <n v="2.0468168219995202"/>
    <s v="ActionUp"/>
    <n v="2.1829884889993898"/>
    <s v="ActionDown"/>
    <n v="2.4295082280004801"/>
    <s v="ActionUp"/>
    <n v="2.5795067180006299"/>
    <s v="ActionDown"/>
    <n v="3.1427740609997201"/>
    <s v="ActionUp"/>
    <n v="3.2863868740005202"/>
    <s v="ActionDown"/>
    <n v="3.6137739050009201"/>
    <s v="ActionUp"/>
    <n v="3.73437202999957"/>
    <s v="Stop"/>
    <n v="4.1988872380006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5"/>
    <x v="32"/>
    <s v="FastWalk"/>
    <s v="Huawei Honor"/>
    <s v="Start"/>
    <n v="1.0834000931936299E-5"/>
    <s v="ActionDown"/>
    <n v="0.605075729001328"/>
    <s v="ActionUp"/>
    <n v="0.71292177100076504"/>
    <s v="ActionDown"/>
    <n v="0.89137229200059598"/>
    <s v="ActionUp"/>
    <n v="1.0121714580000101"/>
    <s v="ActionDown"/>
    <n v="1.19905687500067"/>
    <s v="ActionUp"/>
    <n v="1.33007328100029"/>
    <s v="ActionDown"/>
    <n v="1.5100139060014"/>
    <s v="ActionUp"/>
    <n v="1.6496099470004899"/>
    <s v="ActionDown"/>
    <n v="2.0121297390014599"/>
    <s v="ActionUp"/>
    <n v="2.1408075510007598"/>
    <s v="ActionDown"/>
    <n v="2.3280771350000502"/>
    <s v="ActionUp"/>
    <n v="2.4504713530004598"/>
    <s v="Stop"/>
    <n v="2.995904843000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6"/>
    <x v="34"/>
    <s v="Setup"/>
    <s v="Huawei Honor"/>
    <s v="Start"/>
    <n v="1.45800004247576E-6"/>
    <s v="ActionDown"/>
    <n v="26.8679615519995"/>
    <s v="ActionUp"/>
    <n v="26.9450037400001"/>
    <s v="ActionDown"/>
    <n v="27.096487646000199"/>
    <s v="ActionUp"/>
    <n v="27.1456777499988"/>
    <s v="ActionDown"/>
    <n v="27.343528843999501"/>
    <s v="ActionUp"/>
    <n v="27.4077907709997"/>
    <s v="ActionDown"/>
    <n v="28.117149415998899"/>
    <s v="ActionUp"/>
    <n v="28.141273739000098"/>
    <s v="ActionDown"/>
    <n v="28.383676239000099"/>
    <s v="ActionUp"/>
    <n v="28.422915613998999"/>
    <s v="ActionDown"/>
    <n v="29.050203582999501"/>
    <s v="ActionUp"/>
    <n v="29.070365405999802"/>
    <s v="ActionDown"/>
    <n v="29.237958894998801"/>
    <s v="ActionUp"/>
    <n v="29.285432540998901"/>
    <s v="ActionDown"/>
    <n v="29.484347906"/>
    <s v="ActionUp"/>
    <n v="29.545601707999499"/>
    <s v="ActionDown"/>
    <n v="30.225936602999301"/>
    <s v="ActionUp"/>
    <n v="30.2548870199989"/>
    <s v="ActionDown"/>
    <n v="30.528039102999099"/>
    <s v="ActionUp"/>
    <n v="30.559407384000199"/>
    <s v="Stop"/>
    <n v="33.96642826800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7"/>
    <x v="34"/>
    <s v="Setup"/>
    <s v="Huawei Honor"/>
    <s v="Start"/>
    <n v="7.2399998316541297E-6"/>
    <s v="ActionDown"/>
    <n v="2.73188479100099"/>
    <s v="ActionUp"/>
    <n v="2.78578598900094"/>
    <s v="ActionDown"/>
    <n v="2.9564219260009801"/>
    <s v="ActionUp"/>
    <n v="3.0032140100011002"/>
    <s v="ActionDown"/>
    <n v="3.2508774990001199"/>
    <s v="ActionUp"/>
    <n v="3.29062760300075"/>
    <s v="ActionDown"/>
    <n v="4.0614632279994103"/>
    <s v="ActionUp"/>
    <n v="4.0918422380000203"/>
    <s v="ActionDown"/>
    <n v="4.3434818740006396"/>
    <s v="ActionUp"/>
    <n v="4.37018755099961"/>
    <s v="ActionDown"/>
    <n v="4.8803620300004598"/>
    <s v="ActionUp"/>
    <n v="4.9365041649998602"/>
    <s v="ActionDown"/>
    <n v="5.0949590090003696"/>
    <s v="ActionUp"/>
    <n v="5.1434503109994596"/>
    <s v="ActionDown"/>
    <n v="5.3951666650009402"/>
    <s v="ActionUp"/>
    <n v="5.4206394770008002"/>
    <s v="ActionDown"/>
    <n v="6.1378720289994799"/>
    <s v="ActionUp"/>
    <n v="6.17776395600049"/>
    <s v="ActionDown"/>
    <n v="6.3912860920008798"/>
    <s v="ActionUp"/>
    <n v="6.4408274460001804"/>
    <s v="Stop"/>
    <n v="7.0966133309993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8"/>
    <x v="34"/>
    <s v="Setup"/>
    <s v="Huawei Honor"/>
    <s v="Start"/>
    <n v="5.2609993872465498E-6"/>
    <s v="ActionDown"/>
    <n v="1.19500781299939"/>
    <s v="ActionUp"/>
    <n v="1.2408842710010499"/>
    <s v="ActionDown"/>
    <n v="1.4245903120008701"/>
    <s v="ActionUp"/>
    <n v="1.47486187499998"/>
    <s v="ActionDown"/>
    <n v="1.6869594270010499"/>
    <s v="ActionUp"/>
    <n v="1.7366678119997201"/>
    <s v="ActionDown"/>
    <n v="2.44859150999946"/>
    <s v="ActionUp"/>
    <n v="2.4965183330004899"/>
    <s v="ActionDown"/>
    <n v="2.80182401000092"/>
    <s v="ActionUp"/>
    <n v="2.8237656769997499"/>
    <s v="ActionDown"/>
    <n v="3.4262112489995999"/>
    <s v="ActionUp"/>
    <n v="3.4535759370010002"/>
    <s v="ActionDown"/>
    <n v="3.6370737489996801"/>
    <s v="ActionUp"/>
    <n v="3.6852221869994501"/>
    <s v="ActionDown"/>
    <n v="3.9608489570000498"/>
    <s v="ActionUp"/>
    <n v="3.9921170819998202"/>
    <s v="ActionDown"/>
    <n v="4.7341559880005599"/>
    <s v="ActionUp"/>
    <n v="4.7812238530004798"/>
    <s v="ActionDown"/>
    <n v="5.0305503630006498"/>
    <s v="ActionUp"/>
    <n v="5.0759818740007097"/>
    <s v="Stop"/>
    <n v="5.637003174999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9"/>
    <x v="34"/>
    <s v="Setup"/>
    <s v="Huawei Honor"/>
    <s v="Start"/>
    <n v="4.7400008043041402E-6"/>
    <s v="ActionDown"/>
    <n v="0.99561093699958203"/>
    <s v="ActionUp"/>
    <n v="1.0324538540007699"/>
    <s v="ActionDown"/>
    <n v="1.20970343699991"/>
    <s v="ActionUp"/>
    <n v="1.2570237489999201"/>
    <s v="ActionDown"/>
    <n v="1.4770503119998399"/>
    <s v="ActionUp"/>
    <n v="1.5228577079997101"/>
    <s v="ActionDown"/>
    <n v="2.1790018219999099"/>
    <s v="ActionUp"/>
    <n v="2.2225559889993698"/>
    <s v="ActionDown"/>
    <n v="2.4398981760004901"/>
    <s v="ActionUp"/>
    <n v="2.48019223899973"/>
    <s v="ActionDown"/>
    <n v="3.13948005100064"/>
    <s v="ActionUp"/>
    <n v="3.1741102590003698"/>
    <s v="ActionDown"/>
    <n v="3.3535551029999602"/>
    <s v="ActionUp"/>
    <n v="3.40032817599967"/>
    <s v="ActionDown"/>
    <n v="3.6139330189998802"/>
    <s v="ActionUp"/>
    <n v="3.6618011959999399"/>
    <s v="ActionDown"/>
    <n v="4.2928036960001901"/>
    <s v="ActionUp"/>
    <n v="4.33707635199971"/>
    <s v="ActionDown"/>
    <n v="4.5297803630000999"/>
    <s v="ActionUp"/>
    <n v="4.5731939569996003"/>
    <s v="Stop"/>
    <n v="5.085940467000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0"/>
    <x v="34"/>
    <s v="Setup"/>
    <s v="Huawei Honor"/>
    <s v="Start"/>
    <n v="6.2500002968590698E-6"/>
    <s v="ActionDown"/>
    <n v="0.83294739600023604"/>
    <s v="ActionUp"/>
    <n v="0.88759125000069605"/>
    <s v="ActionDown"/>
    <n v="1.0664124480008399"/>
    <s v="ActionUp"/>
    <n v="1.1135731770009401"/>
    <s v="ActionDown"/>
    <n v="1.3259700520011299"/>
    <s v="ActionUp"/>
    <n v="1.36104036400138"/>
    <s v="ActionDown"/>
    <n v="1.98851187400032"/>
    <s v="ActionUp"/>
    <n v="2.0261510410000398"/>
    <s v="ActionDown"/>
    <n v="2.22498197800086"/>
    <s v="ActionUp"/>
    <n v="2.2717615620003899"/>
    <s v="ActionDown"/>
    <n v="2.8716624990011002"/>
    <s v="ActionUp"/>
    <n v="2.9086498950000501"/>
    <s v="ActionDown"/>
    <n v="3.0745976030011599"/>
    <s v="ActionUp"/>
    <n v="3.1217857800002"/>
    <s v="ActionDown"/>
    <n v="3.3796217700000799"/>
    <s v="ActionUp"/>
    <n v="3.4248902590006698"/>
    <s v="ActionDown"/>
    <n v="4.1068343210008598"/>
    <s v="ActionUp"/>
    <n v="4.1522461960012098"/>
    <s v="ActionDown"/>
    <n v="4.3728094770012804"/>
    <s v="ActionUp"/>
    <n v="4.4170967170011801"/>
    <s v="Stop"/>
    <n v="4.9293618730007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1"/>
    <x v="34"/>
    <s v="Setup"/>
    <s v="Huawei Honor"/>
    <s v="Start"/>
    <n v="4.3750005715992302E-6"/>
    <s v="ActionDown"/>
    <n v="0.81171765500039295"/>
    <s v="ActionUp"/>
    <n v="0.85412390500096003"/>
    <s v="ActionDown"/>
    <n v="1.019771614001"/>
    <s v="ActionUp"/>
    <n v="1.0690784889993601"/>
    <s v="ActionDown"/>
    <n v="1.31427229099972"/>
    <s v="ActionUp"/>
    <n v="1.33021791600003"/>
    <s v="ActionDown"/>
    <n v="2.1903131239996498"/>
    <s v="ActionUp"/>
    <n v="2.22249880100025"/>
    <s v="ActionDown"/>
    <n v="2.43666369700076"/>
    <s v="ActionUp"/>
    <n v="2.4849655190009798"/>
    <s v="ActionDown"/>
    <n v="3.0223964050001002"/>
    <s v="ActionUp"/>
    <n v="3.0560711439993602"/>
    <s v="ActionDown"/>
    <n v="3.2712284360004502"/>
    <s v="ActionUp"/>
    <n v="3.3098379670009299"/>
    <s v="ActionDown"/>
    <n v="3.5029219250009098"/>
    <s v="ActionUp"/>
    <n v="3.55624119599997"/>
    <s v="ActionDown"/>
    <n v="4.3250912999992499"/>
    <s v="ActionUp"/>
    <n v="4.36445239400018"/>
    <s v="ActionDown"/>
    <n v="4.5768963000009499"/>
    <s v="ActionUp"/>
    <n v="4.6189751540005002"/>
    <s v="Stop"/>
    <n v="5.0064899980006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2"/>
    <x v="34"/>
    <s v="Setup"/>
    <s v="Huawei Honor"/>
    <s v="Start"/>
    <n v="7.5520001701079301E-6"/>
    <s v="ActionDown"/>
    <n v="0.87284833299963704"/>
    <s v="ActionUp"/>
    <n v="0.91665859400018201"/>
    <s v="ActionDown"/>
    <n v="1.09386630199878"/>
    <s v="ActionUp"/>
    <n v="1.1404072389996101"/>
    <s v="ActionDown"/>
    <n v="1.3824566659986799"/>
    <s v="ActionUp"/>
    <n v="1.4238193229994001"/>
    <s v="ActionDown"/>
    <n v="2.12915281200002"/>
    <s v="ActionUp"/>
    <n v="2.1695203119998001"/>
    <s v="ActionDown"/>
    <n v="2.3639771349990002"/>
    <s v="ActionUp"/>
    <n v="2.4132692699986298"/>
    <s v="ActionDown"/>
    <n v="2.91924140499941"/>
    <s v="ActionUp"/>
    <n v="2.9657781240002801"/>
    <s v="ActionDown"/>
    <n v="3.1464890089991902"/>
    <s v="ActionUp"/>
    <n v="3.1965416659986601"/>
    <s v="ActionDown"/>
    <n v="3.47274786399975"/>
    <s v="ActionUp"/>
    <n v="3.5251648949997598"/>
    <s v="ActionDown"/>
    <n v="4.1468568740001501"/>
    <s v="ActionUp"/>
    <n v="4.18334343599963"/>
    <s v="ActionDown"/>
    <n v="4.3995950509997703"/>
    <s v="ActionUp"/>
    <n v="4.4486841649995696"/>
    <s v="Stop"/>
    <n v="4.865770622998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3"/>
    <x v="34"/>
    <s v="Setup"/>
    <s v="Huawei Honor"/>
    <s v="Start"/>
    <n v="8.0210011219605803E-6"/>
    <s v="ActionDown"/>
    <n v="0.81318864599961604"/>
    <s v="ActionUp"/>
    <n v="0.85118807300023003"/>
    <s v="ActionDown"/>
    <n v="1.0422385420006299"/>
    <s v="ActionUp"/>
    <n v="1.0903281770006199"/>
    <s v="ActionDown"/>
    <n v="1.3332733850002101"/>
    <s v="ActionUp"/>
    <n v="1.3723450520010301"/>
    <s v="ActionDown"/>
    <n v="2.1087369270007899"/>
    <s v="ActionUp"/>
    <n v="2.1323025519995999"/>
    <s v="ActionDown"/>
    <n v="2.3491886970004998"/>
    <s v="ActionUp"/>
    <n v="2.3974811450007101"/>
    <s v="ActionDown"/>
    <n v="2.9887115100009298"/>
    <s v="ActionUp"/>
    <n v="3.0268533329999601"/>
    <s v="ActionDown"/>
    <n v="3.2259243219996199"/>
    <s v="ActionUp"/>
    <n v="3.2798296350010698"/>
    <s v="ActionDown"/>
    <n v="3.5248486970012798"/>
    <s v="ActionUp"/>
    <n v="3.5652387490008501"/>
    <s v="ActionDown"/>
    <n v="4.1835619780012996"/>
    <s v="ActionUp"/>
    <n v="4.2216663529998097"/>
    <s v="ActionDown"/>
    <n v="4.44124432200078"/>
    <s v="ActionUp"/>
    <n v="4.4847823939999198"/>
    <s v="Stop"/>
    <n v="5.024544945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4"/>
    <x v="34"/>
    <s v="Setup"/>
    <s v="Huawei Honor"/>
    <s v="Start"/>
    <n v="5.2609993872465498E-6"/>
    <s v="ActionDown"/>
    <n v="0.66055796899854602"/>
    <s v="ActionUp"/>
    <n v="0.71112588500000096"/>
    <s v="ActionDown"/>
    <n v="0.88306880199888804"/>
    <s v="ActionUp"/>
    <n v="0.92354682299992397"/>
    <s v="ActionDown"/>
    <n v="1.1669289579986"/>
    <s v="ActionUp"/>
    <n v="1.2055376039988901"/>
    <s v="ActionDown"/>
    <n v="1.8593174999987201"/>
    <s v="ActionUp"/>
    <n v="1.89710421799827"/>
    <s v="ActionDown"/>
    <n v="2.1160556769991601"/>
    <s v="ActionUp"/>
    <n v="2.1567223949987202"/>
    <s v="ActionDown"/>
    <n v="2.6918336449998601"/>
    <s v="ActionUp"/>
    <n v="2.7375504159990598"/>
    <s v="ActionDown"/>
    <n v="2.9578048949988398"/>
    <s v="ActionUp"/>
    <n v="3.0032509369993901"/>
    <s v="ActionDown"/>
    <n v="3.1993206239985699"/>
    <s v="ActionUp"/>
    <n v="3.2637471869984398"/>
    <s v="ActionDown"/>
    <n v="3.85454239499995"/>
    <s v="ActionUp"/>
    <n v="3.8923156239998198"/>
    <s v="ActionDown"/>
    <n v="4.1390918739998597"/>
    <s v="ActionUp"/>
    <n v="4.1935222379997796"/>
    <s v="Stop"/>
    <n v="4.729328383999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5"/>
    <x v="34"/>
    <s v="Setup"/>
    <s v="Huawei Honor"/>
    <s v="Start"/>
    <n v="4.9480004236102104E-6"/>
    <s v="ActionDown"/>
    <n v="0.71187604199985799"/>
    <s v="ActionUp"/>
    <n v="0.76464687500083495"/>
    <s v="ActionDown"/>
    <n v="0.94233729200095695"/>
    <s v="ActionUp"/>
    <n v="0.99395463499968095"/>
    <s v="ActionDown"/>
    <n v="1.2379316670012399"/>
    <s v="ActionUp"/>
    <n v="1.27614791700034"/>
    <s v="ActionDown"/>
    <n v="1.9295476040006101"/>
    <s v="ActionUp"/>
    <n v="1.98202796800069"/>
    <s v="ActionDown"/>
    <n v="2.2253116660012799"/>
    <s v="ActionUp"/>
    <n v="2.2494086450005799"/>
    <s v="ActionDown"/>
    <n v="2.7591525509997101"/>
    <s v="ActionUp"/>
    <n v="2.7930683850008702"/>
    <s v="ActionDown"/>
    <n v="2.9826827600008898"/>
    <s v="ActionUp"/>
    <n v="3.0330105720004199"/>
    <s v="ActionDown"/>
    <n v="3.30549947800136"/>
    <s v="ActionUp"/>
    <n v="3.3425662490008099"/>
    <s v="ActionDown"/>
    <n v="3.92142192600113"/>
    <s v="ActionUp"/>
    <n v="3.9620664570011201"/>
    <s v="ActionDown"/>
    <n v="4.2108849470005199"/>
    <s v="ActionUp"/>
    <n v="4.2414855200004196"/>
    <s v="Stop"/>
    <n v="4.7437498939998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6"/>
    <x v="34"/>
    <s v="Setup"/>
    <s v="Huawei Honor"/>
    <s v="Start"/>
    <n v="6.8219997046980998E-6"/>
    <s v="ActionDown"/>
    <n v="0.71463926999967897"/>
    <s v="ActionUp"/>
    <n v="0.750097811998784"/>
    <s v="ActionDown"/>
    <n v="0.94835770799909302"/>
    <s v="ActionUp"/>
    <n v="0.99688260299990294"/>
    <s v="ActionDown"/>
    <n v="1.2423419259994199"/>
    <s v="ActionUp"/>
    <n v="1.2791807799985599"/>
    <s v="ActionDown"/>
    <n v="1.89894609299881"/>
    <s v="ActionUp"/>
    <n v="1.9461814049991499"/>
    <s v="ActionDown"/>
    <n v="2.2214538529988199"/>
    <s v="ActionUp"/>
    <n v="2.25190031099919"/>
    <s v="ActionDown"/>
    <n v="2.8113863010003102"/>
    <s v="ActionUp"/>
    <n v="2.8567373419991702"/>
    <s v="ActionDown"/>
    <n v="3.0761410919985699"/>
    <s v="ActionUp"/>
    <n v="3.1080941130003299"/>
    <s v="ActionDown"/>
    <n v="3.35700900899973"/>
    <s v="ActionUp"/>
    <n v="3.3990273419985799"/>
    <s v="ActionDown"/>
    <n v="4.0269308829992898"/>
    <s v="ActionUp"/>
    <n v="4.0759048419986303"/>
    <s v="ActionDown"/>
    <n v="4.2926457789999404"/>
    <s v="ActionUp"/>
    <n v="4.3447795809988703"/>
    <s v="Stop"/>
    <n v="4.8820801019992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7"/>
    <x v="34"/>
    <s v="Setup"/>
    <s v="Huawei Honor"/>
    <s v="Start"/>
    <n v="4.4789994717575601E-6"/>
    <s v="ActionDown"/>
    <n v="0.77255317699928105"/>
    <s v="ActionUp"/>
    <n v="0.79650500000025204"/>
    <s v="ActionDown"/>
    <n v="1.0143000000007301"/>
    <s v="ActionUp"/>
    <n v="1.0421934890000499"/>
    <s v="ActionDown"/>
    <n v="1.2878023960001801"/>
    <s v="ActionUp"/>
    <n v="1.3170961460000301"/>
    <s v="ActionDown"/>
    <n v="1.9402258329991999"/>
    <s v="ActionUp"/>
    <n v="1.97945281200009"/>
    <s v="ActionDown"/>
    <n v="2.2548302600007402"/>
    <s v="ActionUp"/>
    <n v="2.2975053640002399"/>
    <s v="ActionDown"/>
    <n v="2.85857791600028"/>
    <s v="ActionUp"/>
    <n v="2.9088769259997198"/>
    <s v="ActionDown"/>
    <n v="3.1250767700002999"/>
    <s v="ActionUp"/>
    <n v="3.16540505100056"/>
    <s v="ActionDown"/>
    <n v="3.4399594259994002"/>
    <s v="ActionUp"/>
    <n v="3.4627799989993902"/>
    <s v="ActionDown"/>
    <n v="4.1131533320003602"/>
    <s v="ActionUp"/>
    <n v="4.1536317690006399"/>
    <s v="ActionDown"/>
    <n v="4.39837973800058"/>
    <s v="ActionUp"/>
    <n v="4.4360329669998402"/>
    <s v="Stop"/>
    <n v="4.9146890609990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8"/>
    <x v="34"/>
    <s v="Setup"/>
    <s v="Huawei Honor"/>
    <s v="Start"/>
    <n v="6.2500002968590698E-6"/>
    <s v="ActionDown"/>
    <n v="0.56875328199930597"/>
    <s v="ActionUp"/>
    <n v="0.60955255199951297"/>
    <s v="ActionDown"/>
    <n v="0.80844833400078597"/>
    <s v="ActionUp"/>
    <n v="0.84954229200047804"/>
    <s v="ActionDown"/>
    <n v="1.09420432300066"/>
    <s v="ActionUp"/>
    <n v="1.1194851559994199"/>
    <s v="ActionDown"/>
    <n v="1.77123703100005"/>
    <s v="ActionUp"/>
    <n v="1.7955302080008499"/>
    <s v="ActionDown"/>
    <n v="2.0388121870000702"/>
    <s v="ActionUp"/>
    <n v="2.0724673429995102"/>
    <s v="ActionDown"/>
    <n v="2.6323702080007898"/>
    <s v="ActionUp"/>
    <n v="2.6913844789996801"/>
    <s v="ActionDown"/>
    <n v="2.90839687399966"/>
    <s v="ActionUp"/>
    <n v="2.9513207809995898"/>
    <s v="ActionDown"/>
    <n v="3.2257777600007098"/>
    <s v="ActionUp"/>
    <n v="3.2573655199994298"/>
    <s v="ActionDown"/>
    <n v="3.8520959890011"/>
    <s v="ActionUp"/>
    <n v="3.9009735409999799"/>
    <s v="ActionDown"/>
    <n v="4.1490201550004704"/>
    <s v="ActionUp"/>
    <n v="4.1795338009996996"/>
    <s v="Stop"/>
    <n v="4.568653227999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9"/>
    <x v="34"/>
    <s v="Setup"/>
    <s v="Huawei Honor"/>
    <s v="Start"/>
    <n v="6.6669999796431503E-6"/>
    <s v="ActionDown"/>
    <n v="0.71851062499990803"/>
    <s v="ActionUp"/>
    <n v="0.74739338600011196"/>
    <s v="ActionDown"/>
    <n v="0.963295207999181"/>
    <s v="ActionUp"/>
    <n v="0.99404984399916396"/>
    <s v="ActionDown"/>
    <n v="1.1951520830007201"/>
    <s v="ActionUp"/>
    <n v="1.2449165620000699"/>
    <s v="ActionDown"/>
    <n v="1.86766484299914"/>
    <s v="ActionUp"/>
    <n v="1.91452057300011"/>
    <s v="ActionDown"/>
    <n v="2.1308886450005899"/>
    <s v="ActionUp"/>
    <n v="2.1789066140008799"/>
    <s v="ActionDown"/>
    <n v="2.7561085409997701"/>
    <s v="ActionUp"/>
    <n v="2.7975638539992298"/>
    <s v="ActionDown"/>
    <n v="2.9962167180001398"/>
    <s v="ActionUp"/>
    <n v="3.0435097390000001"/>
    <s v="ActionDown"/>
    <n v="3.2871128120004798"/>
    <s v="ActionUp"/>
    <n v="3.3350893219994702"/>
    <s v="ActionDown"/>
    <n v="4.0118794259997204"/>
    <s v="ActionUp"/>
    <n v="4.0681329679991904"/>
    <s v="ActionDown"/>
    <n v="4.2860494260003099"/>
    <s v="ActionUp"/>
    <n v="4.3302005200002798"/>
    <s v="Stop"/>
    <n v="4.8431011960001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0"/>
    <x v="34"/>
    <s v="Setup"/>
    <s v="Huawei Honor"/>
    <s v="Start"/>
    <n v="8.1250000221189095E-6"/>
    <s v="ActionDown"/>
    <n v="0.63281276000088804"/>
    <s v="ActionUp"/>
    <n v="0.67955979100042896"/>
    <s v="ActionDown"/>
    <n v="0.85343947900037098"/>
    <s v="ActionUp"/>
    <n v="0.90359666600124899"/>
    <s v="ActionDown"/>
    <n v="1.1772161970002299"/>
    <s v="ActionUp"/>
    <n v="1.20702729100048"/>
    <s v="ActionDown"/>
    <n v="1.88441145700016"/>
    <s v="ActionUp"/>
    <n v="1.93258322800102"/>
    <s v="ActionDown"/>
    <n v="2.1485209359998398"/>
    <s v="ActionUp"/>
    <n v="2.1977605720003299"/>
    <s v="ActionDown"/>
    <n v="2.7358847380000899"/>
    <s v="ActionUp"/>
    <n v="2.7548618220007399"/>
    <s v="ActionDown"/>
    <n v="2.9469921340005301"/>
    <s v="ActionUp"/>
    <n v="2.9966329150011002"/>
    <s v="ActionDown"/>
    <n v="3.2447672899997899"/>
    <s v="ActionUp"/>
    <n v="3.2878560400004"/>
    <s v="ActionDown"/>
    <n v="3.9161006230006001"/>
    <s v="ActionUp"/>
    <n v="3.9439706749999401"/>
    <s v="ActionDown"/>
    <n v="4.1910035920009197"/>
    <s v="ActionUp"/>
    <n v="4.2277504670000701"/>
    <s v="Stop"/>
    <n v="4.6746486440006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1"/>
    <x v="34"/>
    <s v="SlowWalk"/>
    <s v="Huawei Honor"/>
    <s v="Start"/>
    <n v="3.1250001484295298E-6"/>
    <s v="ActionDown"/>
    <n v="15.203497286000101"/>
    <s v="ActionUp"/>
    <n v="15.2183627550002"/>
    <s v="ActionDown"/>
    <n v="15.4216091609996"/>
    <s v="ActionUp"/>
    <n v="15.4596431199988"/>
    <s v="ActionDown"/>
    <n v="15.681054577998999"/>
    <s v="ActionUp"/>
    <n v="15.7189922859997"/>
    <s v="ActionDown"/>
    <n v="16.317468952998698"/>
    <s v="ActionUp"/>
    <n v="16.341773119000202"/>
    <s v="ActionDown"/>
    <n v="16.589594524999399"/>
    <s v="ActionUp"/>
    <n v="16.626989941998499"/>
    <s v="ActionDown"/>
    <n v="17.226040045999898"/>
    <s v="ActionUp"/>
    <n v="17.2664491609994"/>
    <s v="ActionDown"/>
    <n v="17.450969317000201"/>
    <s v="ActionUp"/>
    <n v="17.498234472999599"/>
    <s v="ActionDown"/>
    <n v="17.7570039519996"/>
    <s v="ActionUp"/>
    <n v="17.777135878999601"/>
    <s v="ActionDown"/>
    <n v="18.523028587000201"/>
    <s v="ActionUp"/>
    <n v="18.5471422329992"/>
    <s v="ActionDown"/>
    <n v="18.875860721998801"/>
    <s v="ActionUp"/>
    <n v="18.916112805998601"/>
    <s v="Stop"/>
    <n v="19.459714367998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2"/>
    <x v="34"/>
    <s v="SlowWalk"/>
    <s v="Huawei Honor"/>
    <s v="Start"/>
    <n v="5.9379999584052703E-6"/>
    <s v="ActionDown"/>
    <n v="0.55736781300038196"/>
    <s v="ActionUp"/>
    <n v="0.598596718999033"/>
    <s v="ActionDown"/>
    <n v="0.81530770800054597"/>
    <s v="ActionUp"/>
    <n v="0.85560656300003701"/>
    <s v="ActionDown"/>
    <n v="1.10243562499999"/>
    <s v="ActionUp"/>
    <n v="1.14225046899991"/>
    <s v="ActionDown"/>
    <n v="1.82717359299931"/>
    <s v="ActionUp"/>
    <n v="1.86293989499972"/>
    <s v="ActionDown"/>
    <n v="2.1409172909989098"/>
    <s v="ActionUp"/>
    <n v="2.16804088499884"/>
    <s v="ActionDown"/>
    <n v="2.7354406239992302"/>
    <s v="ActionUp"/>
    <n v="2.7914782810003"/>
    <s v="ActionDown"/>
    <n v="2.9957436450003998"/>
    <s v="ActionUp"/>
    <n v="3.0393180720002402"/>
    <s v="ActionDown"/>
    <n v="3.2875023950000402"/>
    <s v="ActionUp"/>
    <n v="3.3326523949999598"/>
    <s v="ActionDown"/>
    <n v="3.9951486449990599"/>
    <s v="ActionUp"/>
    <n v="4.0369944779995404"/>
    <s v="ActionDown"/>
    <n v="4.3184045300004001"/>
    <s v="ActionUp"/>
    <n v="4.35979572799988"/>
    <s v="Stop"/>
    <n v="4.8121842170003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3"/>
    <x v="34"/>
    <s v="SlowWalk"/>
    <s v="Huawei Honor"/>
    <s v="Start"/>
    <n v="5.46899900655262E-6"/>
    <s v="ActionDown"/>
    <n v="0.48277484400023202"/>
    <s v="ActionUp"/>
    <n v="0.53692187500018895"/>
    <s v="ActionDown"/>
    <n v="0.75555588499992099"/>
    <s v="ActionUp"/>
    <n v="0.79322593699907795"/>
    <s v="ActionDown"/>
    <n v="1.072119896"/>
    <s v="ActionUp"/>
    <n v="1.11026421799942"/>
    <s v="ActionDown"/>
    <n v="1.7700066139987001"/>
    <s v="ActionUp"/>
    <n v="1.8046066659990101"/>
    <s v="ActionDown"/>
    <n v="2.0817775509985901"/>
    <s v="ActionUp"/>
    <n v="2.1295408329988201"/>
    <s v="ActionDown"/>
    <n v="2.6946084889987101"/>
    <s v="ActionUp"/>
    <n v="2.7511150509999398"/>
    <s v="ActionDown"/>
    <n v="3.0260862489994902"/>
    <s v="ActionUp"/>
    <n v="3.0483761449995601"/>
    <s v="ActionDown"/>
    <n v="3.2958511969991302"/>
    <s v="ActionUp"/>
    <n v="3.3457136449996998"/>
    <s v="ActionDown"/>
    <n v="4.0257439569995697"/>
    <s v="ActionUp"/>
    <n v="4.0743999989990698"/>
    <s v="ActionDown"/>
    <n v="4.3492485919996398"/>
    <s v="ActionUp"/>
    <n v="4.3835926029987604"/>
    <s v="Stop"/>
    <n v="4.8005721339995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4"/>
    <x v="34"/>
    <s v="SlowWalk"/>
    <s v="Huawei Honor"/>
    <s v="Start"/>
    <n v="6.4579999161651299E-6"/>
    <s v="ActionDown"/>
    <n v="0.49369072899935401"/>
    <s v="ActionUp"/>
    <n v="0.560490415999083"/>
    <s v="ActionDown"/>
    <n v="0.72651411399965504"/>
    <s v="ActionUp"/>
    <n v="0.78326864500013405"/>
    <s v="ActionDown"/>
    <n v="1.00155900999925"/>
    <s v="ActionUp"/>
    <n v="1.05582130199945"/>
    <s v="ActionDown"/>
    <n v="1.68454046799888"/>
    <s v="ActionUp"/>
    <n v="1.7302436970003301"/>
    <s v="ActionDown"/>
    <n v="1.9778954159992199"/>
    <s v="ActionUp"/>
    <n v="2.0264996869991498"/>
    <s v="ActionDown"/>
    <n v="2.5664785409990101"/>
    <s v="ActionUp"/>
    <n v="2.6046683839995199"/>
    <s v="ActionDown"/>
    <n v="2.85193551999873"/>
    <s v="ActionUp"/>
    <n v="2.8985419259988698"/>
    <s v="ActionDown"/>
    <n v="3.15070343600018"/>
    <s v="ActionUp"/>
    <n v="3.1855872899995998"/>
    <s v="ActionDown"/>
    <n v="3.8690982799998799"/>
    <s v="ActionUp"/>
    <n v="3.9075757800001099"/>
    <s v="ActionDown"/>
    <n v="4.1848668729999101"/>
    <s v="ActionUp"/>
    <n v="4.2209803109999404"/>
    <s v="Stop"/>
    <n v="4.6441595819997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5"/>
    <x v="34"/>
    <s v="SlowWalk"/>
    <s v="Huawei Honor"/>
    <s v="Start"/>
    <n v="8.5930005297996104E-6"/>
    <s v="ActionDown"/>
    <n v="0.47029583299990901"/>
    <s v="ActionUp"/>
    <n v="0.50782640599936701"/>
    <s v="ActionDown"/>
    <n v="0.70126499899924899"/>
    <s v="ActionUp"/>
    <n v="0.75613078100104703"/>
    <s v="ActionDown"/>
    <n v="1.03617593700073"/>
    <s v="ActionUp"/>
    <n v="1.06847150999965"/>
    <s v="ActionDown"/>
    <n v="1.78017317600097"/>
    <s v="ActionUp"/>
    <n v="1.8107846860002601"/>
    <s v="ActionDown"/>
    <n v="2.0855092180008699"/>
    <s v="ActionUp"/>
    <n v="2.12649911300104"/>
    <s v="ActionDown"/>
    <n v="2.6910758840003801"/>
    <s v="ActionUp"/>
    <n v="2.7533998939998101"/>
    <s v="ActionDown"/>
    <n v="3.0010839570004402"/>
    <s v="ActionUp"/>
    <n v="3.0345004150003598"/>
    <s v="ActionDown"/>
    <n v="3.2789268729993601"/>
    <s v="ActionUp"/>
    <n v="3.3245230709999301"/>
    <s v="ActionDown"/>
    <n v="3.9841874459998499"/>
    <s v="ActionUp"/>
    <n v="4.03190130000075"/>
    <s v="ActionDown"/>
    <n v="4.2777520809995604"/>
    <s v="ActionUp"/>
    <n v="4.3416806229997702"/>
    <s v="Stop"/>
    <n v="4.8789472370008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6"/>
    <x v="34"/>
    <s v="SlowWalk"/>
    <s v="Huawei Honor"/>
    <s v="Start"/>
    <n v="1.15630009531741E-5"/>
    <s v="ActionDown"/>
    <n v="1.7039435410006201"/>
    <s v="ActionUp"/>
    <n v="1.75444583300122"/>
    <s v="ActionDown"/>
    <n v="1.9121351560006501"/>
    <s v="ActionUp"/>
    <n v="1.96853093700156"/>
    <s v="ActionDown"/>
    <n v="2.1865168740005099"/>
    <s v="ActionUp"/>
    <n v="2.2432242700015101"/>
    <s v="ActionDown"/>
    <n v="2.7539288010011602"/>
    <s v="ActionUp"/>
    <n v="2.8023800510000001"/>
    <s v="ActionDown"/>
    <n v="2.9754592700010098"/>
    <s v="ActionUp"/>
    <n v="3.0340567180010098"/>
    <s v="ActionDown"/>
    <n v="3.4815881760005101"/>
    <s v="ActionUp"/>
    <n v="3.5191197900003299"/>
    <s v="ActionDown"/>
    <n v="3.6979268740014901"/>
    <s v="ActionUp"/>
    <n v="3.7374131760006999"/>
    <s v="ActionDown"/>
    <n v="3.91838708200157"/>
    <s v="ActionUp"/>
    <n v="3.9817172900002298"/>
    <s v="ActionDown"/>
    <n v="4.50386301900107"/>
    <s v="ActionUp"/>
    <n v="4.5336461440001496"/>
    <s v="ActionDown"/>
    <n v="4.7166624460005497"/>
    <s v="ActionUp"/>
    <n v="4.7648370300012104"/>
    <s v="Stop"/>
    <n v="5.0957396340018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7"/>
    <x v="34"/>
    <s v="SlowWalk"/>
    <s v="Huawei Honor"/>
    <s v="Start"/>
    <n v="1.10420005512423E-5"/>
    <s v="ActionDown"/>
    <n v="0.60463906299992198"/>
    <s v="ActionUp"/>
    <n v="0.65715343800002302"/>
    <s v="ActionDown"/>
    <n v="0.81956265600092504"/>
    <s v="ActionUp"/>
    <n v="0.86400083300031805"/>
    <s v="ActionDown"/>
    <n v="1.0801722920004899"/>
    <s v="ActionUp"/>
    <n v="1.1355370310011399"/>
    <s v="ActionDown"/>
    <n v="1.6994794270012701"/>
    <s v="ActionUp"/>
    <n v="1.75602817700018"/>
    <s v="ActionDown"/>
    <n v="1.97238703100083"/>
    <s v="ActionUp"/>
    <n v="2.0204264060011998"/>
    <s v="ActionDown"/>
    <n v="2.5337281770007301"/>
    <s v="ActionUp"/>
    <n v="2.56290624900066"/>
    <s v="ActionDown"/>
    <n v="2.80708197900094"/>
    <s v="ActionUp"/>
    <n v="2.84972557200126"/>
    <s v="ActionDown"/>
    <n v="3.0171027079995798"/>
    <s v="ActionUp"/>
    <n v="3.0813912490011699"/>
    <s v="ActionDown"/>
    <n v="3.5663587489998401"/>
    <s v="ActionUp"/>
    <n v="3.6007627590006401"/>
    <s v="ActionDown"/>
    <n v="3.8030093739998798"/>
    <s v="ActionUp"/>
    <n v="3.8504349989998401"/>
    <s v="Stop"/>
    <n v="4.214206770000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8"/>
    <x v="34"/>
    <s v="SlowWalk"/>
    <s v="Huawei Honor"/>
    <s v="Start"/>
    <n v="5.4159991123015002E-6"/>
    <s v="ActionDown"/>
    <n v="0.497857708000083"/>
    <s v="ActionUp"/>
    <n v="0.54575005100014096"/>
    <s v="ActionDown"/>
    <n v="0.69082426999921098"/>
    <s v="ActionUp"/>
    <n v="0.74618984299922797"/>
    <s v="ActionDown"/>
    <n v="0.96481708300052504"/>
    <s v="ActionUp"/>
    <n v="1.0029269779988601"/>
    <s v="ActionDown"/>
    <n v="1.5814716139993801"/>
    <s v="ActionUp"/>
    <n v="1.6304836969993599"/>
    <s v="ActionDown"/>
    <n v="1.8289328110004099"/>
    <s v="ActionUp"/>
    <n v="1.8852573429994599"/>
    <s v="ActionDown"/>
    <n v="2.4236432799989398"/>
    <s v="ActionUp"/>
    <n v="2.4713049469992199"/>
    <s v="ActionDown"/>
    <n v="2.64276452999911"/>
    <s v="ActionUp"/>
    <n v="2.6806323939999799"/>
    <s v="ActionDown"/>
    <n v="2.8974801549993501"/>
    <s v="ActionUp"/>
    <n v="2.9471329150001102"/>
    <s v="ActionDown"/>
    <n v="3.5107595819990798"/>
    <s v="ActionUp"/>
    <n v="3.57114218599963"/>
    <s v="ActionDown"/>
    <n v="3.8194947379997699"/>
    <s v="ActionUp"/>
    <n v="3.8514524980000702"/>
    <s v="Stop"/>
    <n v="4.1835305189997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9"/>
    <x v="34"/>
    <s v="SlowWalk"/>
    <s v="Huawei Honor"/>
    <s v="Start"/>
    <n v="6.5099993662443004E-6"/>
    <s v="ActionDown"/>
    <n v="0.44155135399887502"/>
    <s v="ActionUp"/>
    <n v="0.48726775999966698"/>
    <s v="ActionDown"/>
    <n v="0.63357890599945599"/>
    <s v="ActionUp"/>
    <n v="0.68419015599829403"/>
    <s v="ActionDown"/>
    <n v="0.901423436998811"/>
    <s v="ActionUp"/>
    <n v="0.94113479099905795"/>
    <s v="ActionDown"/>
    <n v="1.3856218739983801"/>
    <s v="ActionUp"/>
    <n v="1.4206396339995899"/>
    <s v="ActionDown"/>
    <n v="1.60931973900005"/>
    <s v="ActionUp"/>
    <n v="1.65800437399957"/>
    <s v="ActionDown"/>
    <n v="2.1048948949992301"/>
    <s v="ActionUp"/>
    <n v="2.1356610929997202"/>
    <s v="ActionDown"/>
    <n v="2.3130144779988702"/>
    <s v="ActionUp"/>
    <n v="2.36036421700009"/>
    <s v="ActionDown"/>
    <n v="2.57603348799966"/>
    <s v="ActionUp"/>
    <n v="2.6067511959990899"/>
    <s v="ActionDown"/>
    <n v="3.09137650899901"/>
    <s v="ActionUp"/>
    <n v="3.1187233319997101"/>
    <s v="ActionDown"/>
    <n v="3.31384499799969"/>
    <s v="ActionUp"/>
    <n v="3.3610519249996198"/>
    <s v="Stop"/>
    <n v="3.7217908839993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0"/>
    <x v="34"/>
    <s v="FastWalk"/>
    <s v="Huawei Honor"/>
    <s v="Start"/>
    <n v="1.0259998816763899E-5"/>
    <s v="ActionDown"/>
    <n v="0.383376300998861"/>
    <s v="ActionUp"/>
    <n v="0.42928963499980399"/>
    <s v="ActionDown"/>
    <n v="0.57316312399961999"/>
    <s v="ActionUp"/>
    <n v="0.62534682200020997"/>
    <s v="ActionDown"/>
    <n v="0.78983817599873796"/>
    <s v="ActionUp"/>
    <n v="0.83886999899914305"/>
    <s v="ActionDown"/>
    <n v="1.2886098429989901"/>
    <s v="ActionUp"/>
    <n v="1.34938833199885"/>
    <s v="ActionDown"/>
    <n v="1.51637869699879"/>
    <s v="ActionUp"/>
    <n v="1.57215916600034"/>
    <s v="ActionDown"/>
    <n v="1.9702352069998501"/>
    <s v="ActionUp"/>
    <n v="2.0236191650001198"/>
    <s v="ActionDown"/>
    <n v="2.1651143740000398"/>
    <s v="ActionUp"/>
    <n v="2.2213375510000302"/>
    <s v="ActionDown"/>
    <n v="2.3971980719998101"/>
    <s v="ActionUp"/>
    <n v="2.45269369699963"/>
    <s v="ActionDown"/>
    <n v="2.8984284359994401"/>
    <s v="ActionUp"/>
    <n v="2.9561855709998701"/>
    <s v="ActionDown"/>
    <n v="3.1404539569994001"/>
    <s v="ActionUp"/>
    <n v="3.18785406099959"/>
    <s v="Stop"/>
    <n v="3.4336240089996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1"/>
    <x v="34"/>
    <s v="Sitting"/>
    <s v="Huawei Honor"/>
    <s v="Start"/>
    <n v="1.28119991131825E-5"/>
    <s v="ActionDown"/>
    <n v="13.6806835359984"/>
    <s v="ActionUp"/>
    <n v="13.735961817999801"/>
    <s v="ActionDown"/>
    <n v="13.9059622339991"/>
    <s v="ActionUp"/>
    <n v="13.9516310879989"/>
    <s v="ActionDown"/>
    <n v="14.1436028589996"/>
    <s v="ActionUp"/>
    <n v="14.198582077999101"/>
    <s v="ActionDown"/>
    <n v="14.793725931998701"/>
    <s v="ActionUp"/>
    <n v="14.8207953069995"/>
    <s v="ActionDown"/>
    <n v="15.0379236399985"/>
    <s v="ActionUp"/>
    <n v="15.0714943689999"/>
    <s v="ActionDown"/>
    <n v="15.633504420999"/>
    <s v="ActionUp"/>
    <n v="15.684399733998299"/>
    <s v="ActionDown"/>
    <n v="15.8535609829996"/>
    <s v="ActionUp"/>
    <n v="15.9009912439996"/>
    <s v="ActionDown"/>
    <n v="16.114284784998699"/>
    <s v="ActionUp"/>
    <n v="16.170606191999401"/>
    <s v="ActionDown"/>
    <n v="16.766460357999598"/>
    <s v="ActionUp"/>
    <n v="16.813982388999602"/>
    <s v="ActionDown"/>
    <n v="17.056494888998699"/>
    <s v="ActionUp"/>
    <n v="17.097642701999501"/>
    <s v="Stop"/>
    <n v="17.57619040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2"/>
    <x v="34"/>
    <s v="Sitting"/>
    <s v="Huawei Honor"/>
    <s v="Start"/>
    <n v="1.2344000424491199E-5"/>
    <s v="ActionDown"/>
    <n v="0.457898802000272"/>
    <s v="ActionUp"/>
    <n v="0.48325046900026702"/>
    <s v="ActionDown"/>
    <n v="0.63348942700031297"/>
    <s v="ActionUp"/>
    <n v="0.682452813000054"/>
    <s v="ActionDown"/>
    <n v="0.85678703099983899"/>
    <s v="ActionUp"/>
    <n v="0.91316078099953302"/>
    <s v="ActionDown"/>
    <n v="1.3587601559993301"/>
    <s v="ActionUp"/>
    <n v="1.4113536980003101"/>
    <s v="ActionDown"/>
    <n v="1.5930669270001001"/>
    <s v="ActionUp"/>
    <n v="1.6390718749989901"/>
    <s v="ActionDown"/>
    <n v="2.0642558330000602"/>
    <s v="ActionUp"/>
    <n v="2.1010661979998901"/>
    <s v="ActionDown"/>
    <n v="2.2798828119994101"/>
    <s v="ActionUp"/>
    <n v="2.3217554679995298"/>
    <s v="ActionDown"/>
    <n v="2.5196594789995199"/>
    <s v="ActionUp"/>
    <n v="2.5771723429988902"/>
    <s v="ActionDown"/>
    <n v="3.0010698429996401"/>
    <s v="ActionUp"/>
    <n v="3.0365744779992299"/>
    <s v="ActionDown"/>
    <n v="3.2530589580001101"/>
    <s v="ActionUp"/>
    <n v="3.2747895829998002"/>
    <s v="Stop"/>
    <n v="3.5999137489998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3"/>
    <x v="34"/>
    <s v="Sitting"/>
    <s v="Huawei Honor"/>
    <s v="Start"/>
    <n v="8.5409992607310397E-6"/>
    <s v="ActionDown"/>
    <n v="0.46705328099960702"/>
    <s v="ActionUp"/>
    <n v="0.51379932199961298"/>
    <s v="ActionDown"/>
    <n v="0.66619817600076203"/>
    <s v="ActionUp"/>
    <n v="0.71419708299981699"/>
    <s v="ActionDown"/>
    <n v="0.90228270800071098"/>
    <s v="ActionUp"/>
    <n v="0.95051567600057696"/>
    <s v="ActionDown"/>
    <n v="1.45812947800004"/>
    <s v="ActionUp"/>
    <n v="1.5020108839999"/>
    <s v="ActionDown"/>
    <n v="1.68377390500063"/>
    <s v="ActionUp"/>
    <n v="1.71696197799974"/>
    <s v="ActionDown"/>
    <n v="2.2246165609994901"/>
    <s v="ActionUp"/>
    <n v="2.2552319259993898"/>
    <s v="ActionDown"/>
    <n v="2.4073829669996401"/>
    <s v="ActionUp"/>
    <n v="2.4542600509994301"/>
    <s v="ActionDown"/>
    <n v="2.7003953109997298"/>
    <s v="ActionUp"/>
    <n v="2.7411110400007601"/>
    <s v="ActionDown"/>
    <n v="3.2769089569992502"/>
    <s v="ActionUp"/>
    <n v="3.3169822899999399"/>
    <s v="ActionDown"/>
    <n v="3.4983030189996498"/>
    <s v="ActionUp"/>
    <n v="3.5403853110001302"/>
    <s v="Stop"/>
    <n v="3.9013155709999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4"/>
    <x v="34"/>
    <s v="Sitting"/>
    <s v="Huawei Honor"/>
    <s v="Start"/>
    <n v="8.8019987742882205E-6"/>
    <s v="ActionDown"/>
    <n v="0.67585635399882404"/>
    <s v="ActionUp"/>
    <n v="0.69670916699942598"/>
    <s v="ActionDown"/>
    <n v="0.83015333299954297"/>
    <s v="ActionUp"/>
    <n v="0.87735848899865199"/>
    <s v="ActionDown"/>
    <n v="1.03087046799919"/>
    <s v="ActionUp"/>
    <n v="1.0872513019985399"/>
    <s v="ActionDown"/>
    <n v="1.50662562499928"/>
    <s v="ActionUp"/>
    <n v="1.54249781199905"/>
    <s v="ActionDown"/>
    <n v="1.73299703099837"/>
    <s v="ActionUp"/>
    <n v="1.78166187399983"/>
    <s v="ActionDown"/>
    <n v="2.2086733849992002"/>
    <s v="ActionUp"/>
    <n v="2.2395989059987098"/>
    <s v="ActionDown"/>
    <n v="2.3905235929996702"/>
    <s v="ActionUp"/>
    <n v="2.4343200509992999"/>
    <s v="ActionDown"/>
    <n v="2.6264245299989799"/>
    <s v="ActionUp"/>
    <n v="2.6813053639998499"/>
    <s v="ActionDown"/>
    <n v="3.1890594259984901"/>
    <s v="ActionUp"/>
    <n v="3.2133245819986702"/>
    <s v="ActionDown"/>
    <n v="3.3729507279986102"/>
    <s v="ActionUp"/>
    <n v="3.4287740609997801"/>
    <s v="Stop"/>
    <n v="3.775403644998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5"/>
    <x v="34"/>
    <s v="Sitting"/>
    <s v="Huawei Honor"/>
    <s v="Start"/>
    <n v="5.8330006140749902E-6"/>
    <s v="ActionDown"/>
    <n v="0.474425573000189"/>
    <s v="ActionUp"/>
    <n v="0.523150103999796"/>
    <s v="ActionDown"/>
    <n v="0.67715031199986697"/>
    <s v="ActionUp"/>
    <n v="0.72396984300030398"/>
    <s v="ActionDown"/>
    <n v="0.88176750000093296"/>
    <s v="ActionUp"/>
    <n v="0.94046666600115703"/>
    <s v="ActionDown"/>
    <n v="1.4180331770003201"/>
    <s v="ActionUp"/>
    <n v="1.4669143740011299"/>
    <s v="ActionDown"/>
    <n v="1.6104336450007299"/>
    <s v="ActionUp"/>
    <n v="1.6587377600008"/>
    <s v="ActionDown"/>
    <n v="2.16972947800059"/>
    <s v="ActionUp"/>
    <n v="2.1919314050010099"/>
    <s v="ActionDown"/>
    <n v="2.3415083320014598"/>
    <s v="ActionUp"/>
    <n v="2.39744369700019"/>
    <s v="ActionDown"/>
    <n v="2.59241182200094"/>
    <s v="ActionUp"/>
    <n v="2.6367862490005698"/>
    <s v="ActionDown"/>
    <n v="3.20004676999997"/>
    <s v="ActionUp"/>
    <n v="3.2418828110003202"/>
    <s v="ActionDown"/>
    <n v="3.41348239500075"/>
    <s v="ActionUp"/>
    <n v="3.4581640090000199"/>
    <s v="Stop"/>
    <n v="3.902755832001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6"/>
    <x v="35"/>
    <s v="Setup"/>
    <s v="Huawei Honor"/>
    <s v="Start"/>
    <n v="6.8230001488700501E-6"/>
    <s v="ActionDown"/>
    <n v="1.61478885399992"/>
    <s v="ActionUp"/>
    <n v="2.0531366139984999"/>
    <s v="ActionDown"/>
    <n v="2.2992908329997501"/>
    <s v="ActionUp"/>
    <n v="2.3874586969995999"/>
    <s v="ActionDown"/>
    <n v="2.53797864499938"/>
    <s v="ActionUp"/>
    <n v="3.04944567599886"/>
    <s v="ActionDown"/>
    <n v="3.23266770699956"/>
    <s v="ActionUp"/>
    <n v="3.3295022379988901"/>
    <s v="ActionDown"/>
    <n v="3.48378583199883"/>
    <s v="ActionUp"/>
    <n v="3.5773630719995699"/>
    <s v="ActionDown"/>
    <n v="3.7365575509993501"/>
    <s v="ActionUp"/>
    <n v="3.9292456759994798"/>
    <s v="Stop"/>
    <n v="5.1085955189992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7"/>
    <x v="35"/>
    <s v="Setup"/>
    <s v="Huawei Honor"/>
    <s v="Start"/>
    <n v="5.5729997257003501E-6"/>
    <s v="ActionDown"/>
    <n v="0.61407057299947998"/>
    <s v="ActionUp"/>
    <n v="1.1043302079997299"/>
    <s v="ActionDown"/>
    <n v="1.36087374999988"/>
    <s v="ActionUp"/>
    <n v="1.4782852600001199"/>
    <s v="ActionDown"/>
    <n v="1.60762651000004"/>
    <s v="ActionUp"/>
    <n v="2.0772058849997799"/>
    <s v="ActionDown"/>
    <n v="2.32503572799942"/>
    <s v="ActionUp"/>
    <n v="2.4351478119988301"/>
    <s v="ActionDown"/>
    <n v="2.55485307199887"/>
    <s v="ActionUp"/>
    <n v="2.6647918740000001"/>
    <s v="ActionDown"/>
    <n v="2.7964698429986998"/>
    <s v="ActionUp"/>
    <n v="3.2091501549984902"/>
    <s v="Stop"/>
    <n v="3.6743404150001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8"/>
    <x v="35"/>
    <s v="Setup"/>
    <s v="Huawei Honor"/>
    <s v="Start"/>
    <n v="4.8960009735310399E-6"/>
    <s v="ActionDown"/>
    <n v="1.06898578100117"/>
    <s v="ActionUp"/>
    <n v="1.5088576040016"/>
    <s v="ActionDown"/>
    <n v="1.81620421800107"/>
    <s v="ActionUp"/>
    <n v="1.9169039059997799"/>
    <s v="ActionDown"/>
    <n v="2.0639656760013101"/>
    <s v="ActionUp"/>
    <n v="2.48284999899988"/>
    <s v="ActionDown"/>
    <n v="2.7876697910014601"/>
    <s v="ActionUp"/>
    <n v="2.9161720820011299"/>
    <s v="ActionDown"/>
    <n v="3.0509393219999699"/>
    <s v="ActionUp"/>
    <n v="3.17025609300071"/>
    <s v="ActionDown"/>
    <n v="3.3137853630014402"/>
    <s v="ActionUp"/>
    <n v="3.74516010300067"/>
    <s v="Stop"/>
    <n v="4.6945401540015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9"/>
    <x v="35"/>
    <s v="Setup"/>
    <s v="Huawei Honor"/>
    <s v="Start"/>
    <n v="9.7400006779935194E-6"/>
    <s v="ActionDown"/>
    <n v="0.72981224000068301"/>
    <s v="ActionUp"/>
    <n v="1.29543838500103"/>
    <s v="ActionDown"/>
    <n v="1.54511859400008"/>
    <s v="ActionUp"/>
    <n v="1.6392572389995601"/>
    <s v="ActionDown"/>
    <n v="1.78935260400066"/>
    <s v="ActionUp"/>
    <n v="2.3251342180010299"/>
    <s v="ActionDown"/>
    <n v="2.5508272389997702"/>
    <s v="ActionUp"/>
    <n v="2.6443076039995499"/>
    <s v="ActionDown"/>
    <n v="2.79803473900028"/>
    <s v="ActionUp"/>
    <n v="2.9026642700009599"/>
    <s v="ActionDown"/>
    <n v="3.0612364059998001"/>
    <s v="ActionUp"/>
    <n v="3.37308812400078"/>
    <s v="Stop"/>
    <n v="4.8729388009996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0"/>
    <x v="35"/>
    <s v="Setup"/>
    <s v="Huawei Honor"/>
    <s v="Start"/>
    <n v="6.1979990277905E-6"/>
    <s v="ActionDown"/>
    <n v="0.51059817699933696"/>
    <s v="ActionUp"/>
    <n v="1.03925755199998"/>
    <s v="ActionDown"/>
    <n v="1.31518005199905"/>
    <s v="ActionUp"/>
    <n v="1.4397524479991199"/>
    <s v="ActionDown"/>
    <n v="1.5724343229994699"/>
    <s v="ActionUp"/>
    <n v="2.06462083299993"/>
    <s v="ActionDown"/>
    <n v="2.3095220310005899"/>
    <s v="ActionUp"/>
    <n v="2.41918718700071"/>
    <s v="ActionDown"/>
    <n v="2.5715396350005899"/>
    <s v="ActionUp"/>
    <n v="2.6919967699996001"/>
    <s v="ActionDown"/>
    <n v="2.8292882799996701"/>
    <s v="ActionUp"/>
    <n v="3.2764997909998699"/>
    <s v="Stop"/>
    <n v="4.105205415000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1"/>
    <x v="35"/>
    <s v="Setup"/>
    <s v="Huawei Honor"/>
    <s v="Start"/>
    <n v="5.8330006140749902E-6"/>
    <s v="ActionDown"/>
    <n v="0.53785916600099803"/>
    <s v="ActionUp"/>
    <n v="1.12951885300026"/>
    <s v="ActionDown"/>
    <n v="1.3772148429998099"/>
    <s v="ActionUp"/>
    <n v="1.4966014580004401"/>
    <s v="ActionDown"/>
    <n v="1.6393838010007999"/>
    <s v="ActionUp"/>
    <n v="2.2069744780001201"/>
    <s v="ActionDown"/>
    <n v="2.4240334879996199"/>
    <s v="ActionUp"/>
    <n v="2.5650729150001998"/>
    <s v="ActionDown"/>
    <n v="2.7198919780002999"/>
    <s v="ActionUp"/>
    <n v="2.8449533319999301"/>
    <s v="ActionDown"/>
    <n v="2.9840335919998302"/>
    <s v="ActionUp"/>
    <n v="3.3564028630007599"/>
    <s v="Stop"/>
    <n v="4.165857811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2"/>
    <x v="35"/>
    <s v="Setup"/>
    <s v="Huawei Honor"/>
    <s v="Start"/>
    <n v="4.4789994717575601E-6"/>
    <s v="ActionDown"/>
    <n v="0.50137713499862002"/>
    <s v="ActionUp"/>
    <n v="1.0991626549985001"/>
    <s v="ActionDown"/>
    <n v="1.3471245299988299"/>
    <s v="ActionUp"/>
    <n v="1.45490176999919"/>
    <s v="ActionDown"/>
    <n v="1.5927527589992601"/>
    <s v="ActionUp"/>
    <n v="2.09735015499973"/>
    <s v="ActionDown"/>
    <n v="2.37155166499906"/>
    <s v="ActionUp"/>
    <n v="2.4705574469989999"/>
    <s v="ActionDown"/>
    <n v="2.6155493739988702"/>
    <s v="ActionUp"/>
    <n v="2.7202435919989498"/>
    <s v="ActionDown"/>
    <n v="2.8557042169995799"/>
    <s v="ActionUp"/>
    <n v="3.1997838529987299"/>
    <s v="Stop"/>
    <n v="4.087577549998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3"/>
    <x v="35"/>
    <s v="Setup"/>
    <s v="Huawei Honor"/>
    <s v="Start"/>
    <n v="7.81299968366511E-6"/>
    <s v="ActionDown"/>
    <n v="0.53086942700065198"/>
    <s v="ActionUp"/>
    <n v="1.0433927600006401"/>
    <s v="ActionDown"/>
    <n v="1.34522296800059"/>
    <s v="ActionUp"/>
    <n v="1.4427128120005299"/>
    <s v="ActionDown"/>
    <n v="1.58675781199963"/>
    <s v="ActionUp"/>
    <n v="2.1386311450005402"/>
    <s v="ActionDown"/>
    <n v="2.3272011970002402"/>
    <s v="ActionUp"/>
    <n v="2.4466573429999698"/>
    <s v="ActionDown"/>
    <n v="2.6012978119997499"/>
    <s v="ActionUp"/>
    <n v="2.7103603119994601"/>
    <s v="ActionDown"/>
    <n v="2.85556260299927"/>
    <s v="ActionUp"/>
    <n v="3.3286306240006498"/>
    <s v="Stop"/>
    <n v="4.2135705719992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4"/>
    <x v="35"/>
    <s v="Setup"/>
    <s v="Huawei Honor"/>
    <s v="Start"/>
    <n v="6.0929996834602198E-6"/>
    <s v="ActionDown"/>
    <n v="0.48508854099963999"/>
    <s v="ActionUp"/>
    <n v="0.63479083299898698"/>
    <s v="ActionDown"/>
    <n v="1.2351323429993499"/>
    <s v="ActionUp"/>
    <n v="1.3361573429992799"/>
    <s v="ActionDown"/>
    <n v="1.47610640499988"/>
    <s v="ActionUp"/>
    <n v="1.86176838399842"/>
    <s v="ActionDown"/>
    <n v="2.2076318740000702"/>
    <s v="ActionUp"/>
    <n v="2.3416099469995899"/>
    <s v="ActionDown"/>
    <n v="2.47972796700014"/>
    <s v="ActionUp"/>
    <n v="2.58985786299854"/>
    <s v="ActionDown"/>
    <n v="2.7502807799992199"/>
    <s v="ActionUp"/>
    <n v="3.0590685399984001"/>
    <s v="Stop"/>
    <n v="3.950068747999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5"/>
    <x v="35"/>
    <s v="Setup"/>
    <s v="Huawei Honor"/>
    <s v="Start"/>
    <n v="3.6459987313719399E-6"/>
    <s v="ActionDown"/>
    <n v="0.54605130199888596"/>
    <s v="ActionUp"/>
    <n v="1.0398918229984699"/>
    <s v="ActionDown"/>
    <n v="1.2654783849993601"/>
    <s v="ActionUp"/>
    <n v="1.3760638539988499"/>
    <s v="ActionDown"/>
    <n v="1.51192333299877"/>
    <s v="ActionUp"/>
    <n v="2.0311972909985299"/>
    <s v="ActionDown"/>
    <n v="2.2456079679996002"/>
    <s v="ActionUp"/>
    <n v="2.3823201029990702"/>
    <s v="ActionDown"/>
    <n v="2.5279396339992601"/>
    <s v="ActionUp"/>
    <n v="2.6367793219997102"/>
    <s v="ActionDown"/>
    <n v="2.7577809889989999"/>
    <s v="ActionUp"/>
    <n v="3.0616934359986701"/>
    <s v="Stop"/>
    <n v="4.211526664999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6"/>
    <x v="35"/>
    <s v="Setup"/>
    <s v="Huawei Honor"/>
    <s v="Start"/>
    <n v="3.90600143873598E-6"/>
    <s v="ActionDown"/>
    <n v="0.52554234300077896"/>
    <s v="ActionUp"/>
    <n v="1.12426578099984"/>
    <s v="ActionDown"/>
    <n v="1.2834381760003399"/>
    <s v="ActionUp"/>
    <n v="1.4348370309999099"/>
    <s v="ActionDown"/>
    <n v="1.5637410409999499"/>
    <s v="ActionUp"/>
    <n v="2.2496402590004401"/>
    <s v="ActionDown"/>
    <n v="2.4098442699996601"/>
    <s v="ActionUp"/>
    <n v="2.5280597380005898"/>
    <s v="ActionDown"/>
    <n v="2.6767273950008499"/>
    <s v="ActionUp"/>
    <n v="2.79932197800008"/>
    <s v="ActionDown"/>
    <n v="2.9386806239999701"/>
    <s v="ActionUp"/>
    <n v="3.6944142690008399"/>
    <s v="Stop"/>
    <n v="4.523225831000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7"/>
    <x v="35"/>
    <s v="Setup"/>
    <s v="Huawei Honor"/>
    <s v="Start"/>
    <n v="5.9379999584052703E-6"/>
    <s v="ActionDown"/>
    <n v="0.48269802100003201"/>
    <s v="ActionUp"/>
    <n v="1.05775458300013"/>
    <s v="ActionDown"/>
    <n v="1.23987203100114"/>
    <s v="ActionUp"/>
    <n v="1.34436911400007"/>
    <s v="ActionDown"/>
    <n v="1.49602968699946"/>
    <s v="ActionUp"/>
    <n v="2.0458930719996702"/>
    <s v="ActionDown"/>
    <n v="2.2397469780007602"/>
    <s v="ActionUp"/>
    <n v="2.3650945299996202"/>
    <s v="ActionDown"/>
    <n v="2.5108953640010401"/>
    <s v="ActionUp"/>
    <n v="2.6059871870002098"/>
    <s v="ActionDown"/>
    <n v="2.7507331760007201"/>
    <s v="ActionUp"/>
    <n v="3.1983500509995699"/>
    <s v="Stop"/>
    <n v="4.02594973800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8"/>
    <x v="35"/>
    <s v="Setup"/>
    <s v="Huawei Honor"/>
    <s v="Start"/>
    <n v="4.7920002543833098E-6"/>
    <s v="ActionDown"/>
    <n v="0.48942770800022101"/>
    <s v="ActionUp"/>
    <n v="0.55414130200006095"/>
    <s v="ActionDown"/>
    <n v="1.2733431249998799"/>
    <s v="ActionUp"/>
    <n v="1.34639119799976"/>
    <s v="ActionDown"/>
    <n v="1.5078957289988399"/>
    <s v="ActionUp"/>
    <n v="1.56800291599938"/>
    <s v="ActionDown"/>
    <n v="2.24801302000014"/>
    <s v="ActionUp"/>
    <n v="2.3192834889996399"/>
    <s v="ActionDown"/>
    <n v="2.4709746349999402"/>
    <s v="ActionUp"/>
    <n v="2.5579634369987598"/>
    <s v="ActionDown"/>
    <n v="2.7188582279995899"/>
    <s v="ActionUp"/>
    <n v="2.75688156199976"/>
    <s v="Stop"/>
    <n v="7.093991038998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9"/>
    <x v="35"/>
    <s v="Setup"/>
    <s v="Huawei Honor"/>
    <s v="Start"/>
    <n v="4.4270000216783896E-6"/>
    <s v="ActionDown"/>
    <n v="0.48983229099940201"/>
    <s v="ActionUp"/>
    <n v="1.08013333300004"/>
    <s v="ActionDown"/>
    <n v="1.2816332799993599"/>
    <s v="ActionUp"/>
    <n v="1.4153052080000601"/>
    <s v="ActionDown"/>
    <n v="1.53605994699864"/>
    <s v="ActionUp"/>
    <n v="2.1027728110002499"/>
    <s v="ActionDown"/>
    <n v="2.31987536299857"/>
    <s v="ActionUp"/>
    <n v="2.4856818219996"/>
    <s v="ActionDown"/>
    <n v="2.58405171799859"/>
    <s v="ActionUp"/>
    <n v="2.7352335399991698"/>
    <s v="ActionDown"/>
    <n v="2.8528714570002101"/>
    <s v="ActionUp"/>
    <n v="3.1248015609999098"/>
    <s v="Stop"/>
    <n v="4.2187336959996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0"/>
    <x v="35"/>
    <s v="Setup"/>
    <s v="Huawei Honor"/>
    <s v="Start"/>
    <n v="3.5410012060310598E-6"/>
    <s v="ActionDown"/>
    <n v="0.46812953100015797"/>
    <s v="ActionUp"/>
    <n v="0.97889385300004506"/>
    <s v="ActionDown"/>
    <n v="1.23377406200052"/>
    <s v="ActionUp"/>
    <n v="1.3603629680001099"/>
    <s v="ActionDown"/>
    <n v="1.50537859300129"/>
    <s v="ActionUp"/>
    <n v="2.0381433319998901"/>
    <s v="ActionDown"/>
    <n v="2.3157687490001901"/>
    <s v="ActionUp"/>
    <n v="2.4733927590004798"/>
    <s v="ActionDown"/>
    <n v="2.6015499990007802"/>
    <s v="ActionUp"/>
    <n v="2.7441493740006901"/>
    <s v="ActionDown"/>
    <n v="2.8578302590012701"/>
    <s v="ActionUp"/>
    <n v="3.1332995820012002"/>
    <s v="Stop"/>
    <n v="5.7476566639998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1"/>
    <x v="35"/>
    <s v="SlowWalk"/>
    <s v="Huawei Honor"/>
    <s v="Start"/>
    <n v="8.02099930297117E-6"/>
    <s v="ActionDown"/>
    <n v="3.12292661299943"/>
    <s v="ActionUp"/>
    <n v="3.8957248420010702"/>
    <s v="ActionDown"/>
    <n v="4.0486710400000403"/>
    <s v="ActionUp"/>
    <n v="4.1597887999996601"/>
    <s v="ActionDown"/>
    <n v="4.2872984360001203"/>
    <s v="ActionUp"/>
    <n v="5.0303998939998502"/>
    <s v="ActionDown"/>
    <n v="5.1808871850007501"/>
    <s v="ActionUp"/>
    <n v="5.3425443209998704"/>
    <s v="ActionDown"/>
    <n v="5.4617771850007504"/>
    <s v="ActionUp"/>
    <n v="5.6038176540005198"/>
    <s v="ActionDown"/>
    <n v="5.73090307100028"/>
    <s v="ActionUp"/>
    <n v="5.9261519249994299"/>
    <s v="Stop"/>
    <n v="7.0483606739999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2"/>
    <x v="35"/>
    <s v="SlowWalk"/>
    <s v="Huawei Honor"/>
    <s v="Start"/>
    <n v="5.7299985201097999E-6"/>
    <s v="ActionDown"/>
    <n v="0.612970624999434"/>
    <s v="ActionUp"/>
    <n v="1.4615841670001799"/>
    <s v="ActionDown"/>
    <n v="1.59643692699864"/>
    <s v="ActionUp"/>
    <n v="1.74592281199875"/>
    <s v="ActionDown"/>
    <n v="1.8658690619995399"/>
    <s v="ActionUp"/>
    <n v="2.44729025999913"/>
    <s v="ActionDown"/>
    <n v="2.6676493739996601"/>
    <s v="ActionUp"/>
    <n v="2.7771870830001699"/>
    <s v="ActionDown"/>
    <n v="2.9226676559992399"/>
    <s v="ActionUp"/>
    <n v="3.0476621870002401"/>
    <s v="ActionDown"/>
    <n v="3.1853909370001898"/>
    <s v="ActionUp"/>
    <n v="3.4256206760000998"/>
    <s v="Stop"/>
    <n v="4.6139340609988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3"/>
    <x v="35"/>
    <s v="SlowWalk"/>
    <s v="Huawei Honor"/>
    <s v="Start"/>
    <n v="4.8440015234518796E-6"/>
    <s v="ActionDown"/>
    <n v="0.62914046900004905"/>
    <s v="ActionUp"/>
    <n v="1.29959453100127"/>
    <s v="ActionDown"/>
    <n v="1.4937070310006599"/>
    <s v="ActionUp"/>
    <n v="1.62787953100087"/>
    <s v="ActionDown"/>
    <n v="1.7656624999999599"/>
    <s v="ActionUp"/>
    <n v="2.5669182800011101"/>
    <s v="ActionDown"/>
    <n v="2.6983783330015201"/>
    <s v="ActionUp"/>
    <n v="2.8085901550002701"/>
    <s v="ActionDown"/>
    <n v="2.9521649470007101"/>
    <s v="ActionUp"/>
    <n v="3.1010760930002998"/>
    <s v="ActionDown"/>
    <n v="3.24690281100083"/>
    <s v="ActionUp"/>
    <n v="3.38273645700064"/>
    <s v="Stop"/>
    <n v="4.706931144000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4"/>
    <x v="35"/>
    <s v="SlowWalk"/>
    <s v="Huawei Honor"/>
    <s v="Start"/>
    <n v="1.39059993671253E-5"/>
    <s v="ActionDown"/>
    <n v="0.65777192699897502"/>
    <s v="ActionUp"/>
    <n v="1.4649957289984701"/>
    <s v="ActionDown"/>
    <n v="1.63572854099948"/>
    <s v="ActionUp"/>
    <n v="1.78546411399838"/>
    <s v="ActionDown"/>
    <n v="1.92728281199924"/>
    <s v="ActionUp"/>
    <n v="2.6235926549998099"/>
    <s v="ActionDown"/>
    <n v="2.7780988529993902"/>
    <s v="ActionUp"/>
    <n v="2.9614765609985598"/>
    <s v="ActionDown"/>
    <n v="3.1203927589995102"/>
    <s v="ActionUp"/>
    <n v="3.22950463399865"/>
    <s v="ActionDown"/>
    <n v="3.3502608319995399"/>
    <s v="ActionUp"/>
    <n v="3.63925895699867"/>
    <s v="Stop"/>
    <n v="4.741028070999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5"/>
    <x v="35"/>
    <s v="SlowWalk"/>
    <s v="Huawei Honor"/>
    <s v="Start"/>
    <n v="4.1150015022139996E-6"/>
    <s v="ActionDown"/>
    <n v="0.63597760400079995"/>
    <s v="ActionUp"/>
    <n v="1.41687109300073"/>
    <s v="ActionDown"/>
    <n v="1.6017285930010901"/>
    <s v="ActionUp"/>
    <n v="1.7473532290005001"/>
    <s v="ActionDown"/>
    <n v="1.8506584890001201"/>
    <s v="ActionUp"/>
    <n v="2.5412513530009102"/>
    <s v="ActionDown"/>
    <n v="2.7926015620014302"/>
    <s v="ActionUp"/>
    <n v="2.9172579160003802"/>
    <s v="ActionDown"/>
    <n v="3.07748046800043"/>
    <s v="ActionUp"/>
    <n v="3.2217531240003101"/>
    <s v="ActionDown"/>
    <n v="3.3400089050010102"/>
    <s v="ActionUp"/>
    <n v="3.7298385400008498"/>
    <s v="Stop"/>
    <n v="11.629300673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6"/>
    <x v="35"/>
    <s v="FastWalk"/>
    <s v="Huawei Honor"/>
    <s v="Start"/>
    <n v="6.5619988163234598E-6"/>
    <s v="ActionDown"/>
    <n v="4.97204176899867"/>
    <s v="ActionUp"/>
    <n v="5.5895399459986903"/>
    <s v="ActionDown"/>
    <n v="5.7326982790000303"/>
    <s v="ActionUp"/>
    <n v="5.8179246849995199"/>
    <s v="ActionDown"/>
    <n v="5.9307398929995498"/>
    <s v="ActionUp"/>
    <n v="6.5701013509988098"/>
    <s v="ActionDown"/>
    <n v="6.6674845289999203"/>
    <s v="ActionUp"/>
    <n v="6.7696041119997901"/>
    <s v="ActionDown"/>
    <n v="6.8743745809988397"/>
    <s v="ActionUp"/>
    <n v="7.0003118200002001"/>
    <s v="ActionDown"/>
    <n v="7.10831900799894"/>
    <s v="ActionUp"/>
    <n v="7.6796639549993397"/>
    <s v="Stop"/>
    <n v="8.243412027999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7"/>
    <x v="35"/>
    <s v="FastWalk"/>
    <s v="Huawei Honor"/>
    <s v="Start"/>
    <n v="8.3329996414249695E-6"/>
    <s v="ActionDown"/>
    <n v="0.51015333299983401"/>
    <s v="ActionUp"/>
    <n v="1.09981880099985"/>
    <s v="ActionDown"/>
    <n v="1.229256093"/>
    <s v="ActionUp"/>
    <n v="1.33247812399895"/>
    <s v="ActionDown"/>
    <n v="1.4638116139994899"/>
    <s v="ActionUp"/>
    <n v="2.0820183839987201"/>
    <s v="ActionDown"/>
    <n v="2.2359151549990202"/>
    <s v="ActionUp"/>
    <n v="2.3222467180003101"/>
    <s v="ActionDown"/>
    <n v="2.4420207279999802"/>
    <s v="ActionUp"/>
    <n v="2.5214030719998801"/>
    <s v="ActionDown"/>
    <n v="2.67084031099875"/>
    <s v="ActionUp"/>
    <n v="3.2847274979994801"/>
    <s v="Stop"/>
    <n v="3.8285421339987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8"/>
    <x v="35"/>
    <s v="FastWalk"/>
    <s v="Huawei Honor"/>
    <s v="Start"/>
    <n v="4.2709998524514899E-6"/>
    <s v="ActionDown"/>
    <n v="2.6886112490010401"/>
    <s v="ActionUp"/>
    <n v="3.2945095300001399"/>
    <s v="ActionDown"/>
    <n v="3.44575343600081"/>
    <s v="ActionUp"/>
    <n v="3.53550379999978"/>
    <s v="ActionDown"/>
    <n v="3.6616142689999802"/>
    <s v="ActionUp"/>
    <n v="4.2525281230009497"/>
    <s v="ActionDown"/>
    <n v="4.3965305710007598"/>
    <s v="ActionUp"/>
    <n v="4.4918503110002304"/>
    <s v="ActionDown"/>
    <n v="4.61912124800073"/>
    <s v="ActionUp"/>
    <n v="4.7233192170005998"/>
    <s v="ActionDown"/>
    <n v="4.8554334350010304"/>
    <s v="ActionUp"/>
    <n v="5.2432618210004804"/>
    <s v="Stop"/>
    <n v="6.367292289000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9"/>
    <x v="35"/>
    <s v="FastWalk"/>
    <s v="Huawei Honor"/>
    <s v="Start"/>
    <n v="6.0410002333810502E-6"/>
    <s v="ActionDown"/>
    <n v="1.10006890500153"/>
    <s v="ActionUp"/>
    <n v="1.7573315610006801"/>
    <s v="ActionDown"/>
    <n v="1.88241937400016"/>
    <s v="ActionUp"/>
    <n v="1.9793652070002199"/>
    <s v="ActionDown"/>
    <n v="2.0956413010007902"/>
    <s v="ActionUp"/>
    <n v="2.69846968599995"/>
    <s v="ActionDown"/>
    <n v="2.8333869779999001"/>
    <s v="ActionUp"/>
    <n v="2.948783748001"/>
    <s v="ActionDown"/>
    <n v="3.0659918210003498"/>
    <s v="ActionUp"/>
    <n v="3.1542566130010501"/>
    <s v="ActionDown"/>
    <n v="3.2815461959998999"/>
    <s v="ActionUp"/>
    <n v="3.89278458100125"/>
    <s v="Stop"/>
    <n v="4.398106873000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0"/>
    <x v="35"/>
    <s v="FastWalk"/>
    <s v="Huawei Honor"/>
    <s v="Start"/>
    <n v="1.09369993879226E-5"/>
    <s v="ActionDown"/>
    <n v="0.54917140599900405"/>
    <s v="ActionUp"/>
    <n v="1.2200926030000101"/>
    <s v="ActionDown"/>
    <n v="1.3428447389997"/>
    <s v="ActionUp"/>
    <n v="1.4366010409994401"/>
    <s v="ActionDown"/>
    <n v="1.5646015620004601"/>
    <s v="ActionUp"/>
    <n v="2.1788443740006098"/>
    <s v="ActionDown"/>
    <n v="2.3059855199990098"/>
    <s v="ActionUp"/>
    <n v="2.4167652069991101"/>
    <s v="ActionDown"/>
    <n v="2.5473511969994398"/>
    <s v="ActionUp"/>
    <n v="2.6596386450000802"/>
    <s v="ActionDown"/>
    <n v="2.7957092169999598"/>
    <s v="ActionUp"/>
    <n v="3.3147058319991598"/>
    <s v="Stop"/>
    <n v="5.576318122999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1"/>
    <x v="36"/>
    <s v="Setup"/>
    <s v="Huawei Honor"/>
    <s v="Start"/>
    <n v="8.8600063463672996E-7"/>
    <s v="ActionDown"/>
    <n v="22.373807648000302"/>
    <s v="ActionUp"/>
    <n v="22.430185511999198"/>
    <s v="ActionDown"/>
    <n v="23.003637490999601"/>
    <s v="ActionUp"/>
    <n v="23.105037490999099"/>
    <s v="ActionDown"/>
    <n v="23.4350285849996"/>
    <s v="ActionUp"/>
    <n v="23.520220823998802"/>
    <s v="ActionDown"/>
    <n v="23.623124157998902"/>
    <s v="ActionUp"/>
    <n v="23.711589679000099"/>
    <s v="ActionDown"/>
    <n v="24.363030668000601"/>
    <s v="ActionUp"/>
    <n v="24.4238825430002"/>
    <s v="ActionDown"/>
    <n v="24.703341762000399"/>
    <s v="ActionUp"/>
    <n v="24.78767822"/>
    <s v="ActionDown"/>
    <n v="25.113880615999701"/>
    <s v="ActionUp"/>
    <n v="25.1917354069992"/>
    <s v="Stop"/>
    <n v="25.72982988600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2"/>
    <x v="36"/>
    <s v="Setup"/>
    <s v="Huawei Honor"/>
    <s v="Start"/>
    <n v="6.3540010160067999E-6"/>
    <s v="ActionDown"/>
    <n v="1.0245838009996"/>
    <s v="ActionUp"/>
    <n v="1.10800166599983"/>
    <s v="ActionDown"/>
    <n v="1.7053693739999201"/>
    <s v="ActionUp"/>
    <n v="1.8055010930002"/>
    <s v="ActionDown"/>
    <n v="2.16651968599944"/>
    <s v="ActionUp"/>
    <n v="2.2692990089999499"/>
    <s v="ActionDown"/>
    <n v="2.43946395700004"/>
    <s v="ActionUp"/>
    <n v="2.50908640499983"/>
    <s v="ActionDown"/>
    <n v="3.3382056240006901"/>
    <s v="ActionUp"/>
    <n v="3.4218296340004599"/>
    <s v="ActionDown"/>
    <n v="3.7240211440002802"/>
    <s v="ActionUp"/>
    <n v="3.79482364400064"/>
    <s v="ActionDown"/>
    <n v="4.1232985919996201"/>
    <s v="ActionUp"/>
    <n v="4.2018147899998404"/>
    <s v="Stop"/>
    <n v="4.8340557270003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3"/>
    <x v="36"/>
    <s v="Setup"/>
    <s v="Huawei Honor"/>
    <s v="Start"/>
    <n v="4.6349996409844599E-6"/>
    <s v="ActionDown"/>
    <n v="0.97464447799939002"/>
    <s v="ActionUp"/>
    <n v="1.09645968699987"/>
    <s v="ActionDown"/>
    <n v="1.6567321340007699"/>
    <s v="ActionUp"/>
    <n v="1.7328823429997999"/>
    <s v="ActionDown"/>
    <n v="2.1904999990001599"/>
    <s v="ActionUp"/>
    <n v="2.3013093739991701"/>
    <s v="ActionDown"/>
    <n v="2.49589510300029"/>
    <s v="ActionUp"/>
    <n v="2.56468999900062"/>
    <s v="ActionDown"/>
    <n v="3.1867369779993102"/>
    <s v="ActionUp"/>
    <n v="3.2346307799998599"/>
    <s v="ActionDown"/>
    <n v="3.5088928109998898"/>
    <s v="ActionUp"/>
    <n v="3.5883999460001998"/>
    <s v="ActionDown"/>
    <n v="3.89212567499998"/>
    <s v="ActionUp"/>
    <n v="3.9571491650003701"/>
    <s v="Stop"/>
    <n v="4.520007914999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4"/>
    <x v="36"/>
    <s v="Setup"/>
    <s v="Huawei Honor"/>
    <s v="Start"/>
    <n v="5.6250009947689199E-6"/>
    <s v="ActionDown"/>
    <n v="1.16348864500105"/>
    <s v="ActionUp"/>
    <n v="1.25947822800117"/>
    <s v="ActionDown"/>
    <n v="1.7691104160003299"/>
    <s v="ActionUp"/>
    <n v="1.83035171800111"/>
    <s v="ActionDown"/>
    <n v="2.2817593220006498"/>
    <s v="ActionUp"/>
    <n v="2.3543747910007302"/>
    <s v="ActionDown"/>
    <n v="2.4958758840002702"/>
    <s v="ActionUp"/>
    <n v="2.5719364570013501"/>
    <s v="ActionDown"/>
    <n v="3.3699817169999702"/>
    <s v="ActionUp"/>
    <n v="3.45405025900072"/>
    <s v="ActionDown"/>
    <n v="3.7611553110000302"/>
    <s v="ActionUp"/>
    <n v="3.8492416130011402"/>
    <s v="ActionDown"/>
    <n v="4.1780788520009002"/>
    <s v="ActionUp"/>
    <n v="4.2496232270004803"/>
    <s v="Stop"/>
    <n v="4.7318117690010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5"/>
    <x v="36"/>
    <s v="Setup"/>
    <s v="Huawei Honor"/>
    <s v="Start"/>
    <n v="1.3802000466967E-5"/>
    <s v="ActionDown"/>
    <n v="1.08138109399988"/>
    <s v="ActionUp"/>
    <n v="1.1776092189993499"/>
    <s v="ActionDown"/>
    <n v="1.73884963499949"/>
    <s v="ActionUp"/>
    <n v="1.8359139059994001"/>
    <s v="ActionDown"/>
    <n v="2.2852335930001502"/>
    <s v="ActionUp"/>
    <n v="2.3836427599999199"/>
    <s v="ActionDown"/>
    <n v="2.5629257279997502"/>
    <s v="ActionUp"/>
    <n v="2.6491996349995999"/>
    <s v="ActionDown"/>
    <n v="3.4184182799999601"/>
    <s v="ActionUp"/>
    <n v="3.5072608320006098"/>
    <s v="ActionDown"/>
    <n v="3.7811805199999"/>
    <s v="ActionUp"/>
    <n v="3.86258083199936"/>
    <s v="ActionDown"/>
    <n v="4.1657595819997297"/>
    <s v="ActionUp"/>
    <n v="4.2313082800010298"/>
    <s v="Stop"/>
    <n v="4.7083594779996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6"/>
    <x v="36"/>
    <s v="Setup"/>
    <s v="Huawei Honor"/>
    <s v="Start"/>
    <n v="1.05729995993897E-5"/>
    <s v="ActionDown"/>
    <n v="0.84286234399951299"/>
    <s v="ActionUp"/>
    <n v="0.94661536400053503"/>
    <s v="ActionDown"/>
    <n v="1.5102656250001001"/>
    <s v="ActionUp"/>
    <n v="1.60498994800036"/>
    <s v="ActionDown"/>
    <n v="1.9691808850002399"/>
    <s v="ActionUp"/>
    <n v="2.0783855720001099"/>
    <s v="ActionDown"/>
    <n v="2.2625680720011498"/>
    <s v="ActionUp"/>
    <n v="2.3514082809997401"/>
    <s v="ActionDown"/>
    <n v="3.0321599470007601"/>
    <s v="ActionUp"/>
    <n v="3.1086634889998002"/>
    <s v="ActionDown"/>
    <n v="3.3674005200009498"/>
    <s v="ActionUp"/>
    <n v="3.46776994700121"/>
    <s v="ActionDown"/>
    <n v="3.7429211449998498"/>
    <s v="ActionUp"/>
    <n v="3.822522759001"/>
    <s v="Stop"/>
    <n v="4.22106484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7"/>
    <x v="36"/>
    <s v="Setup"/>
    <s v="Huawei Honor"/>
    <s v="Start"/>
    <n v="1.20829990919446E-5"/>
    <s v="ActionDown"/>
    <n v="0.72034901000006302"/>
    <s v="ActionUp"/>
    <n v="0.80083739600013304"/>
    <s v="ActionDown"/>
    <n v="1.3088514579994801"/>
    <s v="ActionUp"/>
    <n v="1.39476406199901"/>
    <s v="ActionDown"/>
    <n v="1.7933708849996"/>
    <s v="ActionUp"/>
    <n v="1.9057821869992"/>
    <s v="ActionDown"/>
    <n v="2.05776265599888"/>
    <s v="ActionUp"/>
    <n v="2.1534366659998301"/>
    <s v="ActionDown"/>
    <n v="2.8323254679999001"/>
    <s v="ActionUp"/>
    <n v="2.9589701029999498"/>
    <s v="ActionDown"/>
    <n v="3.2334472379989099"/>
    <s v="ActionUp"/>
    <n v="3.35684676999881"/>
    <s v="ActionDown"/>
    <n v="3.65822494699932"/>
    <s v="ActionUp"/>
    <n v="3.7697481239993"/>
    <s v="Stop"/>
    <n v="4.2192332279992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8"/>
    <x v="36"/>
    <s v="Setup"/>
    <s v="Huawei Honor"/>
    <s v="Start"/>
    <n v="7.5520001701079301E-6"/>
    <s v="ActionDown"/>
    <n v="1.0043138020009701"/>
    <s v="ActionUp"/>
    <n v="1.10010604099989"/>
    <s v="ActionDown"/>
    <n v="1.6090924470008701"/>
    <s v="ActionUp"/>
    <n v="1.70467927000026"/>
    <s v="ActionDown"/>
    <n v="2.1490190620006602"/>
    <s v="ActionUp"/>
    <n v="2.2506156760009599"/>
    <s v="ActionDown"/>
    <n v="2.40443333200164"/>
    <s v="ActionUp"/>
    <n v="2.49104265500136"/>
    <s v="ActionDown"/>
    <n v="3.42052145700108"/>
    <s v="ActionUp"/>
    <n v="3.4829200510012002"/>
    <s v="ActionDown"/>
    <n v="3.76201343600041"/>
    <s v="ActionUp"/>
    <n v="3.8477105190013301"/>
    <s v="ActionDown"/>
    <n v="4.1263545820002001"/>
    <s v="ActionUp"/>
    <n v="4.2170746340016096"/>
    <s v="Stop"/>
    <n v="4.6103747380002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9"/>
    <x v="36"/>
    <s v="Setup"/>
    <s v="Huawei Honor"/>
    <s v="Start"/>
    <n v="3.59399928129278E-6"/>
    <s v="ActionDown"/>
    <n v="0.648173593999672"/>
    <s v="ActionUp"/>
    <n v="0.73874411399992801"/>
    <s v="ActionDown"/>
    <n v="1.3383778639999899"/>
    <s v="ActionUp"/>
    <n v="1.4140352079994001"/>
    <s v="ActionDown"/>
    <n v="1.8066683329998301"/>
    <s v="ActionUp"/>
    <n v="1.9084521869990501"/>
    <s v="ActionDown"/>
    <n v="2.1093317179984199"/>
    <s v="ActionUp"/>
    <n v="2.19789229099842"/>
    <s v="ActionDown"/>
    <n v="2.7756819259993701"/>
    <s v="ActionUp"/>
    <n v="2.8791383839998099"/>
    <s v="ActionDown"/>
    <n v="3.1281377069990399"/>
    <s v="ActionUp"/>
    <n v="3.2274054680001401"/>
    <s v="ActionDown"/>
    <n v="3.5055008319995902"/>
    <s v="ActionUp"/>
    <n v="3.59941317599987"/>
    <s v="Stop"/>
    <n v="3.96022859199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0"/>
    <x v="36"/>
    <s v="Setup"/>
    <s v="Huawei Honor"/>
    <s v="Start"/>
    <n v="3.5419998312136099E-6"/>
    <s v="ActionDown"/>
    <n v="0.86756848899858596"/>
    <s v="ActionUp"/>
    <n v="0.96644395799921701"/>
    <s v="ActionDown"/>
    <n v="1.4732456769997899"/>
    <s v="ActionUp"/>
    <n v="1.5906104159985199"/>
    <s v="ActionDown"/>
    <n v="2.0117962489985"/>
    <s v="ActionUp"/>
    <n v="2.10522499899889"/>
    <s v="ActionDown"/>
    <n v="2.3018945819985599"/>
    <s v="ActionUp"/>
    <n v="2.3789572389996398"/>
    <s v="ActionDown"/>
    <n v="3.0372297909998398"/>
    <s v="ActionUp"/>
    <n v="3.1459663529985802"/>
    <s v="ActionDown"/>
    <n v="3.4226246339985602"/>
    <s v="ActionUp"/>
    <n v="3.5258898949996298"/>
    <s v="ActionDown"/>
    <n v="3.7990842689996498"/>
    <s v="ActionUp"/>
    <n v="3.8788697899999498"/>
    <s v="Stop"/>
    <n v="4.2999914569991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1"/>
    <x v="36"/>
    <s v="Setup"/>
    <s v="Huawei Honor"/>
    <s v="Start"/>
    <n v="4.5310007408261299E-6"/>
    <s v="ActionDown"/>
    <n v="0.57262776000061399"/>
    <s v="ActionUp"/>
    <n v="0.64877973900001895"/>
    <s v="ActionDown"/>
    <n v="1.20707734300049"/>
    <s v="ActionUp"/>
    <n v="1.3039851560006299"/>
    <s v="ActionDown"/>
    <n v="1.6640920310000999"/>
    <s v="ActionUp"/>
    <n v="1.7778089060011499"/>
    <s v="ActionDown"/>
    <n v="1.9399445300005"/>
    <s v="ActionUp"/>
    <n v="2.0251803640003301"/>
    <s v="ActionDown"/>
    <n v="2.7689453640014099"/>
    <s v="ActionUp"/>
    <n v="2.8864479160001699"/>
    <s v="ActionDown"/>
    <n v="3.1331238530001402"/>
    <s v="ActionUp"/>
    <n v="3.2452876030001701"/>
    <s v="ActionDown"/>
    <n v="3.4712734360000401"/>
    <s v="ActionUp"/>
    <n v="3.5640645300009002"/>
    <s v="Stop"/>
    <n v="4.1940620820005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2"/>
    <x v="36"/>
    <s v="Setup"/>
    <s v="Huawei Honor"/>
    <s v="Start"/>
    <n v="3.9589995139976904E-6"/>
    <s v="ActionDown"/>
    <n v="0.61841296900092801"/>
    <s v="ActionUp"/>
    <n v="0.73109250000015802"/>
    <s v="ActionDown"/>
    <n v="1.21136260400089"/>
    <s v="ActionUp"/>
    <n v="1.32468984399929"/>
    <s v="ActionDown"/>
    <n v="1.7159431769996401"/>
    <s v="ActionUp"/>
    <n v="1.8107826039995401"/>
    <s v="ActionDown"/>
    <n v="1.9834194790000701"/>
    <s v="ActionUp"/>
    <n v="2.0909005730009"/>
    <s v="ActionDown"/>
    <n v="2.80409364499973"/>
    <s v="ActionUp"/>
    <n v="2.9432003120000401"/>
    <s v="ActionDown"/>
    <n v="3.1856166659999801"/>
    <s v="ActionUp"/>
    <n v="3.2984186449994"/>
    <s v="ActionDown"/>
    <n v="3.5445858319999299"/>
    <s v="ActionUp"/>
    <n v="3.6308330200008601"/>
    <s v="Stop"/>
    <n v="3.97953354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3"/>
    <x v="36"/>
    <s v="Setup"/>
    <s v="Huawei Honor"/>
    <s v="Start"/>
    <n v="4.4789994717575601E-6"/>
    <s v="ActionDown"/>
    <n v="0.85927312499916297"/>
    <s v="ActionUp"/>
    <n v="0.95654494699920101"/>
    <s v="ActionDown"/>
    <n v="1.4399010409997499"/>
    <s v="ActionUp"/>
    <n v="1.54905140599839"/>
    <s v="ActionDown"/>
    <n v="1.96867213499899"/>
    <s v="ActionUp"/>
    <n v="2.0817818739997098"/>
    <s v="ActionDown"/>
    <n v="2.30770374899839"/>
    <s v="ActionUp"/>
    <n v="2.3857669259996301"/>
    <s v="ActionDown"/>
    <n v="3.2190215089995"/>
    <s v="ActionUp"/>
    <n v="3.32874682199872"/>
    <s v="ActionDown"/>
    <n v="3.6318063529997699"/>
    <s v="ActionUp"/>
    <n v="3.7277597899992498"/>
    <s v="ActionDown"/>
    <n v="3.9723197899984299"/>
    <s v="ActionUp"/>
    <n v="4.0597431749993103"/>
    <s v="Stop"/>
    <n v="4.505401299998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4"/>
    <x v="36"/>
    <s v="Setup"/>
    <s v="Huawei Honor"/>
    <s v="Start"/>
    <n v="6.7709988798014803E-6"/>
    <s v="ActionDown"/>
    <n v="0.62462817699997597"/>
    <s v="ActionUp"/>
    <n v="0.71448380199944905"/>
    <s v="ActionDown"/>
    <n v="1.2914729690000899"/>
    <s v="ActionUp"/>
    <n v="1.40195171899904"/>
    <s v="ActionDown"/>
    <n v="1.82595546799893"/>
    <s v="ActionUp"/>
    <n v="1.94170760399902"/>
    <s v="ActionDown"/>
    <n v="2.1614536449997099"/>
    <s v="ActionUp"/>
    <n v="2.2789212499992502"/>
    <s v="ActionDown"/>
    <n v="3.16782109299856"/>
    <s v="ActionUp"/>
    <n v="3.2563511449989102"/>
    <s v="ActionDown"/>
    <n v="3.5853937489991901"/>
    <s v="ActionUp"/>
    <n v="3.6887364049998701"/>
    <s v="ActionDown"/>
    <n v="4.0500408839998201"/>
    <s v="ActionUp"/>
    <n v="4.1125514569994204"/>
    <s v="Stop"/>
    <n v="4.39825801999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5"/>
    <x v="36"/>
    <s v="Setup"/>
    <s v="Huawei Honor"/>
    <s v="Start"/>
    <n v="5.8860005083260998E-6"/>
    <s v="ActionDown"/>
    <n v="1.1408523959999"/>
    <s v="ActionUp"/>
    <n v="1.2215020309995399"/>
    <s v="ActionDown"/>
    <n v="1.82045651000044"/>
    <s v="ActionUp"/>
    <n v="1.8813032289999601"/>
    <s v="ActionDown"/>
    <n v="2.28225968699916"/>
    <s v="ActionUp"/>
    <n v="2.38364885299961"/>
    <s v="ActionDown"/>
    <n v="2.6349606759995301"/>
    <s v="ActionUp"/>
    <n v="2.69458572800067"/>
    <s v="ActionDown"/>
    <n v="3.6431737490001899"/>
    <s v="ActionUp"/>
    <n v="3.74517723799908"/>
    <s v="ActionDown"/>
    <n v="4.0740005719999299"/>
    <s v="ActionUp"/>
    <n v="4.1717860919998202"/>
    <s v="ActionDown"/>
    <n v="4.4448593739998596"/>
    <s v="ActionUp"/>
    <n v="4.5458451029990101"/>
    <s v="Stop"/>
    <n v="4.9102190089997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6"/>
    <x v="36"/>
    <s v="SlowWalk"/>
    <s v="Huawei Honor"/>
    <s v="Start"/>
    <n v="1.2656000762945E-5"/>
    <s v="ActionDown"/>
    <n v="3.9586238530009701"/>
    <s v="ActionUp"/>
    <n v="4.0274746340001002"/>
    <s v="ActionDown"/>
    <n v="4.5368546340014202"/>
    <s v="ActionUp"/>
    <n v="4.6083580190006597"/>
    <s v="ActionDown"/>
    <n v="4.9868688530004803"/>
    <s v="ActionUp"/>
    <n v="5.0681716130002297"/>
    <s v="ActionDown"/>
    <n v="5.3344860920005797"/>
    <s v="ActionUp"/>
    <n v="5.3772168209998199"/>
    <s v="ActionDown"/>
    <n v="6.1521716650004201"/>
    <s v="ActionUp"/>
    <n v="6.2234924460008099"/>
    <s v="ActionDown"/>
    <n v="6.5264911960002703"/>
    <s v="ActionUp"/>
    <n v="6.6126559870008297"/>
    <s v="ActionDown"/>
    <n v="6.9281207790008903"/>
    <s v="ActionUp"/>
    <n v="6.9980599980008202"/>
    <s v="Stop"/>
    <n v="7.278806768001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7"/>
    <x v="36"/>
    <s v="SlowWalk"/>
    <s v="Huawei Honor"/>
    <s v="Start"/>
    <n v="3.9580008888151497E-6"/>
    <s v="ActionDown"/>
    <n v="0.64596453100057205"/>
    <s v="ActionUp"/>
    <n v="0.71769026000038105"/>
    <s v="ActionDown"/>
    <n v="1.19774572900132"/>
    <s v="ActionUp"/>
    <n v="1.21976401000029"/>
    <s v="ActionDown"/>
    <n v="1.5509795830002899"/>
    <s v="ActionUp"/>
    <n v="1.6445813540012699"/>
    <s v="ActionDown"/>
    <n v="1.83703947899994"/>
    <s v="ActionUp"/>
    <n v="1.8902409890015399"/>
    <s v="ActionDown"/>
    <n v="2.3392611449999001"/>
    <s v="ActionUp"/>
    <n v="2.4076985410010798"/>
    <s v="ActionDown"/>
    <n v="2.6886495819999201"/>
    <s v="ActionUp"/>
    <n v="2.7655312490005599"/>
    <s v="ActionDown"/>
    <n v="3.0679664050003299"/>
    <s v="ActionUp"/>
    <n v="3.1337940610010202"/>
    <s v="Stop"/>
    <n v="3.71025489500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8"/>
    <x v="36"/>
    <s v="SlowWalk"/>
    <s v="Huawei Honor"/>
    <s v="Start"/>
    <n v="5.0520011427579397E-6"/>
    <s v="ActionDown"/>
    <n v="0.46519562500179701"/>
    <s v="ActionUp"/>
    <n v="0.51338552000015603"/>
    <s v="ActionDown"/>
    <n v="0.99220927000169401"/>
    <s v="ActionUp"/>
    <n v="1.07853463500032"/>
    <s v="ActionDown"/>
    <n v="1.4101001030012399"/>
    <s v="ActionUp"/>
    <n v="1.4933789580009"/>
    <s v="ActionDown"/>
    <n v="1.76718135300143"/>
    <s v="ActionUp"/>
    <n v="1.81296317600026"/>
    <s v="ActionDown"/>
    <n v="2.6423249470008101"/>
    <s v="ActionUp"/>
    <n v="2.7183564570004801"/>
    <s v="ActionDown"/>
    <n v="3.0803259880012699"/>
    <s v="ActionUp"/>
    <n v="3.13605687400013"/>
    <s v="ActionDown"/>
    <n v="3.5063525510013198"/>
    <s v="ActionUp"/>
    <n v="3.5675388010004099"/>
    <s v="Stop"/>
    <n v="3.9862286440002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9"/>
    <x v="36"/>
    <s v="SlowWalk"/>
    <s v="Huawei Honor"/>
    <s v="Start"/>
    <n v="6.9270008680177802E-6"/>
    <s v="ActionDown"/>
    <n v="0.96204442700036397"/>
    <s v="ActionUp"/>
    <n v="1.03925302000061"/>
    <s v="ActionDown"/>
    <n v="1.5444160930001001"/>
    <s v="ActionUp"/>
    <n v="1.6176792700007301"/>
    <s v="ActionDown"/>
    <n v="1.9597546870008899"/>
    <s v="ActionUp"/>
    <n v="2.0474603120001098"/>
    <s v="ActionDown"/>
    <n v="2.2900794779998201"/>
    <s v="ActionUp"/>
    <n v="2.3700148429998"/>
    <s v="ActionDown"/>
    <n v="3.1094955720000099"/>
    <s v="ActionUp"/>
    <n v="3.1707972900003298"/>
    <s v="ActionDown"/>
    <n v="3.47576338399994"/>
    <s v="ActionUp"/>
    <n v="3.5680668210006798"/>
    <s v="ActionDown"/>
    <n v="3.8719405190004101"/>
    <s v="ActionUp"/>
    <n v="3.92780354000024"/>
    <s v="Stop"/>
    <n v="4.43546713400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0"/>
    <x v="36"/>
    <s v="SlowWalk"/>
    <s v="Huawei Honor"/>
    <s v="Start"/>
    <n v="5.0519993237685404E-6"/>
    <s v="ActionDown"/>
    <n v="0.58588687499832304"/>
    <s v="ActionUp"/>
    <n v="0.66671661399959703"/>
    <s v="ActionDown"/>
    <n v="1.2575460409989301"/>
    <s v="ActionUp"/>
    <n v="1.3471553119998101"/>
    <s v="ActionDown"/>
    <n v="1.6280009369984301"/>
    <s v="ActionUp"/>
    <n v="1.7065080719985399"/>
    <s v="ActionDown"/>
    <n v="1.9337854679997599"/>
    <s v="ActionUp"/>
    <n v="1.9840428119987299"/>
    <s v="ActionDown"/>
    <n v="2.8395201029998098"/>
    <s v="ActionUp"/>
    <n v="2.9281445299984599"/>
    <s v="ActionDown"/>
    <n v="3.1988479149986202"/>
    <s v="ActionUp"/>
    <n v="3.2964036959983698"/>
    <s v="ActionDown"/>
    <n v="3.6259554149983102"/>
    <s v="ActionUp"/>
    <n v="3.6783338529985401"/>
    <s v="Stop"/>
    <n v="4.0396015089991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1"/>
    <x v="36"/>
    <s v="FastWalk"/>
    <s v="Huawei Honor"/>
    <s v="Start"/>
    <n v="3.6980000004405101E-6"/>
    <s v="ActionDown"/>
    <n v="4.4410437480000802"/>
    <s v="ActionUp"/>
    <n v="4.5031868210007797"/>
    <s v="ActionDown"/>
    <n v="4.9441248940001898"/>
    <s v="ActionUp"/>
    <n v="5.04153254999982"/>
    <s v="ActionDown"/>
    <n v="5.1945148409995401"/>
    <s v="ActionUp"/>
    <n v="5.2612581749999601"/>
    <s v="ActionDown"/>
    <n v="5.5675428100003002"/>
    <s v="ActionUp"/>
    <n v="5.63728671600074"/>
    <s v="ActionDown"/>
    <n v="6.1538257789998099"/>
    <s v="ActionUp"/>
    <n v="6.2433785909997797"/>
    <s v="ActionDown"/>
    <n v="6.5757146329997296"/>
    <s v="ActionUp"/>
    <n v="6.6355506740001102"/>
    <s v="ActionDown"/>
    <n v="6.8562913509995198"/>
    <s v="ActionUp"/>
    <n v="6.90547223700014"/>
    <s v="Stop"/>
    <n v="7.3248120799998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2"/>
    <x v="36"/>
    <s v="FastWalk"/>
    <s v="Huawei Honor"/>
    <s v="Start"/>
    <n v="4.73999898531474E-6"/>
    <s v="ActionDown"/>
    <n v="0.55603968799914505"/>
    <s v="ActionUp"/>
    <n v="0.65470651099894805"/>
    <s v="ActionDown"/>
    <n v="1.19055531199956"/>
    <s v="ActionUp"/>
    <n v="1.24683916699905"/>
    <s v="ActionDown"/>
    <n v="1.7064739059987899"/>
    <s v="ActionUp"/>
    <n v="1.7913353639996701"/>
    <s v="ActionDown"/>
    <n v="2.0651780199987102"/>
    <s v="ActionUp"/>
    <n v="2.1056328639988302"/>
    <s v="ActionDown"/>
    <n v="2.4466192179988799"/>
    <s v="ActionUp"/>
    <n v="2.4867140099995502"/>
    <s v="ActionDown"/>
    <n v="2.7316324989987999"/>
    <s v="ActionUp"/>
    <n v="2.8252299469986601"/>
    <s v="ActionDown"/>
    <n v="3.0985883849989402"/>
    <s v="ActionUp"/>
    <n v="3.1708345829993001"/>
    <s v="Stop"/>
    <n v="3.4978816139991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3"/>
    <x v="36"/>
    <s v="FastWalk"/>
    <s v="Huawei Honor"/>
    <s v="Start"/>
    <n v="8.2290007412666404E-6"/>
    <s v="ActionDown"/>
    <n v="0.48847859399938898"/>
    <s v="ActionUp"/>
    <n v="0.56661291700038396"/>
    <s v="ActionDown"/>
    <n v="1.0732178639991601"/>
    <s v="ActionUp"/>
    <n v="1.1432128119995399"/>
    <s v="ActionDown"/>
    <n v="1.5627614580007501"/>
    <s v="ActionUp"/>
    <n v="1.6433352080002801"/>
    <s v="ActionDown"/>
    <n v="1.76969411400023"/>
    <s v="ActionUp"/>
    <n v="1.8253513540002999"/>
    <s v="ActionDown"/>
    <n v="2.3331684889999398"/>
    <s v="ActionUp"/>
    <n v="2.4031589059995802"/>
    <s v="ActionDown"/>
    <n v="2.5931445309997798"/>
    <s v="ActionUp"/>
    <n v="2.6387207799998502"/>
    <s v="ActionDown"/>
    <n v="2.86317156199947"/>
    <s v="ActionUp"/>
    <n v="2.91108499899928"/>
    <s v="Stop"/>
    <n v="3.164540259000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4"/>
    <x v="36"/>
    <s v="FastWalk"/>
    <s v="Huawei Honor"/>
    <s v="Start"/>
    <n v="6.0940001276321701E-6"/>
    <s v="ActionDown"/>
    <n v="0.49513588599984298"/>
    <s v="ActionUp"/>
    <n v="0.56903291699927605"/>
    <s v="ActionDown"/>
    <n v="1.0123536979990599"/>
    <s v="ActionUp"/>
    <n v="1.09777098999984"/>
    <s v="ActionDown"/>
    <n v="1.31165765600053"/>
    <s v="ActionUp"/>
    <n v="1.4054531250003399"/>
    <s v="ActionDown"/>
    <n v="1.5713026039993501"/>
    <s v="ActionUp"/>
    <n v="1.63624786400032"/>
    <s v="ActionDown"/>
    <n v="2.25993958300023"/>
    <s v="ActionUp"/>
    <n v="2.34604901000057"/>
    <s v="ActionDown"/>
    <n v="2.54754687400054"/>
    <s v="ActionUp"/>
    <n v="2.6570587490004902"/>
    <s v="ActionDown"/>
    <n v="2.9619165619987999"/>
    <s v="ActionUp"/>
    <n v="3.0397220830000098"/>
    <s v="Stop"/>
    <n v="3.489639633999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5"/>
    <x v="36"/>
    <s v="FastWalk"/>
    <s v="Huawei Honor"/>
    <s v="Start"/>
    <n v="8.9580007625045204E-6"/>
    <s v="ActionDown"/>
    <n v="0.31900541700087998"/>
    <s v="ActionUp"/>
    <n v="0.39903312500064197"/>
    <s v="ActionDown"/>
    <n v="0.78965322899966806"/>
    <s v="ActionUp"/>
    <n v="0.87928234399987504"/>
    <s v="ActionDown"/>
    <n v="1.1281749999998201"/>
    <s v="ActionUp"/>
    <n v="1.2034298430007699"/>
    <s v="ActionDown"/>
    <n v="1.37221755199971"/>
    <s v="ActionUp"/>
    <n v="1.4605009890001299"/>
    <s v="ActionDown"/>
    <n v="2.0238492179996599"/>
    <s v="ActionUp"/>
    <n v="2.0994521350003099"/>
    <s v="ActionDown"/>
    <n v="2.34536348899928"/>
    <s v="ActionUp"/>
    <n v="2.4276769259995401"/>
    <s v="ActionDown"/>
    <n v="2.74258369699964"/>
    <s v="ActionUp"/>
    <n v="2.8035081760008298"/>
    <s v="Stop"/>
    <n v="4.4181445300000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6"/>
    <x v="36"/>
    <s v="Sitting"/>
    <s v="Huawei Honor"/>
    <s v="Start"/>
    <n v="7.9679994087200595E-6"/>
    <s v="ActionDown"/>
    <n v="20.0390910860005"/>
    <s v="ActionUp"/>
    <n v="20.1357021269996"/>
    <s v="ActionDown"/>
    <n v="20.814143376999699"/>
    <s v="ActionUp"/>
    <n v="20.9186312420006"/>
    <s v="ActionDown"/>
    <n v="21.225037022999398"/>
    <s v="ActionUp"/>
    <n v="21.3111760850006"/>
    <s v="ActionDown"/>
    <n v="21.465149990999599"/>
    <s v="ActionUp"/>
    <n v="21.5657849390008"/>
    <s v="ActionDown"/>
    <n v="22.131450668000902"/>
    <s v="ActionUp"/>
    <n v="22.2325233770006"/>
    <s v="ActionDown"/>
    <n v="22.539036397"/>
    <s v="ActionUp"/>
    <n v="22.618190094999498"/>
    <s v="ActionDown"/>
    <n v="22.923257491000101"/>
    <s v="ActionUp"/>
    <n v="23.003076241000599"/>
    <s v="Stop"/>
    <n v="23.44813275100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7"/>
    <x v="36"/>
    <s v="Sitting"/>
    <s v="Huawei Honor"/>
    <s v="Start"/>
    <n v="6.7180008045397699E-6"/>
    <s v="ActionDown"/>
    <n v="0.80092468700058805"/>
    <s v="ActionUp"/>
    <n v="0.89389874900007205"/>
    <s v="ActionDown"/>
    <n v="1.4539626550013001"/>
    <s v="ActionUp"/>
    <n v="1.5719452070006801"/>
    <s v="ActionDown"/>
    <n v="2.0161512490012599"/>
    <s v="ActionUp"/>
    <n v="2.0955483840007201"/>
    <s v="ActionDown"/>
    <n v="2.2923815089998199"/>
    <s v="ActionUp"/>
    <n v="2.3895292180004599"/>
    <s v="ActionDown"/>
    <n v="3.1290638009995702"/>
    <s v="ActionUp"/>
    <n v="3.2463895820001198"/>
    <s v="ActionDown"/>
    <n v="3.4948147380000498"/>
    <s v="ActionUp"/>
    <n v="3.57949817500048"/>
    <s v="ActionDown"/>
    <n v="3.85438093599987"/>
    <s v="ActionUp"/>
    <n v="3.9241106749996102"/>
    <s v="Stop"/>
    <n v="4.4857963520007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8"/>
    <x v="36"/>
    <s v="Sitting"/>
    <s v="Huawei Honor"/>
    <s v="Start"/>
    <n v="3.59399928129278E-6"/>
    <s v="ActionDown"/>
    <n v="0.51712666599996704"/>
    <s v="ActionUp"/>
    <n v="0.64697775999957197"/>
    <s v="ActionDown"/>
    <n v="1.1523802079991501"/>
    <s v="ActionUp"/>
    <n v="1.2806821869999101"/>
    <s v="ActionDown"/>
    <n v="1.6694647389995201"/>
    <s v="ActionUp"/>
    <n v="1.7548735929995001"/>
    <s v="ActionDown"/>
    <n v="1.86140619699835"/>
    <s v="ActionUp"/>
    <n v="1.9393905719989499"/>
    <s v="ActionDown"/>
    <n v="2.6483327589994499"/>
    <s v="ActionUp"/>
    <n v="2.7431173419990902"/>
    <s v="ActionDown"/>
    <n v="3.0493167169988702"/>
    <s v="ActionUp"/>
    <n v="3.1163576029994098"/>
    <s v="ActionDown"/>
    <n v="3.4472076549991399"/>
    <s v="ActionUp"/>
    <n v="3.5731695819995299"/>
    <s v="Stop"/>
    <n v="4.015604893998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9"/>
    <x v="36"/>
    <s v="Sitting"/>
    <s v="Huawei Honor"/>
    <s v="Start"/>
    <n v="3.07299887936096E-6"/>
    <s v="ActionDown"/>
    <n v="0.589579166000476"/>
    <s v="ActionUp"/>
    <n v="0.69147994699960602"/>
    <s v="ActionDown"/>
    <n v="1.2668628119990899"/>
    <s v="ActionUp"/>
    <n v="1.3627954679995999"/>
    <s v="ActionDown"/>
    <n v="1.69495395699959"/>
    <s v="ActionUp"/>
    <n v="1.80777380099971"/>
    <s v="ActionDown"/>
    <n v="1.9430491139992201"/>
    <s v="ActionUp"/>
    <n v="2.0387584889995098"/>
    <s v="ActionDown"/>
    <n v="2.5979694779998601"/>
    <s v="ActionUp"/>
    <n v="2.7095773419987301"/>
    <s v="ActionDown"/>
    <n v="3.0140821339991799"/>
    <s v="ActionUp"/>
    <n v="3.1000509360001098"/>
    <s v="ActionDown"/>
    <n v="3.4027930709999001"/>
    <s v="ActionUp"/>
    <n v="3.4720194259989499"/>
    <s v="Stop"/>
    <n v="3.9302440089995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0"/>
    <x v="36"/>
    <s v="Sitting"/>
    <s v="Huawei Honor"/>
    <s v="Start"/>
    <n v="7.08399966242723E-6"/>
    <s v="ActionDown"/>
    <n v="0.60715078099928999"/>
    <s v="ActionUp"/>
    <n v="0.694794167000509"/>
    <s v="ActionDown"/>
    <n v="1.26749473900054"/>
    <s v="ActionUp"/>
    <n v="1.3920758849999399"/>
    <s v="ActionDown"/>
    <n v="1.7473438540000601"/>
    <s v="ActionUp"/>
    <n v="1.8428964060003601"/>
    <s v="ActionDown"/>
    <n v="2.0168964059994301"/>
    <s v="ActionUp"/>
    <n v="2.1293157290001501"/>
    <s v="ActionDown"/>
    <n v="2.8056776560006198"/>
    <s v="ActionUp"/>
    <n v="2.8851544779990901"/>
    <s v="ActionDown"/>
    <n v="3.1876455199999301"/>
    <s v="ActionUp"/>
    <n v="3.2570485409996701"/>
    <s v="ActionDown"/>
    <n v="3.5619597389995699"/>
    <s v="ActionUp"/>
    <n v="3.6411101029989301"/>
    <s v="Stop"/>
    <n v="4.0606726030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1"/>
    <x v="37"/>
    <s v="Setup"/>
    <s v="Huawei Honor"/>
    <s v="Start"/>
    <n v="1.06770003185374E-5"/>
    <s v="ActionDown"/>
    <n v="0.85425463499996102"/>
    <s v="ActionUp"/>
    <n v="1.05332562500007"/>
    <s v="ActionDown"/>
    <n v="1.7714779680009001"/>
    <s v="ActionUp"/>
    <n v="1.8665577600004299"/>
    <s v="ActionDown"/>
    <n v="1.8712028640002201"/>
    <s v="ActionUp"/>
    <n v="1.9768152080014201"/>
    <s v="ActionDown"/>
    <n v="2.6915352600008098"/>
    <s v="ActionUp"/>
    <n v="2.8833284370011798"/>
    <s v="ActionDown"/>
    <n v="3.6294996860015001"/>
    <s v="ActionUp"/>
    <n v="3.8078722900008799"/>
    <s v="ActionDown"/>
    <n v="4.8402548419999203"/>
    <s v="ActionUp"/>
    <n v="5.0003698420004996"/>
    <s v="Stop"/>
    <n v="6.264186768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2"/>
    <x v="37"/>
    <s v="Setup"/>
    <s v="Huawei Honor"/>
    <s v="Start"/>
    <n v="5.1560000429162696E-6"/>
    <s v="ActionDown"/>
    <n v="1.3980578640002901"/>
    <s v="ActionUp"/>
    <n v="1.5430297910006601"/>
    <s v="ActionDown"/>
    <n v="1.5500129159991001"/>
    <s v="ActionUp"/>
    <n v="1.5955347910003099"/>
    <s v="ActionDown"/>
    <n v="2.3395047909998499"/>
    <s v="ActionUp"/>
    <n v="2.5391325509990499"/>
    <s v="ActionDown"/>
    <n v="3.1922605719992099"/>
    <s v="ActionUp"/>
    <n v="3.4265892700004699"/>
    <s v="ActionDown"/>
    <n v="4.04969666500073"/>
    <s v="ActionUp"/>
    <n v="4.2893080710000504"/>
    <s v="ActionDown"/>
    <n v="5.0612043210003304"/>
    <s v="ActionUp"/>
    <n v="5.2281493209993597"/>
    <s v="Stop"/>
    <n v="6.4392473930001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3"/>
    <x v="37"/>
    <s v="Setup"/>
    <s v="Huawei Honor"/>
    <s v="Start"/>
    <n v="4.2700012272689398E-6"/>
    <s v="ActionDown"/>
    <n v="0.91142406200015103"/>
    <s v="ActionUp"/>
    <n v="1.1103373950008899"/>
    <s v="ActionDown"/>
    <n v="1.75988494700141"/>
    <s v="ActionUp"/>
    <n v="1.97340520699981"/>
    <s v="ActionDown"/>
    <n v="2.7309112480015698"/>
    <s v="ActionUp"/>
    <n v="2.85031515500122"/>
    <s v="ActionDown"/>
    <n v="3.5746603630013798"/>
    <s v="ActionUp"/>
    <n v="3.7321251020002801"/>
    <s v="ActionDown"/>
    <n v="4.3962113000015899"/>
    <s v="ActionUp"/>
    <n v="4.5526127060002102"/>
    <s v="ActionDown"/>
    <n v="5.4449547370004403"/>
    <s v="ActionUp"/>
    <n v="5.61875484099982"/>
    <s v="Stop"/>
    <n v="7.4564836429999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4"/>
    <x v="37"/>
    <s v="Setup"/>
    <s v="Huawei Honor"/>
    <s v="Start"/>
    <n v="7.7599997894139893E-6"/>
    <s v="ActionDown"/>
    <n v="0.70629765600097005"/>
    <s v="ActionUp"/>
    <n v="0.87240317699979597"/>
    <s v="ActionDown"/>
    <n v="1.66404812399923"/>
    <s v="ActionUp"/>
    <n v="1.8802744259992299"/>
    <s v="ActionDown"/>
    <n v="2.6722748430001899"/>
    <s v="ActionUp"/>
    <n v="2.8627784880009099"/>
    <s v="ActionDown"/>
    <n v="3.61088119600026"/>
    <s v="ActionUp"/>
    <n v="3.7933437480005501"/>
    <s v="ActionDown"/>
    <n v="4.5974002069997297"/>
    <s v="ActionUp"/>
    <n v="4.79219869600092"/>
    <s v="ActionDown"/>
    <n v="5.4071806230003796"/>
    <s v="ActionUp"/>
    <n v="5.5240051020009497"/>
    <s v="Stop"/>
    <n v="6.49156353900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5"/>
    <x v="37"/>
    <s v="Setup"/>
    <s v="Huawei Honor"/>
    <s v="Start"/>
    <n v="1.28649990074336E-5"/>
    <s v="ActionDown"/>
    <n v="0.46912442699976897"/>
    <s v="ActionUp"/>
    <n v="0.60632880199955197"/>
    <s v="ActionDown"/>
    <n v="0.61587489599878598"/>
    <s v="ActionUp"/>
    <n v="0.66610906200003195"/>
    <s v="ActionDown"/>
    <n v="1.3260806239995799"/>
    <s v="ActionUp"/>
    <n v="1.4942819259995299"/>
    <s v="ActionDown"/>
    <n v="2.32458963499993"/>
    <s v="ActionUp"/>
    <n v="2.4679885409987001"/>
    <s v="ActionDown"/>
    <n v="3.2570151029995"/>
    <s v="ActionUp"/>
    <n v="3.4596009879987801"/>
    <s v="ActionDown"/>
    <n v="4.4306334359989696"/>
    <s v="ActionUp"/>
    <n v="4.6141727590002102"/>
    <s v="Stop"/>
    <n v="7.7883785909998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6"/>
    <x v="37"/>
    <s v="Setup"/>
    <s v="Huawei Honor"/>
    <s v="Start"/>
    <n v="4.9480004236102104E-6"/>
    <s v="ActionDown"/>
    <n v="0.80043187500086699"/>
    <s v="ActionUp"/>
    <n v="0.96951723900019704"/>
    <s v="ActionDown"/>
    <n v="2.2877394259994599"/>
    <s v="ActionUp"/>
    <n v="2.4955219780003901"/>
    <s v="ActionDown"/>
    <n v="3.26538140500088"/>
    <s v="ActionUp"/>
    <n v="3.4828228629994502"/>
    <s v="ActionDown"/>
    <n v="4.2740194769994497"/>
    <s v="ActionUp"/>
    <n v="4.4249171859992202"/>
    <s v="ActionDown"/>
    <n v="5.2181007269991797"/>
    <s v="ActionUp"/>
    <n v="5.4374199979993101"/>
    <s v="ActionDown"/>
    <n v="6.2747986430003904"/>
    <s v="ActionUp"/>
    <n v="6.4643785909993303"/>
    <s v="Stop"/>
    <n v="7.610487809999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7"/>
    <x v="37"/>
    <s v="Setup"/>
    <s v="Huawei Honor"/>
    <s v="Start"/>
    <n v="5.6250009947689199E-6"/>
    <s v="ActionDown"/>
    <n v="0.71180901000116104"/>
    <s v="ActionUp"/>
    <n v="0.87748255200131098"/>
    <s v="ActionDown"/>
    <n v="1.53324932200121"/>
    <s v="ActionUp"/>
    <n v="1.74297416600165"/>
    <s v="ActionDown"/>
    <n v="2.4209960410007598"/>
    <s v="ActionUp"/>
    <n v="2.58821630100101"/>
    <s v="ActionDown"/>
    <n v="3.3006160929999102"/>
    <s v="ActionUp"/>
    <n v="3.4749451550014698"/>
    <s v="ActionDown"/>
    <n v="4.1546365090016399"/>
    <s v="ActionUp"/>
    <n v="4.3780511439999801"/>
    <s v="ActionDown"/>
    <n v="5.0401427590004397"/>
    <s v="ActionUp"/>
    <n v="5.2485381750011504"/>
    <s v="Stop"/>
    <n v="6.1373923410010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8"/>
    <x v="37"/>
    <s v="Setup"/>
    <s v="Huawei Honor"/>
    <s v="Start"/>
    <n v="6.3019997469382301E-6"/>
    <s v="ActionDown"/>
    <n v="0.71586406200003605"/>
    <s v="ActionUp"/>
    <n v="0.91571859299983704"/>
    <s v="ActionDown"/>
    <n v="1.47726119699837"/>
    <s v="ActionUp"/>
    <n v="1.6707398949984"/>
    <s v="ActionDown"/>
    <n v="2.1806294259986299"/>
    <s v="ActionUp"/>
    <n v="2.3954171339992101"/>
    <s v="ActionDown"/>
    <n v="2.8214711439995801"/>
    <s v="ActionUp"/>
    <n v="3.0543841649996399"/>
    <s v="ActionDown"/>
    <n v="3.5645466129990302"/>
    <s v="ActionUp"/>
    <n v="3.71172708199992"/>
    <s v="ActionDown"/>
    <n v="4.2465385399991602"/>
    <s v="ActionUp"/>
    <n v="4.4134606749994401"/>
    <s v="Stop"/>
    <n v="5.1875602059990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9"/>
    <x v="37"/>
    <s v="Setup"/>
    <s v="Huawei Honor"/>
    <s v="Start"/>
    <n v="4.4270000216783896E-6"/>
    <s v="ActionDown"/>
    <n v="0.65520640599970603"/>
    <s v="ActionUp"/>
    <n v="0.85335395800029801"/>
    <s v="ActionDown"/>
    <n v="1.2766699469993901"/>
    <s v="ActionUp"/>
    <n v="1.4416297909992799"/>
    <s v="ActionDown"/>
    <n v="1.9036894259988899"/>
    <s v="ActionUp"/>
    <n v="2.03214827999909"/>
    <s v="ActionDown"/>
    <n v="2.59327567599939"/>
    <s v="ActionUp"/>
    <n v="2.74299088400039"/>
    <s v="ActionDown"/>
    <n v="3.26103859199974"/>
    <s v="ActionUp"/>
    <n v="3.4124133839995898"/>
    <s v="ActionDown"/>
    <n v="4.03712723799981"/>
    <s v="ActionUp"/>
    <n v="4.2307526539989304"/>
    <s v="Stop"/>
    <n v="5.237321299999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0"/>
    <x v="37"/>
    <s v="Setup"/>
    <s v="Huawei Honor"/>
    <s v="Start"/>
    <n v="4.3230011215200597E-6"/>
    <s v="ActionDown"/>
    <n v="0.904263644999446"/>
    <s v="ActionUp"/>
    <n v="1.04038098899945"/>
    <s v="ActionDown"/>
    <n v="1.6731136449998301"/>
    <s v="ActionUp"/>
    <n v="1.80242833299962"/>
    <s v="ActionDown"/>
    <n v="2.3645899990006001"/>
    <s v="ActionUp"/>
    <n v="2.5038561450000998"/>
    <s v="ActionDown"/>
    <n v="3.0846896340008199"/>
    <s v="ActionUp"/>
    <n v="3.2751085399995601"/>
    <s v="ActionDown"/>
    <n v="3.9027198940002501"/>
    <s v="ActionUp"/>
    <n v="4.0557639569997201"/>
    <s v="ActionDown"/>
    <n v="4.6816000500002701"/>
    <s v="ActionUp"/>
    <n v="4.8777148419994703"/>
    <s v="Stop"/>
    <n v="5.973231039000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1"/>
    <x v="37"/>
    <s v="Setup"/>
    <s v="Huawei Honor"/>
    <s v="Start"/>
    <n v="5.8850000641541496E-6"/>
    <s v="ActionDown"/>
    <n v="0.66280432199891903"/>
    <s v="ActionUp"/>
    <n v="0.84623197899963998"/>
    <s v="ActionDown"/>
    <n v="1.3941740619993599"/>
    <s v="ActionUp"/>
    <n v="1.56257843699859"/>
    <s v="ActionDown"/>
    <n v="2.0413929159985802"/>
    <s v="ActionUp"/>
    <n v="2.1763902069997099"/>
    <s v="ActionDown"/>
    <n v="2.7112212489992"/>
    <s v="ActionUp"/>
    <n v="2.8818148419995802"/>
    <s v="ActionDown"/>
    <n v="3.44461458199839"/>
    <s v="ActionUp"/>
    <n v="3.6123906229986402"/>
    <s v="ActionDown"/>
    <n v="4.15079353999863"/>
    <s v="ActionUp"/>
    <n v="4.2518870809999498"/>
    <s v="Stop"/>
    <n v="5.1385626539995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2"/>
    <x v="37"/>
    <s v="Setup"/>
    <s v="Huawei Honor"/>
    <s v="Start"/>
    <n v="6.3540010160067999E-6"/>
    <s v="ActionDown"/>
    <n v="0.87500005200126896"/>
    <s v="ActionUp"/>
    <n v="1.0098356240014199"/>
    <s v="ActionDown"/>
    <n v="1.6573023430009901"/>
    <s v="ActionUp"/>
    <n v="1.8017667180010899"/>
    <s v="ActionDown"/>
    <n v="2.4997956240003898"/>
    <s v="ActionUp"/>
    <n v="2.6489613530011402"/>
    <s v="ActionDown"/>
    <n v="3.20951057100137"/>
    <s v="ActionUp"/>
    <n v="3.3208162490009201"/>
    <s v="ActionDown"/>
    <n v="4.0023389569996599"/>
    <s v="ActionUp"/>
    <n v="4.13776843600135"/>
    <s v="ActionDown"/>
    <n v="4.73886489400138"/>
    <s v="ActionUp"/>
    <n v="4.8510038000003899"/>
    <s v="Stop"/>
    <n v="6.177156456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3"/>
    <x v="37"/>
    <s v="Setup"/>
    <s v="Huawei Honor"/>
    <s v="Start"/>
    <n v="4.6879995352355704E-6"/>
    <s v="ActionDown"/>
    <n v="0.58901328100000605"/>
    <s v="ActionUp"/>
    <n v="0.75608473899956097"/>
    <s v="ActionDown"/>
    <n v="1.2656465620002499"/>
    <s v="ActionUp"/>
    <n v="1.4581225519996199"/>
    <s v="ActionDown"/>
    <n v="2.0354897910001402"/>
    <s v="ActionUp"/>
    <n v="2.2046282809987998"/>
    <s v="ActionDown"/>
    <n v="2.2135353639987398"/>
    <s v="ActionUp"/>
    <n v="2.2179254679995202"/>
    <s v="ActionDown"/>
    <n v="2.2221497390000802"/>
    <s v="ActionUp"/>
    <n v="2.2272147389994599"/>
    <s v="ActionDown"/>
    <n v="2.7879892700002502"/>
    <s v="ActionUp"/>
    <n v="2.9575620300001901"/>
    <s v="Stop"/>
    <n v="4.0208191649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4"/>
    <x v="37"/>
    <s v="Setup"/>
    <s v="Huawei Honor"/>
    <s v="Start"/>
    <n v="6.0420006775529996E-6"/>
    <s v="ActionDown"/>
    <n v="1.30170140600057"/>
    <s v="ActionUp"/>
    <n v="1.44424552000054"/>
    <s v="ActionDown"/>
    <n v="2.0474540619998098"/>
    <s v="ActionUp"/>
    <n v="2.1848534889995701"/>
    <s v="ActionDown"/>
    <n v="2.76870077999956"/>
    <s v="ActionUp"/>
    <n v="2.8951229159993002"/>
    <s v="ActionDown"/>
    <n v="3.4917358319998999"/>
    <s v="ActionUp"/>
    <n v="3.6540791129991699"/>
    <s v="ActionDown"/>
    <n v="4.3059909879993903"/>
    <s v="ActionUp"/>
    <n v="4.5057532800001301"/>
    <s v="ActionDown"/>
    <n v="5.3024640080002401"/>
    <s v="ActionUp"/>
    <n v="5.4439820810002804"/>
    <s v="Stop"/>
    <n v="6.302341090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5"/>
    <x v="37"/>
    <s v="Setup"/>
    <s v="Huawei Honor"/>
    <s v="Start"/>
    <n v="1.2083000910934E-5"/>
    <s v="ActionDown"/>
    <n v="0.77341911400071695"/>
    <s v="ActionUp"/>
    <n v="0.97255781199964897"/>
    <s v="ActionDown"/>
    <n v="1.51082145700092"/>
    <s v="ActionUp"/>
    <n v="1.66065067599993"/>
    <s v="ActionDown"/>
    <n v="2.22206098800052"/>
    <s v="ActionUp"/>
    <n v="2.38765677000083"/>
    <s v="ActionDown"/>
    <n v="2.9856939569999601"/>
    <s v="ActionUp"/>
    <n v="3.13563213400084"/>
    <s v="ActionDown"/>
    <n v="3.6903326550000202"/>
    <s v="ActionUp"/>
    <n v="3.88172223800029"/>
    <s v="ActionDown"/>
    <n v="4.5383743210004397"/>
    <s v="ActionUp"/>
    <n v="4.7129297370011001"/>
    <s v="Stop"/>
    <n v="5.42779166400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6"/>
    <x v="37"/>
    <s v="SlowWalk"/>
    <s v="Huawei Honor"/>
    <s v="Start"/>
    <n v="5.2089999371673903E-6"/>
    <s v="ActionDown"/>
    <n v="12.997669630998599"/>
    <s v="ActionUp"/>
    <n v="13.237072963998701"/>
    <s v="ActionDown"/>
    <n v="13.7714173909989"/>
    <s v="ActionUp"/>
    <n v="13.938098275999399"/>
    <s v="ActionDown"/>
    <n v="14.6105247340001"/>
    <s v="ActionUp"/>
    <n v="14.8114100469992"/>
    <s v="ActionDown"/>
    <n v="15.4867047339994"/>
    <s v="ActionUp"/>
    <n v="15.690212546000099"/>
    <s v="ActionDown"/>
    <n v="16.246829160998399"/>
    <s v="ActionUp"/>
    <n v="16.489757285999001"/>
    <s v="ActionDown"/>
    <n v="17.0431689519991"/>
    <s v="ActionUp"/>
    <n v="17.2067294209991"/>
    <s v="Stop"/>
    <n v="17.99252270199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7"/>
    <x v="37"/>
    <s v="SlowWalk"/>
    <s v="Huawei Honor"/>
    <s v="Start"/>
    <n v="7.2920011007227004E-6"/>
    <s v="ActionDown"/>
    <n v="0.67334604100142303"/>
    <s v="ActionUp"/>
    <n v="0.81741765600054295"/>
    <s v="ActionDown"/>
    <n v="1.3770215620006601"/>
    <s v="ActionUp"/>
    <n v="1.5730820830012799"/>
    <s v="ActionDown"/>
    <n v="2.1049085410013499"/>
    <s v="ActionUp"/>
    <n v="2.2812676550001898"/>
    <s v="ActionDown"/>
    <n v="2.8522240090005599"/>
    <s v="ActionUp"/>
    <n v="3.0364744260004901"/>
    <s v="ActionDown"/>
    <n v="3.78225551900141"/>
    <s v="ActionUp"/>
    <n v="3.9219551550013398"/>
    <s v="ActionDown"/>
    <n v="4.6864524460015602"/>
    <s v="ActionUp"/>
    <n v="4.8381567690012099"/>
    <s v="Stop"/>
    <n v="5.744578748001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8"/>
    <x v="37"/>
    <s v="SlowWalk"/>
    <s v="Huawei Honor"/>
    <s v="Start"/>
    <n v="3.7499994505196801E-6"/>
    <s v="ActionDown"/>
    <n v="0.644112656000288"/>
    <s v="ActionUp"/>
    <n v="0.81055015600031699"/>
    <s v="ActionDown"/>
    <n v="1.3562481769986301"/>
    <s v="ActionUp"/>
    <n v="1.51982150999901"/>
    <s v="ActionDown"/>
    <n v="2.0787376039988801"/>
    <s v="ActionUp"/>
    <n v="2.27500593699915"/>
    <s v="ActionDown"/>
    <n v="2.8115487489994799"/>
    <s v="ActionUp"/>
    <n v="3.0456702079991298"/>
    <s v="ActionDown"/>
    <n v="3.55482369699893"/>
    <s v="ActionUp"/>
    <n v="3.7116850509992201"/>
    <s v="ActionDown"/>
    <n v="4.2929414569989603"/>
    <s v="ActionUp"/>
    <n v="4.4731465089989797"/>
    <s v="Stop"/>
    <n v="5.122473956998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9"/>
    <x v="37"/>
    <s v="SlowWalk"/>
    <s v="Huawei Honor"/>
    <s v="Start"/>
    <n v="8.4900002548238195E-6"/>
    <s v="ActionDown"/>
    <n v="0.619271979001496"/>
    <s v="ActionUp"/>
    <n v="0.85105286400175795"/>
    <s v="ActionDown"/>
    <n v="1.2793505210011"/>
    <s v="ActionUp"/>
    <n v="1.43577187500159"/>
    <s v="ActionDown"/>
    <n v="2.00882234300115"/>
    <s v="ActionUp"/>
    <n v="2.1851410410017702"/>
    <s v="ActionDown"/>
    <n v="2.7448084890001998"/>
    <s v="ActionUp"/>
    <n v="2.9010951030013499"/>
    <s v="ActionDown"/>
    <n v="3.5211188530010902"/>
    <s v="ActionUp"/>
    <n v="3.7182349990016501"/>
    <s v="ActionDown"/>
    <n v="4.2548629670000002"/>
    <s v="ActionUp"/>
    <n v="4.4222237480007598"/>
    <s v="Stop"/>
    <n v="5.161424113000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0"/>
    <x v="37"/>
    <s v="SlowWalk"/>
    <s v="Huawei Honor"/>
    <s v="Start"/>
    <n v="5.8330006140749902E-6"/>
    <s v="ActionDown"/>
    <n v="1.03867786400041"/>
    <s v="ActionUp"/>
    <n v="1.2349076040008999"/>
    <s v="ActionDown"/>
    <n v="1.8329825510008899"/>
    <s v="ActionUp"/>
    <n v="2.0321254680002299"/>
    <s v="ActionDown"/>
    <n v="2.6267391660003301"/>
    <s v="ActionUp"/>
    <n v="2.8019107279997102"/>
    <s v="ActionDown"/>
    <n v="3.5444309880003799"/>
    <s v="ActionUp"/>
    <n v="3.7034518740001601"/>
    <s v="ActionDown"/>
    <n v="4.3608874980000101"/>
    <s v="ActionUp"/>
    <n v="4.5321836439998098"/>
    <s v="ActionDown"/>
    <n v="5.3045121329996601"/>
    <s v="ActionUp"/>
    <n v="5.4313024460007"/>
    <s v="Stop"/>
    <n v="6.4039472370004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1"/>
    <x v="37"/>
    <s v="FastWalk"/>
    <s v="Huawei Honor"/>
    <s v="Start"/>
    <n v="5.3650001063942901E-6"/>
    <s v="ActionDown"/>
    <n v="11.175318902000001"/>
    <s v="ActionUp"/>
    <n v="11.3514089540003"/>
    <s v="ActionDown"/>
    <n v="11.7418078080008"/>
    <s v="ActionUp"/>
    <n v="11.8922253600012"/>
    <s v="ActionDown"/>
    <n v="12.313898537000499"/>
    <s v="ActionUp"/>
    <n v="12.4956766619998"/>
    <s v="ActionDown"/>
    <n v="12.9246663490012"/>
    <s v="ActionUp"/>
    <n v="13.085544630999699"/>
    <s v="ActionDown"/>
    <n v="13.5042262450006"/>
    <s v="ActionUp"/>
    <n v="13.632247703000701"/>
    <s v="ActionDown"/>
    <n v="13.6402082240001"/>
    <s v="ActionUp"/>
    <n v="13.6786800990012"/>
    <s v="Stop"/>
    <n v="14.69101801500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2"/>
    <x v="37"/>
    <s v="FastWalk"/>
    <s v="Huawei Honor"/>
    <s v="Start"/>
    <n v="4.0630002331454298E-6"/>
    <s v="ActionDown"/>
    <n v="0.65076630200019203"/>
    <s v="ActionUp"/>
    <n v="0.77560192700002495"/>
    <s v="ActionDown"/>
    <n v="1.28762968699993"/>
    <s v="ActionUp"/>
    <n v="1.3725479160002501"/>
    <s v="ActionDown"/>
    <n v="1.81964749899998"/>
    <s v="ActionUp"/>
    <n v="1.96134687400081"/>
    <s v="ActionDown"/>
    <n v="2.4232165620014698"/>
    <s v="ActionUp"/>
    <n v="2.5420722390008401"/>
    <s v="ActionDown"/>
    <n v="3.0027355720012499"/>
    <s v="ActionUp"/>
    <n v="3.1288590610001799"/>
    <s v="ActionDown"/>
    <n v="3.6169269780002602"/>
    <s v="ActionUp"/>
    <n v="3.7364052070006402"/>
    <s v="Stop"/>
    <n v="4.6001194250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3"/>
    <x v="37"/>
    <s v="FastWalk"/>
    <s v="Huawei Honor"/>
    <s v="Start"/>
    <n v="6.4579999161651299E-6"/>
    <s v="ActionDown"/>
    <n v="0.608316510000804"/>
    <s v="ActionUp"/>
    <n v="0.80211697900085699"/>
    <s v="ActionDown"/>
    <n v="1.2245501560009799"/>
    <s v="ActionUp"/>
    <n v="1.38957598900015"/>
    <s v="ActionDown"/>
    <n v="1.81701525900098"/>
    <s v="ActionUp"/>
    <n v="1.8717208320012999"/>
    <s v="ActionDown"/>
    <n v="2.4323169260005599"/>
    <s v="ActionUp"/>
    <n v="2.6010127070003302"/>
    <s v="ActionDown"/>
    <n v="2.9643746860001499"/>
    <s v="ActionUp"/>
    <n v="3.16213301900097"/>
    <s v="ActionDown"/>
    <n v="3.6415642170013598"/>
    <s v="ActionUp"/>
    <n v="3.77796682100051"/>
    <s v="Stop"/>
    <n v="4.6059946330005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4"/>
    <x v="37"/>
    <s v="FastWalk"/>
    <s v="Huawei Honor"/>
    <s v="Start"/>
    <n v="6.7189994297223098E-6"/>
    <s v="ActionDown"/>
    <n v="0.69209937499908802"/>
    <s v="ActionUp"/>
    <n v="0.81259932300054005"/>
    <s v="ActionDown"/>
    <n v="0.82686671900046305"/>
    <s v="ActionUp"/>
    <n v="0.88296656199963697"/>
    <s v="ActionDown"/>
    <n v="1.2851347910000099"/>
    <s v="ActionUp"/>
    <n v="1.3784561979991801"/>
    <s v="ActionDown"/>
    <n v="1.79827640599978"/>
    <s v="ActionUp"/>
    <n v="1.9744981240000901"/>
    <s v="ActionDown"/>
    <n v="2.4332521870000998"/>
    <s v="ActionUp"/>
    <n v="2.56060176999926"/>
    <s v="ActionDown"/>
    <n v="3.0717033839991901"/>
    <s v="ActionUp"/>
    <n v="3.2115979680001998"/>
    <s v="Stop"/>
    <n v="4.0433598420004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5"/>
    <x v="37"/>
    <s v="FastWalk"/>
    <s v="Huawei Honor"/>
    <s v="Start"/>
    <n v="4.7910016292007598E-6"/>
    <s v="ActionDown"/>
    <n v="0.63620885300042496"/>
    <s v="ActionUp"/>
    <n v="0.83591072800118105"/>
    <s v="ActionDown"/>
    <n v="1.2604830200016199"/>
    <s v="ActionUp"/>
    <n v="1.3909003640001101"/>
    <s v="ActionDown"/>
    <n v="1.81859275900023"/>
    <s v="ActionUp"/>
    <n v="1.9157616130014501"/>
    <s v="ActionDown"/>
    <n v="2.51740473800055"/>
    <s v="ActionUp"/>
    <n v="2.7105873939999499"/>
    <s v="ActionDown"/>
    <n v="3.1875913520016099"/>
    <s v="ActionUp"/>
    <n v="3.3493409360016799"/>
    <s v="ActionDown"/>
    <n v="3.9496001540010099"/>
    <s v="ActionUp"/>
    <n v="4.1028246330006297"/>
    <s v="Stop"/>
    <n v="4.898939059999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6"/>
    <x v="37"/>
    <s v="Sitting"/>
    <s v="Huawei Honor"/>
    <s v="Start"/>
    <n v="1.24480011436389E-5"/>
    <s v="ActionDown"/>
    <n v="1.8447586450001801"/>
    <s v="ActionUp"/>
    <n v="2.0652746870000498"/>
    <s v="ActionDown"/>
    <n v="2.6001130719996501"/>
    <s v="ActionUp"/>
    <n v="2.8185206760008401"/>
    <s v="ActionDown"/>
    <n v="3.3366103120006301"/>
    <s v="ActionUp"/>
    <n v="3.5650747910003702"/>
    <s v="ActionDown"/>
    <n v="4.0421208320003599"/>
    <s v="ActionUp"/>
    <n v="4.2689244780012796"/>
    <s v="ActionDown"/>
    <n v="4.9271068210000504"/>
    <s v="ActionUp"/>
    <n v="5.1091239569996096"/>
    <s v="ActionDown"/>
    <n v="5.6453259879999598"/>
    <s v="ActionUp"/>
    <n v="5.8615230190007397"/>
    <s v="Stop"/>
    <n v="6.457098279001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7"/>
    <x v="37"/>
    <s v="Sitting"/>
    <s v="Huawei Honor"/>
    <s v="Start"/>
    <n v="6.6149987105745797E-6"/>
    <s v="ActionDown"/>
    <n v="0.62168885400023999"/>
    <s v="ActionUp"/>
    <n v="0.85048395800003995"/>
    <s v="ActionDown"/>
    <n v="1.3334917709998899"/>
    <s v="ActionUp"/>
    <n v="1.55225057299867"/>
    <s v="ActionDown"/>
    <n v="1.9737842180002101"/>
    <s v="ActionUp"/>
    <n v="2.23760223899989"/>
    <s v="ActionDown"/>
    <n v="2.7443361449986599"/>
    <s v="ActionUp"/>
    <n v="2.9445755199994799"/>
    <s v="ActionDown"/>
    <n v="3.4507678110003299"/>
    <s v="ActionUp"/>
    <n v="3.6500104679998899"/>
    <s v="ActionDown"/>
    <n v="4.1850332799986001"/>
    <s v="ActionUp"/>
    <n v="4.3860136439998296"/>
    <s v="Stop"/>
    <n v="5.331550987999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8"/>
    <x v="37"/>
    <s v="Sitting"/>
    <s v="Huawei Honor"/>
    <s v="Start"/>
    <n v="5.4690008255420202E-6"/>
    <s v="ActionDown"/>
    <n v="1.08004828100092"/>
    <s v="ActionUp"/>
    <n v="1.2713578640014001"/>
    <s v="ActionDown"/>
    <n v="1.7806105720010199"/>
    <s v="ActionUp"/>
    <n v="2.0178020820003399"/>
    <s v="ActionDown"/>
    <n v="2.5618980199997101"/>
    <s v="ActionUp"/>
    <n v="2.75392364500112"/>
    <s v="ActionDown"/>
    <n v="3.3218139569998999"/>
    <s v="ActionUp"/>
    <n v="3.5074124460006701"/>
    <s v="ActionDown"/>
    <n v="4.0801844249999704"/>
    <s v="ActionUp"/>
    <n v="4.3423215090006098"/>
    <s v="ActionDown"/>
    <n v="5.0467992169997098"/>
    <s v="ActionUp"/>
    <n v="5.2334729140002301"/>
    <s v="Stop"/>
    <n v="5.973532081001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9"/>
    <x v="37"/>
    <s v="Sitting"/>
    <s v="Huawei Honor"/>
    <s v="Start"/>
    <n v="5.9899994084844298E-6"/>
    <s v="ActionDown"/>
    <n v="1.2124477079996701"/>
    <s v="ActionUp"/>
    <n v="1.36448359399946"/>
    <s v="ActionDown"/>
    <n v="1.8714673430004001"/>
    <s v="ActionUp"/>
    <n v="2.0421491140004902"/>
    <s v="ActionDown"/>
    <n v="2.57921208299922"/>
    <s v="ActionUp"/>
    <n v="2.8083302599989102"/>
    <s v="ActionDown"/>
    <n v="3.3138908849996298"/>
    <s v="ActionUp"/>
    <n v="3.5561742699992398"/>
    <s v="ActionDown"/>
    <n v="4.5348901550005296"/>
    <s v="ActionUp"/>
    <n v="4.76435796700025"/>
    <s v="ActionDown"/>
    <n v="5.5968768210004702"/>
    <s v="ActionUp"/>
    <n v="5.8081826019988503"/>
    <s v="Stop"/>
    <n v="6.524775726998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50"/>
    <x v="37"/>
    <s v="Sitting"/>
    <s v="Huawei Honor"/>
    <s v="Start"/>
    <n v="5.9370013332227203E-6"/>
    <s v="ActionDown"/>
    <n v="0.79674536400125295"/>
    <s v="ActionUp"/>
    <n v="0.97389656199993602"/>
    <s v="ActionDown"/>
    <n v="1.53689515600126"/>
    <s v="ActionUp"/>
    <n v="1.74621213499995"/>
    <s v="ActionDown"/>
    <n v="2.3306491140010599"/>
    <s v="ActionUp"/>
    <n v="2.4849954680012099"/>
    <s v="ActionDown"/>
    <n v="3.0786938529999999"/>
    <s v="ActionUp"/>
    <n v="3.3117774990005202"/>
    <s v="ActionDown"/>
    <n v="3.91158588400139"/>
    <s v="ActionUp"/>
    <n v="4.1132127590008096"/>
    <s v="ActionDown"/>
    <n v="4.7077741650009504"/>
    <s v="ActionUp"/>
    <n v="4.90689676900001"/>
    <s v="Stop"/>
    <n v="5.942270414001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"/>
    <n v="251"/>
    <x v="38"/>
    <s v="Setup"/>
    <s v="Huawei Honor"/>
    <s v="Start"/>
    <n v="1.06770003185374E-5"/>
    <s v="ActionDown"/>
    <n v="12.8615728080003"/>
    <s v="ActionUp"/>
    <n v="12.9285281200009"/>
    <s v="ActionDown"/>
    <n v="13.1768205160005"/>
    <s v="ActionUp"/>
    <n v="13.238950984001301"/>
    <s v="ActionDown"/>
    <n v="13.7767716090002"/>
    <s v="ActionUp"/>
    <n v="13.8450921300009"/>
    <s v="ActionDown"/>
    <n v="14.0628684840012"/>
    <s v="ActionUp"/>
    <n v="14.1427445259996"/>
    <s v="ActionDown"/>
    <n v="14.531131712999899"/>
    <s v="ActionUp"/>
    <n v="14.594477337999701"/>
    <s v="ActionDown"/>
    <n v="14.685774212999601"/>
    <s v="ActionUp"/>
    <n v="14.738640723000501"/>
    <s v="ActionDown"/>
    <n v="15.1629672340004"/>
    <s v="ActionUp"/>
    <n v="15.224090411000301"/>
    <s v="ActionDown"/>
    <n v="15.584259838000399"/>
    <s v="ActionUp"/>
    <n v="15.6410540560009"/>
    <s v="ActionDown"/>
    <n v="15.718825202000501"/>
    <s v="ActionUp"/>
    <n v="15.7847817649999"/>
    <s v="ActionDown"/>
    <n v="16.030246399999601"/>
    <s v="ActionUp"/>
    <n v="16.078004316999699"/>
    <s v="ActionDown"/>
    <n v="16.166108430999799"/>
    <s v="ActionUp"/>
    <n v="16.221446659999799"/>
    <s v="ActionDown"/>
    <n v="16.331364108000301"/>
    <s v="ActionUp"/>
    <n v="16.403795461999799"/>
    <s v="ActionDown"/>
    <n v="17.581388847000198"/>
    <s v="ActionUp"/>
    <n v="17.634838952000699"/>
    <s v="ActionDown"/>
    <n v="18.0273415030005"/>
    <s v="ActionUp"/>
    <n v="18.075664837000598"/>
    <s v="ActionDown"/>
    <n v="18.181135097000102"/>
    <s v="ActionUp"/>
    <n v="18.225056451001301"/>
    <s v="ActionDown"/>
    <n v="18.307679837000201"/>
    <s v="ActionUp"/>
    <n v="18.361505097000101"/>
    <s v="ActionDown"/>
    <n v="18.806828534001301"/>
    <s v="ActionUp"/>
    <n v="18.8702917640002"/>
    <s v="ActionDown"/>
    <n v="19.259933743000101"/>
    <s v="ActionUp"/>
    <n v="19.308258430000901"/>
    <s v="ActionDown"/>
    <n v="19.3966411380006"/>
    <s v="ActionUp"/>
    <n v="19.458303743000201"/>
    <s v="ActionDown"/>
    <n v="19.556157439999801"/>
    <s v="ActionUp"/>
    <n v="19.626142545001098"/>
    <s v="ActionDown"/>
    <n v="20.016609575999599"/>
    <s v="ActionUp"/>
    <n v="20.057500461"/>
    <s v="ActionDown"/>
    <n v="20.146207232000901"/>
    <s v="ActionUp"/>
    <n v="20.198262388001201"/>
    <s v="ActionDown"/>
    <n v="20.3030555650002"/>
    <s v="ActionUp"/>
    <n v="20.3583541070001"/>
    <s v="ActionDown"/>
    <n v="20.4457922319998"/>
    <s v="ActionUp"/>
    <n v="20.510177752999802"/>
    <s v="ActionDown"/>
    <n v="20.622170357000801"/>
    <s v="ActionUp"/>
    <n v="20.686657648000601"/>
    <s v="ActionDown"/>
    <n v="21.075425044000401"/>
    <s v="ActionUp"/>
    <n v="21.123743481000901"/>
    <s v="ActionDown"/>
    <n v="21.2211686379996"/>
    <s v="ActionUp"/>
    <n v="21.274644418999699"/>
    <s v="Stop"/>
    <n v="25.599023896000201"/>
  </r>
  <r>
    <x v="1"/>
    <x v="12"/>
    <n v="252"/>
    <x v="38"/>
    <s v="Setup"/>
    <s v="Huawei Honor"/>
    <s v="Start"/>
    <n v="6.8230001488700501E-6"/>
    <s v="ActionDown"/>
    <n v="5.7360480709994501"/>
    <s v="ActionUp"/>
    <n v="5.7981384360009498"/>
    <s v="ActionDown"/>
    <n v="5.9904292690007397"/>
    <s v="ActionUp"/>
    <n v="6.0861830710000504"/>
    <s v="ActionDown"/>
    <n v="6.6212824459998902"/>
    <s v="ActionUp"/>
    <n v="6.6857759350004899"/>
    <s v="ActionDown"/>
    <n v="6.9293769249998096"/>
    <s v="ActionUp"/>
    <n v="7.0024774979992799"/>
    <s v="ActionDown"/>
    <n v="7.3927864560009704"/>
    <s v="ActionUp"/>
    <n v="7.4407639040000504"/>
    <s v="ActionDown"/>
    <n v="7.5281436429995603"/>
    <s v="ActionUp"/>
    <n v="7.5987125499996102"/>
    <s v="ActionDown"/>
    <n v="8.0489594240007101"/>
    <s v="ActionUp"/>
    <n v="8.1054846850001905"/>
    <s v="ActionDown"/>
    <n v="8.4727866120010695"/>
    <s v="ActionUp"/>
    <n v="8.5409860910003701"/>
    <s v="ActionDown"/>
    <n v="8.6304072370003198"/>
    <s v="ActionUp"/>
    <n v="8.6908428099995891"/>
    <s v="ActionDown"/>
    <n v="9.0515097370007407"/>
    <s v="ActionUp"/>
    <n v="9.1148264029998192"/>
    <s v="ActionDown"/>
    <n v="9.1787755179993802"/>
    <s v="ActionUp"/>
    <n v="9.2433976009997405"/>
    <s v="ActionDown"/>
    <n v="9.3387628090004"/>
    <s v="ActionUp"/>
    <n v="9.4037315069999696"/>
    <s v="ActionDown"/>
    <n v="10.523422964999501"/>
    <s v="ActionUp"/>
    <n v="10.5857300480001"/>
    <s v="ActionDown"/>
    <n v="10.9763071840006"/>
    <s v="ActionUp"/>
    <n v="11.0246826519996"/>
    <s v="ActionDown"/>
    <n v="11.110427495999801"/>
    <s v="ActionUp"/>
    <n v="11.1677591629995"/>
    <s v="ActionDown"/>
    <n v="11.2560866109997"/>
    <s v="ActionUp"/>
    <n v="11.3185935380006"/>
    <s v="ActionDown"/>
    <n v="11.712162808000301"/>
    <s v="ActionUp"/>
    <n v="11.773079267000799"/>
    <s v="ActionDown"/>
    <n v="12.1353415579997"/>
    <s v="ActionUp"/>
    <n v="12.1970129119999"/>
    <s v="ActionDown"/>
    <n v="12.2874709850002"/>
    <s v="ActionUp"/>
    <n v="12.3559886940001"/>
    <s v="ActionDown"/>
    <n v="12.446635255999301"/>
    <s v="ActionUp"/>
    <n v="12.5064566620003"/>
    <s v="ActionDown"/>
    <n v="12.931534422999899"/>
    <s v="ActionUp"/>
    <n v="12.9766224430004"/>
    <s v="ActionDown"/>
    <n v="13.0614092140003"/>
    <s v="ActionUp"/>
    <n v="13.127093381001"/>
    <s v="ActionDown"/>
    <n v="13.2122789540007"/>
    <s v="ActionUp"/>
    <n v="13.2767882250009"/>
    <s v="ActionDown"/>
    <n v="13.3673458289995"/>
    <s v="ActionUp"/>
    <n v="13.430005047001"/>
    <s v="ActionDown"/>
    <n v="13.5319187450004"/>
    <s v="ActionUp"/>
    <n v="13.605102808"/>
    <s v="ActionDown"/>
    <n v="13.9644040580005"/>
    <s v="ActionUp"/>
    <n v="14.0194559329993"/>
    <s v="ActionDown"/>
    <n v="14.110605412000901"/>
    <s v="ActionUp"/>
    <n v="14.1806850989996"/>
    <s v="Stop"/>
    <n v="15.5631630669995"/>
  </r>
  <r>
    <x v="1"/>
    <x v="12"/>
    <n v="253"/>
    <x v="38"/>
    <s v="Setup"/>
    <s v="Huawei Honor"/>
    <s v="Start"/>
    <n v="1.2656000762945E-5"/>
    <s v="ActionDown"/>
    <n v="1.89101713500167"/>
    <s v="ActionUp"/>
    <n v="1.96269343700078"/>
    <s v="ActionDown"/>
    <n v="2.1785372390004301"/>
    <s v="ActionUp"/>
    <n v="2.2518893220003502"/>
    <s v="ActionDown"/>
    <n v="2.7615189050011302"/>
    <s v="ActionUp"/>
    <n v="2.83244479099994"/>
    <s v="ActionDown"/>
    <n v="3.0803396340015698"/>
    <s v="ActionUp"/>
    <n v="3.1503841660014502"/>
    <s v="ActionDown"/>
    <n v="3.54519114499998"/>
    <s v="ActionUp"/>
    <n v="3.5985522910013898"/>
    <s v="ActionDown"/>
    <n v="3.6874667700012602"/>
    <s v="ActionUp"/>
    <n v="3.7586296860008499"/>
    <s v="ActionDown"/>
    <n v="4.2410544780013799"/>
    <s v="ActionUp"/>
    <n v="4.3184132280002796"/>
    <s v="ActionDown"/>
    <n v="4.6801368730011701"/>
    <s v="ActionUp"/>
    <n v="4.7280087480012298"/>
    <s v="ActionDown"/>
    <n v="4.83142718599992"/>
    <s v="ActionUp"/>
    <n v="4.8889545300007704"/>
    <s v="ActionDown"/>
    <n v="5.1327832800015996"/>
    <s v="ActionUp"/>
    <n v="5.1894037480014896"/>
    <s v="ActionDown"/>
    <n v="5.2799652070007097"/>
    <s v="ActionUp"/>
    <n v="5.3426810920009302"/>
    <s v="ActionDown"/>
    <n v="5.4393584360004699"/>
    <s v="ActionUp"/>
    <n v="5.49989104000087"/>
    <s v="ActionDown"/>
    <n v="6.5971926540005299"/>
    <s v="ActionUp"/>
    <n v="6.6677314560001797"/>
    <s v="ActionDown"/>
    <n v="7.0639500500001304"/>
    <s v="ActionUp"/>
    <n v="7.1081546330005896"/>
    <s v="ActionDown"/>
    <n v="7.1906708830010704"/>
    <s v="ActionUp"/>
    <n v="7.2599416120010503"/>
    <s v="ActionDown"/>
    <n v="7.3310741640016204"/>
    <s v="ActionUp"/>
    <n v="7.4059106220011"/>
    <s v="ActionDown"/>
    <n v="7.7996329659999901"/>
    <s v="ActionUp"/>
    <n v="7.8519534350016302"/>
    <s v="ActionDown"/>
    <n v="8.2454507780003006"/>
    <s v="ActionUp"/>
    <n v="8.3070922890001295"/>
    <s v="ActionDown"/>
    <n v="8.3976725490010704"/>
    <s v="ActionUp"/>
    <n v="8.4606485390013404"/>
    <s v="ActionDown"/>
    <n v="8.5574367160006606"/>
    <s v="ActionUp"/>
    <n v="8.6204096320016106"/>
    <s v="ActionDown"/>
    <n v="8.9819684860012696"/>
    <s v="ActionUp"/>
    <n v="9.0299367160005204"/>
    <s v="ActionDown"/>
    <n v="9.12829140300164"/>
    <s v="ActionUp"/>
    <n v="9.1911840590000793"/>
    <s v="ActionDown"/>
    <n v="9.2771345280016195"/>
    <s v="ActionUp"/>
    <n v="9.3426220280016405"/>
    <s v="ActionDown"/>
    <n v="9.4380598400002693"/>
    <s v="ActionUp"/>
    <n v="9.4999941109999693"/>
    <s v="ActionDown"/>
    <n v="9.6045992670005909"/>
    <s v="ActionUp"/>
    <n v="9.6778555690016201"/>
    <s v="ActionDown"/>
    <n v="10.0709753090013"/>
    <s v="ActionUp"/>
    <n v="10.1259376530015"/>
    <s v="ActionDown"/>
    <n v="10.221124476000099"/>
    <s v="ActionUp"/>
    <n v="10.2922818189999"/>
    <s v="Stop"/>
    <n v="11.323995256001499"/>
  </r>
  <r>
    <x v="1"/>
    <x v="12"/>
    <n v="254"/>
    <x v="38"/>
    <s v="Setup"/>
    <s v="Huawei Honor"/>
    <s v="Start"/>
    <n v="9.7390002338215692E-6"/>
    <s v="ActionDown"/>
    <n v="2.29564088400002"/>
    <s v="ActionUp"/>
    <n v="2.36847333200057"/>
    <s v="ActionDown"/>
    <n v="2.5840085399995498"/>
    <s v="ActionUp"/>
    <n v="2.6543523939999401"/>
    <s v="ActionDown"/>
    <n v="3.1661882280004598"/>
    <s v="ActionUp"/>
    <n v="3.2220817689994798"/>
    <s v="ActionDown"/>
    <n v="3.47138463400006"/>
    <s v="ActionUp"/>
    <n v="3.5470407800003101"/>
    <s v="ActionDown"/>
    <n v="3.9120264569992198"/>
    <s v="ActionUp"/>
    <n v="3.95784525899944"/>
    <s v="ActionDown"/>
    <n v="4.0651694249991097"/>
    <s v="ActionUp"/>
    <n v="4.1166008839991202"/>
    <s v="ActionDown"/>
    <n v="4.5985678100005298"/>
    <s v="ActionUp"/>
    <n v="4.6449245809999402"/>
    <s v="ActionDown"/>
    <n v="4.9757314559992603"/>
    <s v="ActionUp"/>
    <n v="5.0301342170005201"/>
    <s v="ActionDown"/>
    <n v="5.1257039560004998"/>
    <s v="ActionUp"/>
    <n v="5.1976080189997402"/>
    <s v="ActionDown"/>
    <n v="5.4426858829992799"/>
    <s v="ActionUp"/>
    <n v="5.4912331750001604"/>
    <s v="ActionDown"/>
    <n v="5.5725345810005802"/>
    <s v="ActionUp"/>
    <n v="5.6327657790006898"/>
    <s v="ActionDown"/>
    <n v="5.7321336950008099"/>
    <s v="ActionUp"/>
    <n v="5.7849132270002803"/>
    <s v="ActionDown"/>
    <n v="6.8527695279990404"/>
    <s v="ActionUp"/>
    <n v="6.9073765600005501"/>
    <s v="ActionDown"/>
    <n v="7.33144791400081"/>
    <s v="ActionUp"/>
    <n v="7.3781531219992704"/>
    <s v="ActionDown"/>
    <n v="7.4660417680006503"/>
    <s v="ActionUp"/>
    <n v="7.5216262989997604"/>
    <s v="ActionDown"/>
    <n v="7.6026422359991503"/>
    <s v="ActionUp"/>
    <n v="7.6565809339990603"/>
    <s v="ActionDown"/>
    <n v="8.0497089550008205"/>
    <s v="ActionUp"/>
    <n v="8.1124374440005305"/>
    <s v="ActionDown"/>
    <n v="8.5051172879993793"/>
    <s v="ActionUp"/>
    <n v="8.56186478800009"/>
    <s v="ActionDown"/>
    <n v="8.6505623920002108"/>
    <s v="ActionUp"/>
    <n v="8.7025948400005202"/>
    <s v="ActionDown"/>
    <n v="8.7944556729999004"/>
    <s v="ActionUp"/>
    <n v="8.8646247880005795"/>
    <s v="ActionDown"/>
    <n v="9.3090943709994391"/>
    <s v="ActionUp"/>
    <n v="9.3584168710003706"/>
    <s v="ActionDown"/>
    <n v="9.4471189539999596"/>
    <s v="ActionUp"/>
    <n v="9.5102341629990406"/>
    <s v="ActionDown"/>
    <n v="9.5992872360002295"/>
    <s v="ActionUp"/>
    <n v="9.6512244749992497"/>
    <s v="ActionDown"/>
    <n v="9.7506357250003894"/>
    <s v="ActionUp"/>
    <n v="9.8140684859990799"/>
    <s v="ActionDown"/>
    <n v="9.91826442300043"/>
    <s v="ActionUp"/>
    <n v="9.9898496309997409"/>
    <s v="ActionDown"/>
    <n v="10.415774995999501"/>
    <s v="ActionUp"/>
    <n v="10.474917391999"/>
    <s v="ActionDown"/>
    <n v="10.5639033810002"/>
    <s v="ActionUp"/>
    <n v="10.626419265999999"/>
    <s v="Stop"/>
    <n v="11.4240480160005"/>
  </r>
  <r>
    <x v="1"/>
    <x v="12"/>
    <n v="255"/>
    <x v="38"/>
    <s v="Setup"/>
    <s v="Huawei Honor"/>
    <s v="Start"/>
    <n v="8.5940009739715606E-6"/>
    <s v="ActionDown"/>
    <n v="1.2024436980009301"/>
    <s v="ActionUp"/>
    <n v="1.26430213499952"/>
    <s v="ActionDown"/>
    <n v="1.4794785410012901"/>
    <s v="ActionUp"/>
    <n v="1.5602433330004699"/>
    <s v="ActionDown"/>
    <n v="2.0695423950000902"/>
    <s v="ActionUp"/>
    <n v="2.1244491140005199"/>
    <s v="ActionDown"/>
    <n v="2.3449198950002001"/>
    <s v="ActionUp"/>
    <n v="2.4051264050012802"/>
    <s v="ActionDown"/>
    <n v="2.7984286970004102"/>
    <s v="ActionUp"/>
    <n v="2.8456698950012602"/>
    <s v="ActionDown"/>
    <n v="2.9238932799998998"/>
    <s v="ActionUp"/>
    <n v="2.9973847910005098"/>
    <s v="ActionDown"/>
    <n v="3.4434120300011202"/>
    <s v="ActionUp"/>
    <n v="3.5070589050010299"/>
    <s v="ActionDown"/>
    <n v="3.8507169780004902"/>
    <s v="ActionUp"/>
    <n v="3.91526124899974"/>
    <s v="ActionDown"/>
    <n v="4.0044966130008097"/>
    <s v="ActionUp"/>
    <n v="4.0668881239998802"/>
    <s v="ActionDown"/>
    <n v="4.3115301550005798"/>
    <s v="ActionUp"/>
    <n v="4.3526303110011204"/>
    <s v="ActionDown"/>
    <n v="4.4334178629996996"/>
    <s v="ActionUp"/>
    <n v="4.5011878109999"/>
    <s v="ActionDown"/>
    <n v="4.6071720820000301"/>
    <s v="ActionUp"/>
    <n v="4.6722242690011599"/>
    <s v="ActionDown"/>
    <n v="5.7027629149997603"/>
    <s v="ActionUp"/>
    <n v="5.7747344250001298"/>
    <s v="ActionDown"/>
    <n v="6.1688519769995702"/>
    <s v="ActionUp"/>
    <n v="6.2157977059996403"/>
    <s v="ActionDown"/>
    <n v="6.3051664040012803"/>
    <s v="ActionUp"/>
    <n v="6.3662099459997901"/>
    <s v="ActionDown"/>
    <n v="6.4485027059999904"/>
    <s v="ActionUp"/>
    <n v="6.5191148930007303"/>
    <s v="ActionDown"/>
    <n v="6.90946833099951"/>
    <s v="ActionUp"/>
    <n v="6.95937182000125"/>
    <s v="ActionDown"/>
    <n v="7.3505263509996404"/>
    <s v="ActionUp"/>
    <n v="7.3890862469997902"/>
    <s v="ActionDown"/>
    <n v="7.4853857779999"/>
    <s v="ActionUp"/>
    <n v="7.5586302579995301"/>
    <s v="ActionDown"/>
    <n v="7.6400530179998896"/>
    <s v="ActionUp"/>
    <n v="7.7004577580009901"/>
    <s v="ActionDown"/>
    <n v="8.0964894240005307"/>
    <s v="ActionUp"/>
    <n v="8.1416872370009497"/>
    <s v="ActionDown"/>
    <n v="8.2280235910002304"/>
    <s v="ActionUp"/>
    <n v="8.3018195799995702"/>
    <s v="ActionDown"/>
    <n v="8.3751241110003303"/>
    <s v="ActionUp"/>
    <n v="8.4457887990010896"/>
    <s v="ActionDown"/>
    <n v="8.5357092160011199"/>
    <s v="ActionUp"/>
    <n v="8.5984636949997295"/>
    <s v="ActionDown"/>
    <n v="8.7030957780007103"/>
    <s v="ActionUp"/>
    <n v="8.7656672360007999"/>
    <s v="ActionDown"/>
    <n v="9.1566025490010308"/>
    <s v="ActionUp"/>
    <n v="9.2217005689999496"/>
    <s v="ActionDown"/>
    <n v="9.3190411939995101"/>
    <s v="ActionUp"/>
    <n v="9.3880071319999807"/>
    <s v="Stop"/>
    <n v="10.1880259339995"/>
  </r>
  <r>
    <x v="1"/>
    <x v="12"/>
    <n v="256"/>
    <x v="38"/>
    <s v="Setup"/>
    <s v="Huawei Honor"/>
    <s v="Start"/>
    <n v="6.8230001488700501E-6"/>
    <s v="ActionDown"/>
    <n v="1.4847177080009699"/>
    <s v="ActionUp"/>
    <n v="1.5411906250010301"/>
    <s v="ActionDown"/>
    <n v="1.7326935410001101"/>
    <s v="ActionUp"/>
    <n v="1.8205933330009401"/>
    <s v="ActionDown"/>
    <n v="2.33383697800127"/>
    <s v="ActionUp"/>
    <n v="2.3827938009999299"/>
    <s v="ActionDown"/>
    <n v="2.5815999470014499"/>
    <s v="ActionUp"/>
    <n v="2.6632352070009802"/>
    <s v="ActionDown"/>
    <n v="3.0859708320003798"/>
    <s v="ActionUp"/>
    <n v="3.15849588400124"/>
    <s v="ActionDown"/>
    <n v="3.2278290090016499"/>
    <s v="ActionUp"/>
    <n v="3.31512958200073"/>
    <s v="ActionDown"/>
    <n v="3.7979196340002002"/>
    <s v="ActionUp"/>
    <n v="3.8673013010011301"/>
    <s v="ActionDown"/>
    <n v="4.2333402069998503"/>
    <s v="ActionUp"/>
    <n v="4.2803899990012697"/>
    <s v="ActionDown"/>
    <n v="4.3781034880012104"/>
    <s v="ActionUp"/>
    <n v="4.4456659360002897"/>
    <s v="ActionDown"/>
    <n v="4.6483573420009598"/>
    <s v="ActionUp"/>
    <n v="4.7100673420009098"/>
    <s v="ActionDown"/>
    <n v="4.8008226030015004"/>
    <s v="ActionUp"/>
    <n v="4.8471974980002397"/>
    <s v="ActionDown"/>
    <n v="4.9448433320012501"/>
    <s v="ActionUp"/>
    <n v="5.0135704670010401"/>
    <s v="ActionDown"/>
    <n v="6.1400433310009204"/>
    <s v="ActionUp"/>
    <n v="6.1953345810015801"/>
    <s v="ActionDown"/>
    <n v="6.5882322370016402"/>
    <s v="ActionUp"/>
    <n v="6.6512378620009196"/>
    <s v="ActionDown"/>
    <n v="6.71386046600127"/>
    <s v="ActionUp"/>
    <n v="6.7952470290001603"/>
    <s v="ActionDown"/>
    <n v="6.8746020290000098"/>
    <s v="ActionUp"/>
    <n v="6.9451413520000598"/>
    <s v="ActionDown"/>
    <n v="7.3709061429999503"/>
    <s v="ActionUp"/>
    <n v="7.4143943720009702"/>
    <s v="ActionDown"/>
    <n v="7.8095684870004298"/>
    <s v="ActionUp"/>
    <n v="7.8721552580009302"/>
    <s v="ActionDown"/>
    <n v="7.9755573410002398"/>
    <s v="ActionUp"/>
    <n v="8.0392754140011604"/>
    <s v="ActionDown"/>
    <n v="8.1289039030016195"/>
    <s v="ActionUp"/>
    <n v="8.1974691640007205"/>
    <s v="ActionDown"/>
    <n v="8.5934541110000193"/>
    <s v="ActionUp"/>
    <n v="8.6394849450007296"/>
    <s v="ActionDown"/>
    <n v="8.7283076010007701"/>
    <s v="ActionUp"/>
    <n v="8.7915428610012896"/>
    <s v="ActionDown"/>
    <n v="8.8802421320015092"/>
    <s v="ActionUp"/>
    <n v="8.9428991630011296"/>
    <s v="ActionDown"/>
    <n v="9.0376795800002494"/>
    <s v="ActionUp"/>
    <n v="9.0999184340016601"/>
    <s v="ActionDown"/>
    <n v="9.1979245279999304"/>
    <s v="ActionUp"/>
    <n v="9.2781317150001996"/>
    <s v="ActionDown"/>
    <n v="9.6688299960005608"/>
    <s v="ActionUp"/>
    <n v="9.7092920280010695"/>
    <s v="ActionDown"/>
    <n v="9.8053014550005102"/>
    <s v="ActionUp"/>
    <n v="9.8840102570011297"/>
    <s v="Stop"/>
    <n v="10.8940103090008"/>
  </r>
  <r>
    <x v="1"/>
    <x v="12"/>
    <n v="257"/>
    <x v="38"/>
    <s v="Setup"/>
    <s v="Huawei Honor"/>
    <s v="Start"/>
    <n v="1.2447000699467E-5"/>
    <s v="ActionDown"/>
    <n v="3.3874644770003202"/>
    <s v="ActionUp"/>
    <n v="3.4473628110008501"/>
    <s v="ActionDown"/>
    <n v="3.6643767170007702"/>
    <s v="ActionUp"/>
    <n v="3.7446989559994099"/>
    <s v="ActionDown"/>
    <n v="4.2885005709995303"/>
    <s v="ActionUp"/>
    <n v="4.3444934880007997"/>
    <s v="ActionDown"/>
    <n v="4.5576196849997297"/>
    <s v="ActionUp"/>
    <n v="4.6301944770002503"/>
    <s v="ActionDown"/>
    <n v="4.9935165599999802"/>
    <s v="ActionUp"/>
    <n v="5.0558465079993704"/>
    <s v="ActionDown"/>
    <n v="5.13744478899934"/>
    <s v="ActionUp"/>
    <n v="5.2131395809992602"/>
    <s v="ActionDown"/>
    <n v="5.6377110909998001"/>
    <s v="ActionUp"/>
    <n v="5.7045175490002196"/>
    <s v="ActionDown"/>
    <n v="6.0527294759995103"/>
    <s v="ActionUp"/>
    <n v="6.1140633310005796"/>
    <s v="ActionDown"/>
    <n v="6.1952176529994096"/>
    <s v="ActionUp"/>
    <n v="6.2563407779998599"/>
    <s v="ActionDown"/>
    <n v="6.5357264030008002"/>
    <s v="ActionUp"/>
    <n v="6.6018016640009503"/>
    <s v="ActionDown"/>
    <n v="6.6839490599995699"/>
    <s v="ActionUp"/>
    <n v="6.7523809350004704"/>
    <s v="ActionDown"/>
    <n v="6.8420864550007501"/>
    <s v="ActionUp"/>
    <n v="6.9108049450005602"/>
    <s v="ActionDown"/>
    <n v="8.0031685899993992"/>
    <s v="ActionUp"/>
    <n v="8.0505824970004998"/>
    <s v="ActionDown"/>
    <n v="8.4405803089994098"/>
    <s v="ActionUp"/>
    <n v="8.4964719760009704"/>
    <s v="ActionDown"/>
    <n v="8.5695514550006902"/>
    <s v="ActionUp"/>
    <n v="8.6389429129994806"/>
    <s v="ActionDown"/>
    <n v="8.7198351000006298"/>
    <s v="ActionUp"/>
    <n v="8.7990994749998208"/>
    <s v="ActionDown"/>
    <n v="9.1904905690007492"/>
    <s v="ActionUp"/>
    <n v="9.2611900480005698"/>
    <s v="ActionDown"/>
    <n v="9.5905458289998897"/>
    <s v="ActionUp"/>
    <n v="9.6575551000005309"/>
    <s v="ActionDown"/>
    <n v="9.7576799439993902"/>
    <s v="ActionUp"/>
    <n v="9.8112483810000395"/>
    <s v="ActionDown"/>
    <n v="9.9046374440004001"/>
    <s v="ActionUp"/>
    <n v="9.9864368190010193"/>
    <s v="ActionDown"/>
    <n v="10.3757531730007"/>
    <s v="ActionUp"/>
    <n v="10.4240967660007"/>
    <s v="ActionDown"/>
    <n v="10.512343484999199"/>
    <s v="ActionUp"/>
    <n v="10.5760179640001"/>
    <s v="ActionDown"/>
    <n v="10.664253536999199"/>
    <s v="ActionUp"/>
    <n v="10.724579943000199"/>
    <s v="ActionDown"/>
    <n v="10.815825359999501"/>
    <s v="ActionUp"/>
    <n v="10.8753478599992"/>
    <s v="ActionDown"/>
    <n v="10.980871922"/>
    <s v="ActionUp"/>
    <n v="11.045177338999499"/>
    <s v="ActionDown"/>
    <n v="11.465810099"/>
    <s v="ActionUp"/>
    <n v="11.5190814010002"/>
    <s v="ActionDown"/>
    <n v="11.6170958809998"/>
    <s v="ActionUp"/>
    <n v="11.6875959850003"/>
    <s v="Stop"/>
    <n v="12.429159474000601"/>
  </r>
  <r>
    <x v="1"/>
    <x v="12"/>
    <n v="258"/>
    <x v="38"/>
    <s v="Setup"/>
    <s v="Huawei Honor"/>
    <s v="Start"/>
    <n v="8.8020005932776207E-6"/>
    <s v="ActionDown"/>
    <n v="1.2797227589999201"/>
    <s v="ActionUp"/>
    <n v="1.3373798950014999"/>
    <s v="ActionDown"/>
    <n v="1.5554306240010101"/>
    <s v="ActionUp"/>
    <n v="1.62469484299981"/>
    <s v="ActionDown"/>
    <n v="2.16443067600084"/>
    <s v="ActionUp"/>
    <n v="2.20809531099985"/>
    <s v="ActionDown"/>
    <n v="2.4569179669997498"/>
    <s v="ActionUp"/>
    <n v="2.5174713530013801"/>
    <s v="ActionDown"/>
    <n v="2.9124551029999499"/>
    <s v="ActionUp"/>
    <n v="2.9729868209997199"/>
    <s v="ActionDown"/>
    <n v="3.0534969780001102"/>
    <s v="ActionUp"/>
    <n v="3.1325248419998299"/>
    <s v="ActionDown"/>
    <n v="3.5762008840010799"/>
    <s v="ActionUp"/>
    <n v="3.63812577899989"/>
    <s v="ActionDown"/>
    <n v="3.9680068210000101"/>
    <s v="ActionUp"/>
    <n v="4.03677312299987"/>
    <s v="ActionDown"/>
    <n v="4.12038150800071"/>
    <s v="ActionUp"/>
    <n v="4.1895212480012498"/>
    <s v="ActionDown"/>
    <n v="4.4061838520010497"/>
    <s v="ActionUp"/>
    <n v="4.4679730710013201"/>
    <s v="ActionDown"/>
    <n v="4.5507068730003004"/>
    <s v="ActionUp"/>
    <n v="4.6207104660006699"/>
    <s v="ActionDown"/>
    <n v="4.7177806750005402"/>
    <s v="ActionUp"/>
    <n v="4.7953085389999597"/>
    <s v="ActionDown"/>
    <n v="5.7968518720008397"/>
    <s v="ActionUp"/>
    <n v="5.8682853099999104"/>
    <s v="ActionDown"/>
    <n v="6.2338092160007301"/>
    <s v="ActionUp"/>
    <n v="6.2861402050002599"/>
    <s v="ActionDown"/>
    <n v="6.3747928100001401"/>
    <s v="ActionUp"/>
    <n v="6.4368910390003196"/>
    <s v="ActionDown"/>
    <n v="6.5187314030008503"/>
    <s v="ActionUp"/>
    <n v="6.5874962470006704"/>
    <s v="ActionDown"/>
    <n v="6.9805719240011896"/>
    <s v="ActionUp"/>
    <n v="7.0275198409999504"/>
    <s v="ActionDown"/>
    <n v="7.4176949450011298"/>
    <s v="ActionUp"/>
    <n v="7.4553226530006196"/>
    <s v="ActionDown"/>
    <n v="7.5372942150006503"/>
    <s v="ActionUp"/>
    <n v="7.6075833820013896"/>
    <s v="ActionDown"/>
    <n v="7.7044147360011204"/>
    <s v="ActionUp"/>
    <n v="7.7724897879997998"/>
    <s v="ActionDown"/>
    <n v="8.1971293710012105"/>
    <s v="ActionUp"/>
    <n v="8.2412530689998604"/>
    <s v="ActionDown"/>
    <n v="8.3313959860006399"/>
    <s v="ActionUp"/>
    <n v="8.3930996320013893"/>
    <s v="ActionDown"/>
    <n v="8.4887001530005293"/>
    <s v="ActionUp"/>
    <n v="8.5523615070014696"/>
    <s v="ActionDown"/>
    <n v="8.6381009340002493"/>
    <s v="ActionUp"/>
    <n v="8.7101491110006393"/>
    <s v="ActionDown"/>
    <n v="8.8070808820011699"/>
    <s v="ActionUp"/>
    <n v="8.8950586940009"/>
    <s v="ActionDown"/>
    <n v="9.2857136420006992"/>
    <s v="ActionUp"/>
    <n v="9.3561883809998108"/>
    <s v="ActionDown"/>
    <n v="9.4619535380006692"/>
    <s v="ActionUp"/>
    <n v="9.5319244750007694"/>
    <s v="Stop"/>
    <n v="10.0904178600012"/>
  </r>
  <r>
    <x v="1"/>
    <x v="12"/>
    <n v="259"/>
    <x v="38"/>
    <s v="Setup"/>
    <s v="Huawei Honor"/>
    <s v="Start"/>
    <n v="6.4059986470965601E-6"/>
    <s v="ActionDown"/>
    <n v="0.66230885400000195"/>
    <s v="ActionUp"/>
    <n v="0.72616760399978297"/>
    <s v="ActionDown"/>
    <n v="0.97475119699993196"/>
    <s v="ActionUp"/>
    <n v="1.02542307200019"/>
    <s v="ActionDown"/>
    <n v="1.5347353119996101"/>
    <s v="ActionUp"/>
    <n v="1.5945382279987801"/>
    <s v="ActionDown"/>
    <n v="1.8117570829999701"/>
    <s v="ActionUp"/>
    <n v="1.8900455719995"/>
    <s v="ActionDown"/>
    <n v="2.2582555199987802"/>
    <s v="ActionUp"/>
    <n v="2.3250641140002699"/>
    <s v="ActionDown"/>
    <n v="2.3974817700000099"/>
    <s v="ActionUp"/>
    <n v="2.4750215089988998"/>
    <s v="ActionDown"/>
    <n v="2.9215393739996198"/>
    <s v="ActionUp"/>
    <n v="2.99160609299906"/>
    <s v="ActionDown"/>
    <n v="3.3382093740001402"/>
    <s v="ActionUp"/>
    <n v="3.3982082279999299"/>
    <s v="ActionDown"/>
    <n v="3.4922049460001201"/>
    <s v="ActionUp"/>
    <n v="3.5632934879995402"/>
    <s v="ActionDown"/>
    <n v="3.78066395699897"/>
    <s v="ActionUp"/>
    <n v="3.8264839570001601"/>
    <s v="ActionDown"/>
    <n v="3.9176200499987299"/>
    <s v="ActionUp"/>
    <n v="3.9769564569996798"/>
    <s v="ActionDown"/>
    <n v="4.0689049459997397"/>
    <s v="ActionUp"/>
    <n v="4.1469817689994599"/>
    <s v="ActionDown"/>
    <n v="5.1734164039989903"/>
    <s v="ActionUp"/>
    <n v="5.2525422369999397"/>
    <s v="ActionDown"/>
    <n v="5.6125964559996602"/>
    <s v="ActionUp"/>
    <n v="5.6757164559985496"/>
    <s v="ActionDown"/>
    <n v="5.7661750499992097"/>
    <s v="ActionUp"/>
    <n v="5.8279211959998003"/>
    <s v="ActionDown"/>
    <n v="5.9177456749985096"/>
    <s v="ActionUp"/>
    <n v="5.98796853899875"/>
    <s v="ActionDown"/>
    <n v="6.3472769250001804"/>
    <s v="ActionUp"/>
    <n v="6.4283488000000899"/>
    <s v="ActionDown"/>
    <n v="6.8190422369989303"/>
    <s v="ActionUp"/>
    <n v="6.8816001539998899"/>
    <s v="ActionDown"/>
    <n v="6.9627976529991402"/>
    <s v="ActionUp"/>
    <n v="7.0404291119993996"/>
    <s v="ActionDown"/>
    <n v="7.1226163510000298"/>
    <s v="ActionUp"/>
    <n v="7.1930801529997499"/>
    <s v="ActionDown"/>
    <n v="7.6110326529997101"/>
    <s v="ActionUp"/>
    <n v="7.6600094240002301"/>
    <s v="ActionDown"/>
    <n v="7.7561560909998599"/>
    <s v="ActionUp"/>
    <n v="7.8250944760002303"/>
    <s v="ActionDown"/>
    <n v="7.9077157779993197"/>
    <s v="ActionUp"/>
    <n v="7.9778815069985196"/>
    <s v="ActionDown"/>
    <n v="8.0671692679988993"/>
    <s v="ActionUp"/>
    <n v="8.1380437469997506"/>
    <s v="ActionDown"/>
    <n v="8.2261509339987207"/>
    <s v="ActionUp"/>
    <n v="8.3049407779999402"/>
    <s v="ActionDown"/>
    <n v="8.6948766109999198"/>
    <s v="ActionUp"/>
    <n v="8.7507610379998297"/>
    <s v="ActionDown"/>
    <n v="8.8394934859989007"/>
    <s v="ActionUp"/>
    <n v="8.8989166629999001"/>
    <s v="Stop"/>
    <n v="9.4077866110001196"/>
  </r>
  <r>
    <x v="1"/>
    <x v="12"/>
    <n v="260"/>
    <x v="38"/>
    <s v="Setup"/>
    <s v="Huawei Honor"/>
    <s v="Start"/>
    <n v="6.9270008680177802E-6"/>
    <s v="ActionDown"/>
    <n v="1.14275307199932"/>
    <s v="ActionUp"/>
    <n v="1.21069927000098"/>
    <s v="ActionDown"/>
    <n v="1.39810666599987"/>
    <s v="ActionUp"/>
    <n v="1.47402723900086"/>
    <s v="ActionDown"/>
    <n v="1.9816716660006899"/>
    <s v="ActionUp"/>
    <n v="2.0532832280004998"/>
    <s v="ActionDown"/>
    <n v="2.2680807279994002"/>
    <s v="ActionUp"/>
    <n v="2.34958333199938"/>
    <s v="ActionDown"/>
    <n v="2.67927353999948"/>
    <s v="ActionUp"/>
    <n v="2.7403056759994699"/>
    <s v="ActionDown"/>
    <n v="2.83410786300009"/>
    <s v="ActionUp"/>
    <n v="2.9133591650006498"/>
    <s v="ActionDown"/>
    <n v="3.3363403630009998"/>
    <s v="ActionUp"/>
    <n v="3.4140290089999299"/>
    <s v="ActionDown"/>
    <n v="3.7432857269995998"/>
    <s v="ActionUp"/>
    <n v="3.7860074979998899"/>
    <s v="ActionDown"/>
    <n v="3.8819164560009001"/>
    <s v="ActionUp"/>
    <n v="3.9552815090009901"/>
    <s v="ActionDown"/>
    <n v="4.1991615080005404"/>
    <s v="ActionUp"/>
    <n v="4.2482979670003198"/>
    <s v="ActionDown"/>
    <n v="4.33362780999959"/>
    <s v="ActionUp"/>
    <n v="4.40808629999992"/>
    <s v="ActionDown"/>
    <n v="4.4964930189998897"/>
    <s v="ActionUp"/>
    <n v="4.5593340600007597"/>
    <s v="ActionDown"/>
    <n v="5.5845043200006304"/>
    <s v="ActionUp"/>
    <n v="5.6479805700000698"/>
    <s v="ActionDown"/>
    <n v="6.0353796849994898"/>
    <s v="ActionUp"/>
    <n v="6.0860708830004997"/>
    <s v="ActionDown"/>
    <n v="6.1818076540002904"/>
    <s v="ActionUp"/>
    <n v="6.2451823930005004"/>
    <s v="ActionDown"/>
    <n v="6.3256719759992803"/>
    <s v="ActionUp"/>
    <n v="6.3937394240001497"/>
    <s v="ActionDown"/>
    <n v="6.7857173930005903"/>
    <s v="ActionUp"/>
    <n v="6.8421574969997803"/>
    <s v="ActionDown"/>
    <n v="7.2327023409998201"/>
    <s v="ActionUp"/>
    <n v="7.287698903001"/>
    <s v="ActionDown"/>
    <n v="7.3823594759996896"/>
    <s v="ActionUp"/>
    <n v="7.4382956219997096"/>
    <s v="ActionDown"/>
    <n v="7.5258922360008"/>
    <s v="ActionUp"/>
    <n v="7.5869858820005902"/>
    <s v="ActionDown"/>
    <n v="7.9802579650004102"/>
    <s v="ActionUp"/>
    <n v="8.0264284860004391"/>
    <s v="ActionDown"/>
    <n v="8.1095116110009204"/>
    <s v="ActionUp"/>
    <n v="8.1773404129999108"/>
    <s v="ActionDown"/>
    <n v="8.2678922880004393"/>
    <s v="ActionUp"/>
    <n v="8.3214419239993695"/>
    <s v="ActionDown"/>
    <n v="8.4167348920000205"/>
    <s v="ActionUp"/>
    <n v="8.4810454649996192"/>
    <s v="ActionDown"/>
    <n v="8.57911067299937"/>
    <s v="ActionUp"/>
    <n v="8.6574040590003207"/>
    <s v="ActionDown"/>
    <n v="9.0772760899999394"/>
    <s v="ActionUp"/>
    <n v="9.1252554130005592"/>
    <s v="ActionDown"/>
    <n v="9.2136701519993895"/>
    <s v="ActionUp"/>
    <n v="9.2833971840009308"/>
    <s v="Stop"/>
    <n v="9.7896131210000004"/>
  </r>
  <r>
    <x v="1"/>
    <x v="12"/>
    <n v="261"/>
    <x v="38"/>
    <s v="Setup"/>
    <s v="Huawei Honor"/>
    <s v="Start"/>
    <n v="8.0210011219605803E-6"/>
    <s v="ActionDown"/>
    <n v="0.610940833999848"/>
    <s v="ActionUp"/>
    <n v="0.66613697899992896"/>
    <s v="ActionDown"/>
    <n v="0.88333208299991295"/>
    <s v="ActionUp"/>
    <n v="0.96362604200112401"/>
    <s v="ActionDown"/>
    <n v="1.5000448959999599"/>
    <s v="ActionUp"/>
    <n v="1.5546545830002201"/>
    <s v="ActionDown"/>
    <n v="1.7720559370009099"/>
    <s v="ActionUp"/>
    <n v="1.8407847910002599"/>
    <s v="ActionDown"/>
    <n v="2.2022366660003101"/>
    <s v="ActionUp"/>
    <n v="2.2566604679996001"/>
    <s v="ActionDown"/>
    <n v="2.35541328100043"/>
    <s v="ActionUp"/>
    <n v="2.4232222390000899"/>
    <s v="ActionDown"/>
    <n v="2.8447954679995702"/>
    <s v="ActionUp"/>
    <n v="2.8992959890001599"/>
    <s v="ActionDown"/>
    <n v="3.2638668220006299"/>
    <s v="ActionUp"/>
    <n v="3.3177582280004501"/>
    <s v="ActionDown"/>
    <n v="3.4077128640001302"/>
    <s v="ActionUp"/>
    <n v="3.4932873430006999"/>
    <s v="ActionDown"/>
    <n v="3.7383120819995299"/>
    <s v="ActionUp"/>
    <n v="3.7843370299997301"/>
    <s v="ActionDown"/>
    <n v="3.8880533320007"/>
    <s v="ActionUp"/>
    <n v="3.9522411449997801"/>
    <s v="ActionDown"/>
    <n v="4.0500450510007697"/>
    <s v="ActionUp"/>
    <n v="4.1199624470009404"/>
    <s v="ActionDown"/>
    <n v="5.0968676030006401"/>
    <s v="ActionUp"/>
    <n v="5.1471913010009303"/>
    <s v="ActionDown"/>
    <n v="5.5384822380001397"/>
    <s v="ActionUp"/>
    <n v="5.5753701020003001"/>
    <s v="ActionDown"/>
    <n v="5.6676824460009803"/>
    <s v="ActionUp"/>
    <n v="5.7282118210005102"/>
    <s v="ActionDown"/>
    <n v="5.8257337480008502"/>
    <s v="ActionUp"/>
    <n v="5.8869761959995204"/>
    <s v="ActionDown"/>
    <n v="6.2533862479995097"/>
    <s v="ActionUp"/>
    <n v="6.3215157270005804"/>
    <s v="ActionDown"/>
    <n v="6.7135789559997603"/>
    <s v="ActionUp"/>
    <n v="6.7660191640006797"/>
    <s v="ActionDown"/>
    <n v="6.8629339039998696"/>
    <s v="ActionUp"/>
    <n v="6.9267305710000002"/>
    <s v="ActionDown"/>
    <n v="7.0074794249994703"/>
    <s v="ActionUp"/>
    <n v="7.0780680709994996"/>
    <s v="ActionDown"/>
    <n v="7.4676019769995001"/>
    <s v="ActionUp"/>
    <n v="7.5176120289997899"/>
    <s v="ActionDown"/>
    <n v="7.6048581230006604"/>
    <s v="ActionUp"/>
    <n v="7.6735566120005299"/>
    <s v="ActionDown"/>
    <n v="7.7552001540006996"/>
    <s v="ActionUp"/>
    <n v="7.8330480180011302"/>
    <s v="ActionDown"/>
    <n v="7.9119701020008497"/>
    <s v="ActionUp"/>
    <n v="7.98607223700128"/>
    <s v="ActionDown"/>
    <n v="8.08876796600088"/>
    <s v="ActionUp"/>
    <n v="8.1746741120005009"/>
    <s v="ActionDown"/>
    <n v="8.5390971850010793"/>
    <s v="ActionUp"/>
    <n v="8.6097994240008102"/>
    <s v="ActionDown"/>
    <n v="8.70558489300128"/>
    <s v="ActionUp"/>
    <n v="8.7428956220010097"/>
    <s v="Stop"/>
    <n v="9.2216032260002905"/>
  </r>
  <r>
    <x v="1"/>
    <x v="12"/>
    <n v="262"/>
    <x v="38"/>
    <s v="Setup"/>
    <s v="Huawei Honor"/>
    <s v="Start"/>
    <n v="6.6669999796431503E-6"/>
    <s v="ActionDown"/>
    <n v="0.83562609399996202"/>
    <s v="ActionUp"/>
    <n v="0.89968994800074098"/>
    <s v="ActionDown"/>
    <n v="1.1142749999999"/>
    <s v="ActionUp"/>
    <n v="1.1961156769993899"/>
    <s v="ActionDown"/>
    <n v="1.6746550000007101"/>
    <s v="ActionUp"/>
    <n v="1.7425576559999101"/>
    <s v="ActionDown"/>
    <n v="1.9927666660005301"/>
    <s v="ActionUp"/>
    <n v="2.04528916600065"/>
    <s v="ActionDown"/>
    <n v="2.4366051039996801"/>
    <s v="ActionUp"/>
    <n v="2.4974668220002001"/>
    <s v="ActionDown"/>
    <n v="2.5890195310003001"/>
    <s v="ActionUp"/>
    <n v="2.6647720309993002"/>
    <s v="ActionDown"/>
    <n v="3.1120933849997501"/>
    <s v="ActionUp"/>
    <n v="3.1830311449994002"/>
    <s v="ActionDown"/>
    <n v="3.5427043740000901"/>
    <s v="ActionUp"/>
    <n v="3.58173380100015"/>
    <s v="ActionDown"/>
    <n v="3.6858383319995398"/>
    <s v="ActionUp"/>
    <n v="3.75886041600097"/>
    <s v="ActionDown"/>
    <n v="3.9573393740010898"/>
    <s v="ActionUp"/>
    <n v="4.0212291650004701"/>
    <s v="ActionDown"/>
    <n v="4.11026348800078"/>
    <s v="ActionUp"/>
    <n v="4.1712794779996303"/>
    <s v="ActionDown"/>
    <n v="4.2742393740008904"/>
    <s v="ActionUp"/>
    <n v="4.3398149469994598"/>
    <s v="ActionDown"/>
    <n v="5.3131577069998404"/>
    <s v="ActionUp"/>
    <n v="5.3826246339995096"/>
    <s v="ActionDown"/>
    <n v="5.7748451540010102"/>
    <s v="ActionUp"/>
    <n v="5.81203031100085"/>
    <s v="ActionDown"/>
    <n v="5.8997271330008498"/>
    <s v="ActionUp"/>
    <n v="5.9629361959996396"/>
    <s v="ActionDown"/>
    <n v="6.0511729669997196"/>
    <s v="ActionUp"/>
    <n v="6.1243329150001902"/>
    <s v="ActionDown"/>
    <n v="6.4900846849995997"/>
    <s v="ActionUp"/>
    <n v="6.5564836440007603"/>
    <s v="ActionDown"/>
    <n v="6.9178094769995297"/>
    <s v="ActionUp"/>
    <n v="6.9745482270009198"/>
    <s v="ActionDown"/>
    <n v="7.0527205710004601"/>
    <s v="ActionUp"/>
    <n v="7.1249968730007804"/>
    <s v="ActionDown"/>
    <n v="7.2202640600007699"/>
    <s v="ActionUp"/>
    <n v="7.2923468200006001"/>
    <s v="ActionDown"/>
    <n v="7.6181693199996499"/>
    <s v="ActionUp"/>
    <n v="7.6651172889996797"/>
    <s v="ActionDown"/>
    <n v="7.7631297370007797"/>
    <s v="ActionUp"/>
    <n v="7.82503286199971"/>
    <s v="ActionDown"/>
    <n v="7.9070455180008103"/>
    <s v="ActionUp"/>
    <n v="7.9685522370000399"/>
    <s v="ActionDown"/>
    <n v="8.0543879659999202"/>
    <s v="ActionUp"/>
    <n v="8.1208761950001591"/>
    <s v="ActionDown"/>
    <n v="8.2271956220010907"/>
    <s v="ActionUp"/>
    <n v="8.29579921600088"/>
    <s v="ActionDown"/>
    <n v="8.6870929140004591"/>
    <s v="ActionUp"/>
    <n v="8.7317940590000909"/>
    <s v="ActionDown"/>
    <n v="8.8436963509993802"/>
    <s v="ActionUp"/>
    <n v="8.9141428090006194"/>
    <s v="Stop"/>
    <n v="9.7717381220008903"/>
  </r>
  <r>
    <x v="1"/>
    <x v="12"/>
    <n v="263"/>
    <x v="38"/>
    <s v="Setup"/>
    <s v="Huawei Honor"/>
    <s v="Start"/>
    <n v="6.1449991335393802E-6"/>
    <s v="ActionDown"/>
    <n v="1.0404680720002899"/>
    <s v="ActionUp"/>
    <n v="1.1092629159993499"/>
    <s v="ActionDown"/>
    <n v="1.3540270299999899"/>
    <s v="ActionUp"/>
    <n v="1.41021369699956"/>
    <s v="ActionDown"/>
    <n v="1.8860804679989001"/>
    <s v="ActionUp"/>
    <n v="1.9426430200000999"/>
    <s v="ActionDown"/>
    <n v="2.1570190610000202"/>
    <s v="ActionUp"/>
    <n v="2.23661786299999"/>
    <s v="ActionDown"/>
    <n v="2.5657031760001701"/>
    <s v="ActionUp"/>
    <n v="2.6365288010001602"/>
    <s v="ActionDown"/>
    <n v="2.7180456759997398"/>
    <s v="ActionUp"/>
    <n v="2.78058640500057"/>
    <s v="ActionDown"/>
    <n v="3.2033573939988802"/>
    <s v="ActionUp"/>
    <n v="3.2634216129990801"/>
    <s v="ActionDown"/>
    <n v="3.57073979000051"/>
    <s v="ActionUp"/>
    <n v="3.6301144249991899"/>
    <s v="ActionDown"/>
    <n v="3.7281091129989301"/>
    <s v="ActionUp"/>
    <n v="3.7964879669998401"/>
    <s v="ActionDown"/>
    <n v="3.9888312999992102"/>
    <s v="ActionUp"/>
    <n v="4.0524193210003396"/>
    <s v="ActionDown"/>
    <n v="4.1370138000001999"/>
    <s v="ActionUp"/>
    <n v="4.20238682099989"/>
    <s v="ActionDown"/>
    <n v="4.3163106230003896"/>
    <s v="ActionUp"/>
    <n v="4.3860131229994197"/>
    <s v="ActionDown"/>
    <n v="5.2712740599999899"/>
    <s v="ActionUp"/>
    <n v="5.3421333829992301"/>
    <s v="ActionDown"/>
    <n v="5.7037319249993699"/>
    <s v="ActionUp"/>
    <n v="5.7666970810005296"/>
    <s v="ActionDown"/>
    <n v="5.8547960910000203"/>
    <s v="ActionUp"/>
    <n v="5.9243906739993601"/>
    <s v="ActionDown"/>
    <n v="6.0250554140002297"/>
    <s v="ActionUp"/>
    <n v="6.0860001540004296"/>
    <s v="ActionDown"/>
    <n v="6.4512915079994801"/>
    <s v="ActionUp"/>
    <n v="6.5185219239992804"/>
    <s v="ActionDown"/>
    <n v="6.9077436429997698"/>
    <s v="ActionUp"/>
    <n v="6.9569266639991802"/>
    <s v="ActionDown"/>
    <n v="7.0519051529990904"/>
    <s v="ActionUp"/>
    <n v="7.1157279139988496"/>
    <s v="ActionDown"/>
    <n v="7.1963090589997503"/>
    <s v="ActionUp"/>
    <n v="7.2665812989998804"/>
    <s v="ActionDown"/>
    <n v="7.6329377570000299"/>
    <s v="ActionUp"/>
    <n v="7.6735165589998298"/>
    <s v="ActionDown"/>
    <n v="7.7538368719997299"/>
    <s v="ActionUp"/>
    <n v="7.8193830179989101"/>
    <s v="ActionDown"/>
    <n v="7.91598525699919"/>
    <s v="ActionUp"/>
    <n v="7.9787521319994896"/>
    <s v="ActionDown"/>
    <n v="8.0721868189993895"/>
    <s v="ActionUp"/>
    <n v="8.1456085379995695"/>
    <s v="ActionDown"/>
    <n v="8.2581017150005191"/>
    <s v="ActionUp"/>
    <n v="8.2728581219998798"/>
    <s v="ActionDown"/>
    <n v="8.6903323919996094"/>
    <s v="ActionUp"/>
    <n v="8.7321239029988593"/>
    <s v="ActionDown"/>
    <n v="8.8336016109988105"/>
    <s v="ActionUp"/>
    <n v="8.8993150999995105"/>
    <s v="Stop"/>
    <n v="9.4922472879989002"/>
  </r>
  <r>
    <x v="1"/>
    <x v="12"/>
    <n v="264"/>
    <x v="38"/>
    <s v="Setup"/>
    <s v="Huawei Honor"/>
    <s v="Start"/>
    <n v="7.7599997894139893E-6"/>
    <s v="ActionDown"/>
    <n v="2.88352067599953"/>
    <s v="ActionUp"/>
    <n v="2.93942546799917"/>
    <s v="ActionDown"/>
    <n v="3.1369760929992401"/>
    <s v="ActionUp"/>
    <n v="3.2180517169999798"/>
    <s v="ActionDown"/>
    <n v="3.6942877069995999"/>
    <s v="ActionUp"/>
    <n v="3.7494430189999499"/>
    <s v="ActionDown"/>
    <n v="3.94124588399972"/>
    <s v="ActionUp"/>
    <n v="4.0143109879991199"/>
    <s v="ActionDown"/>
    <n v="4.3740257270001104"/>
    <s v="ActionUp"/>
    <n v="4.43103874799999"/>
    <s v="ActionDown"/>
    <n v="4.52075843599959"/>
    <s v="ActionUp"/>
    <n v="4.5904507790000899"/>
    <s v="ActionDown"/>
    <n v="5.03905525799928"/>
    <s v="ActionUp"/>
    <n v="5.0974003109986299"/>
    <s v="ActionDown"/>
    <n v="5.4591773939991901"/>
    <s v="ActionUp"/>
    <n v="5.5141502059996101"/>
    <s v="ActionDown"/>
    <n v="5.6189545289998897"/>
    <s v="ActionUp"/>
    <n v="5.6951839559988002"/>
    <s v="ActionDown"/>
    <n v="5.9154961439999099"/>
    <s v="ActionUp"/>
    <n v="5.9765066119998602"/>
    <s v="ActionDown"/>
    <n v="6.0717089559984698"/>
    <s v="ActionUp"/>
    <n v="6.12612900800013"/>
    <s v="ActionDown"/>
    <n v="6.2348353099987399"/>
    <s v="ActionUp"/>
    <n v="6.2931019249990596"/>
    <s v="ActionDown"/>
    <n v="7.3855592679992697"/>
    <s v="ActionUp"/>
    <n v="7.4327349449995301"/>
    <s v="ActionDown"/>
    <n v="7.8241801529984496"/>
    <s v="ActionUp"/>
    <n v="7.8607942679991503"/>
    <s v="ActionDown"/>
    <n v="7.9572774449989003"/>
    <s v="ActionUp"/>
    <n v="8.0196539549997397"/>
    <s v="ActionDown"/>
    <n v="8.1102514549984299"/>
    <s v="ActionUp"/>
    <n v="8.1799515589991607"/>
    <s v="ActionDown"/>
    <n v="8.5425605700001999"/>
    <s v="ActionUp"/>
    <n v="8.5910362469985504"/>
    <s v="ActionDown"/>
    <n v="8.9544890069992107"/>
    <s v="ActionUp"/>
    <n v="9.0157289029993901"/>
    <s v="ActionDown"/>
    <n v="9.1035927569992001"/>
    <s v="ActionUp"/>
    <n v="9.1732079129997093"/>
    <s v="ActionDown"/>
    <n v="9.2601248920000199"/>
    <s v="ActionUp"/>
    <n v="9.3315306730000795"/>
    <s v="ActionDown"/>
    <n v="9.6615284339986793"/>
    <s v="ActionUp"/>
    <n v="9.7092037980000896"/>
    <s v="ActionDown"/>
    <n v="9.8058638499987794"/>
    <s v="ActionUp"/>
    <n v="9.8676900479986198"/>
    <s v="ActionDown"/>
    <n v="9.9573258290001796"/>
    <s v="ActionUp"/>
    <n v="10.018971297999"/>
    <s v="ActionDown"/>
    <n v="10.1050389020001"/>
    <s v="ActionUp"/>
    <n v="10.1632102039984"/>
    <s v="ActionDown"/>
    <n v="10.2686778089992"/>
    <s v="ActionUp"/>
    <n v="10.3378469749986"/>
    <s v="ActionDown"/>
    <n v="10.7011956729984"/>
    <s v="ActionUp"/>
    <n v="10.755164422998799"/>
    <s v="ActionDown"/>
    <n v="10.841107131000101"/>
    <s v="ActionUp"/>
    <n v="10.9129355169989"/>
    <s v="Stop"/>
    <n v="11.507459213999001"/>
  </r>
  <r>
    <x v="1"/>
    <x v="12"/>
    <n v="265"/>
    <x v="38"/>
    <s v="Setup"/>
    <s v="Huawei Honor"/>
    <s v="Start"/>
    <n v="1.05210001493105E-5"/>
    <s v="ActionDown"/>
    <n v="1.23448296800052"/>
    <s v="ActionUp"/>
    <n v="1.29142468700047"/>
    <s v="ActionDown"/>
    <n v="1.5109107810003399"/>
    <s v="ActionUp"/>
    <n v="1.587765364"/>
    <s v="ActionDown"/>
    <n v="2.09773421799945"/>
    <s v="ActionUp"/>
    <n v="2.1660785410003802"/>
    <s v="ActionDown"/>
    <n v="2.3867671339994501"/>
    <s v="ActionUp"/>
    <n v="2.4649942699998002"/>
    <s v="ActionDown"/>
    <n v="2.7953149990007602"/>
    <s v="ActionUp"/>
    <n v="2.8635653629989899"/>
    <s v="ActionDown"/>
    <n v="2.9533759360001501"/>
    <s v="ActionUp"/>
    <n v="3.0239560400004799"/>
    <s v="ActionDown"/>
    <n v="3.4721483319990498"/>
    <s v="ActionUp"/>
    <n v="3.5273151029996299"/>
    <s v="ActionDown"/>
    <n v="3.8563003109993499"/>
    <s v="ActionUp"/>
    <n v="3.91741135300071"/>
    <s v="ActionDown"/>
    <n v="4.0092590610001899"/>
    <s v="ActionUp"/>
    <n v="4.0862727069998002"/>
    <s v="ActionDown"/>
    <n v="4.33216359200014"/>
    <s v="ActionUp"/>
    <n v="4.3637736959990399"/>
    <s v="ActionDown"/>
    <n v="4.4460549460000003"/>
    <s v="ActionUp"/>
    <n v="4.51455744600025"/>
    <s v="ActionDown"/>
    <n v="4.6209448939989599"/>
    <s v="ActionUp"/>
    <n v="4.6837191649992702"/>
    <s v="ActionDown"/>
    <n v="5.7188298420005497"/>
    <s v="ActionUp"/>
    <n v="5.7785098419990302"/>
    <s v="ActionDown"/>
    <n v="6.1439769249991496"/>
    <s v="ActionUp"/>
    <n v="6.1902008310007597"/>
    <s v="ActionDown"/>
    <n v="6.2890366640003696"/>
    <s v="ActionUp"/>
    <n v="6.3588945289993699"/>
    <s v="ActionDown"/>
    <n v="6.4400659349994296"/>
    <s v="ActionUp"/>
    <n v="6.5023105700001897"/>
    <s v="ActionDown"/>
    <n v="6.89262161199985"/>
    <s v="ActionUp"/>
    <n v="6.9404330699999202"/>
    <s v="ActionDown"/>
    <n v="7.2706347370003597"/>
    <s v="ActionUp"/>
    <n v="7.3245781740006297"/>
    <s v="ActionDown"/>
    <n v="7.41314265300025"/>
    <s v="ActionUp"/>
    <n v="7.4776747369996803"/>
    <s v="ActionDown"/>
    <n v="7.5672414549990199"/>
    <s v="ActionUp"/>
    <n v="7.6282430179999201"/>
    <s v="ActionDown"/>
    <n v="8.0237848929991706"/>
    <s v="ActionUp"/>
    <n v="8.0614046840000793"/>
    <s v="ActionDown"/>
    <n v="8.1319728090002101"/>
    <s v="ActionUp"/>
    <n v="8.2144069759997294"/>
    <s v="ActionDown"/>
    <n v="8.2792691110007492"/>
    <s v="ActionUp"/>
    <n v="8.3474034859991608"/>
    <s v="ActionDown"/>
    <n v="8.4475466109997797"/>
    <s v="ActionUp"/>
    <n v="8.5101569239996007"/>
    <s v="ActionDown"/>
    <n v="8.6074833299990097"/>
    <s v="ActionUp"/>
    <n v="8.6775548400000808"/>
    <s v="ActionDown"/>
    <n v="9.0261370799998897"/>
    <s v="ActionUp"/>
    <n v="9.0750833820002299"/>
    <s v="ActionDown"/>
    <n v="9.1747179649992106"/>
    <s v="ActionUp"/>
    <n v="9.2354777569998898"/>
    <s v="Stop"/>
    <n v="9.8033235380007593"/>
  </r>
  <r>
    <x v="1"/>
    <x v="12"/>
    <n v="266"/>
    <x v="38"/>
    <s v="SlowWalk"/>
    <s v="Huawei Honor"/>
    <s v="Start"/>
    <n v="8.9059994934359498E-6"/>
    <s v="ActionDown"/>
    <n v="15.2653505149992"/>
    <s v="ActionUp"/>
    <n v="15.327616140000799"/>
    <s v="ActionDown"/>
    <n v="15.5747589519996"/>
    <s v="ActionUp"/>
    <n v="15.6379200459996"/>
    <s v="ActionDown"/>
    <n v="16.150879160000802"/>
    <s v="ActionUp"/>
    <n v="16.204874315999401"/>
    <s v="ActionDown"/>
    <n v="16.395761764000699"/>
    <s v="ActionUp"/>
    <n v="16.473335565999101"/>
    <s v="ActionDown"/>
    <n v="16.8985509310005"/>
    <s v="ActionUp"/>
    <n v="16.951716972000199"/>
    <s v="ActionDown"/>
    <n v="17.0412437430004"/>
    <s v="ActionUp"/>
    <n v="17.104915149000501"/>
    <s v="ActionDown"/>
    <n v="17.550346399000698"/>
    <s v="ActionUp"/>
    <n v="17.607782962000702"/>
    <s v="ActionDown"/>
    <n v="17.939648326000601"/>
    <s v="ActionUp"/>
    <n v="18.0004946799999"/>
    <s v="ActionDown"/>
    <n v="18.0958620759993"/>
    <s v="ActionUp"/>
    <n v="18.151325669999999"/>
    <s v="ActionDown"/>
    <n v="18.400716710999401"/>
    <s v="ActionUp"/>
    <n v="18.427048014000299"/>
    <s v="ActionDown"/>
    <n v="18.509929420000802"/>
    <s v="ActionUp"/>
    <n v="18.565911399000399"/>
    <s v="ActionDown"/>
    <n v="18.6689807740003"/>
    <s v="ActionUp"/>
    <n v="18.731539627999101"/>
    <s v="ActionDown"/>
    <n v="19.766573689999799"/>
    <s v="ActionUp"/>
    <n v="19.8298723360003"/>
    <s v="ActionDown"/>
    <n v="20.224639731999499"/>
    <s v="ActionUp"/>
    <n v="20.277811034000401"/>
    <s v="ActionDown"/>
    <n v="20.367262023000801"/>
    <s v="ActionUp"/>
    <n v="20.429907491999899"/>
    <s v="ActionDown"/>
    <n v="20.519813065000498"/>
    <s v="ActionUp"/>
    <n v="20.580744939999899"/>
    <s v="ActionDown"/>
    <n v="20.911587856000502"/>
    <s v="ActionUp"/>
    <n v="20.9829763460002"/>
    <s v="ActionDown"/>
    <n v="21.3463652000009"/>
    <s v="ActionUp"/>
    <n v="21.391922856000701"/>
    <s v="ActionDown"/>
    <n v="21.483645148000502"/>
    <s v="ActionUp"/>
    <n v="21.544431136999201"/>
    <s v="ActionDown"/>
    <n v="21.640067178999701"/>
    <s v="ActionUp"/>
    <n v="21.705231346000801"/>
    <s v="ActionDown"/>
    <n v="22.035920563999699"/>
    <s v="ActionUp"/>
    <n v="22.0889794180002"/>
    <s v="ActionDown"/>
    <n v="22.180011709999199"/>
    <s v="ActionUp"/>
    <n v="22.239811761999501"/>
    <s v="ActionDown"/>
    <n v="22.3392456159999"/>
    <s v="ActionUp"/>
    <n v="22.3996501469991"/>
    <s v="ActionDown"/>
    <n v="22.4883769700009"/>
    <s v="ActionUp"/>
    <n v="22.554471449000602"/>
    <s v="ActionDown"/>
    <n v="22.657152804000301"/>
    <s v="ActionUp"/>
    <n v="22.721576501000499"/>
    <s v="ActionDown"/>
    <n v="23.024819886999399"/>
    <s v="ActionUp"/>
    <n v="23.088321396999099"/>
    <s v="ActionDown"/>
    <n v="23.186900979999301"/>
    <s v="ActionUp"/>
    <n v="23.240749000999099"/>
    <s v="Stop"/>
    <n v="23.9538105640003"/>
  </r>
  <r>
    <x v="1"/>
    <x v="12"/>
    <n v="267"/>
    <x v="38"/>
    <s v="SlowWalk"/>
    <s v="Huawei Honor"/>
    <s v="Start"/>
    <n v="5.8329987950855798E-6"/>
    <s v="ActionDown"/>
    <n v="1.2531528119998201"/>
    <s v="ActionUp"/>
    <n v="1.3256040619999101"/>
    <s v="ActionDown"/>
    <n v="1.5696967699986999"/>
    <s v="ActionUp"/>
    <n v="1.63578588400014"/>
    <s v="ActionDown"/>
    <n v="2.1740154149993001"/>
    <s v="ActionUp"/>
    <n v="2.24661765499877"/>
    <s v="ActionDown"/>
    <n v="2.4406957800001599"/>
    <s v="ActionUp"/>
    <n v="2.52634218599996"/>
    <s v="ActionDown"/>
    <n v="2.8902698940000802"/>
    <s v="ActionUp"/>
    <n v="2.94444015499902"/>
    <s v="ActionDown"/>
    <n v="3.0336991650001401"/>
    <s v="ActionUp"/>
    <n v="3.1054511439997401"/>
    <s v="ActionDown"/>
    <n v="3.5335177589986402"/>
    <s v="ActionUp"/>
    <n v="3.5977506749986699"/>
    <s v="ActionDown"/>
    <n v="3.9601126540001101"/>
    <s v="ActionUp"/>
    <n v="4.0082381749998603"/>
    <s v="ActionDown"/>
    <n v="4.0912999979991502"/>
    <s v="ActionUp"/>
    <n v="4.1593273420003198"/>
    <s v="ActionDown"/>
    <n v="4.3773571330002596"/>
    <s v="ActionUp"/>
    <n v="4.4261711959988999"/>
    <s v="ActionDown"/>
    <n v="4.5270876539998399"/>
    <s v="ActionUp"/>
    <n v="4.5769030709998297"/>
    <s v="ActionDown"/>
    <n v="4.6745740599999399"/>
    <s v="ActionUp"/>
    <n v="4.7375723409986596"/>
    <s v="ActionDown"/>
    <n v="5.7156970289997799"/>
    <s v="ActionUp"/>
    <n v="5.76327869499982"/>
    <s v="ActionDown"/>
    <n v="6.0941474969986302"/>
    <s v="ActionUp"/>
    <n v="6.14763676799884"/>
    <s v="ActionDown"/>
    <n v="6.2377608299993801"/>
    <s v="ActionUp"/>
    <n v="6.3085822889988696"/>
    <s v="ActionDown"/>
    <n v="6.38941697599875"/>
    <s v="ActionUp"/>
    <n v="6.4502722889992503"/>
    <s v="ActionDown"/>
    <n v="6.7848430699996198"/>
    <s v="ActionUp"/>
    <n v="6.8286094759987401"/>
    <s v="ActionDown"/>
    <n v="7.1565766109997604"/>
    <s v="ActionUp"/>
    <n v="7.2047693719996397"/>
    <s v="ActionDown"/>
    <n v="7.3080131219994602"/>
    <s v="ActionUp"/>
    <n v="7.3484824449988002"/>
    <s v="ActionDown"/>
    <n v="7.48473010099951"/>
    <s v="ActionUp"/>
    <n v="7.5407775490002598"/>
    <s v="ActionDown"/>
    <n v="7.8692046319993096"/>
    <s v="ActionUp"/>
    <n v="7.9093229649988599"/>
    <s v="ActionDown"/>
    <n v="7.9992134860003699"/>
    <s v="ActionUp"/>
    <n v="8.0589357779990607"/>
    <s v="ActionDown"/>
    <n v="8.1411571839998906"/>
    <s v="ActionUp"/>
    <n v="8.2128515589993096"/>
    <s v="ActionDown"/>
    <n v="8.2948726009999501"/>
    <s v="ActionUp"/>
    <n v="8.3645727570001291"/>
    <s v="ActionDown"/>
    <n v="8.4468057249996402"/>
    <s v="ActionUp"/>
    <n v="8.5306837459993403"/>
    <s v="ActionDown"/>
    <n v="8.7816323400002094"/>
    <s v="ActionUp"/>
    <n v="8.8267250480002897"/>
    <s v="ActionDown"/>
    <n v="8.9208498919997492"/>
    <s v="ActionUp"/>
    <n v="8.9943683290002792"/>
    <s v="Stop"/>
    <n v="9.9728771310001303"/>
  </r>
  <r>
    <x v="1"/>
    <x v="12"/>
    <n v="268"/>
    <x v="38"/>
    <s v="SlowWalk"/>
    <s v="Huawei Honor"/>
    <s v="Start"/>
    <n v="6.2499984778696603E-6"/>
    <s v="ActionDown"/>
    <n v="1.27830192699912"/>
    <s v="ActionUp"/>
    <n v="1.3234267699990501"/>
    <s v="ActionDown"/>
    <n v="1.6045772389988899"/>
    <s v="ActionUp"/>
    <n v="1.68090348899932"/>
    <s v="ActionDown"/>
    <n v="2.1590555719994802"/>
    <s v="ActionUp"/>
    <n v="2.23923515599926"/>
    <s v="ActionDown"/>
    <n v="2.4589680720000602"/>
    <s v="ActionUp"/>
    <n v="2.54586354099956"/>
    <s v="ActionDown"/>
    <n v="2.91208249899864"/>
    <s v="ActionUp"/>
    <n v="2.94088468699919"/>
    <s v="ActionDown"/>
    <n v="3.0428727069993302"/>
    <s v="ActionUp"/>
    <n v="3.1165695299987402"/>
    <s v="ActionDown"/>
    <n v="3.5661431759999598"/>
    <s v="ActionUp"/>
    <n v="3.6405622899983401"/>
    <s v="ActionDown"/>
    <n v="3.9734172379994499"/>
    <s v="ActionUp"/>
    <n v="4.02370432199859"/>
    <s v="ActionDown"/>
    <n v="4.1048443740000904"/>
    <s v="ActionUp"/>
    <n v="4.1777576549993602"/>
    <s v="ActionDown"/>
    <n v="4.4243434879990602"/>
    <s v="ActionUp"/>
    <n v="4.4568554149991497"/>
    <s v="ActionDown"/>
    <n v="4.54183822799859"/>
    <s v="ActionUp"/>
    <n v="4.6082523939985496"/>
    <s v="ActionDown"/>
    <n v="4.6864905189995598"/>
    <s v="ActionUp"/>
    <n v="4.7575450499989502"/>
    <s v="ActionDown"/>
    <n v="5.70884020599987"/>
    <s v="ActionUp"/>
    <n v="5.7650049979983997"/>
    <s v="ActionDown"/>
    <n v="6.1286292689983304"/>
    <s v="ActionUp"/>
    <n v="6.1668018729997103"/>
    <s v="ActionDown"/>
    <n v="6.2568313519986898"/>
    <s v="ActionUp"/>
    <n v="6.3195797369989997"/>
    <s v="ActionDown"/>
    <n v="6.4077160389988403"/>
    <s v="ActionUp"/>
    <n v="6.4713617159995902"/>
    <s v="ActionDown"/>
    <n v="6.8662141119984801"/>
    <s v="ActionUp"/>
    <n v="6.91995306999888"/>
    <s v="ActionDown"/>
    <n v="7.3119394239984103"/>
    <s v="ActionUp"/>
    <n v="7.3521352059997298"/>
    <s v="ActionDown"/>
    <n v="7.44961546599915"/>
    <s v="ActionUp"/>
    <n v="7.5089492679999204"/>
    <s v="ActionDown"/>
    <n v="7.6011315079995203"/>
    <s v="ActionUp"/>
    <n v="7.6801478620000099"/>
    <s v="ActionDown"/>
    <n v="8.0242365069989301"/>
    <s v="ActionUp"/>
    <n v="8.0633411949984293"/>
    <s v="ActionDown"/>
    <n v="8.1691523929985106"/>
    <s v="ActionUp"/>
    <n v="8.2316955179994693"/>
    <s v="ActionDown"/>
    <n v="8.3172961429991101"/>
    <s v="ActionUp"/>
    <n v="8.3838718199985998"/>
    <s v="ActionDown"/>
    <n v="8.4721723409984406"/>
    <s v="ActionUp"/>
    <n v="8.5429307259982998"/>
    <s v="ActionDown"/>
    <n v="8.6398820799986407"/>
    <s v="ActionUp"/>
    <n v="8.6943796839987009"/>
    <s v="ActionDown"/>
    <n v="9.0576476009991893"/>
    <s v="ActionUp"/>
    <n v="9.1216312469987297"/>
    <s v="ActionDown"/>
    <n v="9.20731056999829"/>
    <s v="ActionUp"/>
    <n v="9.2717999969990998"/>
    <s v="Stop"/>
    <n v="9.8998034339983807"/>
  </r>
  <r>
    <x v="1"/>
    <x v="12"/>
    <n v="269"/>
    <x v="38"/>
    <s v="SlowWalk"/>
    <s v="Huawei Honor"/>
    <s v="Start"/>
    <n v="1.6093999875010899E-5"/>
    <s v="ActionDown"/>
    <n v="1.6724045829996601"/>
    <s v="ActionUp"/>
    <n v="1.74237947799883"/>
    <s v="ActionDown"/>
    <n v="1.98746786399897"/>
    <s v="ActionUp"/>
    <n v="2.0682123949991298"/>
    <s v="ActionDown"/>
    <n v="2.5500145819987599"/>
    <s v="ActionUp"/>
    <n v="2.6139873949996399"/>
    <s v="ActionDown"/>
    <n v="2.8591666129996098"/>
    <s v="ActionUp"/>
    <n v="2.93042916499871"/>
    <s v="ActionDown"/>
    <n v="3.3219686439988401"/>
    <s v="ActionUp"/>
    <n v="3.3787763009986498"/>
    <s v="ActionDown"/>
    <n v="3.4575658839985399"/>
    <s v="ActionUp"/>
    <n v="3.5313317689997299"/>
    <s v="ActionDown"/>
    <n v="3.9542932799995398"/>
    <s v="ActionUp"/>
    <n v="4.0077152069989097"/>
    <s v="ActionDown"/>
    <n v="4.33846124799856"/>
    <s v="ActionUp"/>
    <n v="4.4012164050000102"/>
    <s v="ActionDown"/>
    <n v="4.4901652589996903"/>
    <s v="ActionUp"/>
    <n v="4.5613443729998799"/>
    <s v="ActionDown"/>
    <n v="4.7755369249989599"/>
    <s v="ActionUp"/>
    <n v="4.8333697379985097"/>
    <s v="ActionDown"/>
    <n v="4.9151365609995903"/>
    <s v="ActionUp"/>
    <n v="4.97657296699981"/>
    <s v="ActionDown"/>
    <n v="5.08512077900013"/>
    <s v="ActionUp"/>
    <n v="5.1617165600000501"/>
    <s v="ActionDown"/>
    <n v="6.0876297369995802"/>
    <s v="ActionUp"/>
    <n v="6.15992208099851"/>
    <s v="ActionDown"/>
    <n v="6.5222118719993798"/>
    <s v="ActionUp"/>
    <n v="6.5696053619994901"/>
    <s v="ActionDown"/>
    <n v="6.6505181219999896"/>
    <s v="ActionUp"/>
    <n v="6.7193479659999804"/>
    <s v="ActionDown"/>
    <n v="6.7916495809986301"/>
    <s v="ActionUp"/>
    <n v="6.8641005699992004"/>
    <s v="ActionDown"/>
    <n v="7.1935629660001696"/>
    <s v="ActionUp"/>
    <n v="7.2787781219994896"/>
    <s v="ActionDown"/>
    <n v="7.6702480699987001"/>
    <s v="ActionUp"/>
    <n v="7.6984082259987101"/>
    <s v="ActionDown"/>
    <n v="7.7968995279989004"/>
    <s v="ActionUp"/>
    <n v="7.8686924449993896"/>
    <s v="ActionDown"/>
    <n v="7.9572865589998401"/>
    <s v="ActionUp"/>
    <n v="8.0349874449984693"/>
    <s v="ActionDown"/>
    <n v="8.3991195799990201"/>
    <s v="ActionUp"/>
    <n v="8.4451389549994893"/>
    <s v="ActionDown"/>
    <n v="8.5385605699993903"/>
    <s v="ActionUp"/>
    <n v="8.60151676699933"/>
    <s v="ActionDown"/>
    <n v="8.6924591110000602"/>
    <s v="ActionUp"/>
    <n v="8.7554441109987202"/>
    <s v="ActionDown"/>
    <n v="8.83672166299948"/>
    <s v="ActionUp"/>
    <n v="8.9063466629995602"/>
    <s v="ActionDown"/>
    <n v="8.9961169239995797"/>
    <s v="ActionUp"/>
    <n v="9.0824830689998599"/>
    <s v="ActionDown"/>
    <n v="9.4437070799995109"/>
    <s v="ActionUp"/>
    <n v="9.5045390589984802"/>
    <s v="ActionDown"/>
    <n v="9.5962272879987704"/>
    <s v="ActionUp"/>
    <n v="9.6557143709997"/>
    <s v="Stop"/>
    <n v="10.2539570789995"/>
  </r>
  <r>
    <x v="1"/>
    <x v="12"/>
    <n v="270"/>
    <x v="38"/>
    <s v="SlowWalk"/>
    <s v="Huawei Honor"/>
    <s v="Start"/>
    <n v="9.0100002125836892E-6"/>
    <s v="ActionDown"/>
    <n v="1.6480786970005199"/>
    <s v="ActionUp"/>
    <n v="1.69645374900028"/>
    <s v="ActionDown"/>
    <n v="1.94205880100162"/>
    <s v="ActionUp"/>
    <n v="2.0588772380015099"/>
    <s v="ActionDown"/>
    <n v="2.5086467170003699"/>
    <s v="ActionUp"/>
    <n v="2.5852902070000701"/>
    <s v="ActionDown"/>
    <n v="2.8609363530012999"/>
    <s v="ActionUp"/>
    <n v="2.9150113000014199"/>
    <s v="ActionDown"/>
    <n v="3.2560718730001099"/>
    <s v="ActionUp"/>
    <n v="3.3124757800014701"/>
    <s v="ActionDown"/>
    <n v="3.4026472380010002"/>
    <s v="ActionUp"/>
    <n v="3.4787313000015199"/>
    <s v="ActionDown"/>
    <n v="3.92541968600016"/>
    <s v="ActionUp"/>
    <n v="4.0111545290001196"/>
    <s v="ActionDown"/>
    <n v="4.3538689560009498"/>
    <s v="ActionUp"/>
    <n v="4.4184474460016601"/>
    <s v="ActionDown"/>
    <n v="4.5297246330010204"/>
    <s v="ActionUp"/>
    <n v="4.6074804140007402"/>
    <s v="ActionDown"/>
    <n v="4.8548435390002798"/>
    <s v="ActionUp"/>
    <n v="4.8879004139998798"/>
    <s v="ActionDown"/>
    <n v="4.9726573410007404"/>
    <s v="ActionUp"/>
    <n v="5.0271076540011501"/>
    <s v="ActionDown"/>
    <n v="5.1268560910011702"/>
    <s v="ActionUp"/>
    <n v="5.1941529660016297"/>
    <s v="ActionDown"/>
    <n v="6.2248518200012697"/>
    <s v="ActionUp"/>
    <n v="6.2759747890013298"/>
    <s v="ActionDown"/>
    <n v="6.6074140070013501"/>
    <s v="ActionUp"/>
    <n v="6.6546508300016196"/>
    <s v="ActionDown"/>
    <n v="6.7430569759999299"/>
    <s v="ActionUp"/>
    <n v="6.8109284340007399"/>
    <s v="ActionDown"/>
    <n v="6.8853516640010604"/>
    <s v="ActionUp"/>
    <n v="6.9571549450010899"/>
    <s v="ActionDown"/>
    <n v="7.3187816630015696"/>
    <s v="ActionUp"/>
    <n v="7.3662475490000299"/>
    <s v="ActionDown"/>
    <n v="7.6943238510011698"/>
    <s v="ActionUp"/>
    <n v="7.7490930690000797"/>
    <s v="ActionDown"/>
    <n v="7.8263887470002302"/>
    <s v="ActionUp"/>
    <n v="7.90836530900014"/>
    <s v="ActionDown"/>
    <n v="7.9900184340003699"/>
    <s v="ActionUp"/>
    <n v="8.0652740590012399"/>
    <s v="ActionDown"/>
    <n v="8.4578737460014892"/>
    <s v="ActionUp"/>
    <n v="8.4956259340015094"/>
    <s v="ActionDown"/>
    <n v="8.5942969750012708"/>
    <s v="ActionUp"/>
    <n v="8.6636730170011997"/>
    <s v="ActionDown"/>
    <n v="8.7693908300007006"/>
    <s v="ActionUp"/>
    <n v="8.8244811940003203"/>
    <s v="ActionDown"/>
    <n v="8.9298851000003197"/>
    <s v="ActionUp"/>
    <n v="9.0082932250006706"/>
    <s v="ActionDown"/>
    <n v="9.0933558810011093"/>
    <s v="ActionUp"/>
    <n v="9.1834696840014605"/>
    <s v="ActionDown"/>
    <n v="9.4876122880014009"/>
    <s v="ActionUp"/>
    <n v="9.5504216100016492"/>
    <s v="ActionDown"/>
    <n v="9.6390674440008297"/>
    <s v="ActionUp"/>
    <n v="9.7077871830006099"/>
    <s v="Stop"/>
    <n v="10.7740559850008"/>
  </r>
  <r>
    <x v="1"/>
    <x v="12"/>
    <n v="271"/>
    <x v="38"/>
    <s v="FastWalk"/>
    <s v="Huawei Honor"/>
    <s v="Start"/>
    <n v="5.6249991757795198E-6"/>
    <s v="ActionDown"/>
    <n v="11.3465871309999"/>
    <s v="ActionUp"/>
    <n v="11.396059057999"/>
    <s v="ActionDown"/>
    <n v="11.554383797998501"/>
    <s v="ActionUp"/>
    <n v="11.6320386409988"/>
    <s v="ActionDown"/>
    <n v="12.0560917139991"/>
    <s v="ActionUp"/>
    <n v="12.1104087969997"/>
    <s v="ActionDown"/>
    <n v="12.262857911999101"/>
    <s v="ActionUp"/>
    <n v="12.342219995000001"/>
    <s v="ActionDown"/>
    <n v="12.644889213999701"/>
    <s v="ActionUp"/>
    <n v="12.698638537000001"/>
    <s v="ActionDown"/>
    <n v="12.788421452998501"/>
    <s v="ActionUp"/>
    <n v="12.8600533279986"/>
    <s v="ActionDown"/>
    <n v="13.222127702998399"/>
    <s v="ActionUp"/>
    <n v="13.2937497869988"/>
    <s v="ActionDown"/>
    <n v="13.569419265999301"/>
    <s v="ActionUp"/>
    <n v="13.623816713999901"/>
    <s v="ActionDown"/>
    <n v="13.701005931999999"/>
    <s v="ActionUp"/>
    <n v="13.7810627029994"/>
    <s v="ActionDown"/>
    <n v="13.94179463"/>
    <s v="ActionUp"/>
    <n v="14.0066863489992"/>
    <s v="ActionDown"/>
    <n v="14.1015064009989"/>
    <s v="ActionUp"/>
    <n v="14.157706296999001"/>
    <s v="ActionDown"/>
    <n v="14.2541505669996"/>
    <s v="ActionUp"/>
    <n v="14.322138849000099"/>
    <s v="ActionDown"/>
    <n v="15.133170722998299"/>
    <s v="ActionUp"/>
    <n v="15.1980772339993"/>
    <s v="ActionDown"/>
    <n v="15.5022639519993"/>
    <s v="ActionUp"/>
    <n v="15.5477031709997"/>
    <s v="ActionDown"/>
    <n v="15.6301507749994"/>
    <s v="ActionUp"/>
    <n v="15.6926526499992"/>
    <s v="ActionDown"/>
    <n v="15.773762701999599"/>
    <s v="ActionUp"/>
    <n v="15.8354324419997"/>
    <s v="ActionDown"/>
    <n v="16.1118457749998"/>
    <s v="ActionUp"/>
    <n v="16.174143899999699"/>
    <s v="ActionDown"/>
    <n v="16.4467206709996"/>
    <s v="ActionUp"/>
    <n v="16.501007494"/>
    <s v="ActionDown"/>
    <n v="16.581485722999702"/>
    <s v="ActionUp"/>
    <n v="16.644801034999499"/>
    <s v="ActionDown"/>
    <n v="16.7256565560001"/>
    <s v="ActionUp"/>
    <n v="16.790847284999401"/>
    <s v="ActionDown"/>
    <n v="17.063522492999201"/>
    <s v="ActionUp"/>
    <n v="17.097337857998301"/>
    <s v="ActionDown"/>
    <n v="17.178346503998899"/>
    <s v="ActionUp"/>
    <n v="17.231854888999798"/>
    <s v="ActionDown"/>
    <n v="17.334645513999899"/>
    <s v="ActionUp"/>
    <n v="17.3815813479996"/>
    <s v="ActionDown"/>
    <n v="17.464746451998501"/>
    <s v="ActionUp"/>
    <n v="17.527091711999599"/>
    <s v="ActionDown"/>
    <n v="17.608397440999301"/>
    <s v="ActionUp"/>
    <n v="17.678699836998899"/>
    <s v="ActionDown"/>
    <n v="18.008662440999601"/>
    <s v="ActionUp"/>
    <n v="18.043509419998301"/>
    <s v="ActionDown"/>
    <n v="18.132911919999898"/>
    <s v="ActionUp"/>
    <n v="18.202814211999701"/>
    <s v="Stop"/>
    <n v="19.095422492999202"/>
  </r>
  <r>
    <x v="1"/>
    <x v="12"/>
    <n v="272"/>
    <x v="38"/>
    <s v="FastWalk"/>
    <s v="Huawei Honor"/>
    <s v="Start"/>
    <n v="7.81299968366511E-6"/>
    <s v="ActionDown"/>
    <n v="2.34819708299983"/>
    <s v="ActionUp"/>
    <n v="2.40403692600011"/>
    <s v="ActionDown"/>
    <n v="2.5637990619998101"/>
    <s v="ActionUp"/>
    <n v="2.6438168740005401"/>
    <s v="ActionDown"/>
    <n v="3.1226487490002901"/>
    <s v="ActionUp"/>
    <n v="3.1693313010000499"/>
    <s v="ActionDown"/>
    <n v="3.3455219780007601"/>
    <s v="ActionUp"/>
    <n v="3.4247717180005499"/>
    <s v="ActionDown"/>
    <n v="3.7274421860001801"/>
    <s v="ActionUp"/>
    <n v="3.7687642180007899"/>
    <s v="ActionDown"/>
    <n v="3.8646513010007699"/>
    <s v="ActionUp"/>
    <n v="3.9169813530006601"/>
    <s v="ActionDown"/>
    <n v="4.3120208840009502"/>
    <s v="ActionUp"/>
    <n v="4.3550384360005401"/>
    <s v="ActionDown"/>
    <n v="4.6627460400013598"/>
    <s v="ActionUp"/>
    <n v="4.7014899460009403"/>
    <s v="ActionDown"/>
    <n v="4.8028549980008304"/>
    <s v="ActionUp"/>
    <n v="4.8681447380004101"/>
    <s v="ActionDown"/>
    <n v="5.0691589569996696"/>
    <s v="ActionUp"/>
    <n v="5.1320086960004101"/>
    <s v="ActionDown"/>
    <n v="5.2118813520009999"/>
    <s v="ActionUp"/>
    <n v="5.2743420290007599"/>
    <s v="ActionDown"/>
    <n v="5.3639270290004699"/>
    <s v="ActionUp"/>
    <n v="5.4502762480005904"/>
    <s v="ActionDown"/>
    <n v="6.1266089040000198"/>
    <s v="ActionUp"/>
    <n v="6.2061659350001701"/>
    <s v="ActionDown"/>
    <n v="6.5348161439997003"/>
    <s v="ActionUp"/>
    <n v="6.5745878100005903"/>
    <s v="ActionDown"/>
    <n v="6.6552264559995802"/>
    <s v="ActionUp"/>
    <n v="6.7255931750005402"/>
    <s v="ActionDown"/>
    <n v="6.8282473409999502"/>
    <s v="ActionUp"/>
    <n v="6.8909063520004503"/>
    <s v="ActionDown"/>
    <n v="7.1975656750000701"/>
    <s v="ActionUp"/>
    <n v="7.2431560389995804"/>
    <s v="ActionDown"/>
    <n v="7.5472059870007797"/>
    <s v="ActionUp"/>
    <n v="7.5784356740004997"/>
    <s v="ActionDown"/>
    <n v="7.6745730700003998"/>
    <s v="ActionUp"/>
    <n v="7.7439378100007099"/>
    <s v="ActionDown"/>
    <n v="7.8583810390009603"/>
    <s v="ActionUp"/>
    <n v="7.9186820280010499"/>
    <s v="ActionDown"/>
    <n v="8.1974334870010299"/>
    <s v="ActionUp"/>
    <n v="8.2437957260008208"/>
    <s v="ActionDown"/>
    <n v="8.3381422370002802"/>
    <s v="ActionUp"/>
    <n v="8.4026318720007094"/>
    <s v="ActionDown"/>
    <n v="8.48333562200059"/>
    <s v="ActionUp"/>
    <n v="8.5360964030005508"/>
    <s v="ActionDown"/>
    <n v="8.6267282259996101"/>
    <s v="ActionUp"/>
    <n v="8.6987858299999008"/>
    <s v="ActionDown"/>
    <n v="8.7790743200002908"/>
    <s v="ActionUp"/>
    <n v="8.84776004900049"/>
    <s v="ActionDown"/>
    <n v="9.1244147880006494"/>
    <s v="ActionUp"/>
    <n v="9.1843357260004197"/>
    <s v="ActionDown"/>
    <n v="9.26834041300026"/>
    <s v="ActionUp"/>
    <n v="9.3309476530011999"/>
    <s v="Stop"/>
    <n v="9.7514711940002599"/>
  </r>
  <r>
    <x v="1"/>
    <x v="12"/>
    <n v="273"/>
    <x v="38"/>
    <s v="FastWalk"/>
    <s v="Huawei Honor"/>
    <s v="Start"/>
    <n v="8.74999932420905E-6"/>
    <s v="ActionDown"/>
    <n v="2.8039801029990401"/>
    <s v="ActionUp"/>
    <n v="2.8589461449992002"/>
    <s v="ActionDown"/>
    <n v="3.0764725509998199"/>
    <s v="ActionUp"/>
    <n v="3.1610785409993598"/>
    <s v="ActionDown"/>
    <n v="3.5814583839983198"/>
    <s v="ActionUp"/>
    <n v="3.65411546799987"/>
    <s v="ActionDown"/>
    <n v="3.8402423949992199"/>
    <s v="ActionUp"/>
    <n v="3.9163661969996602"/>
    <s v="ActionDown"/>
    <n v="4.2210405719997599"/>
    <s v="ActionUp"/>
    <n v="4.2681088009994701"/>
    <s v="ActionDown"/>
    <n v="4.3414746339985797"/>
    <s v="ActionUp"/>
    <n v="4.4123596859990304"/>
    <s v="ActionDown"/>
    <n v="4.83011525899928"/>
    <s v="ActionUp"/>
    <n v="4.8875103629998096"/>
    <s v="ActionDown"/>
    <n v="5.2144346339991898"/>
    <s v="ActionUp"/>
    <n v="5.2785907279994699"/>
    <s v="ActionDown"/>
    <n v="5.3637870819984501"/>
    <s v="ActionUp"/>
    <n v="5.45352275899858"/>
    <s v="ActionDown"/>
    <n v="5.6351616649990302"/>
    <s v="ActionUp"/>
    <n v="5.6991921859989798"/>
    <s v="ActionDown"/>
    <n v="5.7788108320000902"/>
    <s v="ActionUp"/>
    <n v="5.8362705189992896"/>
    <s v="ActionDown"/>
    <n v="5.9138831229993203"/>
    <s v="ActionUp"/>
    <n v="5.9879319249994296"/>
    <s v="ActionDown"/>
    <n v="6.8985383829985896"/>
    <s v="ActionUp"/>
    <n v="6.9784552059991203"/>
    <s v="ActionDown"/>
    <n v="7.2807076539993396"/>
    <s v="ActionUp"/>
    <n v="7.34266015399953"/>
    <s v="ActionDown"/>
    <n v="7.4104079659991804"/>
    <s v="ActionUp"/>
    <n v="7.4804549450000097"/>
    <s v="ActionDown"/>
    <n v="7.5529237479986397"/>
    <s v="ActionUp"/>
    <n v="7.6249912999992304"/>
    <s v="ActionDown"/>
    <n v="7.9261638519983499"/>
    <s v="ActionUp"/>
    <n v="7.99151947699829"/>
    <s v="ActionDown"/>
    <n v="8.2936374969994997"/>
    <s v="ActionUp"/>
    <n v="8.35118374699959"/>
    <s v="ActionDown"/>
    <n v="8.4401726529995305"/>
    <s v="ActionUp"/>
    <n v="8.5023058299993792"/>
    <s v="ActionDown"/>
    <n v="8.5822296849983104"/>
    <s v="ActionUp"/>
    <n v="8.6511389029983494"/>
    <s v="ActionDown"/>
    <n v="8.9588299970000609"/>
    <s v="ActionUp"/>
    <n v="9.0118387469992705"/>
    <s v="ActionDown"/>
    <n v="9.0939561429986497"/>
    <s v="ActionUp"/>
    <n v="9.1559684859985193"/>
    <s v="ActionDown"/>
    <n v="9.2366443199989501"/>
    <s v="ActionUp"/>
    <n v="9.2987282260000903"/>
    <s v="ActionDown"/>
    <n v="9.3718239549998508"/>
    <s v="ActionUp"/>
    <n v="9.4323456219990405"/>
    <s v="ActionDown"/>
    <n v="9.51302947599833"/>
    <s v="ActionUp"/>
    <n v="9.5863131739988603"/>
    <s v="ActionDown"/>
    <n v="9.9123731740000895"/>
    <s v="ActionUp"/>
    <n v="9.9603989549996097"/>
    <s v="ActionDown"/>
    <n v="10.041910100999299"/>
    <s v="ActionUp"/>
    <n v="10.111927704998299"/>
    <s v="Stop"/>
    <n v="10.65174234"/>
  </r>
  <r>
    <x v="1"/>
    <x v="12"/>
    <n v="274"/>
    <x v="38"/>
    <s v="FastWalk"/>
    <s v="Huawei Honor"/>
    <s v="Start"/>
    <n v="9.9479984783101793E-6"/>
    <s v="ActionDown"/>
    <n v="1.53678906200002"/>
    <s v="ActionUp"/>
    <n v="1.6061230199993499"/>
    <s v="ActionDown"/>
    <n v="1.85422609299894"/>
    <s v="ActionUp"/>
    <n v="1.9297140099988599"/>
    <s v="ActionDown"/>
    <n v="2.3228582279989398"/>
    <s v="ActionUp"/>
    <n v="2.3771605199999599"/>
    <s v="ActionDown"/>
    <n v="2.5529683849999798"/>
    <s v="ActionUp"/>
    <n v="2.6398959369998898"/>
    <s v="ActionDown"/>
    <n v="2.9728597389985199"/>
    <s v="ActionUp"/>
    <n v="3.0416967699984498"/>
    <s v="ActionDown"/>
    <n v="3.12985437399947"/>
    <s v="ActionUp"/>
    <n v="3.20065374899968"/>
    <s v="ActionDown"/>
    <n v="3.5921436970002101"/>
    <s v="ActionUp"/>
    <n v="3.6315118219990801"/>
    <s v="ActionDown"/>
    <n v="3.9386219779989902"/>
    <s v="ActionUp"/>
    <n v="3.9905581759994599"/>
    <s v="ActionDown"/>
    <n v="4.0709081759996399"/>
    <s v="ActionUp"/>
    <n v="4.1514219259988696"/>
    <s v="ActionDown"/>
    <n v="4.3101344779988704"/>
    <s v="ActionUp"/>
    <n v="4.3731392169993297"/>
    <s v="ActionDown"/>
    <n v="4.4513427069996396"/>
    <s v="ActionUp"/>
    <n v="4.5251010399988401"/>
    <s v="ActionDown"/>
    <n v="4.6061477589992101"/>
    <s v="ActionUp"/>
    <n v="4.7005017689989401"/>
    <s v="ActionDown"/>
    <n v="5.7617056749986597"/>
    <s v="ActionUp"/>
    <n v="5.8494545809989997"/>
    <s v="ActionDown"/>
    <n v="6.1808355189987196"/>
    <s v="ActionUp"/>
    <n v="6.2297335919993202"/>
    <s v="ActionDown"/>
    <n v="6.3098624459998902"/>
    <s v="ActionUp"/>
    <n v="6.3839082269987504"/>
    <s v="ActionDown"/>
    <n v="6.4650137479984497"/>
    <s v="ActionUp"/>
    <n v="6.5261978099988402"/>
    <s v="ActionDown"/>
    <n v="6.83074301799933"/>
    <s v="ActionUp"/>
    <n v="6.8868413000000102"/>
    <s v="ActionDown"/>
    <n v="7.1890413519995402"/>
    <s v="ActionUp"/>
    <n v="7.2531566639990999"/>
    <s v="ActionDown"/>
    <n v="7.3268168719987399"/>
    <s v="ActionUp"/>
    <n v="7.39794181999968"/>
    <s v="ActionDown"/>
    <n v="7.4833487469986704"/>
    <s v="ActionUp"/>
    <n v="7.5563070809985202"/>
    <s v="ActionDown"/>
    <n v="7.8864195280002596"/>
    <s v="ActionUp"/>
    <n v="7.9396246849992096"/>
    <s v="ActionDown"/>
    <n v="8.0260281739992898"/>
    <s v="ActionUp"/>
    <n v="8.0905681219992402"/>
    <s v="ActionDown"/>
    <n v="8.1723779139992896"/>
    <s v="ActionUp"/>
    <n v="8.2507788509992608"/>
    <s v="ActionDown"/>
    <n v="8.3224995799991994"/>
    <s v="ActionUp"/>
    <n v="8.3910505699986899"/>
    <s v="ActionDown"/>
    <n v="8.4674249969993909"/>
    <s v="ActionUp"/>
    <n v="8.5427009859995398"/>
    <s v="ActionDown"/>
    <n v="8.8494535909994703"/>
    <s v="ActionUp"/>
    <n v="8.8895941109985799"/>
    <s v="ActionDown"/>
    <n v="8.9673459859986906"/>
    <s v="ActionUp"/>
    <n v="9.0481066629999898"/>
    <s v="Stop"/>
    <n v="10.07800958"/>
  </r>
  <r>
    <x v="1"/>
    <x v="12"/>
    <n v="275"/>
    <x v="38"/>
    <s v="FastWalk"/>
    <s v="Huawei Honor"/>
    <s v="Start"/>
    <n v="6.4590003603370801E-6"/>
    <s v="ActionDown"/>
    <n v="0.95403239600091105"/>
    <s v="ActionUp"/>
    <n v="1.00819895799941"/>
    <s v="ActionDown"/>
    <n v="1.22743458300101"/>
    <s v="ActionUp"/>
    <n v="1.3206685410004799"/>
    <s v="ActionDown"/>
    <n v="1.73765442700096"/>
    <s v="ActionUp"/>
    <n v="1.8118415620010599"/>
    <s v="ActionDown"/>
    <n v="1.9962857810005501"/>
    <s v="ActionUp"/>
    <n v="2.0832281240000099"/>
    <s v="ActionDown"/>
    <n v="2.38910937400032"/>
    <s v="ActionUp"/>
    <n v="2.4418891139994199"/>
    <s v="ActionDown"/>
    <n v="2.508110312001"/>
    <s v="ActionUp"/>
    <n v="2.5860412490001101"/>
    <s v="ActionDown"/>
    <n v="2.9768938529996301"/>
    <s v="ActionUp"/>
    <n v="3.0461606240005401"/>
    <s v="ActionDown"/>
    <n v="3.3525778109997102"/>
    <s v="ActionUp"/>
    <n v="3.4066173949995502"/>
    <s v="ActionDown"/>
    <n v="3.4864857280008401"/>
    <s v="ActionUp"/>
    <n v="3.5681287490006"/>
    <s v="ActionDown"/>
    <n v="3.7846390609993201"/>
    <s v="ActionUp"/>
    <n v="3.8385776030008798"/>
    <s v="ActionDown"/>
    <n v="3.9088409880005202"/>
    <s v="ActionUp"/>
    <n v="3.9746403629997"/>
    <s v="ActionDown"/>
    <n v="4.0379153630001303"/>
    <s v="ActionUp"/>
    <n v="4.1022297380004602"/>
    <s v="ActionDown"/>
    <n v="4.9604960920005396"/>
    <s v="ActionUp"/>
    <n v="4.9989229149996302"/>
    <s v="ActionDown"/>
    <n v="5.3290223420008198"/>
    <s v="ActionUp"/>
    <n v="5.3665642689993502"/>
    <s v="ActionDown"/>
    <n v="5.4446128109993799"/>
    <s v="ActionUp"/>
    <n v="5.5027503630008097"/>
    <s v="ActionDown"/>
    <n v="5.5754352059993799"/>
    <s v="ActionUp"/>
    <n v="5.6434948940004599"/>
    <s v="ActionDown"/>
    <n v="5.9494639040003596"/>
    <s v="ActionUp"/>
    <n v="6.0215673420006999"/>
    <s v="ActionDown"/>
    <n v="6.3498649459997898"/>
    <s v="ActionUp"/>
    <n v="6.4117286439995897"/>
    <s v="ActionDown"/>
    <n v="6.5013345810002603"/>
    <s v="ActionUp"/>
    <n v="6.5725721329999898"/>
    <s v="ActionDown"/>
    <n v="6.6828014040002"/>
    <s v="ActionUp"/>
    <n v="6.7556210910006396"/>
    <s v="ActionDown"/>
    <n v="7.0578003619993899"/>
    <s v="ActionUp"/>
    <n v="7.1132839040001201"/>
    <s v="ActionDown"/>
    <n v="7.2037303100005303"/>
    <s v="ActionUp"/>
    <n v="7.2749007790007401"/>
    <s v="ActionDown"/>
    <n v="7.3555623930005796"/>
    <s v="ActionUp"/>
    <n v="7.4178451019997702"/>
    <s v="ActionDown"/>
    <n v="7.5036631740003896"/>
    <s v="ActionUp"/>
    <n v="7.5850916640010801"/>
    <s v="ActionDown"/>
    <n v="7.6562793720004203"/>
    <s v="ActionUp"/>
    <n v="7.7454035909995502"/>
    <s v="ActionDown"/>
    <n v="8.0179070280009892"/>
    <s v="ActionUp"/>
    <n v="8.09067692400094"/>
    <s v="ActionDown"/>
    <n v="8.1799937470004807"/>
    <s v="ActionUp"/>
    <n v="8.24804077800035"/>
    <s v="Stop"/>
    <n v="8.7274140589997806"/>
  </r>
  <r>
    <x v="1"/>
    <x v="12"/>
    <n v="276"/>
    <x v="38"/>
    <s v="Sitting"/>
    <s v="Huawei Honor"/>
    <s v="Start"/>
    <n v="6.7190012487117201E-6"/>
    <s v="ActionDown"/>
    <n v="23.539343272999702"/>
    <s v="ActionUp"/>
    <n v="23.603180460000601"/>
    <s v="ActionDown"/>
    <n v="23.802711710000899"/>
    <s v="ActionUp"/>
    <n v="23.8824526999997"/>
    <s v="ActionDown"/>
    <n v="24.3262441580009"/>
    <s v="ActionUp"/>
    <n v="24.398896554001102"/>
    <s v="ActionDown"/>
    <n v="24.579892804000298"/>
    <s v="ActionUp"/>
    <n v="24.654959939000001"/>
    <s v="ActionDown"/>
    <n v="24.985618063999901"/>
    <s v="ActionUp"/>
    <n v="25.037549210001"/>
    <s v="ActionDown"/>
    <n v="25.11888197"/>
    <s v="ActionUp"/>
    <n v="25.1807986370004"/>
    <s v="ActionDown"/>
    <n v="25.5758099909999"/>
    <s v="ActionUp"/>
    <n v="25.621691970000001"/>
    <s v="ActionDown"/>
    <n v="25.925505147000798"/>
    <s v="ActionUp"/>
    <n v="25.966511241000202"/>
    <s v="ActionDown"/>
    <n v="26.045392437999901"/>
    <s v="ActionUp"/>
    <n v="26.117215980000701"/>
    <s v="ActionDown"/>
    <n v="26.335104834000902"/>
    <s v="ActionUp"/>
    <n v="26.362649574000798"/>
    <s v="ActionDown"/>
    <n v="26.462154574001001"/>
    <s v="ActionUp"/>
    <n v="26.5141624380012"/>
    <s v="ActionDown"/>
    <n v="26.6102525940004"/>
    <s v="ActionUp"/>
    <n v="26.6765350420009"/>
    <s v="ActionDown"/>
    <n v="27.563778323001301"/>
    <s v="ActionUp"/>
    <n v="27.620171552000102"/>
    <s v="ActionDown"/>
    <n v="27.947650875001202"/>
    <s v="ActionUp"/>
    <n v="27.9783517610012"/>
    <s v="ActionDown"/>
    <n v="28.0692092080007"/>
    <s v="ActionUp"/>
    <n v="28.131024989999698"/>
    <s v="ActionDown"/>
    <n v="28.203307073001199"/>
    <s v="ActionUp"/>
    <n v="28.2743104580004"/>
    <s v="ActionDown"/>
    <n v="28.5789056150006"/>
    <s v="ActionUp"/>
    <n v="28.633835927001201"/>
    <s v="ActionDown"/>
    <n v="28.939156656000701"/>
    <s v="ActionUp"/>
    <n v="28.994506603999898"/>
    <s v="ActionDown"/>
    <n v="29.0837891560004"/>
    <s v="ActionUp"/>
    <n v="29.1452811870003"/>
    <s v="ActionDown"/>
    <n v="29.243168582999701"/>
    <s v="ActionUp"/>
    <n v="29.2956314479997"/>
    <s v="ActionDown"/>
    <n v="29.574123791000599"/>
    <s v="ActionUp"/>
    <n v="29.601718010000599"/>
    <s v="ActionDown"/>
    <n v="29.6975383220014"/>
    <s v="ActionUp"/>
    <n v="29.755885145001201"/>
    <s v="ActionDown"/>
    <n v="29.828512697000399"/>
    <s v="ActionUp"/>
    <n v="29.890667906000001"/>
    <s v="ActionDown"/>
    <n v="29.9805339470003"/>
    <s v="ActionUp"/>
    <n v="30.035633531000698"/>
    <s v="ActionDown"/>
    <n v="30.124447645000998"/>
    <s v="ActionUp"/>
    <n v="30.184432072001002"/>
    <s v="ActionDown"/>
    <n v="30.489572541000499"/>
    <s v="ActionUp"/>
    <n v="30.545867228000098"/>
    <s v="ActionDown"/>
    <n v="30.627057331999801"/>
    <s v="ActionUp"/>
    <n v="30.697536812000099"/>
    <s v="Stop"/>
    <n v="31.323196238001401"/>
  </r>
  <r>
    <x v="1"/>
    <x v="12"/>
    <n v="277"/>
    <x v="38"/>
    <s v="Sitting"/>
    <s v="Huawei Honor"/>
    <s v="Start"/>
    <n v="7.5000007200287604E-6"/>
    <s v="ActionDown"/>
    <n v="1.3532289060003599"/>
    <s v="ActionUp"/>
    <n v="1.4142459890008401"/>
    <s v="ActionDown"/>
    <n v="1.60344791600073"/>
    <s v="ActionUp"/>
    <n v="1.6953921870008299"/>
    <s v="ActionDown"/>
    <n v="2.1536996340000698"/>
    <s v="ActionUp"/>
    <n v="2.2255075510001898"/>
    <s v="ActionDown"/>
    <n v="2.4746438530000798"/>
    <s v="ActionUp"/>
    <n v="2.5344905199999599"/>
    <s v="ActionDown"/>
    <n v="2.8400707279997701"/>
    <s v="ActionUp"/>
    <n v="2.88002182200034"/>
    <s v="ActionDown"/>
    <n v="2.97702557199954"/>
    <s v="ActionUp"/>
    <n v="3.0472868220003799"/>
    <s v="ActionDown"/>
    <n v="3.4697176030003898"/>
    <s v="ActionUp"/>
    <n v="3.51576588399984"/>
    <s v="ActionDown"/>
    <n v="3.8202044259996901"/>
    <s v="ActionUp"/>
    <n v="3.8566094249999798"/>
    <s v="ActionDown"/>
    <n v="3.9239115609998398"/>
    <s v="ActionUp"/>
    <n v="4.0007526030003602"/>
    <s v="ActionDown"/>
    <n v="4.21908932100086"/>
    <s v="ActionUp"/>
    <n v="4.2598484360005298"/>
    <s v="ActionDown"/>
    <n v="4.3377126020004599"/>
    <s v="ActionUp"/>
    <n v="4.4008069249994097"/>
    <s v="ActionDown"/>
    <n v="4.4882910920004999"/>
    <s v="ActionUp"/>
    <n v="4.5541066130008403"/>
    <s v="ActionDown"/>
    <n v="5.5332151019992999"/>
    <s v="ActionUp"/>
    <n v="5.5989178100007804"/>
    <s v="ActionDown"/>
    <n v="5.9038879660001804"/>
    <s v="ActionUp"/>
    <n v="5.9523262479997303"/>
    <s v="ActionDown"/>
    <n v="6.0378905699999397"/>
    <s v="ActionUp"/>
    <n v="6.0960674449997896"/>
    <s v="ActionDown"/>
    <n v="6.1589148410002901"/>
    <s v="ActionUp"/>
    <n v="6.2319904659998402"/>
    <s v="ActionDown"/>
    <n v="6.5579919240008104"/>
    <s v="ActionUp"/>
    <n v="6.6317947370007397"/>
    <s v="ActionDown"/>
    <n v="6.9331165080002304"/>
    <s v="ActionUp"/>
    <n v="6.9820982780001897"/>
    <s v="ActionDown"/>
    <n v="7.0869411429994198"/>
    <s v="ActionUp"/>
    <n v="7.1413615080000401"/>
    <s v="ActionDown"/>
    <n v="7.22040254900093"/>
    <s v="ActionUp"/>
    <n v="7.2386374449997604"/>
    <s v="ActionDown"/>
    <n v="7.6291110910005902"/>
    <s v="ActionUp"/>
    <n v="7.6681443720008202"/>
    <s v="ActionDown"/>
    <n v="7.7574812990005704"/>
    <s v="ActionUp"/>
    <n v="7.8132160910008599"/>
    <s v="ActionDown"/>
    <n v="7.8939822890006299"/>
    <s v="ActionUp"/>
    <n v="7.9532407259994198"/>
    <s v="ActionDown"/>
    <n v="8.0296783300000207"/>
    <s v="ActionUp"/>
    <n v="8.1000285909995"/>
    <s v="ActionDown"/>
    <n v="8.1704729659995792"/>
    <s v="ActionUp"/>
    <n v="8.24224483999933"/>
    <s v="ActionDown"/>
    <n v="8.5717339550010294"/>
    <s v="ActionUp"/>
    <n v="8.6188714029995008"/>
    <s v="ActionDown"/>
    <n v="8.6891599440004903"/>
    <s v="ActionUp"/>
    <n v="8.7627598920007497"/>
    <s v="Stop"/>
    <n v="9.7097640589999994"/>
  </r>
  <r>
    <x v="1"/>
    <x v="12"/>
    <n v="278"/>
    <x v="38"/>
    <s v="Sitting"/>
    <s v="Huawei Honor"/>
    <s v="Start"/>
    <n v="1.08330004877643E-5"/>
    <s v="ActionDown"/>
    <n v="0.87356026000088605"/>
    <s v="ActionUp"/>
    <n v="0.94119151000086199"/>
    <s v="ActionDown"/>
    <n v="1.14082604100076"/>
    <s v="ActionUp"/>
    <n v="1.23053859300125"/>
    <s v="ActionDown"/>
    <n v="1.6744438010009599"/>
    <s v="ActionUp"/>
    <n v="1.7300971870008599"/>
    <s v="ActionDown"/>
    <n v="1.8892545300004699"/>
    <s v="ActionUp"/>
    <n v="1.97842291600136"/>
    <s v="ActionDown"/>
    <n v="2.3681344780015898"/>
    <s v="ActionUp"/>
    <n v="2.42329192600118"/>
    <s v="ActionDown"/>
    <n v="2.4983464050001198"/>
    <s v="ActionUp"/>
    <n v="2.58506442600082"/>
    <s v="ActionDown"/>
    <n v="2.9755975510015502"/>
    <s v="ActionUp"/>
    <n v="3.0382758320010899"/>
    <s v="ActionDown"/>
    <n v="3.4020106240004599"/>
    <s v="ActionUp"/>
    <n v="3.4574367170007401"/>
    <s v="ActionDown"/>
    <n v="3.5381472380013199"/>
    <s v="ActionUp"/>
    <n v="3.61738051900101"/>
    <s v="ActionDown"/>
    <n v="3.8028983320000398"/>
    <s v="ActionUp"/>
    <n v="3.85604499800138"/>
    <s v="ActionDown"/>
    <n v="3.94181984200076"/>
    <s v="ActionUp"/>
    <n v="4.0076297900013698"/>
    <s v="ActionDown"/>
    <n v="4.0982220300011196"/>
    <s v="ActionUp"/>
    <n v="4.1676433840002503"/>
    <s v="ActionDown"/>
    <n v="5.0805940080008396"/>
    <s v="ActionUp"/>
    <n v="5.1348985399999902"/>
    <s v="ActionDown"/>
    <n v="5.4608240600009497"/>
    <s v="ActionUp"/>
    <n v="5.5266789560009704"/>
    <s v="ActionDown"/>
    <n v="5.6150139040000697"/>
    <s v="ActionUp"/>
    <n v="5.6769988520009003"/>
    <s v="ActionDown"/>
    <n v="5.7471926540001697"/>
    <s v="ActionUp"/>
    <n v="5.8188987480007199"/>
    <s v="ActionDown"/>
    <n v="6.1496410390009197"/>
    <s v="ActionUp"/>
    <n v="6.2047082790013501"/>
    <s v="ActionDown"/>
    <n v="6.5350070290005497"/>
    <s v="ActionUp"/>
    <n v="6.5799240080013899"/>
    <s v="ActionDown"/>
    <n v="6.6574937470013502"/>
    <s v="ActionUp"/>
    <n v="6.7219499450002296"/>
    <s v="ActionDown"/>
    <n v="6.7944058310004003"/>
    <s v="ActionUp"/>
    <n v="6.8659083310012603"/>
    <s v="ActionDown"/>
    <n v="7.1949780180002501"/>
    <s v="ActionUp"/>
    <n v="7.24344281000048"/>
    <s v="ActionDown"/>
    <n v="7.3166139550012304"/>
    <s v="ActionUp"/>
    <n v="7.3861147890002004"/>
    <s v="ActionDown"/>
    <n v="7.4680348410001898"/>
    <s v="ActionUp"/>
    <n v="7.5294211430009401"/>
    <s v="ActionDown"/>
    <n v="7.6042335390011404"/>
    <s v="ActionUp"/>
    <n v="7.6654804139998296"/>
    <s v="ActionDown"/>
    <n v="7.75106208000033"/>
    <s v="ActionUp"/>
    <n v="7.8256372360010502"/>
    <s v="ActionDown"/>
    <n v="8.1559312469998897"/>
    <s v="ActionUp"/>
    <n v="8.2014382779998396"/>
    <s v="ActionDown"/>
    <n v="8.2669159860015498"/>
    <s v="ActionUp"/>
    <n v="8.3354244760012008"/>
    <s v="Stop"/>
    <n v="9.1945574440014699"/>
  </r>
  <r>
    <x v="1"/>
    <x v="12"/>
    <n v="279"/>
    <x v="38"/>
    <s v="Sitting"/>
    <s v="Huawei Honor"/>
    <s v="Start"/>
    <n v="8.1769994721980698E-6"/>
    <s v="ActionDown"/>
    <n v="1.36727275999874"/>
    <s v="ActionUp"/>
    <n v="1.44041718699918"/>
    <s v="ActionDown"/>
    <n v="1.6244216659997599"/>
    <s v="ActionUp"/>
    <n v="1.7260047389991"/>
    <s v="ActionDown"/>
    <n v="2.1494072389996202"/>
    <s v="ActionUp"/>
    <n v="2.2206881769998201"/>
    <s v="ActionDown"/>
    <n v="2.43835036400014"/>
    <s v="ActionUp"/>
    <n v="2.5166997389987902"/>
    <s v="ActionDown"/>
    <n v="2.8497019779988402"/>
    <s v="ActionUp"/>
    <n v="2.8859169779989302"/>
    <s v="ActionDown"/>
    <n v="2.97312749899901"/>
    <s v="ActionUp"/>
    <n v="3.0501518219989499"/>
    <s v="ActionDown"/>
    <n v="3.4743930719996499"/>
    <s v="ActionUp"/>
    <n v="3.52531249899948"/>
    <s v="ActionDown"/>
    <n v="3.8313063009991302"/>
    <s v="ActionUp"/>
    <n v="3.9000120820000999"/>
    <s v="ActionDown"/>
    <n v="3.9520569779997401"/>
    <s v="ActionUp"/>
    <n v="4.0366834879987401"/>
    <s v="ActionDown"/>
    <n v="4.2543181239998296"/>
    <s v="ActionUp"/>
    <n v="4.3026475509996001"/>
    <s v="ActionDown"/>
    <n v="4.3907185919997502"/>
    <s v="ActionUp"/>
    <n v="4.45427437399848"/>
    <s v="ActionDown"/>
    <n v="4.55156973799967"/>
    <s v="ActionUp"/>
    <n v="4.6110989569988297"/>
    <s v="ActionDown"/>
    <n v="5.5036002589986301"/>
    <s v="ActionUp"/>
    <n v="5.5793972899991697"/>
    <s v="ActionDown"/>
    <n v="5.9090688519991001"/>
    <s v="ActionUp"/>
    <n v="5.9393732789994802"/>
    <s v="ActionDown"/>
    <n v="6.0213986959988599"/>
    <s v="ActionUp"/>
    <n v="6.0837515089988301"/>
    <s v="ActionDown"/>
    <n v="6.1619953629997299"/>
    <s v="ActionUp"/>
    <n v="6.2354755709984602"/>
    <s v="ActionDown"/>
    <n v="6.5634465079983704"/>
    <s v="ActionUp"/>
    <n v="6.62684619599895"/>
    <s v="ActionDown"/>
    <n v="6.9275552579983897"/>
    <s v="ActionUp"/>
    <n v="6.9768417169998402"/>
    <s v="ActionDown"/>
    <n v="7.06776202899891"/>
    <s v="ActionUp"/>
    <n v="7.1376934349991599"/>
    <s v="ActionDown"/>
    <n v="7.2174053620001297"/>
    <s v="ActionUp"/>
    <n v="7.28942333099985"/>
    <s v="ActionDown"/>
    <n v="7.5931261949990496"/>
    <s v="ActionUp"/>
    <n v="7.6402065080001096"/>
    <s v="ActionDown"/>
    <n v="7.7270772889987702"/>
    <s v="ActionUp"/>
    <n v="7.7976713519983596"/>
    <s v="ActionDown"/>
    <n v="7.8733836949995704"/>
    <s v="ActionUp"/>
    <n v="7.94266958099979"/>
    <s v="ActionDown"/>
    <n v="8.0168311429988499"/>
    <s v="ActionUp"/>
    <n v="8.0930982259997108"/>
    <s v="ActionDown"/>
    <n v="8.1753396329986501"/>
    <s v="ActionUp"/>
    <n v="8.2457077059989299"/>
    <s v="ActionDown"/>
    <n v="8.5560067159985902"/>
    <s v="ActionUp"/>
    <n v="8.6075152049997996"/>
    <s v="ActionDown"/>
    <n v="8.6757481219992698"/>
    <s v="ActionUp"/>
    <n v="8.7566517679988394"/>
    <s v="Stop"/>
    <n v="9.73331989299913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UserName">
  <location ref="A3:C37" firstHeaderRow="0" firstDataRow="1" firstDataCol="1" rowPageCount="1" colPageCount="1"/>
  <pivotFields count="118">
    <pivotField axis="axisPage" subtotalTop="0" multipleItemSelectionAllowed="1" showAll="0">
      <items count="7">
        <item x="1"/>
        <item h="1" x="0"/>
        <item h="1" x="5"/>
        <item h="1" x="2"/>
        <item h="1" x="3"/>
        <item x="4"/>
        <item t="default"/>
      </items>
    </pivotField>
    <pivotField dataField="1" subtotalTop="0" showAll="0">
      <items count="14">
        <item x="0"/>
        <item x="8"/>
        <item x="9"/>
        <item x="11"/>
        <item x="1"/>
        <item x="2"/>
        <item x="3"/>
        <item x="10"/>
        <item x="7"/>
        <item x="6"/>
        <item x="5"/>
        <item x="4"/>
        <item x="12"/>
        <item t="default"/>
      </items>
    </pivotField>
    <pivotField subtotalTop="0" showAll="0"/>
    <pivotField axis="axisRow" subtotalTop="0" showAll="0" sortType="ascending">
      <items count="40">
        <item x="5"/>
        <item x="24"/>
        <item x="29"/>
        <item x="11"/>
        <item x="12"/>
        <item x="16"/>
        <item x="18"/>
        <item x="36"/>
        <item x="38"/>
        <item x="2"/>
        <item x="13"/>
        <item x="14"/>
        <item x="15"/>
        <item x="6"/>
        <item x="35"/>
        <item x="25"/>
        <item x="9"/>
        <item x="19"/>
        <item x="37"/>
        <item x="27"/>
        <item x="23"/>
        <item x="28"/>
        <item x="32"/>
        <item x="10"/>
        <item x="33"/>
        <item x="4"/>
        <item x="3"/>
        <item x="21"/>
        <item x="7"/>
        <item x="8"/>
        <item x="22"/>
        <item x="30"/>
        <item x="31"/>
        <item x="26"/>
        <item x="34"/>
        <item x="17"/>
        <item x="0"/>
        <item x="1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3"/>
  </rowFields>
  <rowItems count="34">
    <i>
      <x v="4"/>
    </i>
    <i>
      <x v="14"/>
    </i>
    <i>
      <x v="13"/>
    </i>
    <i>
      <x v="8"/>
    </i>
    <i>
      <x v="22"/>
    </i>
    <i>
      <x v="29"/>
    </i>
    <i>
      <x v="26"/>
    </i>
    <i>
      <x v="18"/>
    </i>
    <i>
      <x v="5"/>
    </i>
    <i>
      <x v="2"/>
    </i>
    <i>
      <x v="23"/>
    </i>
    <i>
      <x v="9"/>
    </i>
    <i>
      <x v="3"/>
    </i>
    <i>
      <x v="1"/>
    </i>
    <i>
      <x v="25"/>
    </i>
    <i>
      <x v="16"/>
    </i>
    <i>
      <x v="6"/>
    </i>
    <i>
      <x/>
    </i>
    <i>
      <x v="27"/>
    </i>
    <i>
      <x v="37"/>
    </i>
    <i>
      <x v="7"/>
    </i>
    <i>
      <x v="17"/>
    </i>
    <i>
      <x v="15"/>
    </i>
    <i>
      <x v="34"/>
    </i>
    <i>
      <x v="31"/>
    </i>
    <i>
      <x v="30"/>
    </i>
    <i>
      <x v="20"/>
    </i>
    <i>
      <x v="12"/>
    </i>
    <i>
      <x v="19"/>
    </i>
    <i>
      <x v="21"/>
    </i>
    <i>
      <x v="33"/>
    </i>
    <i>
      <x v="32"/>
    </i>
    <i>
      <x v="38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Status" fld="4" subtotal="count" baseField="3" baseItem="0"/>
    <dataField name="Average of Password Length" fld="1" subtotal="average" baseField="3" baseItem="4"/>
  </dataFields>
  <chartFormats count="2"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UserTrials" displayName="UserTrials" ref="A1:DO1088" totalsRowShown="0">
  <autoFilter ref="A1:DO1088">
    <filterColumn colId="1">
      <colorFilter dxfId="4"/>
    </filterColumn>
  </autoFilter>
  <tableColumns count="119">
    <tableColumn id="119" name="TrialDate" dataDxfId="3"/>
    <tableColumn id="1" name="Comments" dataDxfId="2"/>
    <tableColumn id="118" name="Password Length" dataDxfId="1">
      <calculatedColumnFormula>(COUNT(UserTrials[[#This Row],[Event 1]:[Time 56]])-2)/2</calculatedColumnFormula>
    </tableColumn>
    <tableColumn id="2" name="Entry Number On Device"/>
    <tableColumn id="3" name="User"/>
    <tableColumn id="4" name="Status"/>
    <tableColumn id="5" name="Device"/>
    <tableColumn id="6" name="Event 1"/>
    <tableColumn id="7" name="Time 1" dataDxfId="0"/>
    <tableColumn id="8" name="Event 2"/>
    <tableColumn id="9" name="Time 2"/>
    <tableColumn id="10" name="Event 3"/>
    <tableColumn id="11" name="Time 3"/>
    <tableColumn id="12" name="Event 4"/>
    <tableColumn id="13" name="Time 4"/>
    <tableColumn id="14" name="Event 5"/>
    <tableColumn id="15" name="Time 5"/>
    <tableColumn id="16" name="Event 6"/>
    <tableColumn id="17" name="Time 6"/>
    <tableColumn id="18" name="Event 7"/>
    <tableColumn id="19" name="Time 7"/>
    <tableColumn id="20" name="Event 8"/>
    <tableColumn id="21" name="Time 8"/>
    <tableColumn id="22" name="Event 9"/>
    <tableColumn id="23" name="Time 9"/>
    <tableColumn id="24" name="Event 10"/>
    <tableColumn id="25" name="Time 10"/>
    <tableColumn id="26" name="Event 11"/>
    <tableColumn id="27" name="Time 11"/>
    <tableColumn id="28" name="Event 12"/>
    <tableColumn id="29" name="Time 12"/>
    <tableColumn id="30" name="Event 13"/>
    <tableColumn id="31" name="Time 13"/>
    <tableColumn id="32" name="Event 14"/>
    <tableColumn id="33" name="Time 14"/>
    <tableColumn id="34" name="Event 15"/>
    <tableColumn id="35" name="Time 15"/>
    <tableColumn id="36" name="Event 16"/>
    <tableColumn id="37" name="Time 16"/>
    <tableColumn id="38" name="Event 17"/>
    <tableColumn id="39" name="Time 17"/>
    <tableColumn id="40" name="Event 18"/>
    <tableColumn id="41" name="Time 18"/>
    <tableColumn id="42" name="Event 19"/>
    <tableColumn id="43" name="Time 19"/>
    <tableColumn id="44" name="Event 20"/>
    <tableColumn id="45" name="Time 20"/>
    <tableColumn id="46" name="Event 21"/>
    <tableColumn id="47" name="Time 21"/>
    <tableColumn id="48" name="Event 22"/>
    <tableColumn id="49" name="Time 22"/>
    <tableColumn id="50" name="Event 23"/>
    <tableColumn id="51" name="Time 23"/>
    <tableColumn id="52" name="Event 24"/>
    <tableColumn id="53" name="Time 24"/>
    <tableColumn id="54" name="Event 25"/>
    <tableColumn id="55" name="Time 25"/>
    <tableColumn id="56" name="Event 26"/>
    <tableColumn id="57" name="Time 26"/>
    <tableColumn id="58" name="Event 27"/>
    <tableColumn id="59" name="Time 27"/>
    <tableColumn id="60" name="Event 28"/>
    <tableColumn id="61" name="Time 28"/>
    <tableColumn id="62" name="Event 29"/>
    <tableColumn id="63" name="Time 29"/>
    <tableColumn id="64" name="Event 30"/>
    <tableColumn id="65" name="Time 30"/>
    <tableColumn id="66" name="Event 31"/>
    <tableColumn id="67" name="Time 31"/>
    <tableColumn id="68" name="Event 32"/>
    <tableColumn id="69" name="Time 32"/>
    <tableColumn id="70" name="Event 33"/>
    <tableColumn id="71" name="Time 33"/>
    <tableColumn id="72" name="Event 34"/>
    <tableColumn id="73" name="Time 34"/>
    <tableColumn id="74" name="Event 35"/>
    <tableColumn id="75" name="Time 35"/>
    <tableColumn id="76" name="Event 36"/>
    <tableColumn id="77" name="Time 36"/>
    <tableColumn id="78" name="Event 37"/>
    <tableColumn id="79" name="Time 37"/>
    <tableColumn id="80" name="Event 38"/>
    <tableColumn id="81" name="Time 38"/>
    <tableColumn id="82" name="Event 39"/>
    <tableColumn id="83" name="Time 39"/>
    <tableColumn id="84" name="Event 40"/>
    <tableColumn id="85" name="Time 40"/>
    <tableColumn id="86" name="Event 41"/>
    <tableColumn id="87" name="Time 41"/>
    <tableColumn id="88" name="Event 42"/>
    <tableColumn id="89" name="Time 42"/>
    <tableColumn id="90" name="Event 43"/>
    <tableColumn id="91" name="Time 43"/>
    <tableColumn id="92" name="Event 44"/>
    <tableColumn id="93" name="Time 44"/>
    <tableColumn id="94" name="Event 45"/>
    <tableColumn id="95" name="Time 45"/>
    <tableColumn id="96" name="Event 46"/>
    <tableColumn id="97" name="Time 46"/>
    <tableColumn id="98" name="Event 47"/>
    <tableColumn id="99" name="Time 47"/>
    <tableColumn id="100" name="Event 48"/>
    <tableColumn id="101" name="Time 48"/>
    <tableColumn id="102" name="Event 49"/>
    <tableColumn id="103" name="Time 49"/>
    <tableColumn id="104" name="Event 50"/>
    <tableColumn id="105" name="Time 50"/>
    <tableColumn id="106" name="Event 51"/>
    <tableColumn id="107" name="Time 51"/>
    <tableColumn id="108" name="Event 52"/>
    <tableColumn id="109" name="Time 52"/>
    <tableColumn id="110" name="Event 53"/>
    <tableColumn id="111" name="Time 53"/>
    <tableColumn id="112" name="Event 54"/>
    <tableColumn id="113" name="Time 54"/>
    <tableColumn id="114" name="Event 55"/>
    <tableColumn id="115" name="Time 55"/>
    <tableColumn id="116" name="Event 56"/>
    <tableColumn id="117" name="Time 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088"/>
  <sheetViews>
    <sheetView topLeftCell="A1065" workbookViewId="0">
      <selection activeCell="J3" sqref="J3:DM1088"/>
    </sheetView>
  </sheetViews>
  <sheetFormatPr defaultColWidth="8.85546875" defaultRowHeight="15" x14ac:dyDescent="0.25"/>
  <cols>
    <col min="1" max="2" width="11.85546875" customWidth="1"/>
    <col min="3" max="3" width="11.28515625" style="3" customWidth="1"/>
    <col min="4" max="4" width="11.85546875" customWidth="1"/>
    <col min="6" max="6" width="17.28515625" bestFit="1" customWidth="1"/>
    <col min="7" max="7" width="13.85546875" bestFit="1" customWidth="1"/>
    <col min="8" max="8" width="12.7109375" bestFit="1" customWidth="1"/>
    <col min="9" max="9" width="9.140625" customWidth="1"/>
    <col min="10" max="10" width="8.42578125" customWidth="1"/>
    <col min="11" max="11" width="11" bestFit="1" customWidth="1"/>
    <col min="12" max="12" width="12" bestFit="1" customWidth="1"/>
    <col min="13" max="13" width="9.140625" customWidth="1"/>
    <col min="14" max="14" width="12" bestFit="1" customWidth="1"/>
    <col min="15" max="15" width="11" bestFit="1" customWidth="1"/>
    <col min="16" max="16" width="12" bestFit="1" customWidth="1"/>
    <col min="17" max="17" width="9.140625" customWidth="1"/>
    <col min="18" max="18" width="12" bestFit="1" customWidth="1"/>
    <col min="19" max="19" width="11" bestFit="1" customWidth="1"/>
    <col min="20" max="20" width="12" bestFit="1" customWidth="1"/>
    <col min="21" max="21" width="9.140625" customWidth="1"/>
    <col min="22" max="22" width="12" bestFit="1" customWidth="1"/>
    <col min="23" max="23" width="11" bestFit="1" customWidth="1"/>
    <col min="24" max="24" width="12" bestFit="1" customWidth="1"/>
    <col min="25" max="25" width="9.140625" customWidth="1"/>
    <col min="26" max="26" width="12" bestFit="1" customWidth="1"/>
    <col min="27" max="27" width="11" bestFit="1" customWidth="1"/>
    <col min="28" max="28" width="12" bestFit="1" customWidth="1"/>
    <col min="29" max="29" width="10.140625" customWidth="1"/>
    <col min="30" max="30" width="12" bestFit="1" customWidth="1"/>
    <col min="31" max="31" width="11" bestFit="1" customWidth="1"/>
    <col min="32" max="32" width="12" bestFit="1" customWidth="1"/>
    <col min="33" max="33" width="10.140625" customWidth="1"/>
    <col min="34" max="34" width="12" bestFit="1" customWidth="1"/>
    <col min="35" max="35" width="11" bestFit="1" customWidth="1"/>
    <col min="36" max="36" width="12" bestFit="1" customWidth="1"/>
    <col min="37" max="37" width="10.140625" customWidth="1"/>
    <col min="38" max="38" width="12" bestFit="1" customWidth="1"/>
    <col min="39" max="39" width="11" bestFit="1" customWidth="1"/>
    <col min="40" max="40" width="12" bestFit="1" customWidth="1"/>
    <col min="41" max="41" width="10.140625" customWidth="1"/>
    <col min="42" max="42" width="12" bestFit="1" customWidth="1"/>
    <col min="43" max="43" width="11" bestFit="1" customWidth="1"/>
    <col min="44" max="44" width="12" bestFit="1" customWidth="1"/>
    <col min="45" max="45" width="10.140625" customWidth="1"/>
    <col min="46" max="46" width="12" bestFit="1" customWidth="1"/>
    <col min="47" max="47" width="11" bestFit="1" customWidth="1"/>
    <col min="48" max="48" width="12" bestFit="1" customWidth="1"/>
    <col min="49" max="49" width="10.140625" customWidth="1"/>
    <col min="50" max="50" width="12" bestFit="1" customWidth="1"/>
    <col min="51" max="51" width="11" bestFit="1" customWidth="1"/>
    <col min="52" max="52" width="12" bestFit="1" customWidth="1"/>
    <col min="53" max="53" width="10.140625" customWidth="1"/>
    <col min="54" max="54" width="12" bestFit="1" customWidth="1"/>
    <col min="55" max="55" width="11" bestFit="1" customWidth="1"/>
    <col min="56" max="56" width="12" bestFit="1" customWidth="1"/>
    <col min="57" max="57" width="10.140625" customWidth="1"/>
    <col min="58" max="58" width="12" bestFit="1" customWidth="1"/>
    <col min="59" max="59" width="11" bestFit="1" customWidth="1"/>
    <col min="60" max="60" width="12" bestFit="1" customWidth="1"/>
    <col min="61" max="61" width="10.140625" customWidth="1"/>
    <col min="62" max="62" width="12" bestFit="1" customWidth="1"/>
    <col min="63" max="63" width="11" bestFit="1" customWidth="1"/>
    <col min="64" max="64" width="12" bestFit="1" customWidth="1"/>
    <col min="65" max="65" width="10.140625" customWidth="1"/>
    <col min="66" max="66" width="12" bestFit="1" customWidth="1"/>
    <col min="67" max="67" width="11" bestFit="1" customWidth="1"/>
    <col min="68" max="68" width="12" bestFit="1" customWidth="1"/>
    <col min="69" max="69" width="10.140625" customWidth="1"/>
    <col min="70" max="70" width="12" bestFit="1" customWidth="1"/>
    <col min="71" max="71" width="11" bestFit="1" customWidth="1"/>
    <col min="72" max="72" width="12" bestFit="1" customWidth="1"/>
    <col min="73" max="73" width="10.140625" customWidth="1"/>
    <col min="74" max="74" width="12" bestFit="1" customWidth="1"/>
    <col min="75" max="75" width="11" bestFit="1" customWidth="1"/>
    <col min="76" max="76" width="12" bestFit="1" customWidth="1"/>
    <col min="77" max="77" width="10.140625" customWidth="1"/>
    <col min="78" max="78" width="12" bestFit="1" customWidth="1"/>
    <col min="79" max="79" width="11" bestFit="1" customWidth="1"/>
    <col min="80" max="80" width="12" bestFit="1" customWidth="1"/>
    <col min="81" max="81" width="10.140625" customWidth="1"/>
    <col min="82" max="82" width="12" bestFit="1" customWidth="1"/>
    <col min="83" max="83" width="11" bestFit="1" customWidth="1"/>
    <col min="84" max="84" width="12" bestFit="1" customWidth="1"/>
    <col min="85" max="85" width="10.140625" customWidth="1"/>
    <col min="86" max="86" width="12" bestFit="1" customWidth="1"/>
    <col min="87" max="87" width="11" bestFit="1" customWidth="1"/>
    <col min="88" max="88" width="12" bestFit="1" customWidth="1"/>
    <col min="89" max="89" width="10.140625" customWidth="1"/>
    <col min="90" max="90" width="12" bestFit="1" customWidth="1"/>
    <col min="91" max="91" width="11" bestFit="1" customWidth="1"/>
    <col min="92" max="92" width="12" bestFit="1" customWidth="1"/>
    <col min="93" max="93" width="10.140625" customWidth="1"/>
    <col min="94" max="94" width="12" bestFit="1" customWidth="1"/>
    <col min="95" max="95" width="11" bestFit="1" customWidth="1"/>
    <col min="96" max="96" width="12" bestFit="1" customWidth="1"/>
    <col min="97" max="97" width="10.140625" customWidth="1"/>
    <col min="98" max="98" width="12" bestFit="1" customWidth="1"/>
    <col min="99" max="99" width="11" bestFit="1" customWidth="1"/>
    <col min="100" max="100" width="12" bestFit="1" customWidth="1"/>
    <col min="101" max="101" width="10.140625" customWidth="1"/>
    <col min="102" max="102" width="12" bestFit="1" customWidth="1"/>
    <col min="103" max="103" width="11" bestFit="1" customWidth="1"/>
    <col min="104" max="104" width="12" bestFit="1" customWidth="1"/>
    <col min="105" max="105" width="10.140625" customWidth="1"/>
    <col min="106" max="106" width="12" bestFit="1" customWidth="1"/>
    <col min="107" max="107" width="11" bestFit="1" customWidth="1"/>
    <col min="108" max="108" width="12" bestFit="1" customWidth="1"/>
    <col min="109" max="109" width="10.140625" customWidth="1"/>
    <col min="110" max="110" width="12" bestFit="1" customWidth="1"/>
    <col min="111" max="111" width="11" bestFit="1" customWidth="1"/>
    <col min="112" max="112" width="12" bestFit="1" customWidth="1"/>
    <col min="113" max="113" width="10.140625" customWidth="1"/>
    <col min="114" max="114" width="12" bestFit="1" customWidth="1"/>
    <col min="115" max="115" width="11" bestFit="1" customWidth="1"/>
    <col min="116" max="116" width="12" bestFit="1" customWidth="1"/>
    <col min="117" max="117" width="10.140625" customWidth="1"/>
    <col min="118" max="118" width="12" bestFit="1" customWidth="1"/>
    <col min="119" max="119" width="10.140625" customWidth="1"/>
    <col min="120" max="120" width="12" bestFit="1" customWidth="1"/>
  </cols>
  <sheetData>
    <row r="1" spans="1:119" x14ac:dyDescent="0.25">
      <c r="A1" t="s">
        <v>182</v>
      </c>
      <c r="B1" t="s">
        <v>53</v>
      </c>
      <c r="C1" s="3" t="s">
        <v>174</v>
      </c>
      <c r="D1" t="s">
        <v>183</v>
      </c>
      <c r="E1" t="s">
        <v>54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108</v>
      </c>
      <c r="BC1" t="s">
        <v>109</v>
      </c>
      <c r="BD1" t="s">
        <v>110</v>
      </c>
      <c r="BE1" t="s">
        <v>111</v>
      </c>
      <c r="BF1" t="s">
        <v>112</v>
      </c>
      <c r="BG1" t="s">
        <v>113</v>
      </c>
      <c r="BH1" t="s">
        <v>114</v>
      </c>
      <c r="BI1" t="s">
        <v>115</v>
      </c>
      <c r="BJ1" t="s">
        <v>116</v>
      </c>
      <c r="BK1" t="s">
        <v>117</v>
      </c>
      <c r="BL1" t="s">
        <v>118</v>
      </c>
      <c r="BM1" t="s">
        <v>119</v>
      </c>
      <c r="BN1" t="s">
        <v>120</v>
      </c>
      <c r="BO1" t="s">
        <v>121</v>
      </c>
      <c r="BP1" t="s">
        <v>122</v>
      </c>
      <c r="BQ1" t="s">
        <v>123</v>
      </c>
      <c r="BR1" t="s">
        <v>124</v>
      </c>
      <c r="BS1" t="s">
        <v>125</v>
      </c>
      <c r="BT1" t="s">
        <v>126</v>
      </c>
      <c r="BU1" t="s">
        <v>127</v>
      </c>
      <c r="BV1" t="s">
        <v>128</v>
      </c>
      <c r="BW1" t="s">
        <v>129</v>
      </c>
      <c r="BX1" t="s">
        <v>130</v>
      </c>
      <c r="BY1" t="s">
        <v>131</v>
      </c>
      <c r="BZ1" t="s">
        <v>132</v>
      </c>
      <c r="CA1" t="s">
        <v>133</v>
      </c>
      <c r="CB1" t="s">
        <v>134</v>
      </c>
      <c r="CC1" t="s">
        <v>135</v>
      </c>
      <c r="CD1" t="s">
        <v>136</v>
      </c>
      <c r="CE1" t="s">
        <v>137</v>
      </c>
      <c r="CF1" t="s">
        <v>138</v>
      </c>
      <c r="CG1" t="s">
        <v>139</v>
      </c>
      <c r="CH1" t="s">
        <v>140</v>
      </c>
      <c r="CI1" t="s">
        <v>141</v>
      </c>
      <c r="CJ1" t="s">
        <v>142</v>
      </c>
      <c r="CK1" t="s">
        <v>143</v>
      </c>
      <c r="CL1" t="s">
        <v>144</v>
      </c>
      <c r="CM1" t="s">
        <v>145</v>
      </c>
      <c r="CN1" t="s">
        <v>146</v>
      </c>
      <c r="CO1" t="s">
        <v>147</v>
      </c>
      <c r="CP1" t="s">
        <v>148</v>
      </c>
      <c r="CQ1" t="s">
        <v>149</v>
      </c>
      <c r="CR1" t="s">
        <v>150</v>
      </c>
      <c r="CS1" t="s">
        <v>151</v>
      </c>
      <c r="CT1" t="s">
        <v>152</v>
      </c>
      <c r="CU1" t="s">
        <v>153</v>
      </c>
      <c r="CV1" t="s">
        <v>154</v>
      </c>
      <c r="CW1" t="s">
        <v>155</v>
      </c>
      <c r="CX1" t="s">
        <v>156</v>
      </c>
      <c r="CY1" t="s">
        <v>157</v>
      </c>
      <c r="CZ1" t="s">
        <v>158</v>
      </c>
      <c r="DA1" t="s">
        <v>159</v>
      </c>
      <c r="DB1" t="s">
        <v>160</v>
      </c>
      <c r="DC1" t="s">
        <v>161</v>
      </c>
      <c r="DD1" t="s">
        <v>162</v>
      </c>
      <c r="DE1" t="s">
        <v>163</v>
      </c>
      <c r="DF1" t="s">
        <v>164</v>
      </c>
      <c r="DG1" t="s">
        <v>165</v>
      </c>
      <c r="DH1" t="s">
        <v>166</v>
      </c>
      <c r="DI1" t="s">
        <v>167</v>
      </c>
      <c r="DJ1" t="s">
        <v>168</v>
      </c>
      <c r="DK1" t="s">
        <v>169</v>
      </c>
      <c r="DL1" t="s">
        <v>170</v>
      </c>
      <c r="DM1" t="s">
        <v>171</v>
      </c>
      <c r="DN1" t="s">
        <v>172</v>
      </c>
      <c r="DO1" t="s">
        <v>173</v>
      </c>
    </row>
    <row r="2" spans="1:119" hidden="1" x14ac:dyDescent="0.25">
      <c r="A2" s="7">
        <v>42929</v>
      </c>
      <c r="B2" s="2" t="s">
        <v>55</v>
      </c>
      <c r="C2" s="3">
        <f>(COUNT(UserTrials[[#This Row],[Event 1]:[Time 56]])-2)/2</f>
        <v>0</v>
      </c>
      <c r="D2">
        <v>1</v>
      </c>
      <c r="E2" t="s">
        <v>0</v>
      </c>
      <c r="F2" t="s">
        <v>1</v>
      </c>
      <c r="G2" t="s">
        <v>2</v>
      </c>
      <c r="H2" t="s">
        <v>3</v>
      </c>
      <c r="I2" s="1">
        <v>7.5519999995776701E-6</v>
      </c>
      <c r="J2" t="s">
        <v>4</v>
      </c>
      <c r="K2">
        <v>36.180506549</v>
      </c>
    </row>
    <row r="3" spans="1:119" x14ac:dyDescent="0.25">
      <c r="A3" s="7">
        <v>42929</v>
      </c>
      <c r="B3" t="s">
        <v>56</v>
      </c>
      <c r="C3" s="3">
        <f>(COUNT(UserTrials[[#This Row],[Event 1]:[Time 56]])-2)/2</f>
        <v>6</v>
      </c>
      <c r="D3">
        <v>2</v>
      </c>
      <c r="E3" t="s">
        <v>5</v>
      </c>
      <c r="F3" t="s">
        <v>6</v>
      </c>
      <c r="G3" t="s">
        <v>2</v>
      </c>
      <c r="H3" t="s">
        <v>3</v>
      </c>
      <c r="I3" s="1">
        <v>4.3229999846516799E-6</v>
      </c>
      <c r="J3" t="s">
        <v>7</v>
      </c>
      <c r="K3">
        <v>23.569842071</v>
      </c>
      <c r="L3" t="s">
        <v>8</v>
      </c>
      <c r="M3">
        <v>23.590945985000001</v>
      </c>
      <c r="N3" t="s">
        <v>7</v>
      </c>
      <c r="O3">
        <v>23.707918307</v>
      </c>
      <c r="P3" t="s">
        <v>8</v>
      </c>
      <c r="Q3">
        <v>23.734287954999999</v>
      </c>
      <c r="R3" t="s">
        <v>7</v>
      </c>
      <c r="S3">
        <v>23.914816135999999</v>
      </c>
      <c r="T3" t="s">
        <v>8</v>
      </c>
      <c r="U3">
        <v>23.950015199999999</v>
      </c>
      <c r="V3" t="s">
        <v>7</v>
      </c>
      <c r="W3">
        <v>24.437653909999899</v>
      </c>
      <c r="X3" t="s">
        <v>8</v>
      </c>
      <c r="Y3">
        <v>24.515233116999902</v>
      </c>
      <c r="Z3" t="s">
        <v>7</v>
      </c>
      <c r="AA3">
        <v>24.829851194</v>
      </c>
      <c r="AB3" t="s">
        <v>8</v>
      </c>
      <c r="AC3">
        <v>24.896024990999901</v>
      </c>
      <c r="AD3" t="s">
        <v>7</v>
      </c>
      <c r="AE3">
        <v>25.237847841000001</v>
      </c>
      <c r="AF3" t="s">
        <v>8</v>
      </c>
      <c r="AG3">
        <v>25.288054316</v>
      </c>
      <c r="AH3" t="s">
        <v>4</v>
      </c>
      <c r="AI3">
        <v>29.118333145000001</v>
      </c>
    </row>
    <row r="4" spans="1:119" x14ac:dyDescent="0.25">
      <c r="A4" s="7">
        <v>42929</v>
      </c>
      <c r="B4" t="s">
        <v>56</v>
      </c>
      <c r="C4" s="3">
        <f>(COUNT(UserTrials[[#This Row],[Event 1]:[Time 56]])-2)/2</f>
        <v>6</v>
      </c>
      <c r="D4">
        <v>3</v>
      </c>
      <c r="E4" t="s">
        <v>5</v>
      </c>
      <c r="F4" t="s">
        <v>6</v>
      </c>
      <c r="G4" t="s">
        <v>2</v>
      </c>
      <c r="H4" t="s">
        <v>3</v>
      </c>
      <c r="I4" s="1">
        <v>8.9060000618701401E-6</v>
      </c>
      <c r="J4" t="s">
        <v>7</v>
      </c>
      <c r="K4">
        <v>2.4764559459999802</v>
      </c>
      <c r="L4" t="s">
        <v>8</v>
      </c>
      <c r="M4">
        <v>2.51830631000007</v>
      </c>
      <c r="N4" t="s">
        <v>7</v>
      </c>
      <c r="O4">
        <v>2.6584605830000698</v>
      </c>
      <c r="P4" t="s">
        <v>8</v>
      </c>
      <c r="Q4">
        <v>2.7091210490000299</v>
      </c>
      <c r="R4" t="s">
        <v>7</v>
      </c>
      <c r="S4">
        <v>2.8868089110000001</v>
      </c>
      <c r="T4" t="s">
        <v>8</v>
      </c>
      <c r="U4">
        <v>2.9401190189999999</v>
      </c>
      <c r="V4" t="s">
        <v>7</v>
      </c>
      <c r="W4">
        <v>3.4067452610000801</v>
      </c>
      <c r="X4" t="s">
        <v>8</v>
      </c>
      <c r="Y4">
        <v>3.48356380799998</v>
      </c>
      <c r="Z4" t="s">
        <v>7</v>
      </c>
      <c r="AA4">
        <v>3.8312561040000901</v>
      </c>
      <c r="AB4" t="s">
        <v>8</v>
      </c>
      <c r="AC4">
        <v>3.8999945369999902</v>
      </c>
      <c r="AD4" t="s">
        <v>7</v>
      </c>
      <c r="AE4">
        <v>4.2288659310000796</v>
      </c>
      <c r="AF4" t="s">
        <v>8</v>
      </c>
      <c r="AG4">
        <v>4.2941698470000302</v>
      </c>
      <c r="AH4" t="s">
        <v>4</v>
      </c>
      <c r="AI4">
        <v>4.8865234990000701</v>
      </c>
    </row>
    <row r="5" spans="1:119" x14ac:dyDescent="0.25">
      <c r="A5" s="7">
        <v>42929</v>
      </c>
      <c r="B5" t="s">
        <v>56</v>
      </c>
      <c r="C5" s="3">
        <f>(COUNT(UserTrials[[#This Row],[Event 1]:[Time 56]])-2)/2</f>
        <v>6</v>
      </c>
      <c r="D5">
        <v>4</v>
      </c>
      <c r="E5" t="s">
        <v>5</v>
      </c>
      <c r="F5" t="s">
        <v>6</v>
      </c>
      <c r="G5" t="s">
        <v>2</v>
      </c>
      <c r="H5" t="s">
        <v>3</v>
      </c>
      <c r="I5" s="1">
        <v>1.0676999977476901E-5</v>
      </c>
      <c r="J5" t="s">
        <v>7</v>
      </c>
      <c r="K5">
        <v>1.62165506899998</v>
      </c>
      <c r="L5" t="s">
        <v>8</v>
      </c>
      <c r="M5">
        <v>1.6626996379999299</v>
      </c>
      <c r="N5" t="s">
        <v>7</v>
      </c>
      <c r="O5">
        <v>1.7759935319999101</v>
      </c>
      <c r="P5" t="s">
        <v>8</v>
      </c>
      <c r="Q5">
        <v>1.8260123599999301</v>
      </c>
      <c r="R5" t="s">
        <v>7</v>
      </c>
      <c r="S5">
        <v>1.97251192099997</v>
      </c>
      <c r="T5" t="s">
        <v>8</v>
      </c>
      <c r="U5">
        <v>2.0416999789999801</v>
      </c>
      <c r="V5" t="s">
        <v>7</v>
      </c>
      <c r="W5">
        <v>2.4371681629999098</v>
      </c>
      <c r="X5" t="s">
        <v>8</v>
      </c>
      <c r="Y5">
        <v>2.5086561559999101</v>
      </c>
      <c r="Z5" t="s">
        <v>7</v>
      </c>
      <c r="AA5">
        <v>2.8496481129999398</v>
      </c>
      <c r="AB5" t="s">
        <v>8</v>
      </c>
      <c r="AC5">
        <v>2.9164715449999199</v>
      </c>
      <c r="AD5" t="s">
        <v>7</v>
      </c>
      <c r="AE5">
        <v>3.1910560779999702</v>
      </c>
      <c r="AF5" t="s">
        <v>8</v>
      </c>
      <c r="AG5">
        <v>3.2571027330000102</v>
      </c>
      <c r="AH5" t="s">
        <v>4</v>
      </c>
      <c r="AI5">
        <v>3.76419220399998</v>
      </c>
    </row>
    <row r="6" spans="1:119" x14ac:dyDescent="0.25">
      <c r="A6" s="7">
        <v>42929</v>
      </c>
      <c r="B6" t="s">
        <v>56</v>
      </c>
      <c r="C6" s="3">
        <f>(COUNT(UserTrials[[#This Row],[Event 1]:[Time 56]])-2)/2</f>
        <v>6</v>
      </c>
      <c r="D6">
        <v>5</v>
      </c>
      <c r="E6" t="s">
        <v>5</v>
      </c>
      <c r="F6" t="s">
        <v>6</v>
      </c>
      <c r="G6" t="s">
        <v>2</v>
      </c>
      <c r="H6" t="s">
        <v>3</v>
      </c>
      <c r="I6" s="1">
        <v>7.3960000008810303E-6</v>
      </c>
      <c r="J6" t="s">
        <v>7</v>
      </c>
      <c r="K6">
        <v>0.85630630100001703</v>
      </c>
      <c r="L6" t="s">
        <v>8</v>
      </c>
      <c r="M6">
        <v>0.88427835900006302</v>
      </c>
      <c r="N6" t="s">
        <v>7</v>
      </c>
      <c r="O6">
        <v>1.0197075050000399</v>
      </c>
      <c r="P6" t="s">
        <v>8</v>
      </c>
      <c r="Q6">
        <v>1.0618948060000499</v>
      </c>
      <c r="R6" t="s">
        <v>7</v>
      </c>
      <c r="S6">
        <v>1.1906416689999999</v>
      </c>
      <c r="T6" t="s">
        <v>8</v>
      </c>
      <c r="U6">
        <v>1.255243801</v>
      </c>
      <c r="V6" t="s">
        <v>7</v>
      </c>
      <c r="W6">
        <v>1.70519006000006</v>
      </c>
      <c r="X6" t="s">
        <v>8</v>
      </c>
      <c r="Y6">
        <v>1.7828084420000301</v>
      </c>
      <c r="Z6" t="s">
        <v>7</v>
      </c>
      <c r="AA6">
        <v>2.1765588340000401</v>
      </c>
      <c r="AB6" t="s">
        <v>8</v>
      </c>
      <c r="AC6">
        <v>2.2517894740000202</v>
      </c>
      <c r="AD6" t="s">
        <v>7</v>
      </c>
      <c r="AE6">
        <v>2.5845750700000201</v>
      </c>
      <c r="AF6" t="s">
        <v>8</v>
      </c>
      <c r="AG6">
        <v>2.6432601540000098</v>
      </c>
      <c r="AH6" t="s">
        <v>4</v>
      </c>
      <c r="AI6">
        <v>3.16801817000009</v>
      </c>
    </row>
    <row r="7" spans="1:119" x14ac:dyDescent="0.25">
      <c r="A7" s="7">
        <v>42929</v>
      </c>
      <c r="B7" t="s">
        <v>56</v>
      </c>
      <c r="C7" s="3">
        <f>(COUNT(UserTrials[[#This Row],[Event 1]:[Time 56]])-2)/2</f>
        <v>6</v>
      </c>
      <c r="D7">
        <v>6</v>
      </c>
      <c r="E7" t="s">
        <v>5</v>
      </c>
      <c r="F7" t="s">
        <v>6</v>
      </c>
      <c r="G7" t="s">
        <v>2</v>
      </c>
      <c r="H7" t="s">
        <v>3</v>
      </c>
      <c r="I7" s="1">
        <v>7.8640000538143795E-6</v>
      </c>
      <c r="J7" t="s">
        <v>7</v>
      </c>
      <c r="K7">
        <v>0.66489807300001702</v>
      </c>
      <c r="L7" t="s">
        <v>8</v>
      </c>
      <c r="M7">
        <v>0.68276340700003801</v>
      </c>
      <c r="N7" t="s">
        <v>7</v>
      </c>
      <c r="O7">
        <v>0.808396542999958</v>
      </c>
      <c r="P7" t="s">
        <v>8</v>
      </c>
      <c r="Q7">
        <v>0.83431792700002905</v>
      </c>
      <c r="R7" t="s">
        <v>7</v>
      </c>
      <c r="S7">
        <v>0.98236010300001897</v>
      </c>
      <c r="T7" t="s">
        <v>8</v>
      </c>
      <c r="U7">
        <v>1.0176245100000101</v>
      </c>
      <c r="V7" t="s">
        <v>7</v>
      </c>
      <c r="W7">
        <v>1.4559885669999599</v>
      </c>
      <c r="X7" t="s">
        <v>8</v>
      </c>
      <c r="Y7">
        <v>1.5069275949999701</v>
      </c>
      <c r="Z7" t="s">
        <v>7</v>
      </c>
      <c r="AA7">
        <v>1.8796546140000601</v>
      </c>
      <c r="AB7" t="s">
        <v>8</v>
      </c>
      <c r="AC7">
        <v>1.9621937189999601</v>
      </c>
      <c r="AD7" t="s">
        <v>7</v>
      </c>
      <c r="AE7">
        <v>2.2553909540000601</v>
      </c>
      <c r="AF7" t="s">
        <v>8</v>
      </c>
      <c r="AG7">
        <v>2.30600085000003</v>
      </c>
      <c r="AH7" t="s">
        <v>4</v>
      </c>
      <c r="AI7">
        <v>2.7095615900000198</v>
      </c>
    </row>
    <row r="8" spans="1:119" x14ac:dyDescent="0.25">
      <c r="A8" s="7">
        <v>42929</v>
      </c>
      <c r="B8" t="s">
        <v>56</v>
      </c>
      <c r="C8" s="3">
        <f>(COUNT(UserTrials[[#This Row],[Event 1]:[Time 56]])-2)/2</f>
        <v>6</v>
      </c>
      <c r="D8">
        <v>7</v>
      </c>
      <c r="E8" t="s">
        <v>5</v>
      </c>
      <c r="F8" t="s">
        <v>6</v>
      </c>
      <c r="G8" t="s">
        <v>2</v>
      </c>
      <c r="H8" t="s">
        <v>3</v>
      </c>
      <c r="I8" s="1">
        <v>1.4478000025519499E-5</v>
      </c>
      <c r="J8" t="s">
        <v>7</v>
      </c>
      <c r="K8">
        <v>0.72927581500005001</v>
      </c>
      <c r="L8" t="s">
        <v>8</v>
      </c>
      <c r="M8">
        <v>0.779749012000024</v>
      </c>
      <c r="N8" t="s">
        <v>7</v>
      </c>
      <c r="O8">
        <v>0.92241220699997895</v>
      </c>
      <c r="P8" t="s">
        <v>8</v>
      </c>
      <c r="Q8">
        <v>0.94088175800004503</v>
      </c>
      <c r="R8" t="s">
        <v>7</v>
      </c>
      <c r="S8">
        <v>1.069721028</v>
      </c>
      <c r="T8" t="s">
        <v>8</v>
      </c>
      <c r="U8">
        <v>1.1122119130000101</v>
      </c>
      <c r="V8" t="s">
        <v>7</v>
      </c>
      <c r="W8">
        <v>1.4427785510000599</v>
      </c>
      <c r="X8" t="s">
        <v>8</v>
      </c>
      <c r="Y8">
        <v>1.48487835000003</v>
      </c>
      <c r="Z8" t="s">
        <v>7</v>
      </c>
      <c r="AA8">
        <v>1.8881926210000299</v>
      </c>
      <c r="AB8" t="s">
        <v>8</v>
      </c>
      <c r="AC8">
        <v>1.93337782800006</v>
      </c>
      <c r="AD8" t="s">
        <v>7</v>
      </c>
      <c r="AE8">
        <v>2.2727723960000499</v>
      </c>
      <c r="AF8" t="s">
        <v>8</v>
      </c>
      <c r="AG8">
        <v>2.3071193629999698</v>
      </c>
      <c r="AH8" t="s">
        <v>4</v>
      </c>
      <c r="AI8">
        <v>2.88108574500006</v>
      </c>
    </row>
    <row r="9" spans="1:119" x14ac:dyDescent="0.25">
      <c r="A9" s="7">
        <v>42929</v>
      </c>
      <c r="B9" t="s">
        <v>56</v>
      </c>
      <c r="C9" s="3">
        <f>(COUNT(UserTrials[[#This Row],[Event 1]:[Time 56]])-2)/2</f>
        <v>6</v>
      </c>
      <c r="D9">
        <v>8</v>
      </c>
      <c r="E9" t="s">
        <v>5</v>
      </c>
      <c r="F9" t="s">
        <v>6</v>
      </c>
      <c r="G9" t="s">
        <v>2</v>
      </c>
      <c r="H9" t="s">
        <v>3</v>
      </c>
      <c r="I9" s="1">
        <v>1.4688000078422101E-5</v>
      </c>
      <c r="J9" t="s">
        <v>7</v>
      </c>
      <c r="K9">
        <v>0.79875768200008601</v>
      </c>
      <c r="L9" t="s">
        <v>8</v>
      </c>
      <c r="M9">
        <v>0.81712589900007504</v>
      </c>
      <c r="N9" t="s">
        <v>7</v>
      </c>
      <c r="O9">
        <v>0.96013765400005002</v>
      </c>
      <c r="P9" t="s">
        <v>8</v>
      </c>
      <c r="Q9">
        <v>0.98140739800010102</v>
      </c>
      <c r="R9" t="s">
        <v>7</v>
      </c>
      <c r="S9">
        <v>1.1244288630000401</v>
      </c>
      <c r="T9" t="s">
        <v>8</v>
      </c>
      <c r="U9">
        <v>1.1586603599999901</v>
      </c>
      <c r="V9" t="s">
        <v>7</v>
      </c>
      <c r="W9">
        <v>1.5587556890000001</v>
      </c>
      <c r="X9" t="s">
        <v>8</v>
      </c>
      <c r="Y9">
        <v>1.61685598799999</v>
      </c>
      <c r="Z9" t="s">
        <v>7</v>
      </c>
      <c r="AA9">
        <v>1.9575915190000599</v>
      </c>
      <c r="AB9" t="s">
        <v>8</v>
      </c>
      <c r="AC9">
        <v>2.0510139049999898</v>
      </c>
      <c r="AD9" t="s">
        <v>7</v>
      </c>
      <c r="AE9">
        <v>2.34097338399999</v>
      </c>
      <c r="AF9" t="s">
        <v>8</v>
      </c>
      <c r="AG9">
        <v>2.4073076040000299</v>
      </c>
      <c r="AH9" t="s">
        <v>4</v>
      </c>
      <c r="AI9">
        <v>2.9463959260000299</v>
      </c>
    </row>
    <row r="10" spans="1:119" x14ac:dyDescent="0.25">
      <c r="A10" s="7">
        <v>42929</v>
      </c>
      <c r="B10" t="s">
        <v>56</v>
      </c>
      <c r="C10" s="3">
        <f>(COUNT(UserTrials[[#This Row],[Event 1]:[Time 56]])-2)/2</f>
        <v>6</v>
      </c>
      <c r="D10">
        <v>9</v>
      </c>
      <c r="E10" t="s">
        <v>5</v>
      </c>
      <c r="F10" t="s">
        <v>6</v>
      </c>
      <c r="G10" t="s">
        <v>2</v>
      </c>
      <c r="H10" t="s">
        <v>3</v>
      </c>
      <c r="I10" s="1">
        <v>7.8650000432389704E-6</v>
      </c>
      <c r="J10" t="s">
        <v>7</v>
      </c>
      <c r="K10">
        <v>0.79813334900006705</v>
      </c>
      <c r="L10" t="s">
        <v>8</v>
      </c>
      <c r="M10">
        <v>0.82487607799998797</v>
      </c>
      <c r="N10" t="s">
        <v>7</v>
      </c>
      <c r="O10">
        <v>0.96043119900002605</v>
      </c>
      <c r="P10" t="s">
        <v>8</v>
      </c>
      <c r="Q10">
        <v>0.97849653000002901</v>
      </c>
      <c r="R10" t="s">
        <v>7</v>
      </c>
      <c r="S10">
        <v>1.15849118300002</v>
      </c>
      <c r="T10" t="s">
        <v>8</v>
      </c>
      <c r="U10">
        <v>1.22489795399997</v>
      </c>
      <c r="V10" t="s">
        <v>7</v>
      </c>
      <c r="W10">
        <v>1.62368492500002</v>
      </c>
      <c r="X10" t="s">
        <v>8</v>
      </c>
      <c r="Y10">
        <v>1.68243823800003</v>
      </c>
      <c r="Z10" t="s">
        <v>7</v>
      </c>
      <c r="AA10">
        <v>2.0809325920000599</v>
      </c>
      <c r="AB10" t="s">
        <v>8</v>
      </c>
      <c r="AC10">
        <v>2.1340530329999798</v>
      </c>
      <c r="AD10" t="s">
        <v>7</v>
      </c>
      <c r="AE10">
        <v>2.43828480900003</v>
      </c>
      <c r="AF10" t="s">
        <v>8</v>
      </c>
      <c r="AG10">
        <v>2.4888242250000299</v>
      </c>
      <c r="AH10" t="s">
        <v>4</v>
      </c>
      <c r="AI10">
        <v>2.9825264309999899</v>
      </c>
    </row>
    <row r="11" spans="1:119" x14ac:dyDescent="0.25">
      <c r="A11" s="7">
        <v>42929</v>
      </c>
      <c r="B11" t="s">
        <v>56</v>
      </c>
      <c r="C11" s="3">
        <f>(COUNT(UserTrials[[#This Row],[Event 1]:[Time 56]])-2)/2</f>
        <v>6</v>
      </c>
      <c r="D11">
        <v>10</v>
      </c>
      <c r="E11" t="s">
        <v>5</v>
      </c>
      <c r="F11" t="s">
        <v>6</v>
      </c>
      <c r="G11" t="s">
        <v>2</v>
      </c>
      <c r="H11" t="s">
        <v>3</v>
      </c>
      <c r="I11" s="1">
        <v>9.0099999852100104E-6</v>
      </c>
      <c r="J11" t="s">
        <v>7</v>
      </c>
      <c r="K11">
        <v>0.75974655300001304</v>
      </c>
      <c r="L11" t="s">
        <v>8</v>
      </c>
      <c r="M11">
        <v>0.79350055899999405</v>
      </c>
      <c r="N11" t="s">
        <v>7</v>
      </c>
      <c r="O11">
        <v>0.92966376899994396</v>
      </c>
      <c r="P11" t="s">
        <v>8</v>
      </c>
      <c r="Q11">
        <v>0.98014418499997102</v>
      </c>
      <c r="R11" t="s">
        <v>7</v>
      </c>
      <c r="S11">
        <v>1.10779319499999</v>
      </c>
      <c r="T11" t="s">
        <v>8</v>
      </c>
      <c r="U11">
        <v>1.1658522569999801</v>
      </c>
      <c r="V11" t="s">
        <v>7</v>
      </c>
      <c r="W11">
        <v>1.50340564199996</v>
      </c>
      <c r="X11" t="s">
        <v>8</v>
      </c>
      <c r="Y11">
        <v>1.54521704899991</v>
      </c>
      <c r="Z11" t="s">
        <v>7</v>
      </c>
      <c r="AA11">
        <v>1.9344089189999001</v>
      </c>
      <c r="AB11" t="s">
        <v>8</v>
      </c>
      <c r="AC11">
        <v>1.9842400679999601</v>
      </c>
      <c r="AD11" t="s">
        <v>7</v>
      </c>
      <c r="AE11">
        <v>2.2749654240000101</v>
      </c>
      <c r="AF11" t="s">
        <v>8</v>
      </c>
      <c r="AG11">
        <v>2.3252937169999002</v>
      </c>
      <c r="AH11" t="s">
        <v>4</v>
      </c>
      <c r="AI11">
        <v>2.7985873869999902</v>
      </c>
    </row>
    <row r="12" spans="1:119" x14ac:dyDescent="0.25">
      <c r="A12" s="7">
        <v>42929</v>
      </c>
      <c r="B12" t="s">
        <v>56</v>
      </c>
      <c r="C12" s="3">
        <f>(COUNT(UserTrials[[#This Row],[Event 1]:[Time 56]])-2)/2</f>
        <v>6</v>
      </c>
      <c r="D12">
        <v>11</v>
      </c>
      <c r="E12" t="s">
        <v>5</v>
      </c>
      <c r="F12" t="s">
        <v>6</v>
      </c>
      <c r="G12" t="s">
        <v>2</v>
      </c>
      <c r="H12" t="s">
        <v>3</v>
      </c>
      <c r="I12" s="1">
        <v>8.8019999111565994E-6</v>
      </c>
      <c r="J12" t="s">
        <v>7</v>
      </c>
      <c r="K12">
        <v>0.94933163399991805</v>
      </c>
      <c r="L12" t="s">
        <v>8</v>
      </c>
      <c r="M12">
        <v>0.978572149000001</v>
      </c>
      <c r="N12" t="s">
        <v>7</v>
      </c>
      <c r="O12">
        <v>1.10945286999992</v>
      </c>
      <c r="P12" t="s">
        <v>8</v>
      </c>
      <c r="Q12">
        <v>1.1454227159999799</v>
      </c>
      <c r="R12" t="s">
        <v>7</v>
      </c>
      <c r="S12">
        <v>1.27926518099991</v>
      </c>
      <c r="T12" t="s">
        <v>8</v>
      </c>
      <c r="U12">
        <v>1.33309116099997</v>
      </c>
      <c r="V12" t="s">
        <v>7</v>
      </c>
      <c r="W12">
        <v>1.66306731299994</v>
      </c>
      <c r="X12" t="s">
        <v>8</v>
      </c>
      <c r="Y12">
        <v>1.71608735999996</v>
      </c>
      <c r="Z12" t="s">
        <v>7</v>
      </c>
      <c r="AA12">
        <v>2.0614203809999401</v>
      </c>
      <c r="AB12" t="s">
        <v>8</v>
      </c>
      <c r="AC12">
        <v>2.1120582989999499</v>
      </c>
      <c r="AD12" t="s">
        <v>7</v>
      </c>
      <c r="AE12">
        <v>2.3969012779999699</v>
      </c>
      <c r="AF12" t="s">
        <v>8</v>
      </c>
      <c r="AG12">
        <v>2.43964709699992</v>
      </c>
      <c r="AH12" t="s">
        <v>4</v>
      </c>
      <c r="AI12">
        <v>3.1064616259999398</v>
      </c>
    </row>
    <row r="13" spans="1:119" x14ac:dyDescent="0.25">
      <c r="A13" s="7">
        <v>42929</v>
      </c>
      <c r="B13" t="s">
        <v>56</v>
      </c>
      <c r="C13" s="3">
        <f>(COUNT(UserTrials[[#This Row],[Event 1]:[Time 56]])-2)/2</f>
        <v>6</v>
      </c>
      <c r="D13">
        <v>12</v>
      </c>
      <c r="E13" t="s">
        <v>5</v>
      </c>
      <c r="F13" t="s">
        <v>6</v>
      </c>
      <c r="G13" t="s">
        <v>2</v>
      </c>
      <c r="H13" t="s">
        <v>3</v>
      </c>
      <c r="I13" s="1">
        <v>8.43800000893679E-6</v>
      </c>
      <c r="J13" t="s">
        <v>7</v>
      </c>
      <c r="K13">
        <v>0.58174537399997905</v>
      </c>
      <c r="L13" t="s">
        <v>8</v>
      </c>
      <c r="M13">
        <v>0.61628706700003</v>
      </c>
      <c r="N13" t="s">
        <v>7</v>
      </c>
      <c r="O13">
        <v>0.78112223400000802</v>
      </c>
      <c r="P13" t="s">
        <v>8</v>
      </c>
      <c r="Q13">
        <v>0.82373620800001301</v>
      </c>
      <c r="R13" t="s">
        <v>7</v>
      </c>
      <c r="S13">
        <v>0.95250953599997901</v>
      </c>
      <c r="T13" t="s">
        <v>8</v>
      </c>
      <c r="U13">
        <v>1.0033529720000101</v>
      </c>
      <c r="V13" t="s">
        <v>7</v>
      </c>
      <c r="W13">
        <v>1.3607306860000099</v>
      </c>
      <c r="X13" t="s">
        <v>8</v>
      </c>
      <c r="Y13">
        <v>1.41092406400002</v>
      </c>
      <c r="Z13" t="s">
        <v>7</v>
      </c>
      <c r="AA13">
        <v>1.76780787300003</v>
      </c>
      <c r="AB13" t="s">
        <v>8</v>
      </c>
      <c r="AC13">
        <v>1.80231718799996</v>
      </c>
      <c r="AD13" t="s">
        <v>7</v>
      </c>
      <c r="AE13">
        <v>2.1513531939999599</v>
      </c>
      <c r="AF13" t="s">
        <v>8</v>
      </c>
      <c r="AG13">
        <v>2.1890619509999798</v>
      </c>
      <c r="AH13" t="s">
        <v>4</v>
      </c>
      <c r="AI13">
        <v>2.6696797030000399</v>
      </c>
    </row>
    <row r="14" spans="1:119" x14ac:dyDescent="0.25">
      <c r="A14" s="7">
        <v>42929</v>
      </c>
      <c r="B14" t="s">
        <v>56</v>
      </c>
      <c r="C14" s="3">
        <f>(COUNT(UserTrials[[#This Row],[Event 1]:[Time 56]])-2)/2</f>
        <v>6</v>
      </c>
      <c r="D14">
        <v>13</v>
      </c>
      <c r="E14" t="s">
        <v>5</v>
      </c>
      <c r="F14" t="s">
        <v>6</v>
      </c>
      <c r="G14" t="s">
        <v>2</v>
      </c>
      <c r="H14" t="s">
        <v>3</v>
      </c>
      <c r="I14" s="1">
        <v>7.7079999982743107E-6</v>
      </c>
      <c r="J14" t="s">
        <v>7</v>
      </c>
      <c r="K14">
        <v>0.70724541799995599</v>
      </c>
      <c r="L14" t="s">
        <v>8</v>
      </c>
      <c r="M14">
        <v>0.71806775999993899</v>
      </c>
      <c r="N14" t="s">
        <v>7</v>
      </c>
      <c r="O14">
        <v>0.86495124599991802</v>
      </c>
      <c r="P14" t="s">
        <v>8</v>
      </c>
      <c r="Q14">
        <v>0.92407629999991003</v>
      </c>
      <c r="R14" t="s">
        <v>7</v>
      </c>
      <c r="S14">
        <v>1.04971593099992</v>
      </c>
      <c r="T14" t="s">
        <v>8</v>
      </c>
      <c r="U14">
        <v>1.1113171329999401</v>
      </c>
      <c r="V14" t="s">
        <v>7</v>
      </c>
      <c r="W14">
        <v>1.5060541489999599</v>
      </c>
      <c r="X14" t="s">
        <v>8</v>
      </c>
      <c r="Y14">
        <v>1.5746295759998901</v>
      </c>
      <c r="Z14" t="s">
        <v>7</v>
      </c>
      <c r="AA14">
        <v>1.86892167499991</v>
      </c>
      <c r="AB14" t="s">
        <v>8</v>
      </c>
      <c r="AC14">
        <v>1.9354114059999501</v>
      </c>
      <c r="AD14" t="s">
        <v>7</v>
      </c>
      <c r="AE14">
        <v>2.2074332249999302</v>
      </c>
      <c r="AF14" t="s">
        <v>8</v>
      </c>
      <c r="AG14">
        <v>2.2907154639999501</v>
      </c>
      <c r="AH14" t="s">
        <v>4</v>
      </c>
      <c r="AI14">
        <v>2.7519406469999601</v>
      </c>
    </row>
    <row r="15" spans="1:119" x14ac:dyDescent="0.25">
      <c r="A15" s="7">
        <v>42929</v>
      </c>
      <c r="B15" t="s">
        <v>56</v>
      </c>
      <c r="C15" s="3">
        <f>(COUNT(UserTrials[[#This Row],[Event 1]:[Time 56]])-2)/2</f>
        <v>6</v>
      </c>
      <c r="D15">
        <v>14</v>
      </c>
      <c r="E15" t="s">
        <v>5</v>
      </c>
      <c r="F15" t="s">
        <v>6</v>
      </c>
      <c r="G15" t="s">
        <v>2</v>
      </c>
      <c r="H15" t="s">
        <v>3</v>
      </c>
      <c r="I15" s="1">
        <v>9.11499989797448E-6</v>
      </c>
      <c r="J15" t="s">
        <v>7</v>
      </c>
      <c r="K15">
        <v>0.66111356099997898</v>
      </c>
      <c r="L15" t="s">
        <v>8</v>
      </c>
      <c r="M15">
        <v>0.72004080699991801</v>
      </c>
      <c r="N15" t="s">
        <v>7</v>
      </c>
      <c r="O15">
        <v>0.86665210999990405</v>
      </c>
      <c r="P15" t="s">
        <v>8</v>
      </c>
      <c r="Q15">
        <v>0.93306480399996805</v>
      </c>
      <c r="R15" t="s">
        <v>7</v>
      </c>
      <c r="S15">
        <v>1.0713099609999901</v>
      </c>
      <c r="T15" t="s">
        <v>8</v>
      </c>
      <c r="U15">
        <v>1.15378600799999</v>
      </c>
      <c r="V15" t="s">
        <v>7</v>
      </c>
      <c r="W15">
        <v>1.52465232299994</v>
      </c>
      <c r="X15" t="s">
        <v>8</v>
      </c>
      <c r="Y15">
        <v>1.5744980469998999</v>
      </c>
      <c r="Z15" t="s">
        <v>7</v>
      </c>
      <c r="AA15">
        <v>1.96265120399993</v>
      </c>
      <c r="AB15" t="s">
        <v>8</v>
      </c>
      <c r="AC15">
        <v>2.0214395789999999</v>
      </c>
      <c r="AD15" t="s">
        <v>7</v>
      </c>
      <c r="AE15">
        <v>2.2727946509999102</v>
      </c>
      <c r="AF15" t="s">
        <v>8</v>
      </c>
      <c r="AG15">
        <v>2.3423770499999801</v>
      </c>
      <c r="AH15" t="s">
        <v>4</v>
      </c>
      <c r="AI15">
        <v>2.8031745069999898</v>
      </c>
    </row>
    <row r="16" spans="1:119" x14ac:dyDescent="0.25">
      <c r="A16" s="7">
        <v>42929</v>
      </c>
      <c r="B16" t="s">
        <v>56</v>
      </c>
      <c r="C16" s="3">
        <f>(COUNT(UserTrials[[#This Row],[Event 1]:[Time 56]])-2)/2</f>
        <v>6</v>
      </c>
      <c r="D16">
        <v>15</v>
      </c>
      <c r="E16" t="s">
        <v>5</v>
      </c>
      <c r="F16" t="s">
        <v>6</v>
      </c>
      <c r="G16" t="s">
        <v>2</v>
      </c>
      <c r="H16" t="s">
        <v>3</v>
      </c>
      <c r="I16" s="1">
        <v>8.3329999824854895E-6</v>
      </c>
      <c r="J16" t="s">
        <v>7</v>
      </c>
      <c r="K16">
        <v>0.65303081800004703</v>
      </c>
      <c r="L16" t="s">
        <v>8</v>
      </c>
      <c r="M16">
        <v>0.69549749200007205</v>
      </c>
      <c r="N16" t="s">
        <v>7</v>
      </c>
      <c r="O16">
        <v>0.83802603100002604</v>
      </c>
      <c r="P16" t="s">
        <v>8</v>
      </c>
      <c r="Q16">
        <v>0.888520458000016</v>
      </c>
      <c r="R16" t="s">
        <v>7</v>
      </c>
      <c r="S16">
        <v>1.0403906150000899</v>
      </c>
      <c r="T16" t="s">
        <v>8</v>
      </c>
      <c r="U16">
        <v>1.09871649900003</v>
      </c>
      <c r="V16" t="s">
        <v>7</v>
      </c>
      <c r="W16">
        <v>1.47921108000002</v>
      </c>
      <c r="X16" t="s">
        <v>8</v>
      </c>
      <c r="Y16">
        <v>1.5488822820000201</v>
      </c>
      <c r="Z16" t="s">
        <v>7</v>
      </c>
      <c r="AA16">
        <v>1.90711457200006</v>
      </c>
      <c r="AB16" t="s">
        <v>8</v>
      </c>
      <c r="AC16">
        <v>1.9562239480000001</v>
      </c>
      <c r="AD16" t="s">
        <v>7</v>
      </c>
      <c r="AE16">
        <v>2.27266066800007</v>
      </c>
      <c r="AF16" t="s">
        <v>8</v>
      </c>
      <c r="AG16">
        <v>2.3474846239999998</v>
      </c>
      <c r="AH16" t="s">
        <v>4</v>
      </c>
      <c r="AI16">
        <v>2.84344801600002</v>
      </c>
    </row>
    <row r="17" spans="1:35" x14ac:dyDescent="0.25">
      <c r="A17" s="7">
        <v>42929</v>
      </c>
      <c r="B17" t="s">
        <v>56</v>
      </c>
      <c r="C17" s="3">
        <f>(COUNT(UserTrials[[#This Row],[Event 1]:[Time 56]])-2)/2</f>
        <v>6</v>
      </c>
      <c r="D17">
        <v>16</v>
      </c>
      <c r="E17" t="s">
        <v>5</v>
      </c>
      <c r="F17" t="s">
        <v>6</v>
      </c>
      <c r="G17" t="s">
        <v>2</v>
      </c>
      <c r="H17" t="s">
        <v>3</v>
      </c>
      <c r="I17" s="1">
        <v>8.64599996930337E-6</v>
      </c>
      <c r="J17" t="s">
        <v>7</v>
      </c>
      <c r="K17">
        <v>0.775685285000008</v>
      </c>
      <c r="L17" t="s">
        <v>8</v>
      </c>
      <c r="M17">
        <v>0.82593162000000497</v>
      </c>
      <c r="N17" t="s">
        <v>7</v>
      </c>
      <c r="O17">
        <v>0.95942822799997796</v>
      </c>
      <c r="P17" t="s">
        <v>8</v>
      </c>
      <c r="Q17">
        <v>1.0021179109999101</v>
      </c>
      <c r="R17" t="s">
        <v>7</v>
      </c>
      <c r="S17">
        <v>1.1413353039999901</v>
      </c>
      <c r="T17" t="s">
        <v>8</v>
      </c>
      <c r="U17">
        <v>1.1870722349999501</v>
      </c>
      <c r="V17" t="s">
        <v>7</v>
      </c>
      <c r="W17">
        <v>1.5263130109999501</v>
      </c>
      <c r="X17" t="s">
        <v>8</v>
      </c>
      <c r="Y17">
        <v>1.6009434309999</v>
      </c>
      <c r="Z17" t="s">
        <v>7</v>
      </c>
      <c r="AA17">
        <v>1.9136720229999999</v>
      </c>
      <c r="AB17" t="s">
        <v>8</v>
      </c>
      <c r="AC17">
        <v>1.98828962799996</v>
      </c>
      <c r="AD17" t="s">
        <v>7</v>
      </c>
      <c r="AE17">
        <v>2.29083925899999</v>
      </c>
      <c r="AF17" t="s">
        <v>8</v>
      </c>
      <c r="AG17">
        <v>2.3413383779999299</v>
      </c>
      <c r="AH17" t="s">
        <v>4</v>
      </c>
      <c r="AI17">
        <v>2.81718165799998</v>
      </c>
    </row>
    <row r="18" spans="1:35" x14ac:dyDescent="0.25">
      <c r="A18" s="7">
        <v>42929</v>
      </c>
      <c r="B18" t="s">
        <v>56</v>
      </c>
      <c r="C18" s="3">
        <f>(COUNT(UserTrials[[#This Row],[Event 1]:[Time 56]])-2)/2</f>
        <v>6</v>
      </c>
      <c r="D18">
        <v>17</v>
      </c>
      <c r="E18" t="s">
        <v>5</v>
      </c>
      <c r="F18" t="s">
        <v>9</v>
      </c>
      <c r="G18" t="s">
        <v>2</v>
      </c>
      <c r="H18" t="s">
        <v>3</v>
      </c>
      <c r="I18" s="1">
        <v>8.3339999719100803E-6</v>
      </c>
      <c r="J18" t="s">
        <v>7</v>
      </c>
      <c r="K18">
        <v>16.015342765</v>
      </c>
      <c r="L18" t="s">
        <v>8</v>
      </c>
      <c r="M18">
        <v>16.078481927999899</v>
      </c>
      <c r="N18" t="s">
        <v>7</v>
      </c>
      <c r="O18">
        <v>16.198678332999901</v>
      </c>
      <c r="P18" t="s">
        <v>8</v>
      </c>
      <c r="Q18">
        <v>16.248774797999999</v>
      </c>
      <c r="R18" t="s">
        <v>7</v>
      </c>
      <c r="S18">
        <v>16.364734670000001</v>
      </c>
      <c r="T18" t="s">
        <v>8</v>
      </c>
      <c r="U18">
        <v>16.414778441999999</v>
      </c>
      <c r="V18" t="s">
        <v>7</v>
      </c>
      <c r="W18">
        <v>16.724979136000002</v>
      </c>
      <c r="X18" t="s">
        <v>8</v>
      </c>
      <c r="Y18">
        <v>16.759350166999901</v>
      </c>
      <c r="Z18" t="s">
        <v>7</v>
      </c>
      <c r="AA18">
        <v>17.167739744999999</v>
      </c>
      <c r="AB18" t="s">
        <v>8</v>
      </c>
      <c r="AC18">
        <v>17.218021605999901</v>
      </c>
      <c r="AD18" t="s">
        <v>7</v>
      </c>
      <c r="AE18">
        <v>17.497843231000001</v>
      </c>
      <c r="AF18" t="s">
        <v>8</v>
      </c>
      <c r="AG18">
        <v>17.547769171999999</v>
      </c>
      <c r="AH18" t="s">
        <v>4</v>
      </c>
      <c r="AI18">
        <v>17.993205505999899</v>
      </c>
    </row>
    <row r="19" spans="1:35" x14ac:dyDescent="0.25">
      <c r="A19" s="7">
        <v>42929</v>
      </c>
      <c r="B19" t="s">
        <v>56</v>
      </c>
      <c r="C19" s="3">
        <f>(COUNT(UserTrials[[#This Row],[Event 1]:[Time 56]])-2)/2</f>
        <v>6</v>
      </c>
      <c r="D19">
        <v>18</v>
      </c>
      <c r="E19" t="s">
        <v>5</v>
      </c>
      <c r="F19" t="s">
        <v>9</v>
      </c>
      <c r="G19" t="s">
        <v>2</v>
      </c>
      <c r="H19" t="s">
        <v>3</v>
      </c>
      <c r="I19" s="1">
        <v>6.3019999743119098E-6</v>
      </c>
      <c r="J19" t="s">
        <v>7</v>
      </c>
      <c r="K19">
        <v>0.706818441999985</v>
      </c>
      <c r="L19" t="s">
        <v>8</v>
      </c>
      <c r="M19">
        <v>0.73361284700001705</v>
      </c>
      <c r="N19" t="s">
        <v>7</v>
      </c>
      <c r="O19">
        <v>0.89591225200001601</v>
      </c>
      <c r="P19" t="s">
        <v>8</v>
      </c>
      <c r="Q19">
        <v>0.91432663600005504</v>
      </c>
      <c r="R19" t="s">
        <v>7</v>
      </c>
      <c r="S19">
        <v>1.0462732189999899</v>
      </c>
      <c r="T19" t="s">
        <v>8</v>
      </c>
      <c r="U19">
        <v>1.0817873109999701</v>
      </c>
      <c r="V19" t="s">
        <v>7</v>
      </c>
      <c r="W19">
        <v>1.4623216369999401</v>
      </c>
      <c r="X19" t="s">
        <v>8</v>
      </c>
      <c r="Y19">
        <v>1.5049388730000099</v>
      </c>
      <c r="Z19" t="s">
        <v>7</v>
      </c>
      <c r="AA19">
        <v>1.8474737190000401</v>
      </c>
      <c r="AB19" t="s">
        <v>8</v>
      </c>
      <c r="AC19">
        <v>1.8820685079999699</v>
      </c>
      <c r="AD19" t="s">
        <v>7</v>
      </c>
      <c r="AE19">
        <v>2.07728491700004</v>
      </c>
      <c r="AF19" t="s">
        <v>8</v>
      </c>
      <c r="AG19">
        <v>2.1196221019999899</v>
      </c>
      <c r="AH19" t="s">
        <v>4</v>
      </c>
      <c r="AI19">
        <v>2.6001411129999399</v>
      </c>
    </row>
    <row r="20" spans="1:35" x14ac:dyDescent="0.25">
      <c r="A20" s="7">
        <v>42929</v>
      </c>
      <c r="B20" t="s">
        <v>56</v>
      </c>
      <c r="C20" s="3">
        <f>(COUNT(UserTrials[[#This Row],[Event 1]:[Time 56]])-2)/2</f>
        <v>6</v>
      </c>
      <c r="D20">
        <v>19</v>
      </c>
      <c r="E20" t="s">
        <v>5</v>
      </c>
      <c r="F20" t="s">
        <v>9</v>
      </c>
      <c r="G20" t="s">
        <v>2</v>
      </c>
      <c r="H20" t="s">
        <v>3</v>
      </c>
      <c r="I20" s="1">
        <v>9.4790000275679597E-6</v>
      </c>
      <c r="J20" t="s">
        <v>7</v>
      </c>
      <c r="K20">
        <v>0.86079863899999498</v>
      </c>
      <c r="L20" t="s">
        <v>8</v>
      </c>
      <c r="M20">
        <v>0.89547984800003599</v>
      </c>
      <c r="N20" t="s">
        <v>7</v>
      </c>
      <c r="O20">
        <v>1.0373855200000399</v>
      </c>
      <c r="P20" t="s">
        <v>8</v>
      </c>
      <c r="Q20">
        <v>1.0670414050000501</v>
      </c>
      <c r="R20" t="s">
        <v>7</v>
      </c>
      <c r="S20">
        <v>1.20758427200007</v>
      </c>
      <c r="T20" t="s">
        <v>8</v>
      </c>
      <c r="U20">
        <v>1.22603744800005</v>
      </c>
      <c r="V20" t="s">
        <v>7</v>
      </c>
      <c r="W20">
        <v>1.6343902590000401</v>
      </c>
      <c r="X20" t="s">
        <v>8</v>
      </c>
      <c r="Y20">
        <v>1.66886286600004</v>
      </c>
      <c r="Z20" t="s">
        <v>7</v>
      </c>
      <c r="AA20">
        <v>1.9589382789999901</v>
      </c>
      <c r="AB20" t="s">
        <v>8</v>
      </c>
      <c r="AC20">
        <v>2.0015068760000001</v>
      </c>
      <c r="AD20" t="s">
        <v>7</v>
      </c>
      <c r="AE20">
        <v>2.1977614590000401</v>
      </c>
      <c r="AF20" t="s">
        <v>8</v>
      </c>
      <c r="AG20">
        <v>2.2401860400000202</v>
      </c>
      <c r="AH20" t="s">
        <v>4</v>
      </c>
      <c r="AI20">
        <v>2.5687678630000601</v>
      </c>
    </row>
    <row r="21" spans="1:35" x14ac:dyDescent="0.25">
      <c r="A21" s="7">
        <v>42929</v>
      </c>
      <c r="B21" t="s">
        <v>56</v>
      </c>
      <c r="C21" s="3">
        <f>(COUNT(UserTrials[[#This Row],[Event 1]:[Time 56]])-2)/2</f>
        <v>6</v>
      </c>
      <c r="D21">
        <v>20</v>
      </c>
      <c r="E21" t="s">
        <v>5</v>
      </c>
      <c r="F21" t="s">
        <v>9</v>
      </c>
      <c r="G21" t="s">
        <v>2</v>
      </c>
      <c r="H21" t="s">
        <v>3</v>
      </c>
      <c r="I21" s="1">
        <v>7.8649999295521394E-6</v>
      </c>
      <c r="J21" t="s">
        <v>7</v>
      </c>
      <c r="K21">
        <v>0.69920710099995598</v>
      </c>
      <c r="L21" t="s">
        <v>8</v>
      </c>
      <c r="M21">
        <v>0.70947481099995002</v>
      </c>
      <c r="N21" t="s">
        <v>7</v>
      </c>
      <c r="O21">
        <v>0.84122731299998998</v>
      </c>
      <c r="P21" t="s">
        <v>8</v>
      </c>
      <c r="Q21">
        <v>0.85945298000001402</v>
      </c>
      <c r="R21" t="s">
        <v>7</v>
      </c>
      <c r="S21">
        <v>0.99314844899993204</v>
      </c>
      <c r="T21" t="s">
        <v>8</v>
      </c>
      <c r="U21">
        <v>1.0472784899999299</v>
      </c>
      <c r="V21" t="s">
        <v>7</v>
      </c>
      <c r="W21">
        <v>1.6582335909999899</v>
      </c>
      <c r="X21" t="s">
        <v>8</v>
      </c>
      <c r="Y21">
        <v>1.6846889939999901</v>
      </c>
      <c r="Z21" t="s">
        <v>7</v>
      </c>
      <c r="AA21">
        <v>1.8491856489999901</v>
      </c>
      <c r="AB21" t="s">
        <v>8</v>
      </c>
      <c r="AC21">
        <v>1.8995575569999801</v>
      </c>
      <c r="AD21" t="s">
        <v>7</v>
      </c>
      <c r="AE21">
        <v>2.1718097509999499</v>
      </c>
      <c r="AF21" t="s">
        <v>8</v>
      </c>
      <c r="AG21">
        <v>2.2146782620000001</v>
      </c>
      <c r="AH21" t="s">
        <v>4</v>
      </c>
      <c r="AI21">
        <v>2.5664592289999701</v>
      </c>
    </row>
    <row r="22" spans="1:35" x14ac:dyDescent="0.25">
      <c r="A22" s="7">
        <v>42929</v>
      </c>
      <c r="B22" t="s">
        <v>56</v>
      </c>
      <c r="C22" s="3">
        <f>(COUNT(UserTrials[[#This Row],[Event 1]:[Time 56]])-2)/2</f>
        <v>6</v>
      </c>
      <c r="D22">
        <v>21</v>
      </c>
      <c r="E22" t="s">
        <v>5</v>
      </c>
      <c r="F22" t="s">
        <v>9</v>
      </c>
      <c r="G22" t="s">
        <v>2</v>
      </c>
      <c r="H22" t="s">
        <v>3</v>
      </c>
      <c r="I22" s="1">
        <v>7.7079999982743107E-6</v>
      </c>
      <c r="J22" t="s">
        <v>7</v>
      </c>
      <c r="K22">
        <v>0.906991156999993</v>
      </c>
      <c r="L22" t="s">
        <v>8</v>
      </c>
      <c r="M22">
        <v>0.93682541499993</v>
      </c>
      <c r="N22" t="s">
        <v>7</v>
      </c>
      <c r="O22">
        <v>1.0634889619999499</v>
      </c>
      <c r="P22" t="s">
        <v>8</v>
      </c>
      <c r="Q22">
        <v>1.0986943340000099</v>
      </c>
      <c r="R22" t="s">
        <v>7</v>
      </c>
      <c r="S22">
        <v>1.2255806619999701</v>
      </c>
      <c r="T22" t="s">
        <v>8</v>
      </c>
      <c r="U22">
        <v>1.2601814009999499</v>
      </c>
      <c r="V22" t="s">
        <v>7</v>
      </c>
      <c r="W22">
        <v>1.67753353899991</v>
      </c>
      <c r="X22" t="s">
        <v>8</v>
      </c>
      <c r="Y22">
        <v>1.7193997250000099</v>
      </c>
      <c r="Z22" t="s">
        <v>7</v>
      </c>
      <c r="AA22">
        <v>2.0774851379999202</v>
      </c>
      <c r="AB22" t="s">
        <v>8</v>
      </c>
      <c r="AC22">
        <v>2.14370436199999</v>
      </c>
      <c r="AD22" t="s">
        <v>7</v>
      </c>
      <c r="AE22">
        <v>2.4055182199999701</v>
      </c>
      <c r="AF22" t="s">
        <v>8</v>
      </c>
      <c r="AG22">
        <v>2.4680824369999002</v>
      </c>
      <c r="AH22" t="s">
        <v>4</v>
      </c>
      <c r="AI22">
        <v>2.8855350439999898</v>
      </c>
    </row>
    <row r="23" spans="1:35" x14ac:dyDescent="0.25">
      <c r="A23" s="7">
        <v>42929</v>
      </c>
      <c r="B23" t="s">
        <v>56</v>
      </c>
      <c r="C23" s="3">
        <f>(COUNT(UserTrials[[#This Row],[Event 1]:[Time 56]])-2)/2</f>
        <v>6</v>
      </c>
      <c r="D23">
        <v>22</v>
      </c>
      <c r="E23" t="s">
        <v>5</v>
      </c>
      <c r="F23" t="s">
        <v>10</v>
      </c>
      <c r="G23" t="s">
        <v>2</v>
      </c>
      <c r="H23" t="s">
        <v>3</v>
      </c>
      <c r="I23" s="1">
        <v>1.1979000078099401E-5</v>
      </c>
      <c r="J23" t="s">
        <v>7</v>
      </c>
      <c r="K23">
        <v>8.5642008940000096</v>
      </c>
      <c r="L23" t="s">
        <v>8</v>
      </c>
      <c r="M23">
        <v>8.6024446900000804</v>
      </c>
      <c r="N23" t="s">
        <v>7</v>
      </c>
      <c r="O23">
        <v>8.7207202199999703</v>
      </c>
      <c r="P23" t="s">
        <v>8</v>
      </c>
      <c r="Q23">
        <v>8.7552754990000494</v>
      </c>
      <c r="R23" t="s">
        <v>7</v>
      </c>
      <c r="S23">
        <v>8.8796432579999802</v>
      </c>
      <c r="T23" t="s">
        <v>8</v>
      </c>
      <c r="U23">
        <v>8.9166347210000296</v>
      </c>
      <c r="V23" t="s">
        <v>7</v>
      </c>
      <c r="W23">
        <v>9.2667143560000795</v>
      </c>
      <c r="X23" t="s">
        <v>8</v>
      </c>
      <c r="Y23">
        <v>9.3020025150000194</v>
      </c>
      <c r="Z23" t="s">
        <v>7</v>
      </c>
      <c r="AA23">
        <v>9.6133890470000498</v>
      </c>
      <c r="AB23" t="s">
        <v>8</v>
      </c>
      <c r="AC23">
        <v>9.6640999769999691</v>
      </c>
      <c r="AD23" t="s">
        <v>7</v>
      </c>
      <c r="AE23">
        <v>9.9338273739999696</v>
      </c>
      <c r="AF23" t="s">
        <v>8</v>
      </c>
      <c r="AG23">
        <v>9.9947485210000195</v>
      </c>
      <c r="AH23" t="s">
        <v>4</v>
      </c>
      <c r="AI23">
        <v>10.715260297999899</v>
      </c>
    </row>
    <row r="24" spans="1:35" x14ac:dyDescent="0.25">
      <c r="A24" s="7">
        <v>42929</v>
      </c>
      <c r="B24" t="s">
        <v>56</v>
      </c>
      <c r="C24" s="3">
        <f>(COUNT(UserTrials[[#This Row],[Event 1]:[Time 56]])-2)/2</f>
        <v>6</v>
      </c>
      <c r="D24">
        <v>23</v>
      </c>
      <c r="E24" t="s">
        <v>5</v>
      </c>
      <c r="F24" t="s">
        <v>10</v>
      </c>
      <c r="G24" t="s">
        <v>2</v>
      </c>
      <c r="H24" t="s">
        <v>3</v>
      </c>
      <c r="I24" s="1">
        <v>7.4999999242208998E-6</v>
      </c>
      <c r="J24" t="s">
        <v>7</v>
      </c>
      <c r="K24">
        <v>0.75950145499996302</v>
      </c>
      <c r="L24" t="s">
        <v>8</v>
      </c>
      <c r="M24">
        <v>0.77756167399991205</v>
      </c>
      <c r="N24" t="s">
        <v>7</v>
      </c>
      <c r="O24">
        <v>0.90049166500000399</v>
      </c>
      <c r="P24" t="s">
        <v>8</v>
      </c>
      <c r="Q24">
        <v>0.92110415799993395</v>
      </c>
      <c r="R24" t="s">
        <v>7</v>
      </c>
      <c r="S24">
        <v>1.0499124969999201</v>
      </c>
      <c r="T24" t="s">
        <v>8</v>
      </c>
      <c r="U24">
        <v>1.08498264799993</v>
      </c>
      <c r="V24" t="s">
        <v>7</v>
      </c>
      <c r="W24">
        <v>1.42933869899991</v>
      </c>
      <c r="X24" t="s">
        <v>8</v>
      </c>
      <c r="Y24">
        <v>1.46431113799997</v>
      </c>
      <c r="Z24" t="s">
        <v>7</v>
      </c>
      <c r="AA24">
        <v>1.8084849449999101</v>
      </c>
      <c r="AB24" t="s">
        <v>8</v>
      </c>
      <c r="AC24">
        <v>1.85012134699991</v>
      </c>
      <c r="AD24" t="s">
        <v>7</v>
      </c>
      <c r="AE24">
        <v>2.0912996799999002</v>
      </c>
      <c r="AF24" t="s">
        <v>8</v>
      </c>
      <c r="AG24">
        <v>2.1493087439999901</v>
      </c>
      <c r="AH24" t="s">
        <v>4</v>
      </c>
      <c r="AI24">
        <v>2.56425644899991</v>
      </c>
    </row>
    <row r="25" spans="1:35" x14ac:dyDescent="0.25">
      <c r="A25" s="7">
        <v>42929</v>
      </c>
      <c r="B25" t="s">
        <v>56</v>
      </c>
      <c r="C25" s="3">
        <f>(COUNT(UserTrials[[#This Row],[Event 1]:[Time 56]])-2)/2</f>
        <v>6</v>
      </c>
      <c r="D25">
        <v>24</v>
      </c>
      <c r="E25" t="s">
        <v>5</v>
      </c>
      <c r="F25" t="s">
        <v>10</v>
      </c>
      <c r="G25" t="s">
        <v>2</v>
      </c>
      <c r="H25" t="s">
        <v>3</v>
      </c>
      <c r="I25" s="1">
        <v>7.5520000564210898E-6</v>
      </c>
      <c r="J25" t="s">
        <v>7</v>
      </c>
      <c r="K25">
        <v>0.67673453200006795</v>
      </c>
      <c r="L25" t="s">
        <v>8</v>
      </c>
      <c r="M25">
        <v>0.71468369900003303</v>
      </c>
      <c r="N25" t="s">
        <v>7</v>
      </c>
      <c r="O25">
        <v>0.83915760600007105</v>
      </c>
      <c r="P25" t="s">
        <v>8</v>
      </c>
      <c r="Q25">
        <v>0.86594505400000799</v>
      </c>
      <c r="R25" t="s">
        <v>7</v>
      </c>
      <c r="S25">
        <v>0.99486724100006496</v>
      </c>
      <c r="T25" t="s">
        <v>8</v>
      </c>
      <c r="U25">
        <v>1.02936500200007</v>
      </c>
      <c r="V25" t="s">
        <v>7</v>
      </c>
      <c r="W25">
        <v>1.3411144909999799</v>
      </c>
      <c r="X25" t="s">
        <v>8</v>
      </c>
      <c r="Y25">
        <v>1.39989750300003</v>
      </c>
      <c r="Z25" t="s">
        <v>7</v>
      </c>
      <c r="AA25">
        <v>1.73465921600006</v>
      </c>
      <c r="AB25" t="s">
        <v>8</v>
      </c>
      <c r="AC25">
        <v>1.79357302100004</v>
      </c>
      <c r="AD25" t="s">
        <v>7</v>
      </c>
      <c r="AE25">
        <v>2.0438247390000002</v>
      </c>
      <c r="AF25" t="s">
        <v>8</v>
      </c>
      <c r="AG25">
        <v>2.0954741670000199</v>
      </c>
      <c r="AH25" t="s">
        <v>4</v>
      </c>
      <c r="AI25">
        <v>2.5951709890000498</v>
      </c>
    </row>
    <row r="26" spans="1:35" x14ac:dyDescent="0.25">
      <c r="A26" s="7">
        <v>42929</v>
      </c>
      <c r="B26" t="s">
        <v>56</v>
      </c>
      <c r="C26" s="3">
        <f>(COUNT(UserTrials[[#This Row],[Event 1]:[Time 56]])-2)/2</f>
        <v>6</v>
      </c>
      <c r="D26">
        <v>25</v>
      </c>
      <c r="E26" t="s">
        <v>5</v>
      </c>
      <c r="F26" t="s">
        <v>10</v>
      </c>
      <c r="G26" t="s">
        <v>2</v>
      </c>
      <c r="H26" t="s">
        <v>3</v>
      </c>
      <c r="I26" s="1">
        <v>8.4900000274501508E-6</v>
      </c>
      <c r="J26" t="s">
        <v>7</v>
      </c>
      <c r="K26">
        <v>0.79175489099998198</v>
      </c>
      <c r="L26" t="s">
        <v>8</v>
      </c>
      <c r="M26">
        <v>0.82613070900004004</v>
      </c>
      <c r="N26" t="s">
        <v>7</v>
      </c>
      <c r="O26">
        <v>0.97567303000005201</v>
      </c>
      <c r="P26" t="s">
        <v>8</v>
      </c>
      <c r="Q26">
        <v>0.99636307000002899</v>
      </c>
      <c r="R26" t="s">
        <v>7</v>
      </c>
      <c r="S26">
        <v>1.12487328099996</v>
      </c>
      <c r="T26" t="s">
        <v>8</v>
      </c>
      <c r="U26">
        <v>1.1676083290000101</v>
      </c>
      <c r="V26" t="s">
        <v>7</v>
      </c>
      <c r="W26">
        <v>1.53544952499999</v>
      </c>
      <c r="X26" t="s">
        <v>8</v>
      </c>
      <c r="Y26">
        <v>1.58912088399995</v>
      </c>
      <c r="Z26" t="s">
        <v>7</v>
      </c>
      <c r="AA26">
        <v>1.8613533310000301</v>
      </c>
      <c r="AB26" t="s">
        <v>8</v>
      </c>
      <c r="AC26">
        <v>1.9127699450000299</v>
      </c>
      <c r="AD26" t="s">
        <v>7</v>
      </c>
      <c r="AE26">
        <v>2.1571299500000101</v>
      </c>
      <c r="AF26" t="s">
        <v>8</v>
      </c>
      <c r="AG26">
        <v>2.2156758299999999</v>
      </c>
      <c r="AH26" t="s">
        <v>4</v>
      </c>
      <c r="AI26">
        <v>2.6730314679999698</v>
      </c>
    </row>
    <row r="27" spans="1:35" x14ac:dyDescent="0.25">
      <c r="A27" s="7">
        <v>42929</v>
      </c>
      <c r="B27" t="s">
        <v>56</v>
      </c>
      <c r="C27" s="3">
        <f>(COUNT(UserTrials[[#This Row],[Event 1]:[Time 56]])-2)/2</f>
        <v>6</v>
      </c>
      <c r="D27">
        <v>26</v>
      </c>
      <c r="E27" t="s">
        <v>5</v>
      </c>
      <c r="F27" t="s">
        <v>10</v>
      </c>
      <c r="G27" t="s">
        <v>2</v>
      </c>
      <c r="H27" t="s">
        <v>3</v>
      </c>
      <c r="I27" s="1">
        <v>9.4790000275679597E-6</v>
      </c>
      <c r="J27" t="s">
        <v>7</v>
      </c>
      <c r="K27">
        <v>0.56703516699997103</v>
      </c>
      <c r="L27" t="s">
        <v>8</v>
      </c>
      <c r="M27">
        <v>0.601500861999966</v>
      </c>
      <c r="N27" t="s">
        <v>7</v>
      </c>
      <c r="O27">
        <v>0.72665931300002695</v>
      </c>
      <c r="P27" t="s">
        <v>8</v>
      </c>
      <c r="Q27">
        <v>0.74506186300004595</v>
      </c>
      <c r="R27" t="s">
        <v>7</v>
      </c>
      <c r="S27">
        <v>0.88439738399995305</v>
      </c>
      <c r="T27" t="s">
        <v>8</v>
      </c>
      <c r="U27">
        <v>0.92205279899997095</v>
      </c>
      <c r="V27" t="s">
        <v>7</v>
      </c>
      <c r="W27">
        <v>1.2658968629999601</v>
      </c>
      <c r="X27" t="s">
        <v>8</v>
      </c>
      <c r="Y27">
        <v>1.29240529899993</v>
      </c>
      <c r="Z27" t="s">
        <v>7</v>
      </c>
      <c r="AA27">
        <v>1.6042137959999501</v>
      </c>
      <c r="AB27" t="s">
        <v>8</v>
      </c>
      <c r="AC27">
        <v>1.6789773309999401</v>
      </c>
      <c r="AD27" t="s">
        <v>7</v>
      </c>
      <c r="AE27">
        <v>2.0009328080000102</v>
      </c>
      <c r="AF27" t="s">
        <v>8</v>
      </c>
      <c r="AG27">
        <v>2.0426234230000002</v>
      </c>
      <c r="AH27" t="s">
        <v>4</v>
      </c>
      <c r="AI27">
        <v>2.4639452530000199</v>
      </c>
    </row>
    <row r="28" spans="1:35" x14ac:dyDescent="0.25">
      <c r="A28" s="7">
        <v>42929</v>
      </c>
      <c r="B28" t="s">
        <v>56</v>
      </c>
      <c r="C28" s="3">
        <f>(COUNT(UserTrials[[#This Row],[Event 1]:[Time 56]])-2)/2</f>
        <v>6</v>
      </c>
      <c r="D28">
        <v>27</v>
      </c>
      <c r="E28" t="s">
        <v>5</v>
      </c>
      <c r="F28" t="s">
        <v>11</v>
      </c>
      <c r="G28" t="s">
        <v>2</v>
      </c>
      <c r="H28" t="s">
        <v>3</v>
      </c>
      <c r="I28" s="1">
        <v>1.12500000568616E-5</v>
      </c>
      <c r="J28" t="s">
        <v>7</v>
      </c>
      <c r="K28">
        <v>11.090056970999999</v>
      </c>
      <c r="L28" t="s">
        <v>8</v>
      </c>
      <c r="M28">
        <v>11.116731193</v>
      </c>
      <c r="N28" t="s">
        <v>7</v>
      </c>
      <c r="O28">
        <v>11.227816765</v>
      </c>
      <c r="P28" t="s">
        <v>8</v>
      </c>
      <c r="Q28">
        <v>11.257063274</v>
      </c>
      <c r="R28" t="s">
        <v>7</v>
      </c>
      <c r="S28">
        <v>11.370838534000001</v>
      </c>
      <c r="T28" t="s">
        <v>8</v>
      </c>
      <c r="U28">
        <v>11.39695244</v>
      </c>
      <c r="V28" t="s">
        <v>7</v>
      </c>
      <c r="W28">
        <v>11.715622859</v>
      </c>
      <c r="X28" t="s">
        <v>8</v>
      </c>
      <c r="Y28">
        <v>11.760705097000001</v>
      </c>
      <c r="Z28" t="s">
        <v>7</v>
      </c>
      <c r="AA28">
        <v>12.059260828999999</v>
      </c>
      <c r="AB28" t="s">
        <v>8</v>
      </c>
      <c r="AC28">
        <v>12.0775290030001</v>
      </c>
      <c r="AD28" t="s">
        <v>7</v>
      </c>
      <c r="AE28">
        <v>12.272193535</v>
      </c>
      <c r="AF28" t="s">
        <v>8</v>
      </c>
      <c r="AG28">
        <v>12.298158691999999</v>
      </c>
      <c r="AH28" t="s">
        <v>4</v>
      </c>
      <c r="AI28">
        <v>12.709286515000001</v>
      </c>
    </row>
    <row r="29" spans="1:35" x14ac:dyDescent="0.25">
      <c r="A29" s="7">
        <v>42929</v>
      </c>
      <c r="B29" t="s">
        <v>56</v>
      </c>
      <c r="C29" s="3">
        <f>(COUNT(UserTrials[[#This Row],[Event 1]:[Time 56]])-2)/2</f>
        <v>6</v>
      </c>
      <c r="D29">
        <v>28</v>
      </c>
      <c r="E29" t="s">
        <v>5</v>
      </c>
      <c r="F29" t="s">
        <v>11</v>
      </c>
      <c r="G29" t="s">
        <v>2</v>
      </c>
      <c r="H29" t="s">
        <v>3</v>
      </c>
      <c r="I29" s="1">
        <v>7.3950000114564301E-6</v>
      </c>
      <c r="J29" t="s">
        <v>7</v>
      </c>
      <c r="K29">
        <v>0.43186443000001801</v>
      </c>
      <c r="L29" t="s">
        <v>8</v>
      </c>
      <c r="M29">
        <v>0.466735347999929</v>
      </c>
      <c r="N29" t="s">
        <v>7</v>
      </c>
      <c r="O29">
        <v>0.59345154999993999</v>
      </c>
      <c r="P29" t="s">
        <v>8</v>
      </c>
      <c r="Q29">
        <v>0.61529061099997695</v>
      </c>
      <c r="R29" t="s">
        <v>7</v>
      </c>
      <c r="S29">
        <v>0.739390507999928</v>
      </c>
      <c r="T29" t="s">
        <v>8</v>
      </c>
      <c r="U29">
        <v>0.74968566500001499</v>
      </c>
      <c r="V29" t="s">
        <v>7</v>
      </c>
      <c r="W29">
        <v>1.11811521300001</v>
      </c>
      <c r="X29" t="s">
        <v>8</v>
      </c>
      <c r="Y29">
        <v>1.13220488799993</v>
      </c>
      <c r="Z29" t="s">
        <v>7</v>
      </c>
      <c r="AA29">
        <v>1.4215280319999599</v>
      </c>
      <c r="AB29" t="s">
        <v>8</v>
      </c>
      <c r="AC29">
        <v>1.42483627599995</v>
      </c>
      <c r="AD29" t="s">
        <v>7</v>
      </c>
      <c r="AE29">
        <v>1.6082007539999901</v>
      </c>
      <c r="AF29" t="s">
        <v>8</v>
      </c>
      <c r="AG29">
        <v>1.611032528</v>
      </c>
      <c r="AH29" t="s">
        <v>4</v>
      </c>
      <c r="AI29">
        <v>1.9448324429999899</v>
      </c>
    </row>
    <row r="30" spans="1:35" x14ac:dyDescent="0.25">
      <c r="A30" s="7">
        <v>42929</v>
      </c>
      <c r="B30" t="s">
        <v>56</v>
      </c>
      <c r="C30" s="3">
        <f>(COUNT(UserTrials[[#This Row],[Event 1]:[Time 56]])-2)/2</f>
        <v>6</v>
      </c>
      <c r="D30">
        <v>29</v>
      </c>
      <c r="E30" t="s">
        <v>5</v>
      </c>
      <c r="F30" t="s">
        <v>11</v>
      </c>
      <c r="G30" t="s">
        <v>2</v>
      </c>
      <c r="H30" t="s">
        <v>3</v>
      </c>
      <c r="I30" s="1">
        <v>6.5110000377899201E-6</v>
      </c>
      <c r="J30" t="s">
        <v>7</v>
      </c>
      <c r="K30">
        <v>0.45893038799999802</v>
      </c>
      <c r="L30" t="s">
        <v>8</v>
      </c>
      <c r="M30">
        <v>0.48540658800004599</v>
      </c>
      <c r="N30" t="s">
        <v>7</v>
      </c>
      <c r="O30">
        <v>0.61310967900010305</v>
      </c>
      <c r="P30" t="s">
        <v>8</v>
      </c>
      <c r="Q30">
        <v>0.61822666200009702</v>
      </c>
      <c r="R30" t="s">
        <v>7</v>
      </c>
      <c r="S30">
        <v>0.74050247600007402</v>
      </c>
      <c r="T30" t="s">
        <v>8</v>
      </c>
      <c r="U30">
        <v>0.74321136500009199</v>
      </c>
      <c r="V30" t="s">
        <v>7</v>
      </c>
      <c r="W30">
        <v>1.2265275800000299</v>
      </c>
      <c r="X30" t="s">
        <v>8</v>
      </c>
      <c r="Y30">
        <v>1.24484956000003</v>
      </c>
      <c r="Z30" t="s">
        <v>7</v>
      </c>
      <c r="AA30">
        <v>1.60607139500007</v>
      </c>
      <c r="AB30" t="s">
        <v>8</v>
      </c>
      <c r="AC30">
        <v>1.6436260050000999</v>
      </c>
      <c r="AD30" t="s">
        <v>7</v>
      </c>
      <c r="AE30">
        <v>1.83315091000008</v>
      </c>
      <c r="AF30" t="s">
        <v>8</v>
      </c>
      <c r="AG30">
        <v>1.8756064540000299</v>
      </c>
      <c r="AH30" t="s">
        <v>4</v>
      </c>
      <c r="AI30">
        <v>2.2065784460000901</v>
      </c>
    </row>
    <row r="31" spans="1:35" x14ac:dyDescent="0.25">
      <c r="A31" s="7">
        <v>42929</v>
      </c>
      <c r="B31" t="s">
        <v>56</v>
      </c>
      <c r="C31" s="3">
        <f>(COUNT(UserTrials[[#This Row],[Event 1]:[Time 56]])-2)/2</f>
        <v>6</v>
      </c>
      <c r="D31">
        <v>30</v>
      </c>
      <c r="E31" t="s">
        <v>5</v>
      </c>
      <c r="F31" t="s">
        <v>11</v>
      </c>
      <c r="G31" t="s">
        <v>2</v>
      </c>
      <c r="H31" t="s">
        <v>3</v>
      </c>
      <c r="I31" s="1">
        <v>1.2030999982926E-5</v>
      </c>
      <c r="J31" t="s">
        <v>7</v>
      </c>
      <c r="K31">
        <v>2.7006740069999702</v>
      </c>
      <c r="L31" t="s">
        <v>8</v>
      </c>
      <c r="M31">
        <v>2.7113359349999602</v>
      </c>
      <c r="N31" t="s">
        <v>7</v>
      </c>
      <c r="O31">
        <v>2.83028510199994</v>
      </c>
      <c r="P31" t="s">
        <v>8</v>
      </c>
      <c r="Q31">
        <v>2.8482627590000198</v>
      </c>
      <c r="R31" t="s">
        <v>7</v>
      </c>
      <c r="S31">
        <v>2.9655264570000099</v>
      </c>
      <c r="T31" t="s">
        <v>8</v>
      </c>
      <c r="U31">
        <v>2.97815703000003</v>
      </c>
      <c r="V31" t="s">
        <v>7</v>
      </c>
      <c r="W31">
        <v>3.3436840609999701</v>
      </c>
      <c r="X31" t="s">
        <v>8</v>
      </c>
      <c r="Y31">
        <v>3.3968297889999799</v>
      </c>
      <c r="Z31" t="s">
        <v>7</v>
      </c>
      <c r="AA31">
        <v>3.6736407790000301</v>
      </c>
      <c r="AB31" t="s">
        <v>8</v>
      </c>
      <c r="AC31">
        <v>3.7086193200000199</v>
      </c>
      <c r="AD31" t="s">
        <v>7</v>
      </c>
      <c r="AE31">
        <v>3.9037714529999898</v>
      </c>
      <c r="AF31" t="s">
        <v>8</v>
      </c>
      <c r="AG31">
        <v>3.94143796699995</v>
      </c>
      <c r="AH31" t="s">
        <v>4</v>
      </c>
      <c r="AI31">
        <v>4.2033070799999397</v>
      </c>
    </row>
    <row r="32" spans="1:35" x14ac:dyDescent="0.25">
      <c r="A32" s="7">
        <v>42929</v>
      </c>
      <c r="B32" t="s">
        <v>56</v>
      </c>
      <c r="C32" s="3">
        <f>(COUNT(UserTrials[[#This Row],[Event 1]:[Time 56]])-2)/2</f>
        <v>6</v>
      </c>
      <c r="D32">
        <v>31</v>
      </c>
      <c r="E32" t="s">
        <v>5</v>
      </c>
      <c r="F32" t="s">
        <v>11</v>
      </c>
      <c r="G32" t="s">
        <v>2</v>
      </c>
      <c r="H32" t="s">
        <v>3</v>
      </c>
      <c r="I32" s="1">
        <v>2.26615000087804E-4</v>
      </c>
      <c r="J32" t="s">
        <v>7</v>
      </c>
      <c r="K32">
        <v>0.53180542300003697</v>
      </c>
      <c r="L32" t="s">
        <v>8</v>
      </c>
      <c r="M32">
        <v>0.56612906100008298</v>
      </c>
      <c r="N32" t="s">
        <v>7</v>
      </c>
      <c r="O32">
        <v>0.68474812400006602</v>
      </c>
      <c r="P32" t="s">
        <v>8</v>
      </c>
      <c r="Q32">
        <v>0.69230239500006896</v>
      </c>
      <c r="R32" t="s">
        <v>7</v>
      </c>
      <c r="S32">
        <v>0.82516026100006401</v>
      </c>
      <c r="T32" t="s">
        <v>8</v>
      </c>
      <c r="U32">
        <v>0.83544817699998897</v>
      </c>
      <c r="V32" t="s">
        <v>7</v>
      </c>
      <c r="W32">
        <v>1.1107727790000499</v>
      </c>
      <c r="X32" t="s">
        <v>8</v>
      </c>
      <c r="Y32">
        <v>1.13658848500006</v>
      </c>
      <c r="Z32" t="s">
        <v>7</v>
      </c>
      <c r="AA32">
        <v>1.4020017500000601</v>
      </c>
      <c r="AB32" t="s">
        <v>8</v>
      </c>
      <c r="AC32">
        <v>1.42195416000004</v>
      </c>
      <c r="AD32" t="s">
        <v>7</v>
      </c>
      <c r="AE32">
        <v>1.7104766520000101</v>
      </c>
      <c r="AF32" t="s">
        <v>8</v>
      </c>
      <c r="AG32">
        <v>1.7471509200000801</v>
      </c>
      <c r="AH32" t="s">
        <v>4</v>
      </c>
      <c r="AI32">
        <v>2.0129668430000698</v>
      </c>
    </row>
    <row r="33" spans="1:39" x14ac:dyDescent="0.25">
      <c r="A33" s="7">
        <v>42929</v>
      </c>
      <c r="B33" t="s">
        <v>56</v>
      </c>
      <c r="C33" s="3">
        <f>(COUNT(UserTrials[[#This Row],[Event 1]:[Time 56]])-2)/2</f>
        <v>7</v>
      </c>
      <c r="D33">
        <v>32</v>
      </c>
      <c r="E33" t="s">
        <v>12</v>
      </c>
      <c r="F33" t="s">
        <v>6</v>
      </c>
      <c r="G33" t="s">
        <v>2</v>
      </c>
      <c r="H33" t="s">
        <v>3</v>
      </c>
      <c r="I33" s="1">
        <v>4.6349999820449696E-6</v>
      </c>
      <c r="J33" t="s">
        <v>7</v>
      </c>
      <c r="K33">
        <v>30.528797259000001</v>
      </c>
      <c r="L33" t="s">
        <v>8</v>
      </c>
      <c r="M33">
        <v>30.594663992000001</v>
      </c>
      <c r="N33" t="s">
        <v>7</v>
      </c>
      <c r="O33">
        <v>31.367872171999998</v>
      </c>
      <c r="P33" t="s">
        <v>8</v>
      </c>
      <c r="Q33">
        <v>31.440984013000001</v>
      </c>
      <c r="R33" t="s">
        <v>7</v>
      </c>
      <c r="S33">
        <v>32.195255309999901</v>
      </c>
      <c r="T33" t="s">
        <v>8</v>
      </c>
      <c r="U33">
        <v>32.245739045999997</v>
      </c>
      <c r="V33" t="s">
        <v>7</v>
      </c>
      <c r="W33">
        <v>32.523988067999902</v>
      </c>
      <c r="X33" t="s">
        <v>8</v>
      </c>
      <c r="Y33">
        <v>32.547830855999997</v>
      </c>
      <c r="Z33" t="s">
        <v>7</v>
      </c>
      <c r="AA33">
        <v>32.687343175999999</v>
      </c>
      <c r="AB33" t="s">
        <v>8</v>
      </c>
      <c r="AC33">
        <v>32.730071185</v>
      </c>
      <c r="AD33" t="s">
        <v>7</v>
      </c>
      <c r="AE33">
        <v>32.951849208999903</v>
      </c>
      <c r="AF33" t="s">
        <v>8</v>
      </c>
      <c r="AG33">
        <v>32.981075977000003</v>
      </c>
      <c r="AH33" t="s">
        <v>7</v>
      </c>
      <c r="AI33">
        <v>33.250406655999903</v>
      </c>
      <c r="AJ33" t="s">
        <v>8</v>
      </c>
      <c r="AK33">
        <v>33.309273736000002</v>
      </c>
      <c r="AL33" t="s">
        <v>4</v>
      </c>
      <c r="AM33">
        <v>36.208442118999898</v>
      </c>
    </row>
    <row r="34" spans="1:39" x14ac:dyDescent="0.25">
      <c r="A34" s="7">
        <v>42929</v>
      </c>
      <c r="B34" t="s">
        <v>56</v>
      </c>
      <c r="C34" s="3">
        <f>(COUNT(UserTrials[[#This Row],[Event 1]:[Time 56]])-2)/2</f>
        <v>7</v>
      </c>
      <c r="D34">
        <v>33</v>
      </c>
      <c r="E34" t="s">
        <v>12</v>
      </c>
      <c r="F34" t="s">
        <v>6</v>
      </c>
      <c r="G34" t="s">
        <v>2</v>
      </c>
      <c r="H34" t="s">
        <v>3</v>
      </c>
      <c r="I34" s="1">
        <v>9.0099999852100104E-6</v>
      </c>
      <c r="J34" t="s">
        <v>7</v>
      </c>
      <c r="K34">
        <v>4.2390433359999999</v>
      </c>
      <c r="L34" t="s">
        <v>8</v>
      </c>
      <c r="M34">
        <v>4.2714120870000398</v>
      </c>
      <c r="N34" t="s">
        <v>7</v>
      </c>
      <c r="O34">
        <v>4.9374442140000303</v>
      </c>
      <c r="P34" t="s">
        <v>8</v>
      </c>
      <c r="Q34">
        <v>4.9878909870000099</v>
      </c>
      <c r="R34" t="s">
        <v>7</v>
      </c>
      <c r="S34">
        <v>5.7424871130000303</v>
      </c>
      <c r="T34" t="s">
        <v>8</v>
      </c>
      <c r="U34">
        <v>5.7853755290000199</v>
      </c>
      <c r="V34" t="s">
        <v>7</v>
      </c>
      <c r="W34">
        <v>6.0463944269999903</v>
      </c>
      <c r="X34" t="s">
        <v>8</v>
      </c>
      <c r="Y34">
        <v>6.0739870820000297</v>
      </c>
      <c r="Z34" t="s">
        <v>7</v>
      </c>
      <c r="AA34">
        <v>6.2189856759999804</v>
      </c>
      <c r="AB34" t="s">
        <v>8</v>
      </c>
      <c r="AC34">
        <v>6.2724662489999901</v>
      </c>
      <c r="AD34" t="s">
        <v>7</v>
      </c>
      <c r="AE34">
        <v>6.4534348490000104</v>
      </c>
      <c r="AF34" t="s">
        <v>8</v>
      </c>
      <c r="AG34">
        <v>6.4960673919999801</v>
      </c>
      <c r="AH34" t="s">
        <v>7</v>
      </c>
      <c r="AI34">
        <v>6.75639703499996</v>
      </c>
      <c r="AJ34" t="s">
        <v>8</v>
      </c>
      <c r="AK34">
        <v>6.8034303609999798</v>
      </c>
      <c r="AL34" t="s">
        <v>4</v>
      </c>
      <c r="AM34">
        <v>8.8300642709999693</v>
      </c>
    </row>
    <row r="35" spans="1:39" x14ac:dyDescent="0.25">
      <c r="A35" s="7">
        <v>42929</v>
      </c>
      <c r="B35" t="s">
        <v>56</v>
      </c>
      <c r="C35" s="3">
        <f>(COUNT(UserTrials[[#This Row],[Event 1]:[Time 56]])-2)/2</f>
        <v>7</v>
      </c>
      <c r="D35">
        <v>34</v>
      </c>
      <c r="E35" t="s">
        <v>12</v>
      </c>
      <c r="F35" t="s">
        <v>6</v>
      </c>
      <c r="G35" t="s">
        <v>2</v>
      </c>
      <c r="H35" t="s">
        <v>3</v>
      </c>
      <c r="I35" s="1">
        <v>1.5886000028331101E-5</v>
      </c>
      <c r="J35" t="s">
        <v>7</v>
      </c>
      <c r="K35">
        <v>0.73690288200009402</v>
      </c>
      <c r="L35" t="s">
        <v>8</v>
      </c>
      <c r="M35">
        <v>0.78683953699999098</v>
      </c>
      <c r="N35" t="s">
        <v>7</v>
      </c>
      <c r="O35">
        <v>1.6478698340000599</v>
      </c>
      <c r="P35" t="s">
        <v>8</v>
      </c>
      <c r="Q35">
        <v>1.68232211200006</v>
      </c>
      <c r="R35" t="s">
        <v>7</v>
      </c>
      <c r="S35">
        <v>2.59598178100009</v>
      </c>
      <c r="T35" t="s">
        <v>8</v>
      </c>
      <c r="U35">
        <v>2.6459271200000098</v>
      </c>
      <c r="V35" t="s">
        <v>7</v>
      </c>
      <c r="W35">
        <v>2.94702210700006</v>
      </c>
      <c r="X35" t="s">
        <v>8</v>
      </c>
      <c r="Y35">
        <v>2.98188984800003</v>
      </c>
      <c r="Z35" t="s">
        <v>7</v>
      </c>
      <c r="AA35">
        <v>3.1255872369999902</v>
      </c>
      <c r="AB35" t="s">
        <v>8</v>
      </c>
      <c r="AC35">
        <v>3.17642744900001</v>
      </c>
      <c r="AD35" t="s">
        <v>7</v>
      </c>
      <c r="AE35">
        <v>3.3835697360000201</v>
      </c>
      <c r="AF35" t="s">
        <v>8</v>
      </c>
      <c r="AG35">
        <v>3.44229088500003</v>
      </c>
      <c r="AH35" t="s">
        <v>7</v>
      </c>
      <c r="AI35">
        <v>3.7435076060000898</v>
      </c>
      <c r="AJ35" t="s">
        <v>8</v>
      </c>
      <c r="AK35">
        <v>3.81766901100002</v>
      </c>
      <c r="AL35" t="s">
        <v>4</v>
      </c>
      <c r="AM35">
        <v>4.6055056620000396</v>
      </c>
    </row>
    <row r="36" spans="1:39" x14ac:dyDescent="0.25">
      <c r="A36" s="7">
        <v>42929</v>
      </c>
      <c r="B36" t="s">
        <v>56</v>
      </c>
      <c r="C36" s="3">
        <f>(COUNT(UserTrials[[#This Row],[Event 1]:[Time 56]])-2)/2</f>
        <v>7</v>
      </c>
      <c r="D36">
        <v>35</v>
      </c>
      <c r="E36" t="s">
        <v>12</v>
      </c>
      <c r="F36" t="s">
        <v>6</v>
      </c>
      <c r="G36" t="s">
        <v>2</v>
      </c>
      <c r="H36" t="s">
        <v>3</v>
      </c>
      <c r="I36" s="1">
        <v>8.3850000009988401E-6</v>
      </c>
      <c r="J36" t="s">
        <v>7</v>
      </c>
      <c r="K36">
        <v>0.59631180799999495</v>
      </c>
      <c r="L36" t="s">
        <v>8</v>
      </c>
      <c r="M36">
        <v>0.67828525200002299</v>
      </c>
      <c r="N36" t="s">
        <v>7</v>
      </c>
      <c r="O36">
        <v>1.73068138200005</v>
      </c>
      <c r="P36" t="s">
        <v>8</v>
      </c>
      <c r="Q36">
        <v>1.793523413</v>
      </c>
      <c r="R36" t="s">
        <v>7</v>
      </c>
      <c r="S36">
        <v>2.7425369350000799</v>
      </c>
      <c r="T36" t="s">
        <v>8</v>
      </c>
      <c r="U36">
        <v>2.79297509500008</v>
      </c>
      <c r="V36" t="s">
        <v>7</v>
      </c>
      <c r="W36">
        <v>3.1363926360000902</v>
      </c>
      <c r="X36" t="s">
        <v>8</v>
      </c>
      <c r="Y36">
        <v>3.1392170110000199</v>
      </c>
      <c r="Z36" t="s">
        <v>7</v>
      </c>
      <c r="AA36">
        <v>3.2827517599999898</v>
      </c>
      <c r="AB36" t="s">
        <v>8</v>
      </c>
      <c r="AC36">
        <v>3.32536044400001</v>
      </c>
      <c r="AD36" t="s">
        <v>7</v>
      </c>
      <c r="AE36">
        <v>3.5529745100000101</v>
      </c>
      <c r="AF36" t="s">
        <v>8</v>
      </c>
      <c r="AG36">
        <v>3.6035789370000599</v>
      </c>
      <c r="AH36" t="s">
        <v>7</v>
      </c>
      <c r="AI36">
        <v>3.8777502899999901</v>
      </c>
      <c r="AJ36" t="s">
        <v>8</v>
      </c>
      <c r="AK36">
        <v>3.94466784600001</v>
      </c>
      <c r="AL36" t="s">
        <v>4</v>
      </c>
      <c r="AM36">
        <v>4.6965251139999902</v>
      </c>
    </row>
    <row r="37" spans="1:39" x14ac:dyDescent="0.25">
      <c r="A37" s="7">
        <v>42929</v>
      </c>
      <c r="B37" t="s">
        <v>56</v>
      </c>
      <c r="C37" s="3">
        <f>(COUNT(UserTrials[[#This Row],[Event 1]:[Time 56]])-2)/2</f>
        <v>7</v>
      </c>
      <c r="D37">
        <v>36</v>
      </c>
      <c r="E37" t="s">
        <v>12</v>
      </c>
      <c r="F37" t="s">
        <v>6</v>
      </c>
      <c r="G37" t="s">
        <v>2</v>
      </c>
      <c r="H37" t="s">
        <v>3</v>
      </c>
      <c r="I37" s="1">
        <v>1.05719999510256E-5</v>
      </c>
      <c r="J37" t="s">
        <v>7</v>
      </c>
      <c r="K37">
        <v>1.0839509999999499</v>
      </c>
      <c r="L37" t="s">
        <v>8</v>
      </c>
      <c r="M37">
        <v>1.1505382609999499</v>
      </c>
      <c r="N37" t="s">
        <v>7</v>
      </c>
      <c r="O37">
        <v>2.2556004809999801</v>
      </c>
      <c r="P37" t="s">
        <v>8</v>
      </c>
      <c r="Q37">
        <v>2.3407466019999599</v>
      </c>
      <c r="R37" t="s">
        <v>7</v>
      </c>
      <c r="S37">
        <v>3.2901693689999498</v>
      </c>
      <c r="T37" t="s">
        <v>8</v>
      </c>
      <c r="U37">
        <v>3.3727677489999901</v>
      </c>
      <c r="V37" t="s">
        <v>7</v>
      </c>
      <c r="W37">
        <v>3.6434948820000201</v>
      </c>
      <c r="X37" t="s">
        <v>8</v>
      </c>
      <c r="Y37">
        <v>3.6869074379999298</v>
      </c>
      <c r="Z37" t="s">
        <v>7</v>
      </c>
      <c r="AA37">
        <v>3.8127547279999501</v>
      </c>
      <c r="AB37" t="s">
        <v>8</v>
      </c>
      <c r="AC37">
        <v>3.8715170199999398</v>
      </c>
      <c r="AD37" t="s">
        <v>7</v>
      </c>
      <c r="AE37">
        <v>4.1111522859999896</v>
      </c>
      <c r="AF37" t="s">
        <v>8</v>
      </c>
      <c r="AG37">
        <v>4.1536285270000199</v>
      </c>
      <c r="AH37" t="s">
        <v>7</v>
      </c>
      <c r="AI37">
        <v>4.50766953200002</v>
      </c>
      <c r="AJ37" t="s">
        <v>8</v>
      </c>
      <c r="AK37">
        <v>4.5581237129999801</v>
      </c>
      <c r="AL37" t="s">
        <v>4</v>
      </c>
      <c r="AM37">
        <v>5.4899178289999702</v>
      </c>
    </row>
    <row r="38" spans="1:39" x14ac:dyDescent="0.25">
      <c r="A38" s="7">
        <v>42929</v>
      </c>
      <c r="B38" t="s">
        <v>56</v>
      </c>
      <c r="C38" s="3">
        <f>(COUNT(UserTrials[[#This Row],[Event 1]:[Time 56]])-2)/2</f>
        <v>7</v>
      </c>
      <c r="D38">
        <v>37</v>
      </c>
      <c r="E38" t="s">
        <v>12</v>
      </c>
      <c r="F38" t="s">
        <v>6</v>
      </c>
      <c r="G38" t="s">
        <v>2</v>
      </c>
      <c r="H38" t="s">
        <v>3</v>
      </c>
      <c r="I38" s="1">
        <v>8.9579999666966597E-6</v>
      </c>
      <c r="J38" t="s">
        <v>7</v>
      </c>
      <c r="K38">
        <v>0.88998476599999699</v>
      </c>
      <c r="L38" t="s">
        <v>8</v>
      </c>
      <c r="M38">
        <v>0.96396023700003697</v>
      </c>
      <c r="N38" t="s">
        <v>7</v>
      </c>
      <c r="O38">
        <v>1.98672590900002</v>
      </c>
      <c r="P38" t="s">
        <v>8</v>
      </c>
      <c r="Q38">
        <v>2.05057387199997</v>
      </c>
      <c r="R38" t="s">
        <v>7</v>
      </c>
      <c r="S38">
        <v>2.9293067030000599</v>
      </c>
      <c r="T38" t="s">
        <v>8</v>
      </c>
      <c r="U38">
        <v>2.9793367490000202</v>
      </c>
      <c r="V38" t="s">
        <v>7</v>
      </c>
      <c r="W38">
        <v>3.2237225239999798</v>
      </c>
      <c r="X38" t="s">
        <v>8</v>
      </c>
      <c r="Y38">
        <v>3.26136917799999</v>
      </c>
      <c r="Z38" t="s">
        <v>7</v>
      </c>
      <c r="AA38">
        <v>3.40118349800002</v>
      </c>
      <c r="AB38" t="s">
        <v>8</v>
      </c>
      <c r="AC38">
        <v>3.4591229799999601</v>
      </c>
      <c r="AD38" t="s">
        <v>7</v>
      </c>
      <c r="AE38">
        <v>3.67173303900005</v>
      </c>
      <c r="AF38" t="s">
        <v>8</v>
      </c>
      <c r="AG38">
        <v>3.7300025650000599</v>
      </c>
      <c r="AH38" t="s">
        <v>7</v>
      </c>
      <c r="AI38">
        <v>4.0012148389999904</v>
      </c>
      <c r="AJ38" t="s">
        <v>8</v>
      </c>
      <c r="AK38">
        <v>4.05108066900004</v>
      </c>
      <c r="AL38" t="s">
        <v>4</v>
      </c>
      <c r="AM38">
        <v>4.8924300319999903</v>
      </c>
    </row>
    <row r="39" spans="1:39" x14ac:dyDescent="0.25">
      <c r="A39" s="7">
        <v>42929</v>
      </c>
      <c r="B39" t="s">
        <v>56</v>
      </c>
      <c r="C39" s="3">
        <f>(COUNT(UserTrials[[#This Row],[Event 1]:[Time 56]])-2)/2</f>
        <v>7</v>
      </c>
      <c r="D39">
        <v>38</v>
      </c>
      <c r="E39" t="s">
        <v>12</v>
      </c>
      <c r="F39" t="s">
        <v>6</v>
      </c>
      <c r="G39" t="s">
        <v>2</v>
      </c>
      <c r="H39" t="s">
        <v>3</v>
      </c>
      <c r="I39" s="1">
        <v>7.7079999982743107E-6</v>
      </c>
      <c r="J39" t="s">
        <v>7</v>
      </c>
      <c r="K39">
        <v>0.72155745300005902</v>
      </c>
      <c r="L39" t="s">
        <v>8</v>
      </c>
      <c r="M39">
        <v>0.77199746700000504</v>
      </c>
      <c r="N39" t="s">
        <v>7</v>
      </c>
      <c r="O39">
        <v>1.597929012</v>
      </c>
      <c r="P39" t="s">
        <v>8</v>
      </c>
      <c r="Q39">
        <v>1.6879289739999801</v>
      </c>
      <c r="R39" t="s">
        <v>7</v>
      </c>
      <c r="S39">
        <v>2.6010276299999702</v>
      </c>
      <c r="T39" t="s">
        <v>8</v>
      </c>
      <c r="U39">
        <v>2.6594999630000302</v>
      </c>
      <c r="V39" t="s">
        <v>7</v>
      </c>
      <c r="W39">
        <v>2.9721110259999901</v>
      </c>
      <c r="X39" t="s">
        <v>8</v>
      </c>
      <c r="Y39">
        <v>3.0069856700000601</v>
      </c>
      <c r="Z39" t="s">
        <v>7</v>
      </c>
      <c r="AA39">
        <v>3.1560247610000198</v>
      </c>
      <c r="AB39" t="s">
        <v>8</v>
      </c>
      <c r="AC39">
        <v>3.2073760120000498</v>
      </c>
      <c r="AD39" t="s">
        <v>7</v>
      </c>
      <c r="AE39">
        <v>3.42812611600004</v>
      </c>
      <c r="AF39" t="s">
        <v>8</v>
      </c>
      <c r="AG39">
        <v>3.4867238240000198</v>
      </c>
      <c r="AH39" t="s">
        <v>7</v>
      </c>
      <c r="AI39">
        <v>3.7480800690000202</v>
      </c>
      <c r="AJ39" t="s">
        <v>8</v>
      </c>
      <c r="AK39">
        <v>3.8070788759999901</v>
      </c>
      <c r="AL39" t="s">
        <v>4</v>
      </c>
      <c r="AM39">
        <v>4.7367194250000404</v>
      </c>
    </row>
    <row r="40" spans="1:39" x14ac:dyDescent="0.25">
      <c r="A40" s="7">
        <v>42929</v>
      </c>
      <c r="B40" t="s">
        <v>56</v>
      </c>
      <c r="C40" s="3">
        <f>(COUNT(UserTrials[[#This Row],[Event 1]:[Time 56]])-2)/2</f>
        <v>7</v>
      </c>
      <c r="D40">
        <v>39</v>
      </c>
      <c r="E40" t="s">
        <v>12</v>
      </c>
      <c r="F40" t="s">
        <v>6</v>
      </c>
      <c r="G40" t="s">
        <v>2</v>
      </c>
      <c r="H40" t="s">
        <v>3</v>
      </c>
      <c r="I40" s="1">
        <v>8.0730000036055504E-6</v>
      </c>
      <c r="J40" t="s">
        <v>7</v>
      </c>
      <c r="K40">
        <v>0.72990652199996398</v>
      </c>
      <c r="L40" t="s">
        <v>8</v>
      </c>
      <c r="M40">
        <v>0.78861438700005204</v>
      </c>
      <c r="N40" t="s">
        <v>7</v>
      </c>
      <c r="O40">
        <v>1.7946343300000001</v>
      </c>
      <c r="P40" t="s">
        <v>8</v>
      </c>
      <c r="Q40">
        <v>1.8421037279999799</v>
      </c>
      <c r="R40" t="s">
        <v>7</v>
      </c>
      <c r="S40">
        <v>2.703236618</v>
      </c>
      <c r="T40" t="s">
        <v>8</v>
      </c>
      <c r="U40">
        <v>2.7611776270000501</v>
      </c>
      <c r="V40" t="s">
        <v>7</v>
      </c>
      <c r="W40">
        <v>3.0238212100000501</v>
      </c>
      <c r="X40" t="s">
        <v>8</v>
      </c>
      <c r="Y40">
        <v>3.05772358299998</v>
      </c>
      <c r="Z40" t="s">
        <v>7</v>
      </c>
      <c r="AA40">
        <v>3.19402418799995</v>
      </c>
      <c r="AB40" t="s">
        <v>8</v>
      </c>
      <c r="AC40">
        <v>3.2362465869999801</v>
      </c>
      <c r="AD40" t="s">
        <v>7</v>
      </c>
      <c r="AE40">
        <v>3.4438337779999899</v>
      </c>
      <c r="AF40" t="s">
        <v>8</v>
      </c>
      <c r="AG40">
        <v>3.5025117940000401</v>
      </c>
      <c r="AH40" t="s">
        <v>7</v>
      </c>
      <c r="AI40">
        <v>3.76411466299998</v>
      </c>
      <c r="AJ40" t="s">
        <v>8</v>
      </c>
      <c r="AK40">
        <v>3.8306617429999501</v>
      </c>
      <c r="AL40" t="s">
        <v>4</v>
      </c>
      <c r="AM40">
        <v>4.3535640869999899</v>
      </c>
    </row>
    <row r="41" spans="1:39" x14ac:dyDescent="0.25">
      <c r="A41" s="7">
        <v>42929</v>
      </c>
      <c r="B41" t="s">
        <v>56</v>
      </c>
      <c r="C41" s="3">
        <f>(COUNT(UserTrials[[#This Row],[Event 1]:[Time 56]])-2)/2</f>
        <v>7</v>
      </c>
      <c r="D41">
        <v>40</v>
      </c>
      <c r="E41" t="s">
        <v>12</v>
      </c>
      <c r="F41" t="s">
        <v>6</v>
      </c>
      <c r="G41" t="s">
        <v>2</v>
      </c>
      <c r="H41" t="s">
        <v>3</v>
      </c>
      <c r="I41" s="1">
        <v>7.3439999823676704E-6</v>
      </c>
      <c r="J41" t="s">
        <v>7</v>
      </c>
      <c r="K41">
        <v>0.71407106699996303</v>
      </c>
      <c r="L41" t="s">
        <v>8</v>
      </c>
      <c r="M41">
        <v>0.77255565699999795</v>
      </c>
      <c r="N41" t="s">
        <v>7</v>
      </c>
      <c r="O41">
        <v>1.92622931400001</v>
      </c>
      <c r="P41" t="s">
        <v>8</v>
      </c>
      <c r="Q41">
        <v>1.9729516649999801</v>
      </c>
      <c r="R41" t="s">
        <v>7</v>
      </c>
      <c r="S41">
        <v>2.8696767810000599</v>
      </c>
      <c r="T41" t="s">
        <v>8</v>
      </c>
      <c r="U41">
        <v>2.9199569749999901</v>
      </c>
      <c r="V41" t="s">
        <v>7</v>
      </c>
      <c r="W41">
        <v>3.20145953600001</v>
      </c>
      <c r="X41" t="s">
        <v>8</v>
      </c>
      <c r="Y41">
        <v>3.2203185920000101</v>
      </c>
      <c r="Z41" t="s">
        <v>7</v>
      </c>
      <c r="AA41">
        <v>3.3627740599999898</v>
      </c>
      <c r="AB41" t="s">
        <v>8</v>
      </c>
      <c r="AC41">
        <v>3.41083749799997</v>
      </c>
      <c r="AD41" t="s">
        <v>7</v>
      </c>
      <c r="AE41">
        <v>3.61768324399997</v>
      </c>
      <c r="AF41" t="s">
        <v>8</v>
      </c>
      <c r="AG41">
        <v>3.6687206200000402</v>
      </c>
      <c r="AH41" t="s">
        <v>7</v>
      </c>
      <c r="AI41">
        <v>3.9298929630000399</v>
      </c>
      <c r="AJ41" t="s">
        <v>8</v>
      </c>
      <c r="AK41">
        <v>3.9878337469999598</v>
      </c>
      <c r="AL41" t="s">
        <v>4</v>
      </c>
      <c r="AM41">
        <v>5.2484104720000397</v>
      </c>
    </row>
    <row r="42" spans="1:39" x14ac:dyDescent="0.25">
      <c r="A42" s="7">
        <v>42929</v>
      </c>
      <c r="B42" t="s">
        <v>56</v>
      </c>
      <c r="C42" s="3">
        <f>(COUNT(UserTrials[[#This Row],[Event 1]:[Time 56]])-2)/2</f>
        <v>7</v>
      </c>
      <c r="D42">
        <v>41</v>
      </c>
      <c r="E42" t="s">
        <v>12</v>
      </c>
      <c r="F42" t="s">
        <v>6</v>
      </c>
      <c r="G42" t="s">
        <v>2</v>
      </c>
      <c r="H42" t="s">
        <v>3</v>
      </c>
      <c r="I42" s="1">
        <v>1.12499999431747E-5</v>
      </c>
      <c r="J42" t="s">
        <v>7</v>
      </c>
      <c r="K42">
        <v>0.63940915399996301</v>
      </c>
      <c r="L42" t="s">
        <v>8</v>
      </c>
      <c r="M42">
        <v>0.72187515099994903</v>
      </c>
      <c r="N42" t="s">
        <v>7</v>
      </c>
      <c r="O42">
        <v>1.7247144670000101</v>
      </c>
      <c r="P42" t="s">
        <v>8</v>
      </c>
      <c r="Q42">
        <v>1.76697041599993</v>
      </c>
      <c r="R42" t="s">
        <v>7</v>
      </c>
      <c r="S42">
        <v>2.6455151860000101</v>
      </c>
      <c r="T42" t="s">
        <v>8</v>
      </c>
      <c r="U42">
        <v>2.6719042390000101</v>
      </c>
      <c r="V42" t="s">
        <v>7</v>
      </c>
      <c r="W42">
        <v>2.9983086689999201</v>
      </c>
      <c r="X42" t="s">
        <v>8</v>
      </c>
      <c r="Y42">
        <v>3.0064132139999602</v>
      </c>
      <c r="Z42" t="s">
        <v>7</v>
      </c>
      <c r="AA42">
        <v>3.1694757899999702</v>
      </c>
      <c r="AB42" t="s">
        <v>8</v>
      </c>
      <c r="AC42">
        <v>3.20418210399998</v>
      </c>
      <c r="AD42" t="s">
        <v>7</v>
      </c>
      <c r="AE42">
        <v>3.4481237549999801</v>
      </c>
      <c r="AF42" t="s">
        <v>8</v>
      </c>
      <c r="AG42">
        <v>3.49066655699994</v>
      </c>
      <c r="AH42" t="s">
        <v>7</v>
      </c>
      <c r="AI42">
        <v>3.82867947799991</v>
      </c>
      <c r="AJ42" t="s">
        <v>8</v>
      </c>
      <c r="AK42">
        <v>3.8708087809999299</v>
      </c>
      <c r="AL42" t="s">
        <v>4</v>
      </c>
      <c r="AM42">
        <v>4.6056049239999703</v>
      </c>
    </row>
    <row r="43" spans="1:39" x14ac:dyDescent="0.25">
      <c r="A43" s="7">
        <v>42929</v>
      </c>
      <c r="B43" t="s">
        <v>56</v>
      </c>
      <c r="C43" s="3">
        <f>(COUNT(UserTrials[[#This Row],[Event 1]:[Time 56]])-2)/2</f>
        <v>7</v>
      </c>
      <c r="D43">
        <v>42</v>
      </c>
      <c r="E43" t="s">
        <v>12</v>
      </c>
      <c r="F43" t="s">
        <v>6</v>
      </c>
      <c r="G43" t="s">
        <v>2</v>
      </c>
      <c r="H43" t="s">
        <v>3</v>
      </c>
      <c r="I43" s="1">
        <v>1.22389999432925E-5</v>
      </c>
      <c r="J43" t="s">
        <v>7</v>
      </c>
      <c r="K43">
        <v>0.75411858299992196</v>
      </c>
      <c r="L43" t="s">
        <v>8</v>
      </c>
      <c r="M43">
        <v>0.82924996600001999</v>
      </c>
      <c r="N43" t="s">
        <v>7</v>
      </c>
      <c r="O43">
        <v>1.79658803099994</v>
      </c>
      <c r="P43" t="s">
        <v>8</v>
      </c>
      <c r="Q43">
        <v>1.8544156509999501</v>
      </c>
      <c r="R43" t="s">
        <v>7</v>
      </c>
      <c r="S43">
        <v>2.6976603589999901</v>
      </c>
      <c r="T43" t="s">
        <v>8</v>
      </c>
      <c r="U43">
        <v>2.74839959500002</v>
      </c>
      <c r="V43" t="s">
        <v>7</v>
      </c>
      <c r="W43">
        <v>3.0388317129999201</v>
      </c>
      <c r="X43" t="s">
        <v>8</v>
      </c>
      <c r="Y43">
        <v>3.0576678679999501</v>
      </c>
      <c r="Z43" t="s">
        <v>7</v>
      </c>
      <c r="AA43">
        <v>3.2079110009999501</v>
      </c>
      <c r="AB43" t="s">
        <v>8</v>
      </c>
      <c r="AC43">
        <v>3.25764407399992</v>
      </c>
      <c r="AD43" t="s">
        <v>7</v>
      </c>
      <c r="AE43">
        <v>3.48046073599994</v>
      </c>
      <c r="AF43" t="s">
        <v>8</v>
      </c>
      <c r="AG43">
        <v>3.5578545409999802</v>
      </c>
      <c r="AH43" t="s">
        <v>7</v>
      </c>
      <c r="AI43">
        <v>3.8689464159999698</v>
      </c>
      <c r="AJ43" t="s">
        <v>8</v>
      </c>
      <c r="AK43">
        <v>3.9115356359999298</v>
      </c>
      <c r="AL43" t="s">
        <v>4</v>
      </c>
      <c r="AM43">
        <v>4.6645241740000003</v>
      </c>
    </row>
    <row r="44" spans="1:39" x14ac:dyDescent="0.25">
      <c r="A44" s="7">
        <v>42929</v>
      </c>
      <c r="B44" t="s">
        <v>56</v>
      </c>
      <c r="C44" s="3">
        <f>(COUNT(UserTrials[[#This Row],[Event 1]:[Time 56]])-2)/2</f>
        <v>7</v>
      </c>
      <c r="D44">
        <v>43</v>
      </c>
      <c r="E44" t="s">
        <v>12</v>
      </c>
      <c r="F44" t="s">
        <v>6</v>
      </c>
      <c r="G44" t="s">
        <v>2</v>
      </c>
      <c r="H44" t="s">
        <v>3</v>
      </c>
      <c r="I44" s="1">
        <v>1.03119999721457E-5</v>
      </c>
      <c r="J44" t="s">
        <v>7</v>
      </c>
      <c r="K44">
        <v>0.744186415000058</v>
      </c>
      <c r="L44" t="s">
        <v>8</v>
      </c>
      <c r="M44">
        <v>0.80816807400003599</v>
      </c>
      <c r="N44" t="s">
        <v>7</v>
      </c>
      <c r="O44">
        <v>1.87485275899996</v>
      </c>
      <c r="P44" t="s">
        <v>8</v>
      </c>
      <c r="Q44">
        <v>1.9275842719999901</v>
      </c>
      <c r="R44" t="s">
        <v>7</v>
      </c>
      <c r="S44">
        <v>2.9661873590000498</v>
      </c>
      <c r="T44" t="s">
        <v>8</v>
      </c>
      <c r="U44">
        <v>3.016853867</v>
      </c>
      <c r="V44" t="s">
        <v>7</v>
      </c>
      <c r="W44">
        <v>3.32167032300003</v>
      </c>
      <c r="X44" t="s">
        <v>8</v>
      </c>
      <c r="Y44">
        <v>3.3512363009999699</v>
      </c>
      <c r="Z44" t="s">
        <v>7</v>
      </c>
      <c r="AA44">
        <v>3.5050267709999599</v>
      </c>
      <c r="AB44" t="s">
        <v>8</v>
      </c>
      <c r="AC44">
        <v>3.5554687</v>
      </c>
      <c r="AD44" t="s">
        <v>7</v>
      </c>
      <c r="AE44">
        <v>3.7943331259999602</v>
      </c>
      <c r="AF44" t="s">
        <v>8</v>
      </c>
      <c r="AG44">
        <v>3.8473419289999802</v>
      </c>
      <c r="AH44" t="s">
        <v>7</v>
      </c>
      <c r="AI44">
        <v>4.11371568399999</v>
      </c>
      <c r="AJ44" t="s">
        <v>8</v>
      </c>
      <c r="AK44">
        <v>4.1962379699999701</v>
      </c>
      <c r="AL44" t="s">
        <v>4</v>
      </c>
      <c r="AM44">
        <v>4.8787943229999602</v>
      </c>
    </row>
    <row r="45" spans="1:39" x14ac:dyDescent="0.25">
      <c r="A45" s="7">
        <v>42929</v>
      </c>
      <c r="B45" t="s">
        <v>56</v>
      </c>
      <c r="C45" s="3">
        <f>(COUNT(UserTrials[[#This Row],[Event 1]:[Time 56]])-2)/2</f>
        <v>7</v>
      </c>
      <c r="D45">
        <v>44</v>
      </c>
      <c r="E45" t="s">
        <v>12</v>
      </c>
      <c r="F45" t="s">
        <v>6</v>
      </c>
      <c r="G45" t="s">
        <v>2</v>
      </c>
      <c r="H45" t="s">
        <v>3</v>
      </c>
      <c r="I45" s="1">
        <v>1.14069999881394E-5</v>
      </c>
      <c r="J45" t="s">
        <v>7</v>
      </c>
      <c r="K45">
        <v>0.67886541600000705</v>
      </c>
      <c r="L45" t="s">
        <v>8</v>
      </c>
      <c r="M45">
        <v>0.74524265599995898</v>
      </c>
      <c r="N45" t="s">
        <v>7</v>
      </c>
      <c r="O45">
        <v>1.81987217199991</v>
      </c>
      <c r="P45" t="s">
        <v>8</v>
      </c>
      <c r="Q45">
        <v>1.8986472369999701</v>
      </c>
      <c r="R45" t="s">
        <v>7</v>
      </c>
      <c r="S45">
        <v>2.8992331959999502</v>
      </c>
      <c r="T45" t="s">
        <v>8</v>
      </c>
      <c r="U45">
        <v>2.96023392099994</v>
      </c>
      <c r="V45" t="s">
        <v>7</v>
      </c>
      <c r="W45">
        <v>3.2802653969999902</v>
      </c>
      <c r="X45" t="s">
        <v>8</v>
      </c>
      <c r="Y45">
        <v>3.3066473189999201</v>
      </c>
      <c r="Z45" t="s">
        <v>7</v>
      </c>
      <c r="AA45">
        <v>3.4575846829999302</v>
      </c>
      <c r="AB45" t="s">
        <v>8</v>
      </c>
      <c r="AC45">
        <v>3.51939739499994</v>
      </c>
      <c r="AD45" t="s">
        <v>7</v>
      </c>
      <c r="AE45">
        <v>3.7361160429999201</v>
      </c>
      <c r="AF45" t="s">
        <v>8</v>
      </c>
      <c r="AG45">
        <v>3.7867745819999001</v>
      </c>
      <c r="AH45" t="s">
        <v>7</v>
      </c>
      <c r="AI45">
        <v>4.0488290649999499</v>
      </c>
      <c r="AJ45" t="s">
        <v>8</v>
      </c>
      <c r="AK45">
        <v>4.1228625519998996</v>
      </c>
      <c r="AL45" t="s">
        <v>4</v>
      </c>
      <c r="AM45">
        <v>4.9651695109999903</v>
      </c>
    </row>
    <row r="46" spans="1:39" x14ac:dyDescent="0.25">
      <c r="A46" s="7">
        <v>42929</v>
      </c>
      <c r="B46" t="s">
        <v>56</v>
      </c>
      <c r="C46" s="3">
        <f>(COUNT(UserTrials[[#This Row],[Event 1]:[Time 56]])-2)/2</f>
        <v>7</v>
      </c>
      <c r="D46">
        <v>45</v>
      </c>
      <c r="E46" t="s">
        <v>12</v>
      </c>
      <c r="F46" t="s">
        <v>6</v>
      </c>
      <c r="G46" t="s">
        <v>2</v>
      </c>
      <c r="H46" t="s">
        <v>3</v>
      </c>
      <c r="I46" s="1">
        <v>7.5520000564210898E-6</v>
      </c>
      <c r="J46" t="s">
        <v>7</v>
      </c>
      <c r="K46">
        <v>0.48830709200001299</v>
      </c>
      <c r="L46" t="s">
        <v>8</v>
      </c>
      <c r="M46">
        <v>0.57401121500004104</v>
      </c>
      <c r="N46" t="s">
        <v>7</v>
      </c>
      <c r="O46">
        <v>1.70034334700005</v>
      </c>
      <c r="P46" t="s">
        <v>8</v>
      </c>
      <c r="Q46">
        <v>1.7591247560000001</v>
      </c>
      <c r="R46" t="s">
        <v>7</v>
      </c>
      <c r="S46">
        <v>2.7092662620000199</v>
      </c>
      <c r="T46" t="s">
        <v>8</v>
      </c>
      <c r="U46">
        <v>2.7597303530000001</v>
      </c>
      <c r="V46" t="s">
        <v>7</v>
      </c>
      <c r="W46">
        <v>3.0352817120000202</v>
      </c>
      <c r="X46" t="s">
        <v>8</v>
      </c>
      <c r="Y46">
        <v>3.06164630800003</v>
      </c>
      <c r="Z46" t="s">
        <v>7</v>
      </c>
      <c r="AA46">
        <v>3.2177365310000101</v>
      </c>
      <c r="AB46" t="s">
        <v>8</v>
      </c>
      <c r="AC46">
        <v>3.2605601600000602</v>
      </c>
      <c r="AD46" t="s">
        <v>7</v>
      </c>
      <c r="AE46">
        <v>3.5176479770000202</v>
      </c>
      <c r="AF46" t="s">
        <v>8</v>
      </c>
      <c r="AG46">
        <v>3.5682004740000299</v>
      </c>
      <c r="AH46" t="s">
        <v>7</v>
      </c>
      <c r="AI46">
        <v>3.8837107930000898</v>
      </c>
      <c r="AJ46" t="s">
        <v>8</v>
      </c>
      <c r="AK46">
        <v>3.9502591740000499</v>
      </c>
      <c r="AL46" t="s">
        <v>4</v>
      </c>
      <c r="AM46">
        <v>4.7033172560001004</v>
      </c>
    </row>
    <row r="47" spans="1:39" x14ac:dyDescent="0.25">
      <c r="A47" s="7">
        <v>42929</v>
      </c>
      <c r="B47" t="s">
        <v>56</v>
      </c>
      <c r="C47" s="3">
        <f>(COUNT(UserTrials[[#This Row],[Event 1]:[Time 56]])-2)/2</f>
        <v>7</v>
      </c>
      <c r="D47">
        <v>46</v>
      </c>
      <c r="E47" t="s">
        <v>12</v>
      </c>
      <c r="F47" t="s">
        <v>6</v>
      </c>
      <c r="G47" t="s">
        <v>2</v>
      </c>
      <c r="H47" t="s">
        <v>3</v>
      </c>
      <c r="I47" s="1">
        <v>7.0309999955497898E-6</v>
      </c>
      <c r="J47" t="s">
        <v>7</v>
      </c>
      <c r="K47">
        <v>0.67902237900000195</v>
      </c>
      <c r="L47" t="s">
        <v>8</v>
      </c>
      <c r="M47">
        <v>0.74541703800002701</v>
      </c>
      <c r="N47" t="s">
        <v>7</v>
      </c>
      <c r="O47">
        <v>1.8214037509999299</v>
      </c>
      <c r="P47" t="s">
        <v>8</v>
      </c>
      <c r="Q47">
        <v>1.8614634909999901</v>
      </c>
      <c r="R47" t="s">
        <v>7</v>
      </c>
      <c r="S47">
        <v>2.9016251159999902</v>
      </c>
      <c r="T47" t="s">
        <v>8</v>
      </c>
      <c r="U47">
        <v>2.9665462059999701</v>
      </c>
      <c r="V47" t="s">
        <v>7</v>
      </c>
      <c r="W47">
        <v>3.25172880799993</v>
      </c>
      <c r="X47" t="s">
        <v>8</v>
      </c>
      <c r="Y47">
        <v>3.2973638549999502</v>
      </c>
      <c r="Z47" t="s">
        <v>7</v>
      </c>
      <c r="AA47">
        <v>3.4294054699999998</v>
      </c>
      <c r="AB47" t="s">
        <v>8</v>
      </c>
      <c r="AC47">
        <v>3.4958828649999898</v>
      </c>
      <c r="AD47" t="s">
        <v>7</v>
      </c>
      <c r="AE47">
        <v>3.69962645600003</v>
      </c>
      <c r="AF47" t="s">
        <v>8</v>
      </c>
      <c r="AG47">
        <v>3.7661126039999999</v>
      </c>
      <c r="AH47" t="s">
        <v>7</v>
      </c>
      <c r="AI47">
        <v>4.041622136</v>
      </c>
      <c r="AJ47" t="s">
        <v>8</v>
      </c>
      <c r="AK47">
        <v>4.1001955220000301</v>
      </c>
      <c r="AL47" t="s">
        <v>4</v>
      </c>
      <c r="AM47">
        <v>4.79747432700003</v>
      </c>
    </row>
    <row r="48" spans="1:39" x14ac:dyDescent="0.25">
      <c r="A48" s="7">
        <v>42929</v>
      </c>
      <c r="B48" t="s">
        <v>56</v>
      </c>
      <c r="C48" s="3">
        <f>(COUNT(UserTrials[[#This Row],[Event 1]:[Time 56]])-2)/2</f>
        <v>7</v>
      </c>
      <c r="D48">
        <v>47</v>
      </c>
      <c r="E48" t="s">
        <v>12</v>
      </c>
      <c r="F48" t="s">
        <v>9</v>
      </c>
      <c r="G48" t="s">
        <v>2</v>
      </c>
      <c r="H48" t="s">
        <v>3</v>
      </c>
      <c r="I48" s="1">
        <v>8.0210000987790392E-6</v>
      </c>
      <c r="J48" t="s">
        <v>7</v>
      </c>
      <c r="K48">
        <v>6.8717886040000096</v>
      </c>
      <c r="L48" t="s">
        <v>8</v>
      </c>
      <c r="M48">
        <v>6.9183448040000703</v>
      </c>
      <c r="N48" t="s">
        <v>7</v>
      </c>
      <c r="O48">
        <v>7.99700894099999</v>
      </c>
      <c r="P48" t="s">
        <v>8</v>
      </c>
      <c r="Q48">
        <v>8.0235236409999899</v>
      </c>
      <c r="R48" t="s">
        <v>7</v>
      </c>
      <c r="S48">
        <v>9.11530169700006</v>
      </c>
      <c r="T48" t="s">
        <v>8</v>
      </c>
      <c r="U48">
        <v>9.1746344670000308</v>
      </c>
      <c r="V48" t="s">
        <v>7</v>
      </c>
      <c r="W48">
        <v>9.4918457940000192</v>
      </c>
      <c r="X48" t="s">
        <v>8</v>
      </c>
      <c r="Y48">
        <v>9.5264920750000694</v>
      </c>
      <c r="Z48" t="s">
        <v>7</v>
      </c>
      <c r="AA48">
        <v>9.6637827470000204</v>
      </c>
      <c r="AB48" t="s">
        <v>8</v>
      </c>
      <c r="AC48">
        <v>9.7093163900000192</v>
      </c>
      <c r="AD48" t="s">
        <v>7</v>
      </c>
      <c r="AE48">
        <v>9.9349429180000399</v>
      </c>
      <c r="AF48" t="s">
        <v>8</v>
      </c>
      <c r="AG48">
        <v>9.9854420380000803</v>
      </c>
      <c r="AH48" t="s">
        <v>7</v>
      </c>
      <c r="AI48">
        <v>10.237981292000001</v>
      </c>
      <c r="AJ48" t="s">
        <v>8</v>
      </c>
      <c r="AK48">
        <v>10.2959609719999</v>
      </c>
      <c r="AL48" t="s">
        <v>4</v>
      </c>
      <c r="AM48">
        <v>11.067567072999999</v>
      </c>
    </row>
    <row r="49" spans="1:43" x14ac:dyDescent="0.25">
      <c r="A49" s="7">
        <v>42929</v>
      </c>
      <c r="B49" t="s">
        <v>56</v>
      </c>
      <c r="C49" s="3">
        <f>(COUNT(UserTrials[[#This Row],[Event 1]:[Time 56]])-2)/2</f>
        <v>7</v>
      </c>
      <c r="D49">
        <v>48</v>
      </c>
      <c r="E49" t="s">
        <v>12</v>
      </c>
      <c r="F49" t="s">
        <v>9</v>
      </c>
      <c r="G49" t="s">
        <v>2</v>
      </c>
      <c r="H49" t="s">
        <v>3</v>
      </c>
      <c r="I49" s="1">
        <v>8.6979999878167206E-6</v>
      </c>
      <c r="J49" t="s">
        <v>7</v>
      </c>
      <c r="K49">
        <v>0.88762342999996202</v>
      </c>
      <c r="L49" t="s">
        <v>8</v>
      </c>
      <c r="M49">
        <v>0.96173134299999596</v>
      </c>
      <c r="N49" t="s">
        <v>7</v>
      </c>
      <c r="O49">
        <v>2.2367363949999799</v>
      </c>
      <c r="P49" t="s">
        <v>8</v>
      </c>
      <c r="Q49">
        <v>2.29909498799997</v>
      </c>
      <c r="R49" t="s">
        <v>7</v>
      </c>
      <c r="S49">
        <v>3.53400929499991</v>
      </c>
      <c r="T49" t="s">
        <v>8</v>
      </c>
      <c r="U49">
        <v>3.57338063899999</v>
      </c>
      <c r="V49" t="s">
        <v>7</v>
      </c>
      <c r="W49">
        <v>3.92938844599996</v>
      </c>
      <c r="X49" t="s">
        <v>8</v>
      </c>
      <c r="Y49">
        <v>3.9714550300000102</v>
      </c>
      <c r="Z49" t="s">
        <v>7</v>
      </c>
      <c r="AA49">
        <v>4.1161566969999503</v>
      </c>
      <c r="AB49" t="s">
        <v>8</v>
      </c>
      <c r="AC49">
        <v>4.15493801299999</v>
      </c>
      <c r="AD49" t="s">
        <v>7</v>
      </c>
      <c r="AE49">
        <v>4.3496402969999499</v>
      </c>
      <c r="AF49" t="s">
        <v>8</v>
      </c>
      <c r="AG49">
        <v>4.4082696749999197</v>
      </c>
      <c r="AH49" t="s">
        <v>7</v>
      </c>
      <c r="AI49">
        <v>4.6705062869999603</v>
      </c>
      <c r="AJ49" t="s">
        <v>8</v>
      </c>
      <c r="AK49">
        <v>4.73636800899998</v>
      </c>
      <c r="AL49" t="s">
        <v>4</v>
      </c>
      <c r="AM49">
        <v>5.6121651979999498</v>
      </c>
    </row>
    <row r="50" spans="1:43" x14ac:dyDescent="0.25">
      <c r="A50" s="7">
        <v>42929</v>
      </c>
      <c r="B50" t="s">
        <v>56</v>
      </c>
      <c r="C50" s="3">
        <f>(COUNT(UserTrials[[#This Row],[Event 1]:[Time 56]])-2)/2</f>
        <v>7</v>
      </c>
      <c r="D50">
        <v>49</v>
      </c>
      <c r="E50" t="s">
        <v>12</v>
      </c>
      <c r="F50" t="s">
        <v>9</v>
      </c>
      <c r="G50" t="s">
        <v>2</v>
      </c>
      <c r="H50" t="s">
        <v>3</v>
      </c>
      <c r="I50" s="1">
        <v>6.9800000801478703E-6</v>
      </c>
      <c r="J50" t="s">
        <v>7</v>
      </c>
      <c r="K50">
        <v>0.76747708500010903</v>
      </c>
      <c r="L50" t="s">
        <v>8</v>
      </c>
      <c r="M50">
        <v>0.84156230700000301</v>
      </c>
      <c r="N50" t="s">
        <v>7</v>
      </c>
      <c r="O50">
        <v>2.00222674500003</v>
      </c>
      <c r="P50" t="s">
        <v>8</v>
      </c>
      <c r="Q50">
        <v>2.0706778099999998</v>
      </c>
      <c r="R50" t="s">
        <v>7</v>
      </c>
      <c r="S50">
        <v>3.2164481750000902</v>
      </c>
      <c r="T50" t="s">
        <v>8</v>
      </c>
      <c r="U50">
        <v>3.2661889620000002</v>
      </c>
      <c r="V50" t="s">
        <v>7</v>
      </c>
      <c r="W50">
        <v>3.5906138690000899</v>
      </c>
      <c r="X50" t="s">
        <v>8</v>
      </c>
      <c r="Y50">
        <v>3.6329667770000902</v>
      </c>
      <c r="Z50" t="s">
        <v>7</v>
      </c>
      <c r="AA50">
        <v>3.8014842250000802</v>
      </c>
      <c r="AB50" t="s">
        <v>8</v>
      </c>
      <c r="AC50">
        <v>3.8434210400000599</v>
      </c>
      <c r="AD50" t="s">
        <v>7</v>
      </c>
      <c r="AE50">
        <v>4.1144421549999999</v>
      </c>
      <c r="AF50" t="s">
        <v>8</v>
      </c>
      <c r="AG50">
        <v>4.1645872830000599</v>
      </c>
      <c r="AH50" t="s">
        <v>7</v>
      </c>
      <c r="AI50">
        <v>4.4315490009999996</v>
      </c>
      <c r="AJ50" t="s">
        <v>8</v>
      </c>
      <c r="AK50">
        <v>4.4977471840001</v>
      </c>
      <c r="AL50" t="s">
        <v>4</v>
      </c>
      <c r="AM50">
        <v>5.0367841460000502</v>
      </c>
    </row>
    <row r="51" spans="1:43" x14ac:dyDescent="0.25">
      <c r="A51" s="7">
        <v>42929</v>
      </c>
      <c r="B51" t="s">
        <v>56</v>
      </c>
      <c r="C51" s="3">
        <f>(COUNT(UserTrials[[#This Row],[Event 1]:[Time 56]])-2)/2</f>
        <v>7</v>
      </c>
      <c r="D51">
        <v>50</v>
      </c>
      <c r="E51" t="s">
        <v>12</v>
      </c>
      <c r="F51" t="s">
        <v>9</v>
      </c>
      <c r="G51" t="s">
        <v>2</v>
      </c>
      <c r="H51" t="s">
        <v>3</v>
      </c>
      <c r="I51" s="1">
        <v>8.2809999639721304E-6</v>
      </c>
      <c r="J51" t="s">
        <v>7</v>
      </c>
      <c r="K51">
        <v>0.79754145399999699</v>
      </c>
      <c r="L51" t="s">
        <v>8</v>
      </c>
      <c r="M51">
        <v>0.86392398399993897</v>
      </c>
      <c r="N51" t="s">
        <v>7</v>
      </c>
      <c r="O51">
        <v>2.2468960759999801</v>
      </c>
      <c r="P51" t="s">
        <v>8</v>
      </c>
      <c r="Q51">
        <v>2.3015731649999198</v>
      </c>
      <c r="R51" t="s">
        <v>7</v>
      </c>
      <c r="S51">
        <v>3.4841365959999799</v>
      </c>
      <c r="T51" t="s">
        <v>8</v>
      </c>
      <c r="U51">
        <v>3.5502862259999102</v>
      </c>
      <c r="V51" t="s">
        <v>7</v>
      </c>
      <c r="W51">
        <v>4.0010626869999397</v>
      </c>
      <c r="X51" t="s">
        <v>8</v>
      </c>
      <c r="Y51">
        <v>4.0548043889999601</v>
      </c>
      <c r="Z51" t="s">
        <v>7</v>
      </c>
      <c r="AA51">
        <v>4.2135959499998901</v>
      </c>
      <c r="AB51" t="s">
        <v>8</v>
      </c>
      <c r="AC51">
        <v>4.2562326169999096</v>
      </c>
      <c r="AD51" t="s">
        <v>7</v>
      </c>
      <c r="AE51">
        <v>4.5270004929999397</v>
      </c>
      <c r="AF51" t="s">
        <v>8</v>
      </c>
      <c r="AG51">
        <v>4.5695088969999897</v>
      </c>
      <c r="AH51" t="s">
        <v>7</v>
      </c>
      <c r="AI51">
        <v>4.8492679629999804</v>
      </c>
      <c r="AJ51" t="s">
        <v>8</v>
      </c>
      <c r="AK51">
        <v>4.9155533589999996</v>
      </c>
      <c r="AL51" t="s">
        <v>4</v>
      </c>
      <c r="AM51">
        <v>5.5243461139999601</v>
      </c>
    </row>
    <row r="52" spans="1:43" x14ac:dyDescent="0.25">
      <c r="A52" s="7">
        <v>42929</v>
      </c>
      <c r="B52" t="s">
        <v>56</v>
      </c>
      <c r="C52" s="3">
        <f>(COUNT(UserTrials[[#This Row],[Event 1]:[Time 56]])-2)/2</f>
        <v>7</v>
      </c>
      <c r="D52">
        <v>51</v>
      </c>
      <c r="E52" t="s">
        <v>12</v>
      </c>
      <c r="F52" t="s">
        <v>9</v>
      </c>
      <c r="G52" t="s">
        <v>2</v>
      </c>
      <c r="H52" t="s">
        <v>3</v>
      </c>
      <c r="I52" s="1">
        <v>8.2290000591456192E-6</v>
      </c>
      <c r="J52" t="s">
        <v>7</v>
      </c>
      <c r="K52">
        <v>0.736740632000078</v>
      </c>
      <c r="L52" t="s">
        <v>8</v>
      </c>
      <c r="M52">
        <v>0.81147520500007797</v>
      </c>
      <c r="N52" t="s">
        <v>7</v>
      </c>
      <c r="O52">
        <v>1.9253355060000099</v>
      </c>
      <c r="P52" t="s">
        <v>8</v>
      </c>
      <c r="Q52">
        <v>2.00339898800007</v>
      </c>
      <c r="R52" t="s">
        <v>7</v>
      </c>
      <c r="S52">
        <v>3.2192554790000201</v>
      </c>
      <c r="T52" t="s">
        <v>8</v>
      </c>
      <c r="U52">
        <v>3.2720326099999899</v>
      </c>
      <c r="V52" t="s">
        <v>7</v>
      </c>
      <c r="W52">
        <v>3.6766634699999901</v>
      </c>
      <c r="X52" t="s">
        <v>8</v>
      </c>
      <c r="Y52">
        <v>3.7113157280000402</v>
      </c>
      <c r="Z52" t="s">
        <v>7</v>
      </c>
      <c r="AA52">
        <v>3.8658702150000801</v>
      </c>
      <c r="AB52" t="s">
        <v>8</v>
      </c>
      <c r="AC52">
        <v>3.9163804240000601</v>
      </c>
      <c r="AD52" t="s">
        <v>7</v>
      </c>
      <c r="AE52">
        <v>4.1511417440000198</v>
      </c>
      <c r="AF52" t="s">
        <v>8</v>
      </c>
      <c r="AG52">
        <v>4.2019587540000796</v>
      </c>
      <c r="AH52" t="s">
        <v>7</v>
      </c>
      <c r="AI52">
        <v>4.5048134570000604</v>
      </c>
      <c r="AJ52" t="s">
        <v>8</v>
      </c>
      <c r="AK52">
        <v>4.5670194269999902</v>
      </c>
      <c r="AL52" t="s">
        <v>4</v>
      </c>
      <c r="AM52">
        <v>5.1449345610000101</v>
      </c>
    </row>
    <row r="53" spans="1:43" x14ac:dyDescent="0.25">
      <c r="A53" s="7">
        <v>42929</v>
      </c>
      <c r="B53" t="s">
        <v>56</v>
      </c>
      <c r="C53" s="3">
        <f>(COUNT(UserTrials[[#This Row],[Event 1]:[Time 56]])-2)/2</f>
        <v>7</v>
      </c>
      <c r="D53">
        <v>52</v>
      </c>
      <c r="E53" t="s">
        <v>12</v>
      </c>
      <c r="F53" t="s">
        <v>11</v>
      </c>
      <c r="G53" t="s">
        <v>2</v>
      </c>
      <c r="H53" t="s">
        <v>3</v>
      </c>
      <c r="I53" s="1">
        <v>6.8220000457586096E-6</v>
      </c>
      <c r="J53" t="s">
        <v>7</v>
      </c>
      <c r="K53">
        <v>6.1416207360000499</v>
      </c>
      <c r="L53" t="s">
        <v>8</v>
      </c>
      <c r="M53">
        <v>6.1722402650000197</v>
      </c>
      <c r="N53" t="s">
        <v>7</v>
      </c>
      <c r="O53">
        <v>7.2910060779999997</v>
      </c>
      <c r="P53" t="s">
        <v>8</v>
      </c>
      <c r="Q53">
        <v>7.3584059050000397</v>
      </c>
      <c r="R53" t="s">
        <v>7</v>
      </c>
      <c r="S53">
        <v>8.5126461260000497</v>
      </c>
      <c r="T53" t="s">
        <v>8</v>
      </c>
      <c r="U53">
        <v>8.5676905600000701</v>
      </c>
      <c r="V53" t="s">
        <v>7</v>
      </c>
      <c r="W53">
        <v>8.9495926840000894</v>
      </c>
      <c r="X53" t="s">
        <v>8</v>
      </c>
      <c r="Y53">
        <v>8.9758712910000895</v>
      </c>
      <c r="Z53" t="s">
        <v>7</v>
      </c>
      <c r="AA53">
        <v>9.1343036020000401</v>
      </c>
      <c r="AB53" t="s">
        <v>8</v>
      </c>
      <c r="AC53">
        <v>9.1688836180001001</v>
      </c>
      <c r="AD53" t="s">
        <v>7</v>
      </c>
      <c r="AE53">
        <v>9.4074823250000392</v>
      </c>
      <c r="AF53" t="s">
        <v>8</v>
      </c>
      <c r="AG53">
        <v>9.4665509180000509</v>
      </c>
      <c r="AH53" t="s">
        <v>7</v>
      </c>
      <c r="AI53">
        <v>9.6881697820000401</v>
      </c>
      <c r="AJ53" t="s">
        <v>8</v>
      </c>
      <c r="AK53">
        <v>9.7624691490000206</v>
      </c>
      <c r="AL53" t="s">
        <v>4</v>
      </c>
      <c r="AM53">
        <v>10.625403811</v>
      </c>
    </row>
    <row r="54" spans="1:43" x14ac:dyDescent="0.25">
      <c r="A54" s="7">
        <v>42929</v>
      </c>
      <c r="B54" t="s">
        <v>56</v>
      </c>
      <c r="C54" s="3">
        <f>(COUNT(UserTrials[[#This Row],[Event 1]:[Time 56]])-2)/2</f>
        <v>7</v>
      </c>
      <c r="D54">
        <v>53</v>
      </c>
      <c r="E54" t="s">
        <v>12</v>
      </c>
      <c r="F54" t="s">
        <v>11</v>
      </c>
      <c r="G54" t="s">
        <v>2</v>
      </c>
      <c r="H54" t="s">
        <v>3</v>
      </c>
      <c r="I54" s="1">
        <v>7.0840000034877398E-6</v>
      </c>
      <c r="J54" t="s">
        <v>7</v>
      </c>
      <c r="K54">
        <v>0.55856025900004602</v>
      </c>
      <c r="L54" t="s">
        <v>8</v>
      </c>
      <c r="M54">
        <v>0.62446925900007899</v>
      </c>
      <c r="N54" t="s">
        <v>7</v>
      </c>
      <c r="O54">
        <v>1.7705127280000801</v>
      </c>
      <c r="P54" t="s">
        <v>8</v>
      </c>
      <c r="Q54">
        <v>1.8367557490000701</v>
      </c>
      <c r="R54" t="s">
        <v>7</v>
      </c>
      <c r="S54">
        <v>2.91232860700006</v>
      </c>
      <c r="T54" t="s">
        <v>8</v>
      </c>
      <c r="U54">
        <v>2.98493902400002</v>
      </c>
      <c r="V54" t="s">
        <v>7</v>
      </c>
      <c r="W54">
        <v>3.3540628379999999</v>
      </c>
      <c r="X54" t="s">
        <v>8</v>
      </c>
      <c r="Y54">
        <v>3.3882350109999999</v>
      </c>
      <c r="Z54" t="s">
        <v>7</v>
      </c>
      <c r="AA54">
        <v>3.5427610020000202</v>
      </c>
      <c r="AB54" t="s">
        <v>8</v>
      </c>
      <c r="AC54">
        <v>3.5771205370000398</v>
      </c>
      <c r="AD54" t="s">
        <v>7</v>
      </c>
      <c r="AE54">
        <v>3.80727256900001</v>
      </c>
      <c r="AF54" t="s">
        <v>8</v>
      </c>
      <c r="AG54">
        <v>3.8899510050000501</v>
      </c>
      <c r="AH54" t="s">
        <v>7</v>
      </c>
      <c r="AI54">
        <v>4.1315678360000403</v>
      </c>
      <c r="AJ54" t="s">
        <v>8</v>
      </c>
      <c r="AK54">
        <v>4.20624314100007</v>
      </c>
      <c r="AL54" t="s">
        <v>4</v>
      </c>
      <c r="AM54">
        <v>4.8212863180000296</v>
      </c>
    </row>
    <row r="55" spans="1:43" x14ac:dyDescent="0.25">
      <c r="A55" s="7">
        <v>42929</v>
      </c>
      <c r="B55" t="s">
        <v>56</v>
      </c>
      <c r="C55" s="3">
        <f>(COUNT(UserTrials[[#This Row],[Event 1]:[Time 56]])-2)/2</f>
        <v>7</v>
      </c>
      <c r="D55">
        <v>54</v>
      </c>
      <c r="E55" t="s">
        <v>12</v>
      </c>
      <c r="F55" t="s">
        <v>11</v>
      </c>
      <c r="G55" t="s">
        <v>2</v>
      </c>
      <c r="H55" t="s">
        <v>3</v>
      </c>
      <c r="I55" s="1">
        <v>2.44789999896966E-5</v>
      </c>
      <c r="J55" t="s">
        <v>7</v>
      </c>
      <c r="K55">
        <v>0.68374409799991998</v>
      </c>
      <c r="L55" t="s">
        <v>8</v>
      </c>
      <c r="M55">
        <v>0.757788377999986</v>
      </c>
      <c r="N55" t="s">
        <v>7</v>
      </c>
      <c r="O55">
        <v>1.9775137839999299</v>
      </c>
      <c r="P55" t="s">
        <v>8</v>
      </c>
      <c r="Q55">
        <v>2.05466483599991</v>
      </c>
      <c r="R55" t="s">
        <v>7</v>
      </c>
      <c r="S55">
        <v>3.5044303959999699</v>
      </c>
      <c r="T55" t="s">
        <v>8</v>
      </c>
      <c r="U55">
        <v>3.55627657399998</v>
      </c>
      <c r="V55" t="s">
        <v>7</v>
      </c>
      <c r="W55">
        <v>3.9792436519999201</v>
      </c>
      <c r="X55" t="s">
        <v>8</v>
      </c>
      <c r="Y55">
        <v>4.01377343199999</v>
      </c>
      <c r="Z55" t="s">
        <v>7</v>
      </c>
      <c r="AA55">
        <v>4.1637893729999798</v>
      </c>
      <c r="AB55" t="s">
        <v>8</v>
      </c>
      <c r="AC55">
        <v>4.1981089029999303</v>
      </c>
      <c r="AD55" t="s">
        <v>7</v>
      </c>
      <c r="AE55">
        <v>4.4595847889998996</v>
      </c>
      <c r="AF55" t="s">
        <v>8</v>
      </c>
      <c r="AG55">
        <v>4.5185756209999601</v>
      </c>
      <c r="AH55" t="s">
        <v>7</v>
      </c>
      <c r="AI55">
        <v>4.8591698379999499</v>
      </c>
      <c r="AJ55" t="s">
        <v>8</v>
      </c>
      <c r="AK55">
        <v>4.9230191119999001</v>
      </c>
      <c r="AL55" t="s">
        <v>4</v>
      </c>
      <c r="AM55">
        <v>5.60783342499996</v>
      </c>
    </row>
    <row r="56" spans="1:43" x14ac:dyDescent="0.25">
      <c r="A56" s="7">
        <v>42929</v>
      </c>
      <c r="B56" t="s">
        <v>56</v>
      </c>
      <c r="C56" s="3">
        <f>(COUNT(UserTrials[[#This Row],[Event 1]:[Time 56]])-2)/2</f>
        <v>7</v>
      </c>
      <c r="D56">
        <v>55</v>
      </c>
      <c r="E56" t="s">
        <v>12</v>
      </c>
      <c r="F56" t="s">
        <v>11</v>
      </c>
      <c r="G56" t="s">
        <v>2</v>
      </c>
      <c r="H56" t="s">
        <v>3</v>
      </c>
      <c r="I56" s="1">
        <v>7.0830000140631404E-6</v>
      </c>
      <c r="J56" t="s">
        <v>7</v>
      </c>
      <c r="K56">
        <v>0.635480774000029</v>
      </c>
      <c r="L56" t="s">
        <v>8</v>
      </c>
      <c r="M56">
        <v>0.69503686100006201</v>
      </c>
      <c r="N56" t="s">
        <v>7</v>
      </c>
      <c r="O56">
        <v>1.6626987880000501</v>
      </c>
      <c r="P56" t="s">
        <v>8</v>
      </c>
      <c r="Q56">
        <v>1.7286487060000499</v>
      </c>
      <c r="R56" t="s">
        <v>7</v>
      </c>
      <c r="S56">
        <v>2.7497752120000301</v>
      </c>
      <c r="T56" t="s">
        <v>8</v>
      </c>
      <c r="U56">
        <v>2.7918130240000201</v>
      </c>
      <c r="V56" t="s">
        <v>7</v>
      </c>
      <c r="W56">
        <v>3.0582235689999999</v>
      </c>
      <c r="X56" t="s">
        <v>8</v>
      </c>
      <c r="Y56">
        <v>3.1004065630000901</v>
      </c>
      <c r="Z56" t="s">
        <v>7</v>
      </c>
      <c r="AA56">
        <v>3.2414192730000102</v>
      </c>
      <c r="AB56" t="s">
        <v>8</v>
      </c>
      <c r="AC56">
        <v>3.27574588800007</v>
      </c>
      <c r="AD56" t="s">
        <v>7</v>
      </c>
      <c r="AE56">
        <v>3.4705463040000901</v>
      </c>
      <c r="AF56" t="s">
        <v>8</v>
      </c>
      <c r="AG56">
        <v>3.5128266180000698</v>
      </c>
      <c r="AH56" t="s">
        <v>7</v>
      </c>
      <c r="AI56">
        <v>3.7672611440000301</v>
      </c>
      <c r="AJ56" t="s">
        <v>8</v>
      </c>
      <c r="AK56">
        <v>3.8285193770000201</v>
      </c>
      <c r="AL56" t="s">
        <v>4</v>
      </c>
      <c r="AM56">
        <v>4.2888507840000303</v>
      </c>
    </row>
    <row r="57" spans="1:43" x14ac:dyDescent="0.25">
      <c r="A57" s="7">
        <v>42929</v>
      </c>
      <c r="B57" t="s">
        <v>56</v>
      </c>
      <c r="C57" s="3">
        <f>(COUNT(UserTrials[[#This Row],[Event 1]:[Time 56]])-2)/2</f>
        <v>7</v>
      </c>
      <c r="D57">
        <v>56</v>
      </c>
      <c r="E57" t="s">
        <v>12</v>
      </c>
      <c r="F57" t="s">
        <v>11</v>
      </c>
      <c r="G57" t="s">
        <v>2</v>
      </c>
      <c r="H57" t="s">
        <v>3</v>
      </c>
      <c r="I57" s="1">
        <v>7.9689999665788407E-6</v>
      </c>
      <c r="J57" t="s">
        <v>7</v>
      </c>
      <c r="K57">
        <v>0.63183865099995196</v>
      </c>
      <c r="L57" t="s">
        <v>8</v>
      </c>
      <c r="M57">
        <v>0.674275258999955</v>
      </c>
      <c r="N57" t="s">
        <v>7</v>
      </c>
      <c r="O57">
        <v>1.5717828449999101</v>
      </c>
      <c r="P57" t="s">
        <v>8</v>
      </c>
      <c r="Q57">
        <v>1.6292276689999801</v>
      </c>
      <c r="R57" t="s">
        <v>7</v>
      </c>
      <c r="S57">
        <v>2.2074090419999899</v>
      </c>
      <c r="T57" t="s">
        <v>8</v>
      </c>
      <c r="U57">
        <v>2.2818351019999401</v>
      </c>
      <c r="V57" t="s">
        <v>7</v>
      </c>
      <c r="W57">
        <v>2.7674823419999899</v>
      </c>
      <c r="X57" t="s">
        <v>8</v>
      </c>
      <c r="Y57">
        <v>2.80276708199994</v>
      </c>
      <c r="Z57" t="s">
        <v>7</v>
      </c>
      <c r="AA57">
        <v>2.9434703629999599</v>
      </c>
      <c r="AB57" t="s">
        <v>8</v>
      </c>
      <c r="AC57">
        <v>2.9782676019999599</v>
      </c>
      <c r="AD57" t="s">
        <v>7</v>
      </c>
      <c r="AE57">
        <v>3.19862156399995</v>
      </c>
      <c r="AF57" t="s">
        <v>8</v>
      </c>
      <c r="AG57">
        <v>3.2332870299999201</v>
      </c>
      <c r="AH57" t="s">
        <v>7</v>
      </c>
      <c r="AI57">
        <v>3.4640248439999302</v>
      </c>
      <c r="AJ57" t="s">
        <v>8</v>
      </c>
      <c r="AK57">
        <v>3.5145244249999901</v>
      </c>
      <c r="AL57" t="s">
        <v>4</v>
      </c>
      <c r="AM57">
        <v>4.1110384379999196</v>
      </c>
    </row>
    <row r="58" spans="1:43" x14ac:dyDescent="0.25">
      <c r="A58" s="7">
        <v>42929</v>
      </c>
      <c r="B58" t="s">
        <v>56</v>
      </c>
      <c r="C58" s="3">
        <f>(COUNT(UserTrials[[#This Row],[Event 1]:[Time 56]])-2)/2</f>
        <v>7</v>
      </c>
      <c r="D58">
        <v>57</v>
      </c>
      <c r="E58" t="s">
        <v>12</v>
      </c>
      <c r="F58" t="s">
        <v>11</v>
      </c>
      <c r="G58" t="s">
        <v>2</v>
      </c>
      <c r="H58" t="s">
        <v>3</v>
      </c>
      <c r="I58" s="1">
        <v>8.5929999613654201E-6</v>
      </c>
      <c r="J58" t="s">
        <v>7</v>
      </c>
      <c r="K58">
        <v>12.7315768629999</v>
      </c>
      <c r="L58" t="s">
        <v>8</v>
      </c>
      <c r="M58">
        <v>12.7860993169999</v>
      </c>
      <c r="N58" t="s">
        <v>7</v>
      </c>
      <c r="O58">
        <v>13.912573532</v>
      </c>
      <c r="P58" t="s">
        <v>8</v>
      </c>
      <c r="Q58">
        <v>13.9706645779999</v>
      </c>
      <c r="R58" t="s">
        <v>7</v>
      </c>
      <c r="S58">
        <v>14.936005055000001</v>
      </c>
      <c r="T58" t="s">
        <v>8</v>
      </c>
      <c r="U58">
        <v>15.0018871419999</v>
      </c>
      <c r="V58" t="s">
        <v>7</v>
      </c>
      <c r="W58">
        <v>15.2346376629999</v>
      </c>
      <c r="X58" t="s">
        <v>8</v>
      </c>
      <c r="Y58">
        <v>15.268746647999899</v>
      </c>
      <c r="Z58" t="s">
        <v>7</v>
      </c>
      <c r="AA58">
        <v>15.40876656</v>
      </c>
      <c r="AB58" t="s">
        <v>8</v>
      </c>
      <c r="AC58">
        <v>15.458957593999999</v>
      </c>
      <c r="AD58" t="s">
        <v>7</v>
      </c>
      <c r="AE58">
        <v>15.6737282279999</v>
      </c>
      <c r="AF58" t="s">
        <v>8</v>
      </c>
      <c r="AG58">
        <v>15.7240268109999</v>
      </c>
      <c r="AH58" t="s">
        <v>7</v>
      </c>
      <c r="AI58">
        <v>15.963143383999901</v>
      </c>
      <c r="AJ58" t="s">
        <v>8</v>
      </c>
      <c r="AK58">
        <v>16.045766607000001</v>
      </c>
      <c r="AL58" t="s">
        <v>4</v>
      </c>
      <c r="AM58">
        <v>16.5473717449999</v>
      </c>
    </row>
    <row r="59" spans="1:43" x14ac:dyDescent="0.25">
      <c r="A59" s="7">
        <v>42929</v>
      </c>
      <c r="B59" t="s">
        <v>56</v>
      </c>
      <c r="C59" s="3">
        <f>(COUNT(UserTrials[[#This Row],[Event 1]:[Time 56]])-2)/2</f>
        <v>7</v>
      </c>
      <c r="D59">
        <v>58</v>
      </c>
      <c r="E59" t="s">
        <v>12</v>
      </c>
      <c r="F59" t="s">
        <v>10</v>
      </c>
      <c r="G59" t="s">
        <v>2</v>
      </c>
      <c r="H59" t="s">
        <v>3</v>
      </c>
      <c r="I59" s="1">
        <v>1.00000000884392E-5</v>
      </c>
      <c r="J59" t="s">
        <v>7</v>
      </c>
      <c r="K59">
        <v>3.5666623380000102</v>
      </c>
      <c r="L59" t="s">
        <v>8</v>
      </c>
      <c r="M59">
        <v>3.6254956390000599</v>
      </c>
      <c r="N59" t="s">
        <v>7</v>
      </c>
      <c r="O59">
        <v>4.6763112190000102</v>
      </c>
      <c r="P59" t="s">
        <v>8</v>
      </c>
      <c r="Q59">
        <v>4.74524150500008</v>
      </c>
      <c r="R59" t="s">
        <v>7</v>
      </c>
      <c r="S59">
        <v>5.7308369120000799</v>
      </c>
      <c r="T59" t="s">
        <v>8</v>
      </c>
      <c r="U59">
        <v>5.7890071990000198</v>
      </c>
      <c r="V59" t="s">
        <v>7</v>
      </c>
      <c r="W59">
        <v>6.0443540810000496</v>
      </c>
      <c r="X59" t="s">
        <v>8</v>
      </c>
      <c r="Y59">
        <v>6.0944808789999998</v>
      </c>
      <c r="Z59" t="s">
        <v>7</v>
      </c>
      <c r="AA59">
        <v>6.2534218980000498</v>
      </c>
      <c r="AB59" t="s">
        <v>8</v>
      </c>
      <c r="AC59">
        <v>6.3035004240000401</v>
      </c>
      <c r="AD59" t="s">
        <v>7</v>
      </c>
      <c r="AE59">
        <v>6.5741955629999804</v>
      </c>
      <c r="AF59" t="s">
        <v>8</v>
      </c>
      <c r="AG59">
        <v>6.6565229710000704</v>
      </c>
      <c r="AH59" t="s">
        <v>7</v>
      </c>
      <c r="AI59">
        <v>6.9102472550000504</v>
      </c>
      <c r="AJ59" t="s">
        <v>8</v>
      </c>
      <c r="AK59">
        <v>6.9760105860000197</v>
      </c>
      <c r="AL59" t="s">
        <v>4</v>
      </c>
      <c r="AM59">
        <v>7.6236136869999802</v>
      </c>
    </row>
    <row r="60" spans="1:43" x14ac:dyDescent="0.25">
      <c r="A60" s="7">
        <v>42929</v>
      </c>
      <c r="B60" t="s">
        <v>56</v>
      </c>
      <c r="C60" s="3">
        <f>(COUNT(UserTrials[[#This Row],[Event 1]:[Time 56]])-2)/2</f>
        <v>7</v>
      </c>
      <c r="D60">
        <v>59</v>
      </c>
      <c r="E60" t="s">
        <v>12</v>
      </c>
      <c r="F60" t="s">
        <v>10</v>
      </c>
      <c r="G60" t="s">
        <v>2</v>
      </c>
      <c r="H60" t="s">
        <v>3</v>
      </c>
      <c r="I60" s="1">
        <v>7.7610000062122708E-6</v>
      </c>
      <c r="J60" t="s">
        <v>7</v>
      </c>
      <c r="K60">
        <v>0.69486638700004699</v>
      </c>
      <c r="L60" t="s">
        <v>8</v>
      </c>
      <c r="M60">
        <v>0.74476460200003203</v>
      </c>
      <c r="N60" t="s">
        <v>7</v>
      </c>
      <c r="O60">
        <v>1.9083906030000399</v>
      </c>
      <c r="P60" t="s">
        <v>8</v>
      </c>
      <c r="Q60">
        <v>1.98787752500004</v>
      </c>
      <c r="R60" t="s">
        <v>7</v>
      </c>
      <c r="S60">
        <v>2.9199892730000498</v>
      </c>
      <c r="T60" t="s">
        <v>8</v>
      </c>
      <c r="U60">
        <v>2.9939513489999801</v>
      </c>
      <c r="V60" t="s">
        <v>7</v>
      </c>
      <c r="W60">
        <v>3.3456793130000002</v>
      </c>
      <c r="X60" t="s">
        <v>8</v>
      </c>
      <c r="Y60">
        <v>3.38029522500005</v>
      </c>
      <c r="Z60" t="s">
        <v>7</v>
      </c>
      <c r="AA60">
        <v>3.5306366429999798</v>
      </c>
      <c r="AB60" t="s">
        <v>8</v>
      </c>
      <c r="AC60">
        <v>3.584028934</v>
      </c>
      <c r="AD60" t="s">
        <v>7</v>
      </c>
      <c r="AE60">
        <v>3.81355972300002</v>
      </c>
      <c r="AF60" t="s">
        <v>8</v>
      </c>
      <c r="AG60">
        <v>3.8807742530000202</v>
      </c>
      <c r="AH60" t="s">
        <v>7</v>
      </c>
      <c r="AI60">
        <v>4.1437277579999501</v>
      </c>
      <c r="AJ60" t="s">
        <v>8</v>
      </c>
      <c r="AK60">
        <v>4.2264382590000196</v>
      </c>
      <c r="AL60" t="s">
        <v>4</v>
      </c>
      <c r="AM60">
        <v>5.1767125879999796</v>
      </c>
    </row>
    <row r="61" spans="1:43" x14ac:dyDescent="0.25">
      <c r="A61" s="7">
        <v>42929</v>
      </c>
      <c r="B61" t="s">
        <v>56</v>
      </c>
      <c r="C61" s="3">
        <f>(COUNT(UserTrials[[#This Row],[Event 1]:[Time 56]])-2)/2</f>
        <v>7</v>
      </c>
      <c r="D61">
        <v>60</v>
      </c>
      <c r="E61" t="s">
        <v>12</v>
      </c>
      <c r="F61" t="s">
        <v>10</v>
      </c>
      <c r="G61" t="s">
        <v>2</v>
      </c>
      <c r="H61" t="s">
        <v>3</v>
      </c>
      <c r="I61" s="1">
        <v>7.3440000960545098E-6</v>
      </c>
      <c r="J61" t="s">
        <v>7</v>
      </c>
      <c r="K61">
        <v>0.61418799200009699</v>
      </c>
      <c r="L61" t="s">
        <v>8</v>
      </c>
      <c r="M61">
        <v>0.66609336200008296</v>
      </c>
      <c r="N61" t="s">
        <v>7</v>
      </c>
      <c r="O61">
        <v>1.7742050720000799</v>
      </c>
      <c r="P61" t="s">
        <v>8</v>
      </c>
      <c r="Q61">
        <v>1.85655331999998</v>
      </c>
      <c r="R61" t="s">
        <v>7</v>
      </c>
      <c r="S61">
        <v>2.95203535500002</v>
      </c>
      <c r="T61" t="s">
        <v>8</v>
      </c>
      <c r="U61">
        <v>2.97364740400007</v>
      </c>
      <c r="V61" t="s">
        <v>7</v>
      </c>
      <c r="W61">
        <v>3.2843549480001002</v>
      </c>
      <c r="X61" t="s">
        <v>8</v>
      </c>
      <c r="Y61">
        <v>3.3118196920000802</v>
      </c>
      <c r="Z61" t="s">
        <v>7</v>
      </c>
      <c r="AA61">
        <v>3.4614800500000902</v>
      </c>
      <c r="AB61" t="s">
        <v>8</v>
      </c>
      <c r="AC61">
        <v>3.5111665290000902</v>
      </c>
      <c r="AD61" t="s">
        <v>7</v>
      </c>
      <c r="AE61">
        <v>3.737723576</v>
      </c>
      <c r="AF61" t="s">
        <v>8</v>
      </c>
      <c r="AG61">
        <v>3.7878574759999899</v>
      </c>
      <c r="AH61" t="s">
        <v>7</v>
      </c>
      <c r="AI61">
        <v>4.0458227640000297</v>
      </c>
      <c r="AJ61" t="s">
        <v>8</v>
      </c>
      <c r="AK61">
        <v>4.1270032730000104</v>
      </c>
      <c r="AL61" t="s">
        <v>4</v>
      </c>
      <c r="AM61">
        <v>4.9335695860000897</v>
      </c>
    </row>
    <row r="62" spans="1:43" x14ac:dyDescent="0.25">
      <c r="A62" s="7">
        <v>42929</v>
      </c>
      <c r="B62" t="s">
        <v>56</v>
      </c>
      <c r="C62" s="3">
        <f>(COUNT(UserTrials[[#This Row],[Event 1]:[Time 56]])-2)/2</f>
        <v>7</v>
      </c>
      <c r="D62">
        <v>61</v>
      </c>
      <c r="E62" t="s">
        <v>12</v>
      </c>
      <c r="F62" t="s">
        <v>10</v>
      </c>
      <c r="G62" t="s">
        <v>2</v>
      </c>
      <c r="H62" t="s">
        <v>3</v>
      </c>
      <c r="I62" s="1">
        <v>9.3219999826033001E-6</v>
      </c>
      <c r="J62" t="s">
        <v>7</v>
      </c>
      <c r="K62">
        <v>1.16245141399997</v>
      </c>
      <c r="L62" t="s">
        <v>8</v>
      </c>
      <c r="M62">
        <v>1.21582451300002</v>
      </c>
      <c r="N62" t="s">
        <v>7</v>
      </c>
      <c r="O62">
        <v>2.2758318200000001</v>
      </c>
      <c r="P62" t="s">
        <v>8</v>
      </c>
      <c r="Q62">
        <v>2.347042289</v>
      </c>
      <c r="R62" t="s">
        <v>7</v>
      </c>
      <c r="S62">
        <v>3.4414568189999901</v>
      </c>
      <c r="T62" t="s">
        <v>8</v>
      </c>
      <c r="U62">
        <v>3.4903315590000799</v>
      </c>
      <c r="V62" t="s">
        <v>7</v>
      </c>
      <c r="W62">
        <v>3.7964375000000201</v>
      </c>
      <c r="X62" t="s">
        <v>8</v>
      </c>
      <c r="Y62">
        <v>3.81485416400005</v>
      </c>
      <c r="Z62" t="s">
        <v>7</v>
      </c>
      <c r="AA62">
        <v>3.9613898900000701</v>
      </c>
      <c r="AB62" t="s">
        <v>8</v>
      </c>
      <c r="AC62">
        <v>4.0150771849999902</v>
      </c>
      <c r="AD62" t="s">
        <v>7</v>
      </c>
      <c r="AE62">
        <v>4.2554299939999902</v>
      </c>
      <c r="AF62" t="s">
        <v>8</v>
      </c>
      <c r="AG62">
        <v>4.3050056750000696</v>
      </c>
      <c r="AH62" t="s">
        <v>7</v>
      </c>
      <c r="AI62">
        <v>4.5800069410000699</v>
      </c>
      <c r="AJ62" t="s">
        <v>8</v>
      </c>
      <c r="AK62">
        <v>4.6547361430000302</v>
      </c>
      <c r="AL62" t="s">
        <v>4</v>
      </c>
      <c r="AM62">
        <v>5.5341693159999696</v>
      </c>
    </row>
    <row r="63" spans="1:43" x14ac:dyDescent="0.25">
      <c r="A63" s="7">
        <v>42929</v>
      </c>
      <c r="B63" t="s">
        <v>56</v>
      </c>
      <c r="C63" s="3">
        <f>(COUNT(UserTrials[[#This Row],[Event 1]:[Time 56]])-2)/2</f>
        <v>8</v>
      </c>
      <c r="D63">
        <v>62</v>
      </c>
      <c r="E63" t="s">
        <v>13</v>
      </c>
      <c r="F63" t="s">
        <v>6</v>
      </c>
      <c r="G63" t="s">
        <v>2</v>
      </c>
      <c r="H63" t="s">
        <v>3</v>
      </c>
      <c r="I63" s="1">
        <v>5.5720001910231E-6</v>
      </c>
      <c r="J63" t="s">
        <v>7</v>
      </c>
      <c r="K63">
        <v>35.596287322000002</v>
      </c>
      <c r="L63" t="s">
        <v>8</v>
      </c>
      <c r="M63">
        <v>35.674372224999999</v>
      </c>
      <c r="N63" t="s">
        <v>7</v>
      </c>
      <c r="O63">
        <v>36.001735089</v>
      </c>
      <c r="P63" t="s">
        <v>8</v>
      </c>
      <c r="Q63">
        <v>36.076593058</v>
      </c>
      <c r="R63" t="s">
        <v>7</v>
      </c>
      <c r="S63">
        <v>36.241102695000102</v>
      </c>
      <c r="T63" t="s">
        <v>8</v>
      </c>
      <c r="U63">
        <v>36.302560610999898</v>
      </c>
      <c r="V63" t="s">
        <v>7</v>
      </c>
      <c r="W63">
        <v>36.527444535000001</v>
      </c>
      <c r="X63" t="s">
        <v>8</v>
      </c>
      <c r="Y63">
        <v>36.618585092000103</v>
      </c>
      <c r="Z63" t="s">
        <v>7</v>
      </c>
      <c r="AA63">
        <v>37.141181498000101</v>
      </c>
      <c r="AB63" t="s">
        <v>8</v>
      </c>
      <c r="AC63">
        <v>37.266646756</v>
      </c>
      <c r="AD63" t="s">
        <v>7</v>
      </c>
      <c r="AE63">
        <v>37.581493317000103</v>
      </c>
      <c r="AF63" t="s">
        <v>8</v>
      </c>
      <c r="AG63">
        <v>37.672243268000102</v>
      </c>
      <c r="AH63" t="s">
        <v>7</v>
      </c>
      <c r="AI63">
        <v>37.814290715000197</v>
      </c>
      <c r="AJ63" t="s">
        <v>8</v>
      </c>
      <c r="AK63">
        <v>37.869838058000099</v>
      </c>
      <c r="AL63" t="s">
        <v>7</v>
      </c>
      <c r="AM63">
        <v>38.077425564000102</v>
      </c>
      <c r="AN63" t="s">
        <v>8</v>
      </c>
      <c r="AO63">
        <v>38.159509204000102</v>
      </c>
      <c r="AP63" t="s">
        <v>4</v>
      </c>
      <c r="AQ63">
        <v>41.555717743000002</v>
      </c>
    </row>
    <row r="64" spans="1:43" x14ac:dyDescent="0.25">
      <c r="A64" s="7">
        <v>42929</v>
      </c>
      <c r="B64" t="s">
        <v>56</v>
      </c>
      <c r="C64" s="3">
        <f>(COUNT(UserTrials[[#This Row],[Event 1]:[Time 56]])-2)/2</f>
        <v>8</v>
      </c>
      <c r="D64">
        <v>63</v>
      </c>
      <c r="E64" t="s">
        <v>13</v>
      </c>
      <c r="F64" t="s">
        <v>6</v>
      </c>
      <c r="G64" t="s">
        <v>2</v>
      </c>
      <c r="H64" t="s">
        <v>3</v>
      </c>
      <c r="I64" s="1">
        <v>1.4686999975310701E-5</v>
      </c>
      <c r="J64" t="s">
        <v>7</v>
      </c>
      <c r="K64">
        <v>1.4759027709999299</v>
      </c>
      <c r="L64" t="s">
        <v>8</v>
      </c>
      <c r="M64">
        <v>1.5898419400000401</v>
      </c>
      <c r="N64" t="s">
        <v>7</v>
      </c>
      <c r="O64">
        <v>1.9583015869998199</v>
      </c>
      <c r="P64" t="s">
        <v>8</v>
      </c>
      <c r="Q64">
        <v>2.0562979279998199</v>
      </c>
      <c r="R64" t="s">
        <v>7</v>
      </c>
      <c r="S64">
        <v>2.2266758450000399</v>
      </c>
      <c r="T64" t="s">
        <v>8</v>
      </c>
      <c r="U64">
        <v>2.3018660529999102</v>
      </c>
      <c r="V64" t="s">
        <v>7</v>
      </c>
      <c r="W64">
        <v>2.4660705319999998</v>
      </c>
      <c r="X64" t="s">
        <v>8</v>
      </c>
      <c r="Y64">
        <v>2.56769745899987</v>
      </c>
      <c r="Z64" t="s">
        <v>7</v>
      </c>
      <c r="AA64">
        <v>3.0703023809999102</v>
      </c>
      <c r="AB64" t="s">
        <v>8</v>
      </c>
      <c r="AC64">
        <v>3.2163511049998301</v>
      </c>
      <c r="AD64" t="s">
        <v>7</v>
      </c>
      <c r="AE64">
        <v>3.5581333309999001</v>
      </c>
      <c r="AF64" t="s">
        <v>8</v>
      </c>
      <c r="AG64">
        <v>3.6322374080000301</v>
      </c>
      <c r="AH64" t="s">
        <v>7</v>
      </c>
      <c r="AI64">
        <v>3.81635433199994</v>
      </c>
      <c r="AJ64" t="s">
        <v>8</v>
      </c>
      <c r="AK64">
        <v>3.8716232409999498</v>
      </c>
      <c r="AL64" t="s">
        <v>7</v>
      </c>
      <c r="AM64">
        <v>4.0391567859999196</v>
      </c>
      <c r="AN64" t="s">
        <v>8</v>
      </c>
      <c r="AO64">
        <v>4.1135568339998301</v>
      </c>
      <c r="AP64" t="s">
        <v>4</v>
      </c>
      <c r="AQ64">
        <v>4.6722004900000202</v>
      </c>
    </row>
    <row r="65" spans="1:43" x14ac:dyDescent="0.25">
      <c r="A65" s="7">
        <v>42929</v>
      </c>
      <c r="B65" t="s">
        <v>56</v>
      </c>
      <c r="C65" s="3">
        <f>(COUNT(UserTrials[[#This Row],[Event 1]:[Time 56]])-2)/2</f>
        <v>8</v>
      </c>
      <c r="D65">
        <v>64</v>
      </c>
      <c r="E65" t="s">
        <v>13</v>
      </c>
      <c r="F65" t="s">
        <v>6</v>
      </c>
      <c r="G65" t="s">
        <v>2</v>
      </c>
      <c r="H65" t="s">
        <v>3</v>
      </c>
      <c r="I65" s="1">
        <v>8.7500000063300797E-6</v>
      </c>
      <c r="J65" t="s">
        <v>7</v>
      </c>
      <c r="K65">
        <v>1.49382831699995</v>
      </c>
      <c r="L65" t="s">
        <v>8</v>
      </c>
      <c r="M65">
        <v>1.55676258199991</v>
      </c>
      <c r="N65" t="s">
        <v>7</v>
      </c>
      <c r="O65">
        <v>1.95222998999997</v>
      </c>
      <c r="P65" t="s">
        <v>8</v>
      </c>
      <c r="Q65">
        <v>2.0345008700000999</v>
      </c>
      <c r="R65" t="s">
        <v>7</v>
      </c>
      <c r="S65">
        <v>2.2157377910000302</v>
      </c>
      <c r="T65" t="s">
        <v>8</v>
      </c>
      <c r="U65">
        <v>2.2738559169999899</v>
      </c>
      <c r="V65" t="s">
        <v>7</v>
      </c>
      <c r="W65">
        <v>2.4546720119999401</v>
      </c>
      <c r="X65" t="s">
        <v>8</v>
      </c>
      <c r="Y65">
        <v>2.5690036769999498</v>
      </c>
      <c r="Z65" t="s">
        <v>7</v>
      </c>
      <c r="AA65">
        <v>2.99135583399993</v>
      </c>
      <c r="AB65" t="s">
        <v>8</v>
      </c>
      <c r="AC65">
        <v>3.1134036759999599</v>
      </c>
      <c r="AD65" t="s">
        <v>7</v>
      </c>
      <c r="AE65">
        <v>3.4013603870000599</v>
      </c>
      <c r="AF65" t="s">
        <v>8</v>
      </c>
      <c r="AG65">
        <v>3.50829440699999</v>
      </c>
      <c r="AH65" t="s">
        <v>7</v>
      </c>
      <c r="AI65">
        <v>3.6704408139999001</v>
      </c>
      <c r="AJ65" t="s">
        <v>8</v>
      </c>
      <c r="AK65">
        <v>3.7206339370000001</v>
      </c>
      <c r="AL65" t="s">
        <v>7</v>
      </c>
      <c r="AM65">
        <v>3.9239608640000299</v>
      </c>
      <c r="AN65" t="s">
        <v>8</v>
      </c>
      <c r="AO65">
        <v>4.0065024789998898</v>
      </c>
      <c r="AP65" t="s">
        <v>4</v>
      </c>
      <c r="AQ65">
        <v>4.5017412300000998</v>
      </c>
    </row>
    <row r="66" spans="1:43" x14ac:dyDescent="0.25">
      <c r="A66" s="7">
        <v>42929</v>
      </c>
      <c r="B66" t="s">
        <v>56</v>
      </c>
      <c r="C66" s="3">
        <f>(COUNT(UserTrials[[#This Row],[Event 1]:[Time 56]])-2)/2</f>
        <v>8</v>
      </c>
      <c r="D66">
        <v>65</v>
      </c>
      <c r="E66" t="s">
        <v>13</v>
      </c>
      <c r="F66" t="s">
        <v>6</v>
      </c>
      <c r="G66" t="s">
        <v>2</v>
      </c>
      <c r="H66" t="s">
        <v>3</v>
      </c>
      <c r="I66" s="1">
        <v>8.9059999481833006E-6</v>
      </c>
      <c r="J66" t="s">
        <v>7</v>
      </c>
      <c r="K66">
        <v>0.54979401399987105</v>
      </c>
      <c r="L66" t="s">
        <v>8</v>
      </c>
      <c r="M66">
        <v>0.67239177299984398</v>
      </c>
      <c r="N66" t="s">
        <v>7</v>
      </c>
      <c r="O66">
        <v>1.0739154169998499</v>
      </c>
      <c r="P66" t="s">
        <v>8</v>
      </c>
      <c r="Q66">
        <v>1.15855942799998</v>
      </c>
      <c r="R66" t="s">
        <v>7</v>
      </c>
      <c r="S66">
        <v>1.37526583199996</v>
      </c>
      <c r="T66" t="s">
        <v>8</v>
      </c>
      <c r="U66">
        <v>1.41749807299993</v>
      </c>
      <c r="V66" t="s">
        <v>7</v>
      </c>
      <c r="W66">
        <v>1.5818450009999101</v>
      </c>
      <c r="X66" t="s">
        <v>8</v>
      </c>
      <c r="Y66">
        <v>1.68664968899997</v>
      </c>
      <c r="Z66" t="s">
        <v>7</v>
      </c>
      <c r="AA66">
        <v>2.1342645239999398</v>
      </c>
      <c r="AB66" t="s">
        <v>8</v>
      </c>
      <c r="AC66">
        <v>2.2530152619999599</v>
      </c>
      <c r="AD66" t="s">
        <v>7</v>
      </c>
      <c r="AE66">
        <v>2.5871348979999298</v>
      </c>
      <c r="AF66" t="s">
        <v>8</v>
      </c>
      <c r="AG66">
        <v>2.6991629169999598</v>
      </c>
      <c r="AH66" t="s">
        <v>7</v>
      </c>
      <c r="AI66">
        <v>2.8817102609998502</v>
      </c>
      <c r="AJ66" t="s">
        <v>8</v>
      </c>
      <c r="AK66">
        <v>2.9477735420000499</v>
      </c>
      <c r="AL66" t="s">
        <v>7</v>
      </c>
      <c r="AM66">
        <v>3.1257482280000199</v>
      </c>
      <c r="AN66" t="s">
        <v>8</v>
      </c>
      <c r="AO66">
        <v>3.2033506249999801</v>
      </c>
      <c r="AP66" t="s">
        <v>4</v>
      </c>
      <c r="AQ66">
        <v>3.6336535389998499</v>
      </c>
    </row>
    <row r="67" spans="1:43" x14ac:dyDescent="0.25">
      <c r="A67" s="7">
        <v>42929</v>
      </c>
      <c r="B67" t="s">
        <v>56</v>
      </c>
      <c r="C67" s="3">
        <f>(COUNT(UserTrials[[#This Row],[Event 1]:[Time 56]])-2)/2</f>
        <v>8</v>
      </c>
      <c r="D67">
        <v>66</v>
      </c>
      <c r="E67" t="s">
        <v>13</v>
      </c>
      <c r="F67" t="s">
        <v>6</v>
      </c>
      <c r="G67" t="s">
        <v>2</v>
      </c>
      <c r="H67" t="s">
        <v>3</v>
      </c>
      <c r="I67" s="1">
        <v>8.5410001702257398E-6</v>
      </c>
      <c r="J67" t="s">
        <v>7</v>
      </c>
      <c r="K67">
        <v>0.64207048600019301</v>
      </c>
      <c r="L67" t="s">
        <v>8</v>
      </c>
      <c r="M67">
        <v>0.75179281400005404</v>
      </c>
      <c r="N67" t="s">
        <v>7</v>
      </c>
      <c r="O67">
        <v>1.1349723490000001</v>
      </c>
      <c r="P67" t="s">
        <v>8</v>
      </c>
      <c r="Q67">
        <v>1.25811843800011</v>
      </c>
      <c r="R67" t="s">
        <v>7</v>
      </c>
      <c r="S67">
        <v>1.4439711470001799</v>
      </c>
      <c r="T67" t="s">
        <v>8</v>
      </c>
      <c r="U67">
        <v>1.52949739700011</v>
      </c>
      <c r="V67" t="s">
        <v>7</v>
      </c>
      <c r="W67">
        <v>1.71516771000005</v>
      </c>
      <c r="X67" t="s">
        <v>8</v>
      </c>
      <c r="Y67">
        <v>1.80572729200002</v>
      </c>
      <c r="Z67" t="s">
        <v>7</v>
      </c>
      <c r="AA67">
        <v>2.2723616160001199</v>
      </c>
      <c r="AB67" t="s">
        <v>8</v>
      </c>
      <c r="AC67">
        <v>2.4039347410000498</v>
      </c>
      <c r="AD67" t="s">
        <v>7</v>
      </c>
      <c r="AE67">
        <v>2.7360509780000899</v>
      </c>
      <c r="AF67" t="s">
        <v>8</v>
      </c>
      <c r="AG67">
        <v>2.8187458350000698</v>
      </c>
      <c r="AH67" t="s">
        <v>7</v>
      </c>
      <c r="AI67">
        <v>2.9917196860001201</v>
      </c>
      <c r="AJ67" t="s">
        <v>8</v>
      </c>
      <c r="AK67">
        <v>3.0689042720000499</v>
      </c>
      <c r="AL67" t="s">
        <v>7</v>
      </c>
      <c r="AM67">
        <v>3.2142970320001001</v>
      </c>
      <c r="AN67" t="s">
        <v>8</v>
      </c>
      <c r="AO67">
        <v>3.2888535420001901</v>
      </c>
      <c r="AP67" t="s">
        <v>4</v>
      </c>
      <c r="AQ67">
        <v>3.7758654140000001</v>
      </c>
    </row>
    <row r="68" spans="1:43" x14ac:dyDescent="0.25">
      <c r="A68" s="7">
        <v>42929</v>
      </c>
      <c r="B68" t="s">
        <v>56</v>
      </c>
      <c r="C68" s="3">
        <f>(COUNT(UserTrials[[#This Row],[Event 1]:[Time 56]])-2)/2</f>
        <v>8</v>
      </c>
      <c r="D68">
        <v>67</v>
      </c>
      <c r="E68" t="s">
        <v>13</v>
      </c>
      <c r="F68" t="s">
        <v>6</v>
      </c>
      <c r="G68" t="s">
        <v>2</v>
      </c>
      <c r="H68" t="s">
        <v>3</v>
      </c>
      <c r="I68" s="1">
        <v>8.8550000327813905E-6</v>
      </c>
      <c r="J68" t="s">
        <v>7</v>
      </c>
      <c r="K68">
        <v>0.78006230100004303</v>
      </c>
      <c r="L68" t="s">
        <v>8</v>
      </c>
      <c r="M68">
        <v>0.84643948000007097</v>
      </c>
      <c r="N68" t="s">
        <v>7</v>
      </c>
      <c r="O68">
        <v>1.27770563299986</v>
      </c>
      <c r="P68" t="s">
        <v>8</v>
      </c>
      <c r="Q68">
        <v>1.3522067219998899</v>
      </c>
      <c r="R68" t="s">
        <v>7</v>
      </c>
      <c r="S68">
        <v>1.56037119899997</v>
      </c>
      <c r="T68" t="s">
        <v>8</v>
      </c>
      <c r="U68">
        <v>1.61041927299993</v>
      </c>
      <c r="V68" t="s">
        <v>7</v>
      </c>
      <c r="W68">
        <v>1.7960378170000599</v>
      </c>
      <c r="X68" t="s">
        <v>8</v>
      </c>
      <c r="Y68">
        <v>1.89469890700002</v>
      </c>
      <c r="Z68" t="s">
        <v>7</v>
      </c>
      <c r="AA68">
        <v>2.3348111719999398</v>
      </c>
      <c r="AB68" t="s">
        <v>8</v>
      </c>
      <c r="AC68">
        <v>2.40936729300005</v>
      </c>
      <c r="AD68" t="s">
        <v>7</v>
      </c>
      <c r="AE68">
        <v>2.7867339090000698</v>
      </c>
      <c r="AF68" t="s">
        <v>8</v>
      </c>
      <c r="AG68">
        <v>2.8853035429999601</v>
      </c>
      <c r="AH68" t="s">
        <v>7</v>
      </c>
      <c r="AI68">
        <v>3.10649173599995</v>
      </c>
      <c r="AJ68" t="s">
        <v>8</v>
      </c>
      <c r="AK68">
        <v>3.17257677199995</v>
      </c>
      <c r="AL68" t="s">
        <v>7</v>
      </c>
      <c r="AM68">
        <v>3.38056125299999</v>
      </c>
      <c r="AN68" t="s">
        <v>8</v>
      </c>
      <c r="AO68">
        <v>3.4428461469999498</v>
      </c>
      <c r="AP68" t="s">
        <v>4</v>
      </c>
      <c r="AQ68">
        <v>3.8712523829999501</v>
      </c>
    </row>
    <row r="69" spans="1:43" x14ac:dyDescent="0.25">
      <c r="A69" s="7">
        <v>42929</v>
      </c>
      <c r="B69" t="s">
        <v>56</v>
      </c>
      <c r="C69" s="3">
        <f>(COUNT(UserTrials[[#This Row],[Event 1]:[Time 56]])-2)/2</f>
        <v>8</v>
      </c>
      <c r="D69">
        <v>68</v>
      </c>
      <c r="E69" t="s">
        <v>13</v>
      </c>
      <c r="F69" t="s">
        <v>6</v>
      </c>
      <c r="G69" t="s">
        <v>2</v>
      </c>
      <c r="H69" t="s">
        <v>3</v>
      </c>
      <c r="I69" s="1">
        <v>8.6979998741298897E-6</v>
      </c>
      <c r="J69" t="s">
        <v>7</v>
      </c>
      <c r="K69">
        <v>0.67932883299999902</v>
      </c>
      <c r="L69" t="s">
        <v>8</v>
      </c>
      <c r="M69">
        <v>0.78518246499993405</v>
      </c>
      <c r="N69" t="s">
        <v>7</v>
      </c>
      <c r="O69">
        <v>1.18951029199979</v>
      </c>
      <c r="P69" t="s">
        <v>8</v>
      </c>
      <c r="Q69">
        <v>1.2794664229998001</v>
      </c>
      <c r="R69" t="s">
        <v>7</v>
      </c>
      <c r="S69">
        <v>1.4917966349998999</v>
      </c>
      <c r="T69" t="s">
        <v>8</v>
      </c>
      <c r="U69">
        <v>1.56604183999979</v>
      </c>
      <c r="V69" t="s">
        <v>7</v>
      </c>
      <c r="W69">
        <v>1.7557010049999899</v>
      </c>
      <c r="X69" t="s">
        <v>8</v>
      </c>
      <c r="Y69">
        <v>1.84587407999993</v>
      </c>
      <c r="Z69" t="s">
        <v>7</v>
      </c>
      <c r="AA69">
        <v>2.3008456949999001</v>
      </c>
      <c r="AB69" t="s">
        <v>8</v>
      </c>
      <c r="AC69">
        <v>2.3862143409999099</v>
      </c>
      <c r="AD69" t="s">
        <v>7</v>
      </c>
      <c r="AE69">
        <v>2.7329153289999701</v>
      </c>
      <c r="AF69" t="s">
        <v>8</v>
      </c>
      <c r="AG69">
        <v>2.79959173499992</v>
      </c>
      <c r="AH69" t="s">
        <v>7</v>
      </c>
      <c r="AI69">
        <v>3.0073788249999298</v>
      </c>
      <c r="AJ69" t="s">
        <v>8</v>
      </c>
      <c r="AK69">
        <v>3.06529829699979</v>
      </c>
      <c r="AL69" t="s">
        <v>7</v>
      </c>
      <c r="AM69">
        <v>3.25519512299979</v>
      </c>
      <c r="AN69" t="s">
        <v>8</v>
      </c>
      <c r="AO69">
        <v>3.353730068</v>
      </c>
      <c r="AP69" t="s">
        <v>4</v>
      </c>
      <c r="AQ69">
        <v>3.8330646009999301</v>
      </c>
    </row>
    <row r="70" spans="1:43" x14ac:dyDescent="0.25">
      <c r="A70" s="7">
        <v>42929</v>
      </c>
      <c r="B70" t="s">
        <v>56</v>
      </c>
      <c r="C70" s="3">
        <f>(COUNT(UserTrials[[#This Row],[Event 1]:[Time 56]])-2)/2</f>
        <v>8</v>
      </c>
      <c r="D70">
        <v>69</v>
      </c>
      <c r="E70" t="s">
        <v>13</v>
      </c>
      <c r="F70" t="s">
        <v>6</v>
      </c>
      <c r="G70" t="s">
        <v>2</v>
      </c>
      <c r="H70" t="s">
        <v>3</v>
      </c>
      <c r="I70" s="1">
        <v>1.0937000070043699E-5</v>
      </c>
      <c r="J70" t="s">
        <v>7</v>
      </c>
      <c r="K70">
        <v>0.59364077200007104</v>
      </c>
      <c r="L70" t="s">
        <v>8</v>
      </c>
      <c r="M70">
        <v>0.70853327999998295</v>
      </c>
      <c r="N70" t="s">
        <v>7</v>
      </c>
      <c r="O70">
        <v>1.0858850009999499</v>
      </c>
      <c r="P70" t="s">
        <v>8</v>
      </c>
      <c r="Q70">
        <v>1.18428015400013</v>
      </c>
      <c r="R70" t="s">
        <v>7</v>
      </c>
      <c r="S70">
        <v>1.3739078690000399</v>
      </c>
      <c r="T70" t="s">
        <v>8</v>
      </c>
      <c r="U70">
        <v>1.4508804659999399</v>
      </c>
      <c r="V70" t="s">
        <v>7</v>
      </c>
      <c r="W70">
        <v>1.6425496350000199</v>
      </c>
      <c r="X70" t="s">
        <v>8</v>
      </c>
      <c r="Y70">
        <v>1.7333795280001101</v>
      </c>
      <c r="Z70" t="s">
        <v>7</v>
      </c>
      <c r="AA70">
        <v>2.1647260400000001</v>
      </c>
      <c r="AB70" t="s">
        <v>8</v>
      </c>
      <c r="AC70">
        <v>2.2230639040001199</v>
      </c>
      <c r="AD70" t="s">
        <v>7</v>
      </c>
      <c r="AE70">
        <v>2.6093445819999399</v>
      </c>
      <c r="AF70" t="s">
        <v>8</v>
      </c>
      <c r="AG70">
        <v>2.7079119259999498</v>
      </c>
      <c r="AH70" t="s">
        <v>7</v>
      </c>
      <c r="AI70">
        <v>2.8848822889999601</v>
      </c>
      <c r="AJ70" t="s">
        <v>8</v>
      </c>
      <c r="AK70">
        <v>2.9521916119999698</v>
      </c>
      <c r="AL70" t="s">
        <v>7</v>
      </c>
      <c r="AM70">
        <v>3.18633103699994</v>
      </c>
      <c r="AN70" t="s">
        <v>8</v>
      </c>
      <c r="AO70">
        <v>3.2608904670000798</v>
      </c>
      <c r="AP70" t="s">
        <v>4</v>
      </c>
      <c r="AQ70">
        <v>3.7027333040000401</v>
      </c>
    </row>
    <row r="71" spans="1:43" x14ac:dyDescent="0.25">
      <c r="A71" s="7">
        <v>42929</v>
      </c>
      <c r="B71" t="s">
        <v>56</v>
      </c>
      <c r="C71" s="3">
        <f>(COUNT(UserTrials[[#This Row],[Event 1]:[Time 56]])-2)/2</f>
        <v>8</v>
      </c>
      <c r="D71">
        <v>70</v>
      </c>
      <c r="E71" t="s">
        <v>13</v>
      </c>
      <c r="F71" t="s">
        <v>6</v>
      </c>
      <c r="G71" t="s">
        <v>2</v>
      </c>
      <c r="H71" t="s">
        <v>3</v>
      </c>
      <c r="I71" s="1">
        <v>1.1198000038348201E-5</v>
      </c>
      <c r="J71" t="s">
        <v>7</v>
      </c>
      <c r="K71">
        <v>0.699474942000051</v>
      </c>
      <c r="L71" t="s">
        <v>8</v>
      </c>
      <c r="M71">
        <v>0.74919556800000398</v>
      </c>
      <c r="N71" t="s">
        <v>7</v>
      </c>
      <c r="O71">
        <v>1.2527730799999901</v>
      </c>
      <c r="P71" t="s">
        <v>8</v>
      </c>
      <c r="Q71">
        <v>1.3024105140000299</v>
      </c>
      <c r="R71" t="s">
        <v>7</v>
      </c>
      <c r="S71">
        <v>1.5151101530000199</v>
      </c>
      <c r="T71" t="s">
        <v>8</v>
      </c>
      <c r="U71">
        <v>1.573314578</v>
      </c>
      <c r="V71" t="s">
        <v>7</v>
      </c>
      <c r="W71">
        <v>1.7628316640000301</v>
      </c>
      <c r="X71" t="s">
        <v>8</v>
      </c>
      <c r="Y71">
        <v>1.8296082760000401</v>
      </c>
      <c r="Z71" t="s">
        <v>7</v>
      </c>
      <c r="AA71">
        <v>2.2713768700000401</v>
      </c>
      <c r="AB71" t="s">
        <v>8</v>
      </c>
      <c r="AC71">
        <v>2.3566714529999899</v>
      </c>
      <c r="AD71" t="s">
        <v>7</v>
      </c>
      <c r="AE71">
        <v>2.6900265570000101</v>
      </c>
      <c r="AF71" t="s">
        <v>8</v>
      </c>
      <c r="AG71">
        <v>2.7718190580001099</v>
      </c>
      <c r="AH71" t="s">
        <v>7</v>
      </c>
      <c r="AI71">
        <v>2.9634397310001002</v>
      </c>
      <c r="AJ71" t="s">
        <v>8</v>
      </c>
      <c r="AK71">
        <v>3.0325723910000302</v>
      </c>
      <c r="AL71" t="s">
        <v>7</v>
      </c>
      <c r="AM71">
        <v>3.1781053600000102</v>
      </c>
      <c r="AN71" t="s">
        <v>8</v>
      </c>
      <c r="AO71">
        <v>3.2282212449999799</v>
      </c>
      <c r="AP71" t="s">
        <v>4</v>
      </c>
      <c r="AQ71">
        <v>3.6354472540001499</v>
      </c>
    </row>
    <row r="72" spans="1:43" x14ac:dyDescent="0.25">
      <c r="A72" s="7">
        <v>42929</v>
      </c>
      <c r="B72" t="s">
        <v>56</v>
      </c>
      <c r="C72" s="3">
        <f>(COUNT(UserTrials[[#This Row],[Event 1]:[Time 56]])-2)/2</f>
        <v>8</v>
      </c>
      <c r="D72">
        <v>71</v>
      </c>
      <c r="E72" t="s">
        <v>13</v>
      </c>
      <c r="F72" t="s">
        <v>6</v>
      </c>
      <c r="G72" t="s">
        <v>2</v>
      </c>
      <c r="H72" t="s">
        <v>3</v>
      </c>
      <c r="I72" s="1">
        <v>8.0730001172923898E-6</v>
      </c>
      <c r="J72" t="s">
        <v>7</v>
      </c>
      <c r="K72">
        <v>0.70567731899996</v>
      </c>
      <c r="L72" t="s">
        <v>8</v>
      </c>
      <c r="M72">
        <v>0.77974685799995302</v>
      </c>
      <c r="N72" t="s">
        <v>7</v>
      </c>
      <c r="O72">
        <v>1.2111309250001301</v>
      </c>
      <c r="P72" t="s">
        <v>8</v>
      </c>
      <c r="Q72">
        <v>1.2855327950001001</v>
      </c>
      <c r="R72" t="s">
        <v>7</v>
      </c>
      <c r="S72">
        <v>1.4395981610000399</v>
      </c>
      <c r="T72" t="s">
        <v>8</v>
      </c>
      <c r="U72">
        <v>1.47487524300004</v>
      </c>
      <c r="V72" t="s">
        <v>7</v>
      </c>
      <c r="W72">
        <v>1.72723794900002</v>
      </c>
      <c r="X72" t="s">
        <v>8</v>
      </c>
      <c r="Y72">
        <v>1.7859662329999499</v>
      </c>
      <c r="Z72" t="s">
        <v>7</v>
      </c>
      <c r="AA72">
        <v>2.2257217930000399</v>
      </c>
      <c r="AB72" t="s">
        <v>8</v>
      </c>
      <c r="AC72">
        <v>2.2999065980000002</v>
      </c>
      <c r="AD72" t="s">
        <v>7</v>
      </c>
      <c r="AE72">
        <v>2.6148395899999701</v>
      </c>
      <c r="AF72" t="s">
        <v>8</v>
      </c>
      <c r="AG72">
        <v>2.71326071099997</v>
      </c>
      <c r="AH72" t="s">
        <v>7</v>
      </c>
      <c r="AI72">
        <v>2.88519222100012</v>
      </c>
      <c r="AJ72" t="s">
        <v>8</v>
      </c>
      <c r="AK72">
        <v>2.9516509190000302</v>
      </c>
      <c r="AL72" t="s">
        <v>7</v>
      </c>
      <c r="AM72">
        <v>3.1686533760000599</v>
      </c>
      <c r="AN72" t="s">
        <v>8</v>
      </c>
      <c r="AO72">
        <v>3.2428936260000598</v>
      </c>
      <c r="AP72" t="s">
        <v>4</v>
      </c>
      <c r="AQ72">
        <v>3.92568808500004</v>
      </c>
    </row>
    <row r="73" spans="1:43" x14ac:dyDescent="0.25">
      <c r="A73" s="7">
        <v>42929</v>
      </c>
      <c r="B73" t="s">
        <v>56</v>
      </c>
      <c r="C73" s="3">
        <f>(COUNT(UserTrials[[#This Row],[Event 1]:[Time 56]])-2)/2</f>
        <v>8</v>
      </c>
      <c r="D73">
        <v>72</v>
      </c>
      <c r="E73" t="s">
        <v>13</v>
      </c>
      <c r="F73" t="s">
        <v>6</v>
      </c>
      <c r="G73" t="s">
        <v>2</v>
      </c>
      <c r="H73" t="s">
        <v>3</v>
      </c>
      <c r="I73" s="1">
        <v>8.7490000169054804E-6</v>
      </c>
      <c r="J73" t="s">
        <v>7</v>
      </c>
      <c r="K73">
        <v>0.54256093599997202</v>
      </c>
      <c r="L73" t="s">
        <v>8</v>
      </c>
      <c r="M73">
        <v>0.62433559800001603</v>
      </c>
      <c r="N73" t="s">
        <v>7</v>
      </c>
      <c r="O73">
        <v>1.0335823169998499</v>
      </c>
      <c r="P73" t="s">
        <v>8</v>
      </c>
      <c r="Q73">
        <v>1.1159215329998899</v>
      </c>
      <c r="R73" t="s">
        <v>7</v>
      </c>
      <c r="S73">
        <v>1.2880030500000399</v>
      </c>
      <c r="T73" t="s">
        <v>8</v>
      </c>
      <c r="U73">
        <v>1.34696601199993</v>
      </c>
      <c r="V73" t="s">
        <v>7</v>
      </c>
      <c r="W73">
        <v>1.51869757700001</v>
      </c>
      <c r="X73" t="s">
        <v>8</v>
      </c>
      <c r="Y73">
        <v>1.60121720999995</v>
      </c>
      <c r="Z73" t="s">
        <v>7</v>
      </c>
      <c r="AA73">
        <v>2.0375658129999001</v>
      </c>
      <c r="AB73" t="s">
        <v>8</v>
      </c>
      <c r="AC73">
        <v>2.1288704389999098</v>
      </c>
      <c r="AD73" t="s">
        <v>7</v>
      </c>
      <c r="AE73">
        <v>2.4439606490000099</v>
      </c>
      <c r="AF73" t="s">
        <v>8</v>
      </c>
      <c r="AG73">
        <v>2.5425189289999199</v>
      </c>
      <c r="AH73" t="s">
        <v>7</v>
      </c>
      <c r="AI73">
        <v>2.7018248150000002</v>
      </c>
      <c r="AJ73" t="s">
        <v>8</v>
      </c>
      <c r="AK73">
        <v>2.7518467929999102</v>
      </c>
      <c r="AL73" t="s">
        <v>7</v>
      </c>
      <c r="AM73">
        <v>2.9553018980000099</v>
      </c>
      <c r="AN73" t="s">
        <v>8</v>
      </c>
      <c r="AO73">
        <v>3.0133538249999599</v>
      </c>
      <c r="AP73" t="s">
        <v>4</v>
      </c>
      <c r="AQ73">
        <v>3.4341798119999098</v>
      </c>
    </row>
    <row r="74" spans="1:43" x14ac:dyDescent="0.25">
      <c r="A74" s="7">
        <v>42929</v>
      </c>
      <c r="B74" t="s">
        <v>56</v>
      </c>
      <c r="C74" s="3">
        <f>(COUNT(UserTrials[[#This Row],[Event 1]:[Time 56]])-2)/2</f>
        <v>8</v>
      </c>
      <c r="D74">
        <v>73</v>
      </c>
      <c r="E74" t="s">
        <v>13</v>
      </c>
      <c r="F74" t="s">
        <v>6</v>
      </c>
      <c r="G74" t="s">
        <v>2</v>
      </c>
      <c r="H74" t="s">
        <v>3</v>
      </c>
      <c r="I74" s="1">
        <v>6.7710000166698499E-6</v>
      </c>
      <c r="J74" t="s">
        <v>7</v>
      </c>
      <c r="K74">
        <v>0.49935473599998598</v>
      </c>
      <c r="L74" t="s">
        <v>8</v>
      </c>
      <c r="M74">
        <v>0.56526697999993303</v>
      </c>
      <c r="N74" t="s">
        <v>7</v>
      </c>
      <c r="O74">
        <v>0.94454676700001905</v>
      </c>
      <c r="P74" t="s">
        <v>8</v>
      </c>
      <c r="Q74">
        <v>0.99797130299998504</v>
      </c>
      <c r="R74" t="s">
        <v>7</v>
      </c>
      <c r="S74">
        <v>1.19754510100005</v>
      </c>
      <c r="T74" t="s">
        <v>8</v>
      </c>
      <c r="U74">
        <v>1.24789448000001</v>
      </c>
      <c r="V74" t="s">
        <v>7</v>
      </c>
      <c r="W74">
        <v>1.4066005209999699</v>
      </c>
      <c r="X74" t="s">
        <v>8</v>
      </c>
      <c r="Y74">
        <v>1.4724035940000699</v>
      </c>
      <c r="Z74" t="s">
        <v>7</v>
      </c>
      <c r="AA74">
        <v>1.94532932299989</v>
      </c>
      <c r="AB74" t="s">
        <v>8</v>
      </c>
      <c r="AC74">
        <v>2.0148076569998898</v>
      </c>
      <c r="AD74" t="s">
        <v>7</v>
      </c>
      <c r="AE74">
        <v>2.4698399960000099</v>
      </c>
      <c r="AF74" t="s">
        <v>8</v>
      </c>
      <c r="AG74">
        <v>2.5397087500000399</v>
      </c>
      <c r="AH74" t="s">
        <v>7</v>
      </c>
      <c r="AI74">
        <v>2.7073136970000098</v>
      </c>
      <c r="AJ74" t="s">
        <v>8</v>
      </c>
      <c r="AK74">
        <v>2.7575201039999202</v>
      </c>
      <c r="AL74" t="s">
        <v>7</v>
      </c>
      <c r="AM74">
        <v>2.96232603899989</v>
      </c>
      <c r="AN74" t="s">
        <v>8</v>
      </c>
      <c r="AO74">
        <v>3.00784937499997</v>
      </c>
      <c r="AP74" t="s">
        <v>4</v>
      </c>
      <c r="AQ74">
        <v>3.4294956239998502</v>
      </c>
    </row>
    <row r="75" spans="1:43" x14ac:dyDescent="0.25">
      <c r="A75" s="7">
        <v>42929</v>
      </c>
      <c r="B75" t="s">
        <v>56</v>
      </c>
      <c r="C75" s="3">
        <f>(COUNT(UserTrials[[#This Row],[Event 1]:[Time 56]])-2)/2</f>
        <v>8</v>
      </c>
      <c r="D75">
        <v>74</v>
      </c>
      <c r="E75" t="s">
        <v>13</v>
      </c>
      <c r="F75" t="s">
        <v>6</v>
      </c>
      <c r="G75" t="s">
        <v>2</v>
      </c>
      <c r="H75" t="s">
        <v>3</v>
      </c>
      <c r="I75" s="1">
        <v>2.2082999976191701E-5</v>
      </c>
      <c r="J75" t="s">
        <v>7</v>
      </c>
      <c r="K75">
        <v>0.54131707800002005</v>
      </c>
      <c r="L75" t="s">
        <v>8</v>
      </c>
      <c r="M75">
        <v>0.65395682300004399</v>
      </c>
      <c r="N75" t="s">
        <v>7</v>
      </c>
      <c r="O75">
        <v>0.99891745100012397</v>
      </c>
      <c r="P75" t="s">
        <v>8</v>
      </c>
      <c r="Q75">
        <v>1.0684627610000901</v>
      </c>
      <c r="R75" t="s">
        <v>7</v>
      </c>
      <c r="S75">
        <v>1.2449662040000899</v>
      </c>
      <c r="T75" t="s">
        <v>8</v>
      </c>
      <c r="U75">
        <v>1.2873993220000499</v>
      </c>
      <c r="V75" t="s">
        <v>7</v>
      </c>
      <c r="W75">
        <v>1.45987224100008</v>
      </c>
      <c r="X75" t="s">
        <v>8</v>
      </c>
      <c r="Y75">
        <v>1.582109166</v>
      </c>
      <c r="Z75" t="s">
        <v>7</v>
      </c>
      <c r="AA75">
        <v>1.95529372800001</v>
      </c>
      <c r="AB75" t="s">
        <v>8</v>
      </c>
      <c r="AC75">
        <v>2.1103778120000198</v>
      </c>
      <c r="AD75" t="s">
        <v>7</v>
      </c>
      <c r="AE75">
        <v>2.36822150900002</v>
      </c>
      <c r="AF75" t="s">
        <v>8</v>
      </c>
      <c r="AG75">
        <v>2.43429312400007</v>
      </c>
      <c r="AH75" t="s">
        <v>7</v>
      </c>
      <c r="AI75">
        <v>2.6119510440000702</v>
      </c>
      <c r="AJ75" t="s">
        <v>8</v>
      </c>
      <c r="AK75">
        <v>2.6615029669999299</v>
      </c>
      <c r="AL75" t="s">
        <v>7</v>
      </c>
      <c r="AM75">
        <v>2.8694732280000599</v>
      </c>
      <c r="AN75" t="s">
        <v>8</v>
      </c>
      <c r="AO75">
        <v>2.9439501550000302</v>
      </c>
      <c r="AP75" t="s">
        <v>4</v>
      </c>
      <c r="AQ75">
        <v>3.6279835170000698</v>
      </c>
    </row>
    <row r="76" spans="1:43" x14ac:dyDescent="0.25">
      <c r="A76" s="7">
        <v>42929</v>
      </c>
      <c r="B76" t="s">
        <v>56</v>
      </c>
      <c r="C76" s="3">
        <f>(COUNT(UserTrials[[#This Row],[Event 1]:[Time 56]])-2)/2</f>
        <v>8</v>
      </c>
      <c r="D76">
        <v>75</v>
      </c>
      <c r="E76" t="s">
        <v>13</v>
      </c>
      <c r="F76" t="s">
        <v>6</v>
      </c>
      <c r="G76" t="s">
        <v>2</v>
      </c>
      <c r="H76" t="s">
        <v>3</v>
      </c>
      <c r="I76" s="1">
        <v>8.0730001172923898E-6</v>
      </c>
      <c r="J76" t="s">
        <v>7</v>
      </c>
      <c r="K76">
        <v>0.56327498600012404</v>
      </c>
      <c r="L76" t="s">
        <v>8</v>
      </c>
      <c r="M76">
        <v>0.663666326000111</v>
      </c>
      <c r="N76" t="s">
        <v>7</v>
      </c>
      <c r="O76">
        <v>1.0073690940000599</v>
      </c>
      <c r="P76" t="s">
        <v>8</v>
      </c>
      <c r="Q76">
        <v>1.08971356500001</v>
      </c>
      <c r="R76" t="s">
        <v>7</v>
      </c>
      <c r="S76">
        <v>1.2800308089999799</v>
      </c>
      <c r="T76" t="s">
        <v>8</v>
      </c>
      <c r="U76">
        <v>1.33024950200001</v>
      </c>
      <c r="V76" t="s">
        <v>7</v>
      </c>
      <c r="W76">
        <v>1.56546393100006</v>
      </c>
      <c r="X76" t="s">
        <v>8</v>
      </c>
      <c r="Y76">
        <v>1.63161143000002</v>
      </c>
      <c r="Z76" t="s">
        <v>7</v>
      </c>
      <c r="AA76">
        <v>2.0860429670001301</v>
      </c>
      <c r="AB76" t="s">
        <v>8</v>
      </c>
      <c r="AC76">
        <v>2.2081600240001</v>
      </c>
      <c r="AD76" t="s">
        <v>7</v>
      </c>
      <c r="AE76">
        <v>2.5056970650000401</v>
      </c>
      <c r="AF76" t="s">
        <v>8</v>
      </c>
      <c r="AG76">
        <v>2.5748284599999298</v>
      </c>
      <c r="AH76" t="s">
        <v>7</v>
      </c>
      <c r="AI76">
        <v>2.7338229940000902</v>
      </c>
      <c r="AJ76" t="s">
        <v>8</v>
      </c>
      <c r="AK76">
        <v>2.7839198670001202</v>
      </c>
      <c r="AL76" t="s">
        <v>7</v>
      </c>
      <c r="AM76">
        <v>2.99221788599993</v>
      </c>
      <c r="AN76" t="s">
        <v>8</v>
      </c>
      <c r="AO76">
        <v>3.0743633570000299</v>
      </c>
      <c r="AP76" t="s">
        <v>4</v>
      </c>
      <c r="AQ76">
        <v>3.7570779810000601</v>
      </c>
    </row>
    <row r="77" spans="1:43" x14ac:dyDescent="0.25">
      <c r="A77" s="7">
        <v>42929</v>
      </c>
      <c r="B77" t="s">
        <v>56</v>
      </c>
      <c r="C77" s="3">
        <f>(COUNT(UserTrials[[#This Row],[Event 1]:[Time 56]])-2)/2</f>
        <v>8</v>
      </c>
      <c r="D77">
        <v>76</v>
      </c>
      <c r="E77" t="s">
        <v>13</v>
      </c>
      <c r="F77" t="s">
        <v>6</v>
      </c>
      <c r="G77" t="s">
        <v>2</v>
      </c>
      <c r="H77" t="s">
        <v>3</v>
      </c>
      <c r="I77" s="1">
        <v>7.6570001965592298E-6</v>
      </c>
      <c r="J77" t="s">
        <v>7</v>
      </c>
      <c r="K77">
        <v>0.670845565000036</v>
      </c>
      <c r="L77" t="s">
        <v>8</v>
      </c>
      <c r="M77">
        <v>0.74732062900011398</v>
      </c>
      <c r="N77" t="s">
        <v>7</v>
      </c>
      <c r="O77">
        <v>1.0541054010000099</v>
      </c>
      <c r="P77" t="s">
        <v>8</v>
      </c>
      <c r="Q77">
        <v>1.1280941700001601</v>
      </c>
      <c r="R77" t="s">
        <v>7</v>
      </c>
      <c r="S77">
        <v>1.3049884470001401</v>
      </c>
      <c r="T77" t="s">
        <v>8</v>
      </c>
      <c r="U77">
        <v>1.36318823100009</v>
      </c>
      <c r="V77" t="s">
        <v>7</v>
      </c>
      <c r="W77">
        <v>1.5310446910000299</v>
      </c>
      <c r="X77" t="s">
        <v>8</v>
      </c>
      <c r="Y77">
        <v>1.6376952110001599</v>
      </c>
      <c r="Z77" t="s">
        <v>7</v>
      </c>
      <c r="AA77">
        <v>2.0293770279999901</v>
      </c>
      <c r="AB77" t="s">
        <v>8</v>
      </c>
      <c r="AC77">
        <v>2.1358096900000798</v>
      </c>
      <c r="AD77" t="s">
        <v>7</v>
      </c>
      <c r="AE77">
        <v>2.40686267500018</v>
      </c>
      <c r="AF77" t="s">
        <v>8</v>
      </c>
      <c r="AG77">
        <v>2.4889102120000599</v>
      </c>
      <c r="AH77" t="s">
        <v>7</v>
      </c>
      <c r="AI77">
        <v>2.7065302110001901</v>
      </c>
      <c r="AJ77" t="s">
        <v>8</v>
      </c>
      <c r="AK77">
        <v>2.7806593260002002</v>
      </c>
      <c r="AL77" t="s">
        <v>7</v>
      </c>
      <c r="AM77">
        <v>2.9397276660001799</v>
      </c>
      <c r="AN77" t="s">
        <v>8</v>
      </c>
      <c r="AO77">
        <v>3.0217235439999901</v>
      </c>
      <c r="AP77" t="s">
        <v>4</v>
      </c>
      <c r="AQ77">
        <v>3.3891424180001102</v>
      </c>
    </row>
    <row r="78" spans="1:43" x14ac:dyDescent="0.25">
      <c r="A78" s="7">
        <v>42929</v>
      </c>
      <c r="B78" t="s">
        <v>56</v>
      </c>
      <c r="C78" s="3">
        <f>(COUNT(UserTrials[[#This Row],[Event 1]:[Time 56]])-2)/2</f>
        <v>8</v>
      </c>
      <c r="D78">
        <v>77</v>
      </c>
      <c r="E78" t="s">
        <v>13</v>
      </c>
      <c r="F78" t="s">
        <v>9</v>
      </c>
      <c r="G78" t="s">
        <v>2</v>
      </c>
      <c r="H78" t="s">
        <v>3</v>
      </c>
      <c r="I78" s="1">
        <v>8.4900000274501508E-6</v>
      </c>
      <c r="J78" t="s">
        <v>7</v>
      </c>
      <c r="K78">
        <v>14.229270497</v>
      </c>
      <c r="L78" t="s">
        <v>8</v>
      </c>
      <c r="M78">
        <v>14.3366570590001</v>
      </c>
      <c r="N78" t="s">
        <v>7</v>
      </c>
      <c r="O78">
        <v>14.637120496</v>
      </c>
      <c r="P78" t="s">
        <v>8</v>
      </c>
      <c r="Q78">
        <v>14.744202684000101</v>
      </c>
      <c r="R78" t="s">
        <v>7</v>
      </c>
      <c r="S78">
        <v>14.899980862000101</v>
      </c>
      <c r="T78" t="s">
        <v>8</v>
      </c>
      <c r="U78">
        <v>14.9660784659999</v>
      </c>
      <c r="V78" t="s">
        <v>7</v>
      </c>
      <c r="W78">
        <v>15.1521775820001</v>
      </c>
      <c r="X78" t="s">
        <v>8</v>
      </c>
      <c r="Y78">
        <v>15.2534176850001</v>
      </c>
      <c r="Z78" t="s">
        <v>7</v>
      </c>
      <c r="AA78">
        <v>15.6382850970001</v>
      </c>
      <c r="AB78" t="s">
        <v>8</v>
      </c>
      <c r="AC78">
        <v>15.755955861</v>
      </c>
      <c r="AD78" t="s">
        <v>7</v>
      </c>
      <c r="AE78">
        <v>16.030508089000001</v>
      </c>
      <c r="AF78" t="s">
        <v>8</v>
      </c>
      <c r="AG78">
        <v>16.096799142999998</v>
      </c>
      <c r="AH78" t="s">
        <v>7</v>
      </c>
      <c r="AI78">
        <v>16.269570079999902</v>
      </c>
      <c r="AJ78" t="s">
        <v>8</v>
      </c>
      <c r="AK78">
        <v>16.3040909129999</v>
      </c>
      <c r="AL78" t="s">
        <v>7</v>
      </c>
      <c r="AM78">
        <v>16.4438664860001</v>
      </c>
      <c r="AN78" t="s">
        <v>8</v>
      </c>
      <c r="AO78">
        <v>16.486322423000001</v>
      </c>
      <c r="AP78" t="s">
        <v>4</v>
      </c>
      <c r="AQ78">
        <v>16.9243711139999</v>
      </c>
    </row>
    <row r="79" spans="1:43" x14ac:dyDescent="0.25">
      <c r="A79" s="7">
        <v>42929</v>
      </c>
      <c r="B79" t="s">
        <v>56</v>
      </c>
      <c r="C79" s="3">
        <f>(COUNT(UserTrials[[#This Row],[Event 1]:[Time 56]])-2)/2</f>
        <v>8</v>
      </c>
      <c r="D79">
        <v>78</v>
      </c>
      <c r="E79" t="s">
        <v>13</v>
      </c>
      <c r="F79" t="s">
        <v>9</v>
      </c>
      <c r="G79" t="s">
        <v>2</v>
      </c>
      <c r="H79" t="s">
        <v>3</v>
      </c>
      <c r="I79" s="1">
        <v>8.1250000221189095E-6</v>
      </c>
      <c r="J79" t="s">
        <v>7</v>
      </c>
      <c r="K79">
        <v>5.1202336119999901</v>
      </c>
      <c r="L79" t="s">
        <v>8</v>
      </c>
      <c r="M79">
        <v>5.2438522429999903</v>
      </c>
      <c r="N79" t="s">
        <v>7</v>
      </c>
      <c r="O79">
        <v>5.5139962010000501</v>
      </c>
      <c r="P79" t="s">
        <v>8</v>
      </c>
      <c r="Q79">
        <v>5.6210792219999304</v>
      </c>
      <c r="R79" t="s">
        <v>7</v>
      </c>
      <c r="S79">
        <v>5.7824371399999501</v>
      </c>
      <c r="T79" t="s">
        <v>8</v>
      </c>
      <c r="U79">
        <v>5.8421374009999401</v>
      </c>
      <c r="V79" t="s">
        <v>7</v>
      </c>
      <c r="W79">
        <v>6.0190305799999297</v>
      </c>
      <c r="X79" t="s">
        <v>8</v>
      </c>
      <c r="Y79">
        <v>6.1285345879998596</v>
      </c>
      <c r="Z79" t="s">
        <v>7</v>
      </c>
      <c r="AA79">
        <v>6.5527195810000096</v>
      </c>
      <c r="AB79" t="s">
        <v>8</v>
      </c>
      <c r="AC79">
        <v>6.66937318099985</v>
      </c>
      <c r="AD79" t="s">
        <v>7</v>
      </c>
      <c r="AE79">
        <v>6.9283212519999298</v>
      </c>
      <c r="AF79" t="s">
        <v>8</v>
      </c>
      <c r="AG79">
        <v>7.0185595339999001</v>
      </c>
      <c r="AH79" t="s">
        <v>7</v>
      </c>
      <c r="AI79">
        <v>7.1820004219998701</v>
      </c>
      <c r="AJ79" t="s">
        <v>8</v>
      </c>
      <c r="AK79">
        <v>7.2319090659998402</v>
      </c>
      <c r="AL79" t="s">
        <v>7</v>
      </c>
      <c r="AM79">
        <v>7.3728940119999598</v>
      </c>
      <c r="AN79" t="s">
        <v>8</v>
      </c>
      <c r="AO79">
        <v>7.4389653680000203</v>
      </c>
      <c r="AP79" t="s">
        <v>4</v>
      </c>
      <c r="AQ79">
        <v>7.9044240690000098</v>
      </c>
    </row>
    <row r="80" spans="1:43" x14ac:dyDescent="0.25">
      <c r="A80" s="7">
        <v>42929</v>
      </c>
      <c r="B80" t="s">
        <v>56</v>
      </c>
      <c r="C80" s="3">
        <f>(COUNT(UserTrials[[#This Row],[Event 1]:[Time 56]])-2)/2</f>
        <v>8</v>
      </c>
      <c r="D80">
        <v>79</v>
      </c>
      <c r="E80" t="s">
        <v>13</v>
      </c>
      <c r="F80" t="s">
        <v>9</v>
      </c>
      <c r="G80" t="s">
        <v>2</v>
      </c>
      <c r="H80" t="s">
        <v>3</v>
      </c>
      <c r="I80" s="1">
        <v>8.2809999639721304E-6</v>
      </c>
      <c r="J80" t="s">
        <v>7</v>
      </c>
      <c r="K80">
        <v>1.9590879139998301</v>
      </c>
      <c r="L80" t="s">
        <v>8</v>
      </c>
      <c r="M80">
        <v>2.0449437989998298</v>
      </c>
      <c r="N80" t="s">
        <v>7</v>
      </c>
      <c r="O80">
        <v>2.39332434199991</v>
      </c>
      <c r="P80" t="s">
        <v>8</v>
      </c>
      <c r="Q80">
        <v>2.4781411429998998</v>
      </c>
      <c r="R80" t="s">
        <v>7</v>
      </c>
      <c r="S80">
        <v>2.6772261989999602</v>
      </c>
      <c r="T80" t="s">
        <v>8</v>
      </c>
      <c r="U80">
        <v>2.74393384999984</v>
      </c>
      <c r="V80" t="s">
        <v>7</v>
      </c>
      <c r="W80">
        <v>2.9091422869998902</v>
      </c>
      <c r="X80" t="s">
        <v>8</v>
      </c>
      <c r="Y80">
        <v>3.02274447499985</v>
      </c>
      <c r="Z80" t="s">
        <v>7</v>
      </c>
      <c r="AA80">
        <v>3.49503281499983</v>
      </c>
      <c r="AB80" t="s">
        <v>8</v>
      </c>
      <c r="AC80">
        <v>3.5844350999998298</v>
      </c>
      <c r="AD80" t="s">
        <v>7</v>
      </c>
      <c r="AE80">
        <v>3.87834333599994</v>
      </c>
      <c r="AF80" t="s">
        <v>8</v>
      </c>
      <c r="AG80">
        <v>3.9399890569998202</v>
      </c>
      <c r="AH80" t="s">
        <v>7</v>
      </c>
      <c r="AI80">
        <v>4.1660648899999098</v>
      </c>
      <c r="AJ80" t="s">
        <v>8</v>
      </c>
      <c r="AK80">
        <v>4.2242580159997898</v>
      </c>
      <c r="AL80" t="s">
        <v>7</v>
      </c>
      <c r="AM80">
        <v>4.3799857769999999</v>
      </c>
      <c r="AN80" t="s">
        <v>8</v>
      </c>
      <c r="AO80">
        <v>4.4574253599998803</v>
      </c>
      <c r="AP80" t="s">
        <v>4</v>
      </c>
      <c r="AQ80">
        <v>5.0334600459998402</v>
      </c>
    </row>
    <row r="81" spans="1:43" x14ac:dyDescent="0.25">
      <c r="A81" s="7">
        <v>42929</v>
      </c>
      <c r="B81" t="s">
        <v>56</v>
      </c>
      <c r="C81" s="3">
        <f>(COUNT(UserTrials[[#This Row],[Event 1]:[Time 56]])-2)/2</f>
        <v>8</v>
      </c>
      <c r="D81">
        <v>80</v>
      </c>
      <c r="E81" t="s">
        <v>13</v>
      </c>
      <c r="F81" t="s">
        <v>9</v>
      </c>
      <c r="G81" t="s">
        <v>2</v>
      </c>
      <c r="H81" t="s">
        <v>3</v>
      </c>
      <c r="I81" s="1">
        <v>8.64599996930337E-6</v>
      </c>
      <c r="J81" t="s">
        <v>7</v>
      </c>
      <c r="K81">
        <v>0.90161249900006601</v>
      </c>
      <c r="L81" t="s">
        <v>8</v>
      </c>
      <c r="M81">
        <v>0.97925192799993899</v>
      </c>
      <c r="N81" t="s">
        <v>7</v>
      </c>
      <c r="O81">
        <v>1.32163729100011</v>
      </c>
      <c r="P81" t="s">
        <v>8</v>
      </c>
      <c r="Q81">
        <v>1.39582151100012</v>
      </c>
      <c r="R81" t="s">
        <v>7</v>
      </c>
      <c r="S81">
        <v>1.56371947899992</v>
      </c>
      <c r="T81" t="s">
        <v>8</v>
      </c>
      <c r="U81">
        <v>1.6141336979999299</v>
      </c>
      <c r="V81" t="s">
        <v>7</v>
      </c>
      <c r="W81">
        <v>1.7859612520001</v>
      </c>
      <c r="X81" t="s">
        <v>8</v>
      </c>
      <c r="Y81">
        <v>1.8767914590000601</v>
      </c>
      <c r="Z81" t="s">
        <v>7</v>
      </c>
      <c r="AA81">
        <v>2.2731031099999601</v>
      </c>
      <c r="AB81" t="s">
        <v>8</v>
      </c>
      <c r="AC81">
        <v>2.36320411600013</v>
      </c>
      <c r="AD81" t="s">
        <v>7</v>
      </c>
      <c r="AE81">
        <v>2.7278048570001299</v>
      </c>
      <c r="AF81" t="s">
        <v>8</v>
      </c>
      <c r="AG81">
        <v>2.8027926570000501</v>
      </c>
      <c r="AH81" t="s">
        <v>7</v>
      </c>
      <c r="AI81">
        <v>2.9795019279999901</v>
      </c>
      <c r="AJ81" t="s">
        <v>8</v>
      </c>
      <c r="AK81">
        <v>3.0375778130000901</v>
      </c>
      <c r="AL81" t="s">
        <v>7</v>
      </c>
      <c r="AM81">
        <v>3.1874261990001198</v>
      </c>
      <c r="AN81" t="s">
        <v>8</v>
      </c>
      <c r="AO81">
        <v>3.2297787510001399</v>
      </c>
      <c r="AP81" t="s">
        <v>4</v>
      </c>
      <c r="AQ81">
        <v>3.7140503370001099</v>
      </c>
    </row>
    <row r="82" spans="1:43" x14ac:dyDescent="0.25">
      <c r="A82" s="7">
        <v>42929</v>
      </c>
      <c r="B82" t="s">
        <v>56</v>
      </c>
      <c r="C82" s="3">
        <f>(COUNT(UserTrials[[#This Row],[Event 1]:[Time 56]])-2)/2</f>
        <v>8</v>
      </c>
      <c r="D82">
        <v>81</v>
      </c>
      <c r="E82" t="s">
        <v>13</v>
      </c>
      <c r="F82" t="s">
        <v>9</v>
      </c>
      <c r="G82" t="s">
        <v>2</v>
      </c>
      <c r="H82" t="s">
        <v>3</v>
      </c>
      <c r="I82" s="1">
        <v>1.96359999335982E-5</v>
      </c>
      <c r="J82" t="s">
        <v>7</v>
      </c>
      <c r="K82">
        <v>0.652922327999931</v>
      </c>
      <c r="L82" t="s">
        <v>8</v>
      </c>
      <c r="M82">
        <v>0.73011227599999895</v>
      </c>
      <c r="N82" t="s">
        <v>7</v>
      </c>
      <c r="O82">
        <v>1.0679430749998999</v>
      </c>
      <c r="P82" t="s">
        <v>8</v>
      </c>
      <c r="Q82">
        <v>1.1359516519999</v>
      </c>
      <c r="R82" t="s">
        <v>7</v>
      </c>
      <c r="S82">
        <v>1.30183066199992</v>
      </c>
      <c r="T82" t="s">
        <v>8</v>
      </c>
      <c r="U82">
        <v>1.35250211999982</v>
      </c>
      <c r="V82" t="s">
        <v>7</v>
      </c>
      <c r="W82">
        <v>1.4797622229998499</v>
      </c>
      <c r="X82" t="s">
        <v>8</v>
      </c>
      <c r="Y82">
        <v>1.5540993579997999</v>
      </c>
      <c r="Z82" t="s">
        <v>7</v>
      </c>
      <c r="AA82">
        <v>1.9859972259998799</v>
      </c>
      <c r="AB82" t="s">
        <v>8</v>
      </c>
      <c r="AC82">
        <v>2.0760814419998002</v>
      </c>
      <c r="AD82" t="s">
        <v>7</v>
      </c>
      <c r="AE82">
        <v>2.3643943179999898</v>
      </c>
      <c r="AF82" t="s">
        <v>8</v>
      </c>
      <c r="AG82">
        <v>2.4307159729998999</v>
      </c>
      <c r="AH82" t="s">
        <v>7</v>
      </c>
      <c r="AI82">
        <v>2.6072497249999702</v>
      </c>
      <c r="AJ82" t="s">
        <v>8</v>
      </c>
      <c r="AK82">
        <v>2.6579356599997901</v>
      </c>
      <c r="AL82" t="s">
        <v>7</v>
      </c>
      <c r="AM82">
        <v>2.7899456619998002</v>
      </c>
      <c r="AN82" t="s">
        <v>8</v>
      </c>
      <c r="AO82">
        <v>2.8403926930000098</v>
      </c>
      <c r="AP82" t="s">
        <v>4</v>
      </c>
      <c r="AQ82">
        <v>3.18994071299994</v>
      </c>
    </row>
    <row r="83" spans="1:43" x14ac:dyDescent="0.25">
      <c r="A83" s="7">
        <v>42929</v>
      </c>
      <c r="B83" t="s">
        <v>56</v>
      </c>
      <c r="C83" s="3">
        <f>(COUNT(UserTrials[[#This Row],[Event 1]:[Time 56]])-2)/2</f>
        <v>8</v>
      </c>
      <c r="D83">
        <v>82</v>
      </c>
      <c r="E83" t="s">
        <v>13</v>
      </c>
      <c r="F83" t="s">
        <v>10</v>
      </c>
      <c r="G83" t="s">
        <v>2</v>
      </c>
      <c r="H83" t="s">
        <v>3</v>
      </c>
      <c r="I83" s="1">
        <v>1.1198000038348201E-5</v>
      </c>
      <c r="J83" t="s">
        <v>7</v>
      </c>
      <c r="K83">
        <v>1.7119414989999699</v>
      </c>
      <c r="L83" t="s">
        <v>8</v>
      </c>
      <c r="M83">
        <v>1.7977688949999899</v>
      </c>
      <c r="N83" t="s">
        <v>7</v>
      </c>
      <c r="O83">
        <v>2.1366040000000299</v>
      </c>
      <c r="P83" t="s">
        <v>8</v>
      </c>
      <c r="Q83">
        <v>2.2303553530000499</v>
      </c>
      <c r="R83" t="s">
        <v>7</v>
      </c>
      <c r="S83">
        <v>2.3858012909999999</v>
      </c>
      <c r="T83" t="s">
        <v>8</v>
      </c>
      <c r="U83">
        <v>2.4476248329999599</v>
      </c>
      <c r="V83" t="s">
        <v>7</v>
      </c>
      <c r="W83">
        <v>2.5896479059999802</v>
      </c>
      <c r="X83" t="s">
        <v>8</v>
      </c>
      <c r="Y83">
        <v>2.6751236349998599</v>
      </c>
      <c r="Z83" t="s">
        <v>7</v>
      </c>
      <c r="AA83">
        <v>3.0847913989998599</v>
      </c>
      <c r="AB83" t="s">
        <v>8</v>
      </c>
      <c r="AC83">
        <v>3.16663467500006</v>
      </c>
      <c r="AD83" t="s">
        <v>7</v>
      </c>
      <c r="AE83">
        <v>3.4955870789999599</v>
      </c>
      <c r="AF83" t="s">
        <v>8</v>
      </c>
      <c r="AG83">
        <v>3.59409878999986</v>
      </c>
      <c r="AH83" t="s">
        <v>7</v>
      </c>
      <c r="AI83">
        <v>3.7569401969999401</v>
      </c>
      <c r="AJ83" t="s">
        <v>8</v>
      </c>
      <c r="AK83">
        <v>3.8233423829999502</v>
      </c>
      <c r="AL83" t="s">
        <v>7</v>
      </c>
      <c r="AM83">
        <v>4.0045568210000502</v>
      </c>
      <c r="AN83" t="s">
        <v>8</v>
      </c>
      <c r="AO83">
        <v>4.0628883199999501</v>
      </c>
      <c r="AP83" t="s">
        <v>4</v>
      </c>
      <c r="AQ83">
        <v>4.3521248299998598</v>
      </c>
    </row>
    <row r="84" spans="1:43" x14ac:dyDescent="0.25">
      <c r="A84" s="7">
        <v>42929</v>
      </c>
      <c r="B84" t="s">
        <v>56</v>
      </c>
      <c r="C84" s="3">
        <f>(COUNT(UserTrials[[#This Row],[Event 1]:[Time 56]])-2)/2</f>
        <v>8</v>
      </c>
      <c r="D84">
        <v>83</v>
      </c>
      <c r="E84" t="s">
        <v>13</v>
      </c>
      <c r="F84" t="s">
        <v>10</v>
      </c>
      <c r="G84" t="s">
        <v>2</v>
      </c>
      <c r="H84" t="s">
        <v>3</v>
      </c>
      <c r="I84" s="1">
        <v>1.16139999590814E-5</v>
      </c>
      <c r="J84" t="s">
        <v>7</v>
      </c>
      <c r="K84">
        <v>0.767006751000053</v>
      </c>
      <c r="L84" t="s">
        <v>8</v>
      </c>
      <c r="M84">
        <v>0.85727307299998701</v>
      </c>
      <c r="N84" t="s">
        <v>7</v>
      </c>
      <c r="O84">
        <v>1.1373217749999101</v>
      </c>
      <c r="P84" t="s">
        <v>8</v>
      </c>
      <c r="Q84">
        <v>1.22763583200003</v>
      </c>
      <c r="R84" t="s">
        <v>7</v>
      </c>
      <c r="S84">
        <v>1.4281108840000301</v>
      </c>
      <c r="T84" t="s">
        <v>8</v>
      </c>
      <c r="U84">
        <v>1.48326526000005</v>
      </c>
      <c r="V84" t="s">
        <v>7</v>
      </c>
      <c r="W84">
        <v>1.6717033400000201</v>
      </c>
      <c r="X84" t="s">
        <v>8</v>
      </c>
      <c r="Y84">
        <v>1.7706430189998601</v>
      </c>
      <c r="Z84" t="s">
        <v>7</v>
      </c>
      <c r="AA84">
        <v>2.1749901099999498</v>
      </c>
      <c r="AB84" t="s">
        <v>8</v>
      </c>
      <c r="AC84">
        <v>2.25746426899991</v>
      </c>
      <c r="AD84" t="s">
        <v>7</v>
      </c>
      <c r="AE84">
        <v>2.63569937800002</v>
      </c>
      <c r="AF84" t="s">
        <v>8</v>
      </c>
      <c r="AG84">
        <v>2.7178941649999602</v>
      </c>
      <c r="AH84" t="s">
        <v>7</v>
      </c>
      <c r="AI84">
        <v>2.8766730219999701</v>
      </c>
      <c r="AJ84" t="s">
        <v>8</v>
      </c>
      <c r="AK84">
        <v>2.9353361949999899</v>
      </c>
      <c r="AL84" t="s">
        <v>7</v>
      </c>
      <c r="AM84">
        <v>3.0761761979999802</v>
      </c>
      <c r="AN84" t="s">
        <v>8</v>
      </c>
      <c r="AO84">
        <v>3.1425160920000499</v>
      </c>
      <c r="AP84" t="s">
        <v>4</v>
      </c>
      <c r="AQ84">
        <v>3.6657774610000602</v>
      </c>
    </row>
    <row r="85" spans="1:43" x14ac:dyDescent="0.25">
      <c r="A85" s="7">
        <v>42929</v>
      </c>
      <c r="B85" t="s">
        <v>56</v>
      </c>
      <c r="C85" s="3">
        <f>(COUNT(UserTrials[[#This Row],[Event 1]:[Time 56]])-2)/2</f>
        <v>8</v>
      </c>
      <c r="D85">
        <v>84</v>
      </c>
      <c r="E85" t="s">
        <v>13</v>
      </c>
      <c r="F85" t="s">
        <v>10</v>
      </c>
      <c r="G85" t="s">
        <v>2</v>
      </c>
      <c r="H85" t="s">
        <v>3</v>
      </c>
      <c r="I85" s="1">
        <v>8.64599996930337E-6</v>
      </c>
      <c r="J85" t="s">
        <v>7</v>
      </c>
      <c r="K85">
        <v>0.47758587099997302</v>
      </c>
      <c r="L85" t="s">
        <v>8</v>
      </c>
      <c r="M85">
        <v>0.55969154900003504</v>
      </c>
      <c r="N85" t="s">
        <v>7</v>
      </c>
      <c r="O85">
        <v>0.92058717500003695</v>
      </c>
      <c r="P85" t="s">
        <v>8</v>
      </c>
      <c r="Q85">
        <v>0.99482066499990596</v>
      </c>
      <c r="R85" t="s">
        <v>7</v>
      </c>
      <c r="S85">
        <v>1.18485910799995</v>
      </c>
      <c r="T85" t="s">
        <v>8</v>
      </c>
      <c r="U85">
        <v>1.25970493399995</v>
      </c>
      <c r="V85" t="s">
        <v>7</v>
      </c>
      <c r="W85">
        <v>1.41428066499997</v>
      </c>
      <c r="X85" t="s">
        <v>8</v>
      </c>
      <c r="Y85">
        <v>1.4889131630000001</v>
      </c>
      <c r="Z85" t="s">
        <v>7</v>
      </c>
      <c r="AA85">
        <v>1.88525358099991</v>
      </c>
      <c r="AB85" t="s">
        <v>8</v>
      </c>
      <c r="AC85">
        <v>1.9671785789998899</v>
      </c>
      <c r="AD85" t="s">
        <v>7</v>
      </c>
      <c r="AE85">
        <v>2.35911165199991</v>
      </c>
      <c r="AF85" t="s">
        <v>8</v>
      </c>
      <c r="AG85">
        <v>2.457723944</v>
      </c>
      <c r="AH85" t="s">
        <v>7</v>
      </c>
      <c r="AI85">
        <v>2.6121000389998699</v>
      </c>
      <c r="AJ85" t="s">
        <v>8</v>
      </c>
      <c r="AK85">
        <v>2.6704168080000201</v>
      </c>
      <c r="AL85" t="s">
        <v>7</v>
      </c>
      <c r="AM85">
        <v>2.8081136299999798</v>
      </c>
      <c r="AN85" t="s">
        <v>8</v>
      </c>
      <c r="AO85">
        <v>2.8693083189998498</v>
      </c>
      <c r="AP85" t="s">
        <v>4</v>
      </c>
      <c r="AQ85">
        <v>3.24296650099995</v>
      </c>
    </row>
    <row r="86" spans="1:43" x14ac:dyDescent="0.25">
      <c r="A86" s="7">
        <v>42929</v>
      </c>
      <c r="B86" t="s">
        <v>56</v>
      </c>
      <c r="C86" s="3">
        <f>(COUNT(UserTrials[[#This Row],[Event 1]:[Time 56]])-2)/2</f>
        <v>8</v>
      </c>
      <c r="D86">
        <v>85</v>
      </c>
      <c r="E86" t="s">
        <v>13</v>
      </c>
      <c r="F86" t="s">
        <v>10</v>
      </c>
      <c r="G86" t="s">
        <v>2</v>
      </c>
      <c r="H86" t="s">
        <v>3</v>
      </c>
      <c r="I86" s="1">
        <v>8.95900006980809E-6</v>
      </c>
      <c r="J86" t="s">
        <v>7</v>
      </c>
      <c r="K86">
        <v>0.48770621100015799</v>
      </c>
      <c r="L86" t="s">
        <v>8</v>
      </c>
      <c r="M86">
        <v>0.59403260100020805</v>
      </c>
      <c r="N86" t="s">
        <v>7</v>
      </c>
      <c r="O86">
        <v>0.94116980200010403</v>
      </c>
      <c r="P86" t="s">
        <v>8</v>
      </c>
      <c r="Q86">
        <v>1.0237869230002099</v>
      </c>
      <c r="R86" t="s">
        <v>7</v>
      </c>
      <c r="S86">
        <v>1.2181928610000301</v>
      </c>
      <c r="T86" t="s">
        <v>8</v>
      </c>
      <c r="U86">
        <v>1.26850421500012</v>
      </c>
      <c r="V86" t="s">
        <v>7</v>
      </c>
      <c r="W86">
        <v>1.4273747350000501</v>
      </c>
      <c r="X86" t="s">
        <v>8</v>
      </c>
      <c r="Y86">
        <v>1.5097679640000401</v>
      </c>
      <c r="Z86" t="s">
        <v>7</v>
      </c>
      <c r="AA86">
        <v>1.9600766180001301</v>
      </c>
      <c r="AB86" t="s">
        <v>8</v>
      </c>
      <c r="AC86">
        <v>2.0660028070001299</v>
      </c>
      <c r="AD86" t="s">
        <v>7</v>
      </c>
      <c r="AE86">
        <v>2.3545259840000199</v>
      </c>
      <c r="AF86" t="s">
        <v>8</v>
      </c>
      <c r="AG86">
        <v>2.4294884840001001</v>
      </c>
      <c r="AH86" t="s">
        <v>7</v>
      </c>
      <c r="AI86">
        <v>2.58537421400001</v>
      </c>
      <c r="AJ86" t="s">
        <v>8</v>
      </c>
      <c r="AK86">
        <v>2.65378791200009</v>
      </c>
      <c r="AL86" t="s">
        <v>7</v>
      </c>
      <c r="AM86">
        <v>2.7807771840000401</v>
      </c>
      <c r="AN86" t="s">
        <v>8</v>
      </c>
      <c r="AO86">
        <v>2.8474578080001698</v>
      </c>
      <c r="AP86" t="s">
        <v>4</v>
      </c>
      <c r="AQ86">
        <v>3.3724437590001299</v>
      </c>
    </row>
    <row r="87" spans="1:43" x14ac:dyDescent="0.25">
      <c r="A87" s="7">
        <v>42929</v>
      </c>
      <c r="B87" t="s">
        <v>56</v>
      </c>
      <c r="C87" s="3">
        <f>(COUNT(UserTrials[[#This Row],[Event 1]:[Time 56]])-2)/2</f>
        <v>8</v>
      </c>
      <c r="D87">
        <v>86</v>
      </c>
      <c r="E87" t="s">
        <v>13</v>
      </c>
      <c r="F87" t="s">
        <v>10</v>
      </c>
      <c r="G87" t="s">
        <v>2</v>
      </c>
      <c r="H87" t="s">
        <v>3</v>
      </c>
      <c r="I87" s="1">
        <v>8.0209999850921997E-6</v>
      </c>
      <c r="J87" t="s">
        <v>7</v>
      </c>
      <c r="K87">
        <v>0.50197300199988604</v>
      </c>
      <c r="L87" t="s">
        <v>8</v>
      </c>
      <c r="M87">
        <v>0.58443931099986901</v>
      </c>
      <c r="N87" t="s">
        <v>7</v>
      </c>
      <c r="O87">
        <v>0.92258358899994097</v>
      </c>
      <c r="P87" t="s">
        <v>8</v>
      </c>
      <c r="Q87">
        <v>0.98878883999987</v>
      </c>
      <c r="R87" t="s">
        <v>7</v>
      </c>
      <c r="S87">
        <v>1.21916373699991</v>
      </c>
      <c r="T87" t="s">
        <v>8</v>
      </c>
      <c r="U87">
        <v>1.2856845709998099</v>
      </c>
      <c r="V87" t="s">
        <v>7</v>
      </c>
      <c r="W87">
        <v>1.4533635399998199</v>
      </c>
      <c r="X87" t="s">
        <v>8</v>
      </c>
      <c r="Y87">
        <v>1.5438934759999901</v>
      </c>
      <c r="Z87" t="s">
        <v>7</v>
      </c>
      <c r="AA87">
        <v>1.96240826899997</v>
      </c>
      <c r="AB87" t="s">
        <v>8</v>
      </c>
      <c r="AC87">
        <v>2.0541891009997899</v>
      </c>
      <c r="AD87" t="s">
        <v>7</v>
      </c>
      <c r="AE87">
        <v>2.4094909239997802</v>
      </c>
      <c r="AF87" t="s">
        <v>8</v>
      </c>
      <c r="AG87">
        <v>2.4844256639998998</v>
      </c>
      <c r="AH87" t="s">
        <v>7</v>
      </c>
      <c r="AI87">
        <v>2.6397197269998198</v>
      </c>
      <c r="AJ87" t="s">
        <v>8</v>
      </c>
      <c r="AK87">
        <v>2.7095191529999698</v>
      </c>
      <c r="AL87" t="s">
        <v>7</v>
      </c>
      <c r="AM87">
        <v>2.87261218099979</v>
      </c>
      <c r="AN87" t="s">
        <v>8</v>
      </c>
      <c r="AO87">
        <v>2.9715835279998801</v>
      </c>
      <c r="AP87" t="s">
        <v>4</v>
      </c>
      <c r="AQ87">
        <v>3.3655481069999902</v>
      </c>
    </row>
    <row r="88" spans="1:43" x14ac:dyDescent="0.25">
      <c r="A88" s="7">
        <v>42929</v>
      </c>
      <c r="B88" t="s">
        <v>56</v>
      </c>
      <c r="C88" s="3">
        <f>(COUNT(UserTrials[[#This Row],[Event 1]:[Time 56]])-2)/2</f>
        <v>8</v>
      </c>
      <c r="D88">
        <v>87</v>
      </c>
      <c r="E88" t="s">
        <v>13</v>
      </c>
      <c r="F88" t="s">
        <v>11</v>
      </c>
      <c r="G88" t="s">
        <v>2</v>
      </c>
      <c r="H88" t="s">
        <v>3</v>
      </c>
      <c r="I88" s="1">
        <v>1.22920000649173E-5</v>
      </c>
      <c r="J88" t="s">
        <v>7</v>
      </c>
      <c r="K88">
        <v>0.66326337400005198</v>
      </c>
      <c r="L88" t="s">
        <v>8</v>
      </c>
      <c r="M88">
        <v>0.72156561399992802</v>
      </c>
      <c r="N88" t="s">
        <v>7</v>
      </c>
      <c r="O88">
        <v>1.04201853400013</v>
      </c>
      <c r="P88" t="s">
        <v>8</v>
      </c>
      <c r="Q88">
        <v>1.1083511350000199</v>
      </c>
      <c r="R88" t="s">
        <v>7</v>
      </c>
      <c r="S88">
        <v>1.28072390000011</v>
      </c>
      <c r="T88" t="s">
        <v>8</v>
      </c>
      <c r="U88">
        <v>1.3154282709999701</v>
      </c>
      <c r="V88" t="s">
        <v>7</v>
      </c>
      <c r="W88">
        <v>1.4399181650001001</v>
      </c>
      <c r="X88" t="s">
        <v>8</v>
      </c>
      <c r="Y88">
        <v>1.4774732700000099</v>
      </c>
      <c r="Z88" t="s">
        <v>7</v>
      </c>
      <c r="AA88">
        <v>1.8382321750000301</v>
      </c>
      <c r="AB88" t="s">
        <v>8</v>
      </c>
      <c r="AC88">
        <v>1.9125754060000799</v>
      </c>
      <c r="AD88" t="s">
        <v>7</v>
      </c>
      <c r="AE88">
        <v>2.1552199899999702</v>
      </c>
      <c r="AF88" t="s">
        <v>8</v>
      </c>
      <c r="AG88">
        <v>2.21496733399999</v>
      </c>
      <c r="AH88" t="s">
        <v>7</v>
      </c>
      <c r="AI88">
        <v>2.3929092600001201</v>
      </c>
      <c r="AJ88" t="s">
        <v>8</v>
      </c>
      <c r="AK88">
        <v>2.44697561499992</v>
      </c>
      <c r="AL88" t="s">
        <v>7</v>
      </c>
      <c r="AM88">
        <v>2.5756833230000198</v>
      </c>
      <c r="AN88" t="s">
        <v>8</v>
      </c>
      <c r="AO88">
        <v>2.6291828539999602</v>
      </c>
      <c r="AP88" t="s">
        <v>4</v>
      </c>
      <c r="AQ88">
        <v>3.0415205080000698</v>
      </c>
    </row>
    <row r="89" spans="1:43" x14ac:dyDescent="0.25">
      <c r="A89" s="7">
        <v>42929</v>
      </c>
      <c r="B89" t="s">
        <v>56</v>
      </c>
      <c r="C89" s="3">
        <f>(COUNT(UserTrials[[#This Row],[Event 1]:[Time 56]])-2)/2</f>
        <v>8</v>
      </c>
      <c r="D89">
        <v>88</v>
      </c>
      <c r="E89" t="s">
        <v>13</v>
      </c>
      <c r="F89" t="s">
        <v>11</v>
      </c>
      <c r="G89" t="s">
        <v>2</v>
      </c>
      <c r="H89" t="s">
        <v>3</v>
      </c>
      <c r="I89" s="1">
        <v>8.7500000063300797E-6</v>
      </c>
      <c r="J89" t="s">
        <v>7</v>
      </c>
      <c r="K89">
        <v>0.99908334199994897</v>
      </c>
      <c r="L89" t="s">
        <v>8</v>
      </c>
      <c r="M89">
        <v>1.02520380400005</v>
      </c>
      <c r="N89" t="s">
        <v>7</v>
      </c>
      <c r="O89">
        <v>1.3136887479999999</v>
      </c>
      <c r="P89" t="s">
        <v>8</v>
      </c>
      <c r="Q89">
        <v>1.34030781399997</v>
      </c>
      <c r="R89" t="s">
        <v>7</v>
      </c>
      <c r="S89">
        <v>1.4903096880000199</v>
      </c>
      <c r="T89" t="s">
        <v>8</v>
      </c>
      <c r="U89">
        <v>1.516805105</v>
      </c>
      <c r="V89" t="s">
        <v>7</v>
      </c>
      <c r="W89">
        <v>1.6587323440001001</v>
      </c>
      <c r="X89" t="s">
        <v>8</v>
      </c>
      <c r="Y89">
        <v>1.69226109400005</v>
      </c>
      <c r="Z89" t="s">
        <v>7</v>
      </c>
      <c r="AA89">
        <v>2.0391032820000401</v>
      </c>
      <c r="AB89" t="s">
        <v>8</v>
      </c>
      <c r="AC89">
        <v>2.0817544280000599</v>
      </c>
      <c r="AD89" t="s">
        <v>7</v>
      </c>
      <c r="AE89">
        <v>2.3123141139999399</v>
      </c>
      <c r="AF89" t="s">
        <v>8</v>
      </c>
      <c r="AG89">
        <v>2.35460250100004</v>
      </c>
      <c r="AH89" t="s">
        <v>7</v>
      </c>
      <c r="AI89">
        <v>2.5137221929999201</v>
      </c>
      <c r="AJ89" t="s">
        <v>8</v>
      </c>
      <c r="AK89">
        <v>2.5639453129999699</v>
      </c>
      <c r="AL89" t="s">
        <v>7</v>
      </c>
      <c r="AM89">
        <v>2.6959353659999499</v>
      </c>
      <c r="AN89" t="s">
        <v>8</v>
      </c>
      <c r="AO89">
        <v>2.7306510949999798</v>
      </c>
      <c r="AP89" t="s">
        <v>4</v>
      </c>
      <c r="AQ89">
        <v>3.3280507800000101</v>
      </c>
    </row>
    <row r="90" spans="1:43" x14ac:dyDescent="0.25">
      <c r="A90" s="7">
        <v>42929</v>
      </c>
      <c r="B90" t="s">
        <v>56</v>
      </c>
      <c r="C90" s="3">
        <f>(COUNT(UserTrials[[#This Row],[Event 1]:[Time 56]])-2)/2</f>
        <v>8</v>
      </c>
      <c r="D90">
        <v>89</v>
      </c>
      <c r="E90" t="s">
        <v>13</v>
      </c>
      <c r="F90" t="s">
        <v>11</v>
      </c>
      <c r="G90" t="s">
        <v>2</v>
      </c>
      <c r="H90" t="s">
        <v>3</v>
      </c>
      <c r="I90" s="1">
        <v>7.9690000802656801E-6</v>
      </c>
      <c r="J90" t="s">
        <v>7</v>
      </c>
      <c r="K90">
        <v>2.21469682300016</v>
      </c>
      <c r="L90" t="s">
        <v>8</v>
      </c>
      <c r="M90">
        <v>2.2370990630001799</v>
      </c>
      <c r="N90" t="s">
        <v>7</v>
      </c>
      <c r="O90">
        <v>2.3685742190000298</v>
      </c>
      <c r="P90" t="s">
        <v>8</v>
      </c>
      <c r="Q90">
        <v>2.4191374480001202</v>
      </c>
      <c r="R90" t="s">
        <v>7</v>
      </c>
      <c r="S90">
        <v>2.5791848960000099</v>
      </c>
      <c r="T90" t="s">
        <v>8</v>
      </c>
      <c r="U90">
        <v>2.6247346879999802</v>
      </c>
      <c r="V90" t="s">
        <v>7</v>
      </c>
      <c r="W90">
        <v>2.7439036980001599</v>
      </c>
      <c r="X90" t="s">
        <v>8</v>
      </c>
      <c r="Y90">
        <v>2.7938333860001801</v>
      </c>
      <c r="Z90" t="s">
        <v>7</v>
      </c>
      <c r="AA90">
        <v>3.11998188000006</v>
      </c>
      <c r="AB90" t="s">
        <v>8</v>
      </c>
      <c r="AC90">
        <v>3.1657698950000301</v>
      </c>
      <c r="AD90" t="s">
        <v>7</v>
      </c>
      <c r="AE90">
        <v>3.43181092100007</v>
      </c>
      <c r="AF90" t="s">
        <v>8</v>
      </c>
      <c r="AG90">
        <v>3.4588246350001501</v>
      </c>
      <c r="AH90" t="s">
        <v>7</v>
      </c>
      <c r="AI90">
        <v>3.59265573000016</v>
      </c>
      <c r="AJ90" t="s">
        <v>8</v>
      </c>
      <c r="AK90">
        <v>3.62944755300009</v>
      </c>
      <c r="AL90" t="s">
        <v>7</v>
      </c>
      <c r="AM90">
        <v>3.760712345</v>
      </c>
      <c r="AN90" t="s">
        <v>8</v>
      </c>
      <c r="AO90">
        <v>3.7883370829999801</v>
      </c>
      <c r="AP90" t="s">
        <v>4</v>
      </c>
      <c r="AQ90">
        <v>4.0789568730001502</v>
      </c>
    </row>
    <row r="91" spans="1:43" x14ac:dyDescent="0.25">
      <c r="A91" s="7">
        <v>42929</v>
      </c>
      <c r="B91" t="s">
        <v>56</v>
      </c>
      <c r="C91" s="3">
        <f>(COUNT(UserTrials[[#This Row],[Event 1]:[Time 56]])-2)/2</f>
        <v>8</v>
      </c>
      <c r="D91">
        <v>90</v>
      </c>
      <c r="E91" t="s">
        <v>13</v>
      </c>
      <c r="F91" t="s">
        <v>11</v>
      </c>
      <c r="G91" t="s">
        <v>2</v>
      </c>
      <c r="H91" t="s">
        <v>3</v>
      </c>
      <c r="I91" s="1">
        <v>9.1150000116613194E-6</v>
      </c>
      <c r="J91" t="s">
        <v>7</v>
      </c>
      <c r="K91">
        <v>7.5520200569999298</v>
      </c>
      <c r="L91" t="s">
        <v>8</v>
      </c>
      <c r="M91">
        <v>7.64991416399993</v>
      </c>
      <c r="N91" t="s">
        <v>7</v>
      </c>
      <c r="O91">
        <v>7.9788890569998303</v>
      </c>
      <c r="P91" t="s">
        <v>8</v>
      </c>
      <c r="Q91">
        <v>8.1014892199998396</v>
      </c>
      <c r="R91" t="s">
        <v>7</v>
      </c>
      <c r="S91">
        <v>8.2557754160000005</v>
      </c>
      <c r="T91" t="s">
        <v>8</v>
      </c>
      <c r="U91">
        <v>8.3180645830000195</v>
      </c>
      <c r="V91" t="s">
        <v>7</v>
      </c>
      <c r="W91">
        <v>8.4951718259999307</v>
      </c>
      <c r="X91" t="s">
        <v>8</v>
      </c>
      <c r="Y91">
        <v>8.5696549469998899</v>
      </c>
      <c r="Z91" t="s">
        <v>7</v>
      </c>
      <c r="AA91">
        <v>8.93005575099982</v>
      </c>
      <c r="AB91" t="s">
        <v>8</v>
      </c>
      <c r="AC91">
        <v>9.0123510419998603</v>
      </c>
      <c r="AD91" t="s">
        <v>7</v>
      </c>
      <c r="AE91">
        <v>9.2972654689999601</v>
      </c>
      <c r="AF91" t="s">
        <v>8</v>
      </c>
      <c r="AG91">
        <v>9.3952991659998499</v>
      </c>
      <c r="AH91" t="s">
        <v>7</v>
      </c>
      <c r="AI91">
        <v>9.5701191649998201</v>
      </c>
      <c r="AJ91" t="s">
        <v>8</v>
      </c>
      <c r="AK91">
        <v>9.6233408319999398</v>
      </c>
      <c r="AL91" t="s">
        <v>7</v>
      </c>
      <c r="AM91">
        <v>9.7379613529999407</v>
      </c>
      <c r="AN91" t="s">
        <v>8</v>
      </c>
      <c r="AO91">
        <v>9.7871730199999494</v>
      </c>
      <c r="AP91" t="s">
        <v>4</v>
      </c>
      <c r="AQ91">
        <v>10.1621264789998</v>
      </c>
    </row>
    <row r="92" spans="1:43" x14ac:dyDescent="0.25">
      <c r="A92" s="7">
        <v>42929</v>
      </c>
      <c r="B92" t="s">
        <v>56</v>
      </c>
      <c r="C92" s="3">
        <f>(COUNT(UserTrials[[#This Row],[Event 1]:[Time 56]])-2)/2</f>
        <v>6</v>
      </c>
      <c r="D92">
        <v>91</v>
      </c>
      <c r="E92" t="s">
        <v>14</v>
      </c>
      <c r="F92" t="s">
        <v>6</v>
      </c>
      <c r="G92" t="s">
        <v>2</v>
      </c>
      <c r="H92" t="s">
        <v>3</v>
      </c>
      <c r="I92" s="1">
        <v>1.17699999009346E-5</v>
      </c>
      <c r="J92" t="s">
        <v>7</v>
      </c>
      <c r="K92">
        <v>12.168258217999799</v>
      </c>
      <c r="L92" t="s">
        <v>8</v>
      </c>
      <c r="M92">
        <v>12.2230046520001</v>
      </c>
      <c r="N92" t="s">
        <v>7</v>
      </c>
      <c r="O92">
        <v>12.298677744000001</v>
      </c>
      <c r="P92" t="s">
        <v>8</v>
      </c>
      <c r="Q92">
        <v>12.335985093</v>
      </c>
      <c r="R92" t="s">
        <v>7</v>
      </c>
      <c r="S92">
        <v>12.412530263000001</v>
      </c>
      <c r="T92" t="s">
        <v>8</v>
      </c>
      <c r="U92">
        <v>12.449695422000101</v>
      </c>
      <c r="V92" t="s">
        <v>7</v>
      </c>
      <c r="W92">
        <v>12.534122711999901</v>
      </c>
      <c r="X92" t="s">
        <v>8</v>
      </c>
      <c r="Y92">
        <v>12.572028232999999</v>
      </c>
      <c r="Z92" t="s">
        <v>7</v>
      </c>
      <c r="AA92">
        <v>12.648714742999999</v>
      </c>
      <c r="AB92" t="s">
        <v>8</v>
      </c>
      <c r="AC92">
        <v>12.677972141</v>
      </c>
      <c r="AD92" t="s">
        <v>7</v>
      </c>
      <c r="AE92">
        <v>12.7628532329999</v>
      </c>
      <c r="AF92" t="s">
        <v>8</v>
      </c>
      <c r="AG92">
        <v>12.784245943</v>
      </c>
      <c r="AH92" t="s">
        <v>4</v>
      </c>
      <c r="AI92">
        <v>14.805281694</v>
      </c>
    </row>
    <row r="93" spans="1:43" x14ac:dyDescent="0.25">
      <c r="A93" s="7">
        <v>42929</v>
      </c>
      <c r="B93" t="s">
        <v>56</v>
      </c>
      <c r="C93" s="3">
        <f>(COUNT(UserTrials[[#This Row],[Event 1]:[Time 56]])-2)/2</f>
        <v>6</v>
      </c>
      <c r="D93">
        <v>92</v>
      </c>
      <c r="E93" t="s">
        <v>14</v>
      </c>
      <c r="F93" t="s">
        <v>6</v>
      </c>
      <c r="G93" t="s">
        <v>2</v>
      </c>
      <c r="H93" t="s">
        <v>3</v>
      </c>
      <c r="I93" s="1">
        <v>1.07289999959903E-5</v>
      </c>
      <c r="J93" t="s">
        <v>7</v>
      </c>
      <c r="K93">
        <v>0.40525008700001303</v>
      </c>
      <c r="L93" t="s">
        <v>8</v>
      </c>
      <c r="M93">
        <v>0.44748622999986698</v>
      </c>
      <c r="N93" t="s">
        <v>7</v>
      </c>
      <c r="O93">
        <v>0.52374455799986197</v>
      </c>
      <c r="P93" t="s">
        <v>8</v>
      </c>
      <c r="Q93">
        <v>0.55362102100002597</v>
      </c>
      <c r="R93" t="s">
        <v>7</v>
      </c>
      <c r="S93">
        <v>0.62964065300002403</v>
      </c>
      <c r="T93" t="s">
        <v>8</v>
      </c>
      <c r="U93">
        <v>0.66733252999983905</v>
      </c>
      <c r="V93" t="s">
        <v>7</v>
      </c>
      <c r="W93">
        <v>0.74356414399994697</v>
      </c>
      <c r="X93" t="s">
        <v>8</v>
      </c>
      <c r="Y93">
        <v>0.76636643699998697</v>
      </c>
      <c r="Z93" t="s">
        <v>7</v>
      </c>
      <c r="AA93">
        <v>0.84303914399993096</v>
      </c>
      <c r="AB93" t="s">
        <v>8</v>
      </c>
      <c r="AC93">
        <v>0.88078763399994298</v>
      </c>
      <c r="AD93" t="s">
        <v>7</v>
      </c>
      <c r="AE93">
        <v>1.0330681549999099</v>
      </c>
      <c r="AF93" t="s">
        <v>8</v>
      </c>
      <c r="AG93">
        <v>1.06820841599983</v>
      </c>
      <c r="AH93" t="s">
        <v>4</v>
      </c>
      <c r="AI93">
        <v>1.49406361000001</v>
      </c>
    </row>
    <row r="94" spans="1:43" x14ac:dyDescent="0.25">
      <c r="A94" s="7">
        <v>42929</v>
      </c>
      <c r="B94" t="s">
        <v>56</v>
      </c>
      <c r="C94" s="3">
        <f>(COUNT(UserTrials[[#This Row],[Event 1]:[Time 56]])-2)/2</f>
        <v>6</v>
      </c>
      <c r="D94">
        <v>93</v>
      </c>
      <c r="E94" t="s">
        <v>14</v>
      </c>
      <c r="F94" t="s">
        <v>6</v>
      </c>
      <c r="G94" t="s">
        <v>2</v>
      </c>
      <c r="H94" t="s">
        <v>3</v>
      </c>
      <c r="I94" s="1">
        <v>9.8439998055255206E-6</v>
      </c>
      <c r="J94" t="s">
        <v>7</v>
      </c>
      <c r="K94">
        <v>0.66765333799980897</v>
      </c>
      <c r="L94" t="s">
        <v>8</v>
      </c>
      <c r="M94">
        <v>0.72737599399988495</v>
      </c>
      <c r="N94" t="s">
        <v>7</v>
      </c>
      <c r="O94">
        <v>0.806772556999931</v>
      </c>
      <c r="P94" t="s">
        <v>8</v>
      </c>
      <c r="Q94">
        <v>0.85313562999999704</v>
      </c>
      <c r="R94" t="s">
        <v>7</v>
      </c>
      <c r="S94">
        <v>0.93015568099986001</v>
      </c>
      <c r="T94" t="s">
        <v>8</v>
      </c>
      <c r="U94">
        <v>0.95168156599993303</v>
      </c>
      <c r="V94" t="s">
        <v>7</v>
      </c>
      <c r="W94">
        <v>1.03602942999987</v>
      </c>
      <c r="X94" t="s">
        <v>8</v>
      </c>
      <c r="Y94">
        <v>1.07461333899982</v>
      </c>
      <c r="Z94" t="s">
        <v>7</v>
      </c>
      <c r="AA94">
        <v>1.1514542739998801</v>
      </c>
      <c r="AB94" t="s">
        <v>8</v>
      </c>
      <c r="AC94">
        <v>1.1748593799998099</v>
      </c>
      <c r="AD94" t="s">
        <v>7</v>
      </c>
      <c r="AE94">
        <v>1.27976994999994</v>
      </c>
      <c r="AF94" t="s">
        <v>8</v>
      </c>
      <c r="AG94">
        <v>1.2933363059998999</v>
      </c>
      <c r="AH94" t="s">
        <v>4</v>
      </c>
      <c r="AI94">
        <v>1.6320506800000201</v>
      </c>
    </row>
    <row r="95" spans="1:43" x14ac:dyDescent="0.25">
      <c r="A95" s="7">
        <v>42929</v>
      </c>
      <c r="B95" t="s">
        <v>56</v>
      </c>
      <c r="C95" s="3">
        <f>(COUNT(UserTrials[[#This Row],[Event 1]:[Time 56]])-2)/2</f>
        <v>6</v>
      </c>
      <c r="D95">
        <v>94</v>
      </c>
      <c r="E95" t="s">
        <v>14</v>
      </c>
      <c r="F95" t="s">
        <v>6</v>
      </c>
      <c r="G95" t="s">
        <v>2</v>
      </c>
      <c r="H95" t="s">
        <v>3</v>
      </c>
      <c r="I95" s="1">
        <v>1.15099999220547E-5</v>
      </c>
      <c r="J95" t="s">
        <v>7</v>
      </c>
      <c r="K95">
        <v>1.5134380209999501</v>
      </c>
      <c r="L95" t="s">
        <v>8</v>
      </c>
      <c r="M95">
        <v>1.57079963499995</v>
      </c>
      <c r="N95" t="s">
        <v>7</v>
      </c>
      <c r="O95">
        <v>1.6761211460000101</v>
      </c>
      <c r="P95" t="s">
        <v>8</v>
      </c>
      <c r="Q95">
        <v>1.70475578199989</v>
      </c>
      <c r="R95" t="s">
        <v>7</v>
      </c>
      <c r="S95">
        <v>1.7800008829999501</v>
      </c>
      <c r="T95" t="s">
        <v>8</v>
      </c>
      <c r="U95">
        <v>1.7941442179999201</v>
      </c>
      <c r="V95" t="s">
        <v>7</v>
      </c>
      <c r="W95">
        <v>1.869216821</v>
      </c>
      <c r="X95" t="s">
        <v>8</v>
      </c>
      <c r="Y95">
        <v>1.89318484299997</v>
      </c>
      <c r="Z95" t="s">
        <v>7</v>
      </c>
      <c r="AA95">
        <v>1.96829114399997</v>
      </c>
      <c r="AB95" t="s">
        <v>8</v>
      </c>
      <c r="AC95">
        <v>1.99023166500001</v>
      </c>
      <c r="AD95" t="s">
        <v>7</v>
      </c>
      <c r="AE95">
        <v>2.07854228999985</v>
      </c>
      <c r="AF95" t="s">
        <v>8</v>
      </c>
      <c r="AG95">
        <v>2.1002121859998999</v>
      </c>
      <c r="AH95" t="s">
        <v>4</v>
      </c>
      <c r="AI95">
        <v>2.24331880099998</v>
      </c>
    </row>
    <row r="96" spans="1:43" x14ac:dyDescent="0.25">
      <c r="A96" s="7">
        <v>42929</v>
      </c>
      <c r="B96" t="s">
        <v>56</v>
      </c>
      <c r="C96" s="3">
        <f>(COUNT(UserTrials[[#This Row],[Event 1]:[Time 56]])-2)/2</f>
        <v>6</v>
      </c>
      <c r="D96">
        <v>95</v>
      </c>
      <c r="E96" t="s">
        <v>14</v>
      </c>
      <c r="F96" t="s">
        <v>6</v>
      </c>
      <c r="G96" t="s">
        <v>2</v>
      </c>
      <c r="H96" t="s">
        <v>3</v>
      </c>
      <c r="I96" s="1">
        <v>1.42699998377793E-5</v>
      </c>
      <c r="J96" t="s">
        <v>7</v>
      </c>
      <c r="K96">
        <v>0.99616927399983901</v>
      </c>
      <c r="L96" t="s">
        <v>8</v>
      </c>
      <c r="M96">
        <v>1.0462032169998501</v>
      </c>
      <c r="N96" t="s">
        <v>7</v>
      </c>
      <c r="O96">
        <v>1.1221115499999901</v>
      </c>
      <c r="P96" t="s">
        <v>8</v>
      </c>
      <c r="Q96">
        <v>1.15203467499986</v>
      </c>
      <c r="R96" t="s">
        <v>7</v>
      </c>
      <c r="S96">
        <v>1.2296870709999399</v>
      </c>
      <c r="T96" t="s">
        <v>8</v>
      </c>
      <c r="U96">
        <v>1.27493644599985</v>
      </c>
      <c r="V96" t="s">
        <v>7</v>
      </c>
      <c r="W96">
        <v>1.35155066399988</v>
      </c>
      <c r="X96" t="s">
        <v>8</v>
      </c>
      <c r="Y96">
        <v>1.3566978519997901</v>
      </c>
      <c r="Z96" t="s">
        <v>7</v>
      </c>
      <c r="AA96">
        <v>1.4615961329998299</v>
      </c>
      <c r="AB96" t="s">
        <v>8</v>
      </c>
      <c r="AC96">
        <v>1.5133628529999801</v>
      </c>
      <c r="AD96" t="s">
        <v>7</v>
      </c>
      <c r="AE96">
        <v>1.58369899799981</v>
      </c>
      <c r="AF96" t="s">
        <v>8</v>
      </c>
      <c r="AG96">
        <v>1.5885958739997901</v>
      </c>
      <c r="AH96" t="s">
        <v>4</v>
      </c>
      <c r="AI96">
        <v>1.8518785819999199</v>
      </c>
    </row>
    <row r="97" spans="1:35" x14ac:dyDescent="0.25">
      <c r="A97" s="7">
        <v>42929</v>
      </c>
      <c r="B97" t="s">
        <v>56</v>
      </c>
      <c r="C97" s="3">
        <f>(COUNT(UserTrials[[#This Row],[Event 1]:[Time 56]])-2)/2</f>
        <v>6</v>
      </c>
      <c r="D97">
        <v>96</v>
      </c>
      <c r="E97" t="s">
        <v>14</v>
      </c>
      <c r="F97" t="s">
        <v>6</v>
      </c>
      <c r="G97" t="s">
        <v>2</v>
      </c>
      <c r="H97" t="s">
        <v>3</v>
      </c>
      <c r="I97" s="1">
        <v>7.5520001701079301E-6</v>
      </c>
      <c r="J97" t="s">
        <v>7</v>
      </c>
      <c r="K97">
        <v>0.65286729200010996</v>
      </c>
      <c r="L97" t="s">
        <v>8</v>
      </c>
      <c r="M97">
        <v>0.71483151000006695</v>
      </c>
      <c r="N97" t="s">
        <v>7</v>
      </c>
      <c r="O97">
        <v>0.79981619700015405</v>
      </c>
      <c r="P97" t="s">
        <v>8</v>
      </c>
      <c r="Q97">
        <v>0.81359275900012995</v>
      </c>
      <c r="R97" t="s">
        <v>7</v>
      </c>
      <c r="S97">
        <v>0.91538203000004603</v>
      </c>
      <c r="T97" t="s">
        <v>8</v>
      </c>
      <c r="U97">
        <v>0.96063317600010101</v>
      </c>
      <c r="V97" t="s">
        <v>7</v>
      </c>
      <c r="W97">
        <v>1.04085213300004</v>
      </c>
      <c r="X97" t="s">
        <v>8</v>
      </c>
      <c r="Y97">
        <v>1.0865507280000199</v>
      </c>
      <c r="Z97" t="s">
        <v>7</v>
      </c>
      <c r="AA97">
        <v>1.16411234200018</v>
      </c>
      <c r="AB97" t="s">
        <v>8</v>
      </c>
      <c r="AC97">
        <v>1.19312432200013</v>
      </c>
      <c r="AD97" t="s">
        <v>7</v>
      </c>
      <c r="AE97">
        <v>1.26959640400014</v>
      </c>
      <c r="AF97" t="s">
        <v>8</v>
      </c>
      <c r="AG97">
        <v>1.2988903630000499</v>
      </c>
      <c r="AH97" t="s">
        <v>4</v>
      </c>
      <c r="AI97">
        <v>1.5902356769999999</v>
      </c>
    </row>
    <row r="98" spans="1:35" x14ac:dyDescent="0.25">
      <c r="A98" s="7">
        <v>42929</v>
      </c>
      <c r="B98" t="s">
        <v>56</v>
      </c>
      <c r="C98" s="3">
        <f>(COUNT(UserTrials[[#This Row],[Event 1]:[Time 56]])-2)/2</f>
        <v>6</v>
      </c>
      <c r="D98">
        <v>97</v>
      </c>
      <c r="E98" t="s">
        <v>14</v>
      </c>
      <c r="F98" t="s">
        <v>6</v>
      </c>
      <c r="G98" t="s">
        <v>2</v>
      </c>
      <c r="H98" t="s">
        <v>3</v>
      </c>
      <c r="I98" s="1">
        <v>8.4890000380255498E-6</v>
      </c>
      <c r="J98" t="s">
        <v>7</v>
      </c>
      <c r="K98">
        <v>0.55305508000014902</v>
      </c>
      <c r="L98" t="s">
        <v>8</v>
      </c>
      <c r="M98">
        <v>0.59586369399994499</v>
      </c>
      <c r="N98" t="s">
        <v>7</v>
      </c>
      <c r="O98">
        <v>0.70099135300006299</v>
      </c>
      <c r="P98" t="s">
        <v>8</v>
      </c>
      <c r="Q98">
        <v>0.72728510299998494</v>
      </c>
      <c r="R98" t="s">
        <v>7</v>
      </c>
      <c r="S98">
        <v>0.803510520000145</v>
      </c>
      <c r="T98" t="s">
        <v>8</v>
      </c>
      <c r="U98">
        <v>0.84954432300014504</v>
      </c>
      <c r="V98" t="s">
        <v>7</v>
      </c>
      <c r="W98">
        <v>0.92696051699999704</v>
      </c>
      <c r="X98" t="s">
        <v>8</v>
      </c>
      <c r="Y98">
        <v>0.95044218600014496</v>
      </c>
      <c r="Z98" t="s">
        <v>7</v>
      </c>
      <c r="AA98">
        <v>1.0492791629999301</v>
      </c>
      <c r="AB98" t="s">
        <v>8</v>
      </c>
      <c r="AC98">
        <v>1.0848971340001199</v>
      </c>
      <c r="AD98" t="s">
        <v>7</v>
      </c>
      <c r="AE98">
        <v>1.1231776550000601</v>
      </c>
      <c r="AF98" t="s">
        <v>8</v>
      </c>
      <c r="AG98">
        <v>1.12801437300004</v>
      </c>
      <c r="AH98" t="s">
        <v>4</v>
      </c>
      <c r="AI98">
        <v>1.3043185910000801</v>
      </c>
    </row>
    <row r="99" spans="1:35" x14ac:dyDescent="0.25">
      <c r="A99" s="7">
        <v>42929</v>
      </c>
      <c r="B99" t="s">
        <v>56</v>
      </c>
      <c r="C99" s="3">
        <f>(COUNT(UserTrials[[#This Row],[Event 1]:[Time 56]])-2)/2</f>
        <v>6</v>
      </c>
      <c r="D99">
        <v>98</v>
      </c>
      <c r="E99" t="s">
        <v>14</v>
      </c>
      <c r="F99" t="s">
        <v>6</v>
      </c>
      <c r="G99" t="s">
        <v>2</v>
      </c>
      <c r="H99" t="s">
        <v>3</v>
      </c>
      <c r="I99" s="1">
        <v>1.47910000123374E-5</v>
      </c>
      <c r="J99" t="s">
        <v>7</v>
      </c>
      <c r="K99">
        <v>0.29435317399997901</v>
      </c>
      <c r="L99" t="s">
        <v>8</v>
      </c>
      <c r="M99">
        <v>0.34501854899986001</v>
      </c>
      <c r="N99" t="s">
        <v>7</v>
      </c>
      <c r="O99">
        <v>0.42164933000003602</v>
      </c>
      <c r="P99" t="s">
        <v>8</v>
      </c>
      <c r="Q99">
        <v>0.443231516999958</v>
      </c>
      <c r="R99" t="s">
        <v>7</v>
      </c>
      <c r="S99">
        <v>0.51916313299989203</v>
      </c>
      <c r="T99" t="s">
        <v>8</v>
      </c>
      <c r="U99">
        <v>0.56592188199988402</v>
      </c>
      <c r="V99" t="s">
        <v>7</v>
      </c>
      <c r="W99">
        <v>0.64171365299989702</v>
      </c>
      <c r="X99" t="s">
        <v>8</v>
      </c>
      <c r="Y99">
        <v>0.64676287099996399</v>
      </c>
      <c r="Z99" t="s">
        <v>7</v>
      </c>
      <c r="AA99">
        <v>0.73231011200005003</v>
      </c>
      <c r="AB99" t="s">
        <v>8</v>
      </c>
      <c r="AC99">
        <v>0.77004672699990795</v>
      </c>
      <c r="AD99" t="s">
        <v>7</v>
      </c>
      <c r="AE99">
        <v>0.82440646600002698</v>
      </c>
      <c r="AF99" t="s">
        <v>8</v>
      </c>
      <c r="AG99">
        <v>0.82894177899993304</v>
      </c>
      <c r="AH99" t="s">
        <v>4</v>
      </c>
      <c r="AI99">
        <v>1.30965543899992</v>
      </c>
    </row>
    <row r="100" spans="1:35" x14ac:dyDescent="0.25">
      <c r="A100" s="7">
        <v>42929</v>
      </c>
      <c r="B100" t="s">
        <v>56</v>
      </c>
      <c r="C100" s="3">
        <f>(COUNT(UserTrials[[#This Row],[Event 1]:[Time 56]])-2)/2</f>
        <v>6</v>
      </c>
      <c r="D100">
        <v>99</v>
      </c>
      <c r="E100" t="s">
        <v>14</v>
      </c>
      <c r="F100" t="s">
        <v>6</v>
      </c>
      <c r="G100" t="s">
        <v>2</v>
      </c>
      <c r="H100" t="s">
        <v>3</v>
      </c>
      <c r="I100" s="1">
        <v>6.7190001118433404E-6</v>
      </c>
      <c r="J100" t="s">
        <v>7</v>
      </c>
      <c r="K100">
        <v>0.47361758000010901</v>
      </c>
      <c r="L100" t="s">
        <v>8</v>
      </c>
      <c r="M100">
        <v>0.51587607999999796</v>
      </c>
      <c r="N100" t="s">
        <v>7</v>
      </c>
      <c r="O100">
        <v>0.60958946400000902</v>
      </c>
      <c r="P100" t="s">
        <v>8</v>
      </c>
      <c r="Q100">
        <v>0.63978633900001103</v>
      </c>
      <c r="R100" t="s">
        <v>7</v>
      </c>
      <c r="S100">
        <v>0.71434909999993501</v>
      </c>
      <c r="T100" t="s">
        <v>8</v>
      </c>
      <c r="U100">
        <v>0.75236290199995803</v>
      </c>
      <c r="V100" t="s">
        <v>7</v>
      </c>
      <c r="W100">
        <v>0.82728967299999501</v>
      </c>
      <c r="X100" t="s">
        <v>8</v>
      </c>
      <c r="Y100">
        <v>0.84306186000003402</v>
      </c>
      <c r="Z100" t="s">
        <v>7</v>
      </c>
      <c r="AA100">
        <v>0.94332852599995898</v>
      </c>
      <c r="AB100" t="s">
        <v>8</v>
      </c>
      <c r="AC100">
        <v>0.98199045299998</v>
      </c>
      <c r="AD100" t="s">
        <v>7</v>
      </c>
      <c r="AE100">
        <v>1.0303543069999199</v>
      </c>
      <c r="AF100" t="s">
        <v>8</v>
      </c>
      <c r="AG100">
        <v>1.0353773799999999</v>
      </c>
      <c r="AH100" t="s">
        <v>4</v>
      </c>
      <c r="AI100">
        <v>1.36881655000001</v>
      </c>
    </row>
    <row r="101" spans="1:35" x14ac:dyDescent="0.25">
      <c r="A101" s="7">
        <v>42929</v>
      </c>
      <c r="B101" t="s">
        <v>56</v>
      </c>
      <c r="C101" s="3">
        <f>(COUNT(UserTrials[[#This Row],[Event 1]:[Time 56]])-2)/2</f>
        <v>6</v>
      </c>
      <c r="D101">
        <v>100</v>
      </c>
      <c r="E101" t="s">
        <v>14</v>
      </c>
      <c r="F101" t="s">
        <v>6</v>
      </c>
      <c r="G101" t="s">
        <v>2</v>
      </c>
      <c r="H101" t="s">
        <v>3</v>
      </c>
      <c r="I101" s="1">
        <v>9.2709999535145403E-6</v>
      </c>
      <c r="J101" t="s">
        <v>7</v>
      </c>
      <c r="K101">
        <v>0.57956452999996999</v>
      </c>
      <c r="L101" t="s">
        <v>8</v>
      </c>
      <c r="M101">
        <v>0.60690187199998002</v>
      </c>
      <c r="N101" t="s">
        <v>7</v>
      </c>
      <c r="O101">
        <v>0.68221322599992995</v>
      </c>
      <c r="P101" t="s">
        <v>8</v>
      </c>
      <c r="Q101">
        <v>0.68988260099990795</v>
      </c>
      <c r="R101" t="s">
        <v>7</v>
      </c>
      <c r="S101">
        <v>0.798239684000009</v>
      </c>
      <c r="T101" t="s">
        <v>8</v>
      </c>
      <c r="U101">
        <v>0.83686588199998302</v>
      </c>
      <c r="V101" t="s">
        <v>7</v>
      </c>
      <c r="W101">
        <v>0.89636760099983803</v>
      </c>
      <c r="X101" t="s">
        <v>8</v>
      </c>
      <c r="Y101">
        <v>0.90149463199986701</v>
      </c>
      <c r="Z101" t="s">
        <v>7</v>
      </c>
      <c r="AA101">
        <v>1.04212739499985</v>
      </c>
      <c r="AB101" t="s">
        <v>8</v>
      </c>
      <c r="AC101">
        <v>1.07082374599986</v>
      </c>
      <c r="AD101" t="s">
        <v>7</v>
      </c>
      <c r="AE101">
        <v>1.0730592149998299</v>
      </c>
      <c r="AF101" t="s">
        <v>8</v>
      </c>
      <c r="AG101">
        <v>1.07606957999996</v>
      </c>
      <c r="AH101" t="s">
        <v>4</v>
      </c>
      <c r="AI101">
        <v>1.6041078619998601</v>
      </c>
    </row>
    <row r="102" spans="1:35" x14ac:dyDescent="0.25">
      <c r="A102" s="7">
        <v>42929</v>
      </c>
      <c r="B102" t="s">
        <v>56</v>
      </c>
      <c r="C102" s="3">
        <f>(COUNT(UserTrials[[#This Row],[Event 1]:[Time 56]])-2)/2</f>
        <v>6</v>
      </c>
      <c r="D102">
        <v>101</v>
      </c>
      <c r="E102" t="s">
        <v>14</v>
      </c>
      <c r="F102" t="s">
        <v>6</v>
      </c>
      <c r="G102" t="s">
        <v>2</v>
      </c>
      <c r="H102" t="s">
        <v>3</v>
      </c>
      <c r="I102" s="1">
        <v>1.2500000138970701E-5</v>
      </c>
      <c r="J102" t="s">
        <v>7</v>
      </c>
      <c r="K102">
        <v>0.83736726699998998</v>
      </c>
      <c r="L102" t="s">
        <v>8</v>
      </c>
      <c r="M102">
        <v>0.87937294500011298</v>
      </c>
      <c r="N102" t="s">
        <v>7</v>
      </c>
      <c r="O102">
        <v>0.98039018300005398</v>
      </c>
      <c r="P102" t="s">
        <v>8</v>
      </c>
      <c r="Q102">
        <v>1.00656497599993</v>
      </c>
      <c r="R102" t="s">
        <v>7</v>
      </c>
      <c r="S102">
        <v>1.0827932560000499</v>
      </c>
      <c r="T102" t="s">
        <v>8</v>
      </c>
      <c r="U102">
        <v>1.12951304900002</v>
      </c>
      <c r="V102" t="s">
        <v>7</v>
      </c>
      <c r="W102">
        <v>1.2058528919999301</v>
      </c>
      <c r="X102" t="s">
        <v>8</v>
      </c>
      <c r="Y102">
        <v>1.2112853390001399</v>
      </c>
      <c r="Z102" t="s">
        <v>7</v>
      </c>
      <c r="AA102">
        <v>1.33220971500009</v>
      </c>
      <c r="AB102" t="s">
        <v>8</v>
      </c>
      <c r="AC102">
        <v>1.3437638820000699</v>
      </c>
      <c r="AD102" t="s">
        <v>7</v>
      </c>
      <c r="AE102">
        <v>1.3980123720000299</v>
      </c>
      <c r="AF102" t="s">
        <v>8</v>
      </c>
      <c r="AG102">
        <v>1.40281028799995</v>
      </c>
      <c r="AH102" t="s">
        <v>4</v>
      </c>
      <c r="AI102">
        <v>1.8819350430001101</v>
      </c>
    </row>
    <row r="103" spans="1:35" x14ac:dyDescent="0.25">
      <c r="A103" s="7">
        <v>42929</v>
      </c>
      <c r="B103" t="s">
        <v>56</v>
      </c>
      <c r="C103" s="3">
        <f>(COUNT(UserTrials[[#This Row],[Event 1]:[Time 56]])-2)/2</f>
        <v>6</v>
      </c>
      <c r="D103">
        <v>102</v>
      </c>
      <c r="E103" t="s">
        <v>14</v>
      </c>
      <c r="F103" t="s">
        <v>6</v>
      </c>
      <c r="G103" t="s">
        <v>2</v>
      </c>
      <c r="H103" t="s">
        <v>3</v>
      </c>
      <c r="I103" s="1">
        <v>9.0099999852100104E-6</v>
      </c>
      <c r="J103" t="s">
        <v>7</v>
      </c>
      <c r="K103">
        <v>0.53378076699982502</v>
      </c>
      <c r="L103" t="s">
        <v>8</v>
      </c>
      <c r="M103">
        <v>0.59911160100000405</v>
      </c>
      <c r="N103" t="s">
        <v>7</v>
      </c>
      <c r="O103">
        <v>0.67984602799992899</v>
      </c>
      <c r="P103" t="s">
        <v>8</v>
      </c>
      <c r="Q103">
        <v>0.70949373599978505</v>
      </c>
      <c r="R103" t="s">
        <v>7</v>
      </c>
      <c r="S103">
        <v>0.78958560999990302</v>
      </c>
      <c r="T103" t="s">
        <v>8</v>
      </c>
      <c r="U103">
        <v>0.83562055899983501</v>
      </c>
      <c r="V103" t="s">
        <v>7</v>
      </c>
      <c r="W103">
        <v>0.91203649599992698</v>
      </c>
      <c r="X103" t="s">
        <v>8</v>
      </c>
      <c r="Y103">
        <v>0.92568993399981903</v>
      </c>
      <c r="Z103" t="s">
        <v>7</v>
      </c>
      <c r="AA103">
        <v>1.02312232699978</v>
      </c>
      <c r="AB103" t="s">
        <v>8</v>
      </c>
      <c r="AC103">
        <v>1.0619601419998601</v>
      </c>
      <c r="AD103" t="s">
        <v>7</v>
      </c>
      <c r="AE103">
        <v>1.12120956799981</v>
      </c>
      <c r="AF103" t="s">
        <v>8</v>
      </c>
      <c r="AG103">
        <v>1.1262570689998399</v>
      </c>
      <c r="AH103" t="s">
        <v>4</v>
      </c>
      <c r="AI103">
        <v>1.3630364959999399</v>
      </c>
    </row>
    <row r="104" spans="1:35" x14ac:dyDescent="0.25">
      <c r="A104" s="7">
        <v>42929</v>
      </c>
      <c r="B104" t="s">
        <v>56</v>
      </c>
      <c r="C104" s="3">
        <f>(COUNT(UserTrials[[#This Row],[Event 1]:[Time 56]])-2)/2</f>
        <v>6</v>
      </c>
      <c r="D104">
        <v>103</v>
      </c>
      <c r="E104" t="s">
        <v>14</v>
      </c>
      <c r="F104" t="s">
        <v>6</v>
      </c>
      <c r="G104" t="s">
        <v>2</v>
      </c>
      <c r="H104" t="s">
        <v>3</v>
      </c>
      <c r="I104" s="1">
        <v>7.5000000379077299E-6</v>
      </c>
      <c r="J104" t="s">
        <v>7</v>
      </c>
      <c r="K104">
        <v>0.60463759899994296</v>
      </c>
      <c r="L104" t="s">
        <v>8</v>
      </c>
      <c r="M104">
        <v>0.63970536600004302</v>
      </c>
      <c r="N104" t="s">
        <v>7</v>
      </c>
      <c r="O104">
        <v>0.74986411300005695</v>
      </c>
      <c r="P104" t="s">
        <v>8</v>
      </c>
      <c r="Q104">
        <v>0.76786843800005</v>
      </c>
      <c r="R104" t="s">
        <v>7</v>
      </c>
      <c r="S104">
        <v>0.84430728899997098</v>
      </c>
      <c r="T104" t="s">
        <v>8</v>
      </c>
      <c r="U104">
        <v>0.89726635400006605</v>
      </c>
      <c r="V104" t="s">
        <v>7</v>
      </c>
      <c r="W104">
        <v>0.97459140599994498</v>
      </c>
      <c r="X104" t="s">
        <v>8</v>
      </c>
      <c r="Y104">
        <v>0.99147729099991</v>
      </c>
      <c r="Z104" t="s">
        <v>7</v>
      </c>
      <c r="AA104">
        <v>1.0901618739999299</v>
      </c>
      <c r="AB104" t="s">
        <v>8</v>
      </c>
      <c r="AC104">
        <v>1.12861838499998</v>
      </c>
      <c r="AD104" t="s">
        <v>7</v>
      </c>
      <c r="AE104">
        <v>1.1770155720000699</v>
      </c>
      <c r="AF104" t="s">
        <v>8</v>
      </c>
      <c r="AG104">
        <v>1.18206739599986</v>
      </c>
      <c r="AH104" t="s">
        <v>4</v>
      </c>
      <c r="AI104">
        <v>1.38584025999989</v>
      </c>
    </row>
    <row r="105" spans="1:35" x14ac:dyDescent="0.25">
      <c r="A105" s="7">
        <v>42929</v>
      </c>
      <c r="B105" t="s">
        <v>56</v>
      </c>
      <c r="C105" s="3">
        <f>(COUNT(UserTrials[[#This Row],[Event 1]:[Time 56]])-2)/2</f>
        <v>6</v>
      </c>
      <c r="D105">
        <v>104</v>
      </c>
      <c r="E105" t="s">
        <v>14</v>
      </c>
      <c r="F105" t="s">
        <v>6</v>
      </c>
      <c r="G105" t="s">
        <v>2</v>
      </c>
      <c r="H105" t="s">
        <v>3</v>
      </c>
      <c r="I105" s="1">
        <v>1.2343999969743799E-5</v>
      </c>
      <c r="J105" t="s">
        <v>7</v>
      </c>
      <c r="K105">
        <v>1.10520935700014</v>
      </c>
      <c r="L105" t="s">
        <v>8</v>
      </c>
      <c r="M105">
        <v>1.14043514000013</v>
      </c>
      <c r="N105" t="s">
        <v>7</v>
      </c>
      <c r="O105">
        <v>1.22983123300014</v>
      </c>
      <c r="P105" t="s">
        <v>8</v>
      </c>
      <c r="Q105">
        <v>1.2673757649999899</v>
      </c>
      <c r="R105" t="s">
        <v>7</v>
      </c>
      <c r="S105">
        <v>1.3446105570001201</v>
      </c>
      <c r="T105" t="s">
        <v>8</v>
      </c>
      <c r="U105">
        <v>1.3988739420001299</v>
      </c>
      <c r="V105" t="s">
        <v>7</v>
      </c>
      <c r="W105">
        <v>1.4755546179999299</v>
      </c>
      <c r="X105" t="s">
        <v>8</v>
      </c>
      <c r="Y105">
        <v>1.4888490989999299</v>
      </c>
      <c r="Z105" t="s">
        <v>7</v>
      </c>
      <c r="AA105">
        <v>1.59441524199996</v>
      </c>
      <c r="AB105" t="s">
        <v>8</v>
      </c>
      <c r="AC105">
        <v>1.62992227600011</v>
      </c>
      <c r="AD105" t="s">
        <v>7</v>
      </c>
      <c r="AE105">
        <v>1.6776524320000501</v>
      </c>
      <c r="AF105" t="s">
        <v>8</v>
      </c>
      <c r="AG105">
        <v>1.6819956090000601</v>
      </c>
      <c r="AH105" t="s">
        <v>4</v>
      </c>
      <c r="AI105">
        <v>1.94933879300015</v>
      </c>
    </row>
    <row r="106" spans="1:35" x14ac:dyDescent="0.25">
      <c r="A106" s="7">
        <v>42929</v>
      </c>
      <c r="B106" t="s">
        <v>56</v>
      </c>
      <c r="C106" s="3">
        <f>(COUNT(UserTrials[[#This Row],[Event 1]:[Time 56]])-2)/2</f>
        <v>6</v>
      </c>
      <c r="D106">
        <v>105</v>
      </c>
      <c r="E106" t="s">
        <v>14</v>
      </c>
      <c r="F106" t="s">
        <v>6</v>
      </c>
      <c r="G106" t="s">
        <v>2</v>
      </c>
      <c r="H106" t="s">
        <v>3</v>
      </c>
      <c r="I106" s="1">
        <v>1.2968999953955E-5</v>
      </c>
      <c r="J106" t="s">
        <v>7</v>
      </c>
      <c r="K106">
        <v>0.350971717999982</v>
      </c>
      <c r="L106" t="s">
        <v>8</v>
      </c>
      <c r="M106">
        <v>0.40126192699995</v>
      </c>
      <c r="N106" t="s">
        <v>7</v>
      </c>
      <c r="O106">
        <v>0.47767577900003699</v>
      </c>
      <c r="P106" t="s">
        <v>8</v>
      </c>
      <c r="Q106">
        <v>0.49131348800005897</v>
      </c>
      <c r="R106" t="s">
        <v>7</v>
      </c>
      <c r="S106">
        <v>0.58418978999998195</v>
      </c>
      <c r="T106" t="s">
        <v>8</v>
      </c>
      <c r="U106">
        <v>0.63032489500005795</v>
      </c>
      <c r="V106" t="s">
        <v>7</v>
      </c>
      <c r="W106">
        <v>0.70560911300003604</v>
      </c>
      <c r="X106" t="s">
        <v>8</v>
      </c>
      <c r="Y106">
        <v>0.71065385199995001</v>
      </c>
      <c r="Z106" t="s">
        <v>7</v>
      </c>
      <c r="AA106">
        <v>0.80884379999997602</v>
      </c>
      <c r="AB106" t="s">
        <v>8</v>
      </c>
      <c r="AC106">
        <v>0.85611494599993399</v>
      </c>
      <c r="AD106" t="s">
        <v>7</v>
      </c>
      <c r="AE106">
        <v>0.88740874800009795</v>
      </c>
      <c r="AF106" t="s">
        <v>8</v>
      </c>
      <c r="AG106">
        <v>0.89246400900014999</v>
      </c>
      <c r="AH106" t="s">
        <v>4</v>
      </c>
      <c r="AI106">
        <v>1.07444713400013</v>
      </c>
    </row>
    <row r="107" spans="1:35" x14ac:dyDescent="0.25">
      <c r="A107" s="7">
        <v>42929</v>
      </c>
      <c r="B107" t="s">
        <v>56</v>
      </c>
      <c r="C107" s="3">
        <f>(COUNT(UserTrials[[#This Row],[Event 1]:[Time 56]])-2)/2</f>
        <v>6</v>
      </c>
      <c r="D107">
        <v>106</v>
      </c>
      <c r="E107" t="s">
        <v>14</v>
      </c>
      <c r="F107" t="s">
        <v>9</v>
      </c>
      <c r="G107" t="s">
        <v>2</v>
      </c>
      <c r="H107" t="s">
        <v>3</v>
      </c>
      <c r="I107" s="1">
        <v>8.2810001913458092E-6</v>
      </c>
      <c r="J107" t="s">
        <v>7</v>
      </c>
      <c r="K107">
        <v>12.694809387999999</v>
      </c>
      <c r="L107" t="s">
        <v>8</v>
      </c>
      <c r="M107">
        <v>12.722676245000001</v>
      </c>
      <c r="N107" t="s">
        <v>7</v>
      </c>
      <c r="O107">
        <v>12.799015412999999</v>
      </c>
      <c r="P107" t="s">
        <v>8</v>
      </c>
      <c r="Q107">
        <v>12.804229268000199</v>
      </c>
      <c r="R107" t="s">
        <v>7</v>
      </c>
      <c r="S107">
        <v>12.932303901999999</v>
      </c>
      <c r="T107" t="s">
        <v>8</v>
      </c>
      <c r="U107">
        <v>13.006188328999899</v>
      </c>
      <c r="V107" t="s">
        <v>7</v>
      </c>
      <c r="W107">
        <v>13.1163455160001</v>
      </c>
      <c r="X107" t="s">
        <v>8</v>
      </c>
      <c r="Y107">
        <v>13.151358746000099</v>
      </c>
      <c r="Z107" t="s">
        <v>7</v>
      </c>
      <c r="AA107">
        <v>13.22745463</v>
      </c>
      <c r="AB107" t="s">
        <v>8</v>
      </c>
      <c r="AC107">
        <v>13.280796974000101</v>
      </c>
      <c r="AD107" t="s">
        <v>7</v>
      </c>
      <c r="AE107">
        <v>13.36118463</v>
      </c>
      <c r="AF107" t="s">
        <v>8</v>
      </c>
      <c r="AG107">
        <v>13.398462755000001</v>
      </c>
      <c r="AH107" t="s">
        <v>4</v>
      </c>
      <c r="AI107">
        <v>13.625857859</v>
      </c>
    </row>
    <row r="108" spans="1:35" x14ac:dyDescent="0.25">
      <c r="A108" s="7">
        <v>42929</v>
      </c>
      <c r="B108" t="s">
        <v>56</v>
      </c>
      <c r="C108" s="3">
        <f>(COUNT(UserTrials[[#This Row],[Event 1]:[Time 56]])-2)/2</f>
        <v>6</v>
      </c>
      <c r="D108">
        <v>107</v>
      </c>
      <c r="E108" t="s">
        <v>14</v>
      </c>
      <c r="F108" t="s">
        <v>9</v>
      </c>
      <c r="G108" t="s">
        <v>2</v>
      </c>
      <c r="H108" t="s">
        <v>3</v>
      </c>
      <c r="I108" s="1">
        <v>1.33859998641128E-5</v>
      </c>
      <c r="J108" t="s">
        <v>7</v>
      </c>
      <c r="K108">
        <v>2.05729305999989</v>
      </c>
      <c r="L108" t="s">
        <v>8</v>
      </c>
      <c r="M108">
        <v>2.0774404919998202</v>
      </c>
      <c r="N108" t="s">
        <v>7</v>
      </c>
      <c r="O108">
        <v>2.1518418050000001</v>
      </c>
      <c r="P108" t="s">
        <v>8</v>
      </c>
      <c r="Q108">
        <v>2.18132724099996</v>
      </c>
      <c r="R108" t="s">
        <v>7</v>
      </c>
      <c r="S108">
        <v>2.2571797379998699</v>
      </c>
      <c r="T108" t="s">
        <v>8</v>
      </c>
      <c r="U108">
        <v>2.3036304169997899</v>
      </c>
      <c r="V108" t="s">
        <v>7</v>
      </c>
      <c r="W108">
        <v>2.3794656239999701</v>
      </c>
      <c r="X108" t="s">
        <v>8</v>
      </c>
      <c r="Y108">
        <v>2.3842403109999801</v>
      </c>
      <c r="Z108" t="s">
        <v>7</v>
      </c>
      <c r="AA108">
        <v>2.47322239399977</v>
      </c>
      <c r="AB108" t="s">
        <v>8</v>
      </c>
      <c r="AC108">
        <v>2.5118584379999902</v>
      </c>
      <c r="AD108" t="s">
        <v>7</v>
      </c>
      <c r="AE108">
        <v>2.5665840109997999</v>
      </c>
      <c r="AF108" t="s">
        <v>8</v>
      </c>
      <c r="AG108">
        <v>2.57085182299988</v>
      </c>
      <c r="AH108" t="s">
        <v>4</v>
      </c>
      <c r="AI108">
        <v>2.7091727099998399</v>
      </c>
    </row>
    <row r="109" spans="1:35" x14ac:dyDescent="0.25">
      <c r="A109" s="7">
        <v>42929</v>
      </c>
      <c r="B109" t="s">
        <v>56</v>
      </c>
      <c r="C109" s="3">
        <f>(COUNT(UserTrials[[#This Row],[Event 1]:[Time 56]])-2)/2</f>
        <v>6</v>
      </c>
      <c r="D109">
        <v>108</v>
      </c>
      <c r="E109" t="s">
        <v>14</v>
      </c>
      <c r="F109" t="s">
        <v>9</v>
      </c>
      <c r="G109" t="s">
        <v>2</v>
      </c>
      <c r="H109" t="s">
        <v>3</v>
      </c>
      <c r="I109" s="1">
        <v>1.2083999990863901E-5</v>
      </c>
      <c r="J109" t="s">
        <v>7</v>
      </c>
      <c r="K109">
        <v>0.67703315800008501</v>
      </c>
      <c r="L109" t="s">
        <v>8</v>
      </c>
      <c r="M109">
        <v>0.72648109300007402</v>
      </c>
      <c r="N109" t="s">
        <v>7</v>
      </c>
      <c r="O109">
        <v>0.79962197800000401</v>
      </c>
      <c r="P109" t="s">
        <v>8</v>
      </c>
      <c r="Q109">
        <v>0.83041776000004497</v>
      </c>
      <c r="R109" t="s">
        <v>7</v>
      </c>
      <c r="S109">
        <v>0.90789338500007899</v>
      </c>
      <c r="T109" t="s">
        <v>8</v>
      </c>
      <c r="U109">
        <v>0.94955281200009201</v>
      </c>
      <c r="V109" t="s">
        <v>7</v>
      </c>
      <c r="W109">
        <v>1.02280499900007</v>
      </c>
      <c r="X109" t="s">
        <v>8</v>
      </c>
      <c r="Y109">
        <v>1.0362532290000599</v>
      </c>
      <c r="Z109" t="s">
        <v>7</v>
      </c>
      <c r="AA109">
        <v>1.1120982279999201</v>
      </c>
      <c r="AB109" t="s">
        <v>8</v>
      </c>
      <c r="AC109">
        <v>1.15054145699991</v>
      </c>
      <c r="AD109" t="s">
        <v>7</v>
      </c>
      <c r="AE109">
        <v>1.2266822910000801</v>
      </c>
      <c r="AF109" t="s">
        <v>8</v>
      </c>
      <c r="AG109">
        <v>1.2318491139999399</v>
      </c>
      <c r="AH109" t="s">
        <v>4</v>
      </c>
      <c r="AI109">
        <v>1.481593857</v>
      </c>
    </row>
    <row r="110" spans="1:35" x14ac:dyDescent="0.25">
      <c r="A110" s="7">
        <v>42929</v>
      </c>
      <c r="B110" t="s">
        <v>56</v>
      </c>
      <c r="C110" s="3">
        <f>(COUNT(UserTrials[[#This Row],[Event 1]:[Time 56]])-2)/2</f>
        <v>6</v>
      </c>
      <c r="D110">
        <v>109</v>
      </c>
      <c r="E110" t="s">
        <v>14</v>
      </c>
      <c r="F110" t="s">
        <v>9</v>
      </c>
      <c r="G110" t="s">
        <v>2</v>
      </c>
      <c r="H110" t="s">
        <v>3</v>
      </c>
      <c r="I110" s="1">
        <v>7.60399984756077E-6</v>
      </c>
      <c r="J110" t="s">
        <v>7</v>
      </c>
      <c r="K110">
        <v>2.5602523899999499</v>
      </c>
      <c r="L110" t="s">
        <v>8</v>
      </c>
      <c r="M110">
        <v>2.6085034860000098</v>
      </c>
      <c r="N110" t="s">
        <v>7</v>
      </c>
      <c r="O110">
        <v>2.6857507769998299</v>
      </c>
      <c r="P110" t="s">
        <v>8</v>
      </c>
      <c r="Q110">
        <v>2.7150089550000298</v>
      </c>
      <c r="R110" t="s">
        <v>7</v>
      </c>
      <c r="S110">
        <v>2.7913976499999</v>
      </c>
      <c r="T110" t="s">
        <v>8</v>
      </c>
      <c r="U110">
        <v>2.8376460379999999</v>
      </c>
      <c r="V110" t="s">
        <v>7</v>
      </c>
      <c r="W110">
        <v>2.9083213489998299</v>
      </c>
      <c r="X110" t="s">
        <v>8</v>
      </c>
      <c r="Y110">
        <v>2.912882287</v>
      </c>
      <c r="Z110" t="s">
        <v>7</v>
      </c>
      <c r="AA110">
        <v>3.0020134839999102</v>
      </c>
      <c r="AB110" t="s">
        <v>8</v>
      </c>
      <c r="AC110">
        <v>3.04226926599994</v>
      </c>
      <c r="AD110" t="s">
        <v>7</v>
      </c>
      <c r="AE110">
        <v>3.07378817199992</v>
      </c>
      <c r="AF110" t="s">
        <v>8</v>
      </c>
      <c r="AG110">
        <v>3.0784059850000101</v>
      </c>
      <c r="AH110" t="s">
        <v>4</v>
      </c>
      <c r="AI110">
        <v>3.2960530769998901</v>
      </c>
    </row>
    <row r="111" spans="1:35" x14ac:dyDescent="0.25">
      <c r="A111" s="7">
        <v>42929</v>
      </c>
      <c r="B111" t="s">
        <v>56</v>
      </c>
      <c r="C111" s="3">
        <f>(COUNT(UserTrials[[#This Row],[Event 1]:[Time 56]])-2)/2</f>
        <v>6</v>
      </c>
      <c r="D111">
        <v>110</v>
      </c>
      <c r="E111" t="s">
        <v>14</v>
      </c>
      <c r="F111" t="s">
        <v>9</v>
      </c>
      <c r="G111" t="s">
        <v>2</v>
      </c>
      <c r="H111" t="s">
        <v>3</v>
      </c>
      <c r="I111" s="1">
        <v>1.27089999750751E-5</v>
      </c>
      <c r="J111" t="s">
        <v>7</v>
      </c>
      <c r="K111">
        <v>0.68688062699993602</v>
      </c>
      <c r="L111" t="s">
        <v>8</v>
      </c>
      <c r="M111">
        <v>0.72884968599987499</v>
      </c>
      <c r="N111" t="s">
        <v>7</v>
      </c>
      <c r="O111">
        <v>0.80557202999989297</v>
      </c>
      <c r="P111" t="s">
        <v>8</v>
      </c>
      <c r="Q111">
        <v>0.83814255099991897</v>
      </c>
      <c r="R111" t="s">
        <v>7</v>
      </c>
      <c r="S111">
        <v>0.91492775799997605</v>
      </c>
      <c r="T111" t="s">
        <v>8</v>
      </c>
      <c r="U111">
        <v>0.95326755099995297</v>
      </c>
      <c r="V111" t="s">
        <v>7</v>
      </c>
      <c r="W111">
        <v>1.0298098409998599</v>
      </c>
      <c r="X111" t="s">
        <v>8</v>
      </c>
      <c r="Y111">
        <v>1.03536489399994</v>
      </c>
      <c r="Z111" t="s">
        <v>7</v>
      </c>
      <c r="AA111">
        <v>1.11180171599994</v>
      </c>
      <c r="AB111" t="s">
        <v>8</v>
      </c>
      <c r="AC111">
        <v>1.1582866659998601</v>
      </c>
      <c r="AD111" t="s">
        <v>7</v>
      </c>
      <c r="AE111">
        <v>1.21780255199996</v>
      </c>
      <c r="AF111" t="s">
        <v>8</v>
      </c>
      <c r="AG111">
        <v>1.22268895699994</v>
      </c>
      <c r="AH111" t="s">
        <v>4</v>
      </c>
      <c r="AI111">
        <v>1.35799494799994</v>
      </c>
    </row>
    <row r="112" spans="1:35" x14ac:dyDescent="0.25">
      <c r="A112" s="7">
        <v>42929</v>
      </c>
      <c r="B112" t="s">
        <v>56</v>
      </c>
      <c r="C112" s="3">
        <f>(COUNT(UserTrials[[#This Row],[Event 1]:[Time 56]])-2)/2</f>
        <v>6</v>
      </c>
      <c r="D112">
        <v>111</v>
      </c>
      <c r="E112" t="s">
        <v>14</v>
      </c>
      <c r="F112" t="s">
        <v>11</v>
      </c>
      <c r="G112" t="s">
        <v>2</v>
      </c>
      <c r="H112" t="s">
        <v>3</v>
      </c>
      <c r="I112" s="1">
        <v>1.08859999272681E-5</v>
      </c>
      <c r="J112" t="s">
        <v>7</v>
      </c>
      <c r="K112">
        <v>3.2286272369999498</v>
      </c>
      <c r="L112" t="s">
        <v>8</v>
      </c>
      <c r="M112">
        <v>3.26743921499996</v>
      </c>
      <c r="N112" t="s">
        <v>7</v>
      </c>
      <c r="O112">
        <v>3.3520459329999901</v>
      </c>
      <c r="P112" t="s">
        <v>8</v>
      </c>
      <c r="Q112">
        <v>3.3662224439999502</v>
      </c>
      <c r="R112" t="s">
        <v>7</v>
      </c>
      <c r="S112">
        <v>3.4431692109999399</v>
      </c>
      <c r="T112" t="s">
        <v>8</v>
      </c>
      <c r="U112">
        <v>3.4483085349997902</v>
      </c>
      <c r="V112" t="s">
        <v>7</v>
      </c>
      <c r="W112">
        <v>3.5421711909998499</v>
      </c>
      <c r="X112" t="s">
        <v>8</v>
      </c>
      <c r="Y112">
        <v>3.5512006189999199</v>
      </c>
      <c r="Z112" t="s">
        <v>7</v>
      </c>
      <c r="AA112">
        <v>3.6253756179999002</v>
      </c>
      <c r="AB112" t="s">
        <v>8</v>
      </c>
      <c r="AC112">
        <v>3.63093738999987</v>
      </c>
      <c r="AD112" t="s">
        <v>7</v>
      </c>
      <c r="AE112">
        <v>3.68512613999996</v>
      </c>
      <c r="AF112" t="s">
        <v>8</v>
      </c>
      <c r="AG112">
        <v>3.6895630679998699</v>
      </c>
      <c r="AH112" t="s">
        <v>4</v>
      </c>
      <c r="AI112">
        <v>4.2521263969999801</v>
      </c>
    </row>
    <row r="113" spans="1:35" x14ac:dyDescent="0.25">
      <c r="A113" s="7">
        <v>42929</v>
      </c>
      <c r="B113" t="s">
        <v>56</v>
      </c>
      <c r="C113" s="3">
        <f>(COUNT(UserTrials[[#This Row],[Event 1]:[Time 56]])-2)/2</f>
        <v>6</v>
      </c>
      <c r="D113">
        <v>112</v>
      </c>
      <c r="E113" t="s">
        <v>14</v>
      </c>
      <c r="F113" t="s">
        <v>11</v>
      </c>
      <c r="G113" t="s">
        <v>2</v>
      </c>
      <c r="H113" t="s">
        <v>3</v>
      </c>
      <c r="I113" s="1">
        <v>1.2813000012101799E-5</v>
      </c>
      <c r="J113" t="s">
        <v>7</v>
      </c>
      <c r="K113">
        <v>0.50473625999984495</v>
      </c>
      <c r="L113" t="s">
        <v>8</v>
      </c>
      <c r="M113">
        <v>0.54712265299985996</v>
      </c>
      <c r="N113" t="s">
        <v>7</v>
      </c>
      <c r="O113">
        <v>0.65284395599996903</v>
      </c>
      <c r="P113" t="s">
        <v>8</v>
      </c>
      <c r="Q113">
        <v>0.67242708300000198</v>
      </c>
      <c r="R113" t="s">
        <v>7</v>
      </c>
      <c r="S113">
        <v>0.763355206999904</v>
      </c>
      <c r="T113" t="s">
        <v>8</v>
      </c>
      <c r="U113">
        <v>0.76535140499981902</v>
      </c>
      <c r="V113" t="s">
        <v>7</v>
      </c>
      <c r="W113">
        <v>0.84368130099983296</v>
      </c>
      <c r="X113" t="s">
        <v>8</v>
      </c>
      <c r="Y113">
        <v>0.84658088399987697</v>
      </c>
      <c r="Z113" t="s">
        <v>7</v>
      </c>
      <c r="AA113">
        <v>0.927228383999818</v>
      </c>
      <c r="AB113" t="s">
        <v>8</v>
      </c>
      <c r="AC113">
        <v>0.92974567599981095</v>
      </c>
      <c r="AD113" t="s">
        <v>7</v>
      </c>
      <c r="AE113">
        <v>0.99455978999981198</v>
      </c>
      <c r="AF113" t="s">
        <v>8</v>
      </c>
      <c r="AG113">
        <v>0.99849124899992603</v>
      </c>
      <c r="AH113" t="s">
        <v>4</v>
      </c>
      <c r="AI113">
        <v>1.1148514569999799</v>
      </c>
    </row>
    <row r="114" spans="1:35" x14ac:dyDescent="0.25">
      <c r="A114" s="7">
        <v>42929</v>
      </c>
      <c r="B114" t="s">
        <v>56</v>
      </c>
      <c r="C114" s="3">
        <f>(COUNT(UserTrials[[#This Row],[Event 1]:[Time 56]])-2)/2</f>
        <v>6</v>
      </c>
      <c r="D114">
        <v>113</v>
      </c>
      <c r="E114" t="s">
        <v>14</v>
      </c>
      <c r="F114" t="s">
        <v>11</v>
      </c>
      <c r="G114" t="s">
        <v>2</v>
      </c>
      <c r="H114" t="s">
        <v>3</v>
      </c>
      <c r="I114" s="1">
        <v>8.4900000274501508E-6</v>
      </c>
      <c r="J114" t="s">
        <v>7</v>
      </c>
      <c r="K114">
        <v>0.50818939200007596</v>
      </c>
      <c r="L114" t="s">
        <v>8</v>
      </c>
      <c r="M114">
        <v>0.55027406199997098</v>
      </c>
      <c r="N114" t="s">
        <v>7</v>
      </c>
      <c r="O114">
        <v>0.62606489499989904</v>
      </c>
      <c r="P114" t="s">
        <v>8</v>
      </c>
      <c r="Q114">
        <v>0.65630843799999605</v>
      </c>
      <c r="R114" t="s">
        <v>7</v>
      </c>
      <c r="S114">
        <v>0.73304010400010999</v>
      </c>
      <c r="T114" t="s">
        <v>8</v>
      </c>
      <c r="U114">
        <v>0.75458380200007003</v>
      </c>
      <c r="V114" t="s">
        <v>7</v>
      </c>
      <c r="W114">
        <v>0.83067260400002796</v>
      </c>
      <c r="X114" t="s">
        <v>8</v>
      </c>
      <c r="Y114">
        <v>0.83602927099991498</v>
      </c>
      <c r="Z114" t="s">
        <v>7</v>
      </c>
      <c r="AA114">
        <v>0.91650385299999404</v>
      </c>
      <c r="AB114" t="s">
        <v>8</v>
      </c>
      <c r="AC114">
        <v>0.955171978999942</v>
      </c>
      <c r="AD114" t="s">
        <v>7</v>
      </c>
      <c r="AE114">
        <v>1.02546661399992</v>
      </c>
      <c r="AF114" t="s">
        <v>8</v>
      </c>
      <c r="AG114">
        <v>1.03050802000007</v>
      </c>
      <c r="AH114" t="s">
        <v>4</v>
      </c>
      <c r="AI114">
        <v>1.14633218700009</v>
      </c>
    </row>
    <row r="115" spans="1:35" x14ac:dyDescent="0.25">
      <c r="A115" s="7">
        <v>42929</v>
      </c>
      <c r="B115" t="s">
        <v>56</v>
      </c>
      <c r="C115" s="3">
        <f>(COUNT(UserTrials[[#This Row],[Event 1]:[Time 56]])-2)/2</f>
        <v>6</v>
      </c>
      <c r="D115">
        <v>114</v>
      </c>
      <c r="E115" t="s">
        <v>14</v>
      </c>
      <c r="F115" t="s">
        <v>11</v>
      </c>
      <c r="G115" t="s">
        <v>2</v>
      </c>
      <c r="H115" t="s">
        <v>3</v>
      </c>
      <c r="I115" s="1">
        <v>7.8640000538143795E-6</v>
      </c>
      <c r="J115" t="s">
        <v>7</v>
      </c>
      <c r="K115">
        <v>0.77906322900003</v>
      </c>
      <c r="L115" t="s">
        <v>8</v>
      </c>
      <c r="M115">
        <v>0.81663848900006997</v>
      </c>
      <c r="N115" t="s">
        <v>7</v>
      </c>
      <c r="O115">
        <v>0.893620155999997</v>
      </c>
      <c r="P115" t="s">
        <v>8</v>
      </c>
      <c r="Q115">
        <v>0.90061666600013202</v>
      </c>
      <c r="R115" t="s">
        <v>7</v>
      </c>
      <c r="S115">
        <v>0.98362520800014797</v>
      </c>
      <c r="T115" t="s">
        <v>8</v>
      </c>
      <c r="U115">
        <v>1.02211968699998</v>
      </c>
      <c r="V115" t="s">
        <v>7</v>
      </c>
      <c r="W115">
        <v>1.0818272910000799</v>
      </c>
      <c r="X115" t="s">
        <v>8</v>
      </c>
      <c r="Y115">
        <v>1.0867522390001301</v>
      </c>
      <c r="Z115" t="s">
        <v>7</v>
      </c>
      <c r="AA115">
        <v>1.1805440089999499</v>
      </c>
      <c r="AB115" t="s">
        <v>8</v>
      </c>
      <c r="AC115">
        <v>1.2108785929999599</v>
      </c>
      <c r="AD115" t="s">
        <v>7</v>
      </c>
      <c r="AE115">
        <v>1.24874989600016</v>
      </c>
      <c r="AF115" t="s">
        <v>8</v>
      </c>
      <c r="AG115">
        <v>1.2533054170000899</v>
      </c>
      <c r="AH115" t="s">
        <v>4</v>
      </c>
      <c r="AI115">
        <v>1.3871690099999701</v>
      </c>
    </row>
    <row r="116" spans="1:35" x14ac:dyDescent="0.25">
      <c r="A116" s="7">
        <v>42929</v>
      </c>
      <c r="B116" t="s">
        <v>56</v>
      </c>
      <c r="C116" s="3">
        <f>(COUNT(UserTrials[[#This Row],[Event 1]:[Time 56]])-2)/2</f>
        <v>6</v>
      </c>
      <c r="D116">
        <v>115</v>
      </c>
      <c r="E116" t="s">
        <v>14</v>
      </c>
      <c r="F116" t="s">
        <v>11</v>
      </c>
      <c r="G116" t="s">
        <v>2</v>
      </c>
      <c r="H116" t="s">
        <v>3</v>
      </c>
      <c r="I116" s="1">
        <v>7.2400000590278001E-6</v>
      </c>
      <c r="J116" t="s">
        <v>7</v>
      </c>
      <c r="K116">
        <v>0.51717871899995704</v>
      </c>
      <c r="L116" t="s">
        <v>8</v>
      </c>
      <c r="M116">
        <v>0.56045619499991495</v>
      </c>
      <c r="N116" t="s">
        <v>7</v>
      </c>
      <c r="O116">
        <v>0.63698864599996297</v>
      </c>
      <c r="P116" t="s">
        <v>8</v>
      </c>
      <c r="Q116">
        <v>0.65073447899999304</v>
      </c>
      <c r="R116" t="s">
        <v>7</v>
      </c>
      <c r="S116">
        <v>0.72583104099999196</v>
      </c>
      <c r="T116" t="s">
        <v>8</v>
      </c>
      <c r="U116">
        <v>0.756114842999977</v>
      </c>
      <c r="V116" t="s">
        <v>7</v>
      </c>
      <c r="W116">
        <v>0.83204453000007506</v>
      </c>
      <c r="X116" t="s">
        <v>8</v>
      </c>
      <c r="Y116">
        <v>0.83697713500009696</v>
      </c>
      <c r="Z116" t="s">
        <v>7</v>
      </c>
      <c r="AA116">
        <v>0.91349083099998996</v>
      </c>
      <c r="AB116" t="s">
        <v>8</v>
      </c>
      <c r="AC116">
        <v>0.93622536399993805</v>
      </c>
      <c r="AD116" t="s">
        <v>7</v>
      </c>
      <c r="AE116">
        <v>0.98969338400002005</v>
      </c>
      <c r="AF116" t="s">
        <v>8</v>
      </c>
      <c r="AG116">
        <v>0.99744551999992803</v>
      </c>
      <c r="AH116" t="s">
        <v>4</v>
      </c>
      <c r="AI116">
        <v>1.0608741129999499</v>
      </c>
    </row>
    <row r="117" spans="1:35" x14ac:dyDescent="0.25">
      <c r="A117" s="7">
        <v>42929</v>
      </c>
      <c r="B117" t="s">
        <v>56</v>
      </c>
      <c r="C117" s="3">
        <f>(COUNT(UserTrials[[#This Row],[Event 1]:[Time 56]])-2)/2</f>
        <v>6</v>
      </c>
      <c r="D117">
        <v>116</v>
      </c>
      <c r="E117" t="s">
        <v>14</v>
      </c>
      <c r="F117" t="s">
        <v>11</v>
      </c>
      <c r="G117" t="s">
        <v>2</v>
      </c>
      <c r="H117" t="s">
        <v>3</v>
      </c>
      <c r="I117" s="1">
        <v>9.4790000275679597E-6</v>
      </c>
      <c r="J117" t="s">
        <v>7</v>
      </c>
      <c r="K117">
        <v>0.65295208099996604</v>
      </c>
      <c r="L117" t="s">
        <v>8</v>
      </c>
      <c r="M117">
        <v>0.68306458500001099</v>
      </c>
      <c r="N117" t="s">
        <v>7</v>
      </c>
      <c r="O117">
        <v>0.75924671699999602</v>
      </c>
      <c r="P117" t="s">
        <v>8</v>
      </c>
      <c r="Q117">
        <v>0.78960223900003201</v>
      </c>
      <c r="R117" t="s">
        <v>7</v>
      </c>
      <c r="S117">
        <v>0.866569582000011</v>
      </c>
      <c r="T117" t="s">
        <v>8</v>
      </c>
      <c r="U117">
        <v>0.88011364600015396</v>
      </c>
      <c r="V117" t="s">
        <v>7</v>
      </c>
      <c r="W117">
        <v>0.95680510300007804</v>
      </c>
      <c r="X117" t="s">
        <v>8</v>
      </c>
      <c r="Y117">
        <v>0.97022697900001698</v>
      </c>
      <c r="Z117" t="s">
        <v>7</v>
      </c>
      <c r="AA117">
        <v>1.0461507280001501</v>
      </c>
      <c r="AB117" t="s">
        <v>8</v>
      </c>
      <c r="AC117">
        <v>1.0837088030000299</v>
      </c>
      <c r="AD117" t="s">
        <v>7</v>
      </c>
      <c r="AE117">
        <v>1.12191416700011</v>
      </c>
      <c r="AF117" t="s">
        <v>8</v>
      </c>
      <c r="AG117">
        <v>1.12639020899996</v>
      </c>
      <c r="AH117" t="s">
        <v>4</v>
      </c>
      <c r="AI117">
        <v>1.2962523480000501</v>
      </c>
    </row>
    <row r="118" spans="1:35" x14ac:dyDescent="0.25">
      <c r="A118" s="7">
        <v>42929</v>
      </c>
      <c r="B118" t="s">
        <v>56</v>
      </c>
      <c r="C118" s="3">
        <f>(COUNT(UserTrials[[#This Row],[Event 1]:[Time 56]])-2)/2</f>
        <v>6</v>
      </c>
      <c r="D118">
        <v>117</v>
      </c>
      <c r="E118" t="s">
        <v>14</v>
      </c>
      <c r="F118" t="s">
        <v>10</v>
      </c>
      <c r="G118" t="s">
        <v>2</v>
      </c>
      <c r="H118" t="s">
        <v>3</v>
      </c>
      <c r="I118" s="1">
        <v>1.07299999854149E-5</v>
      </c>
      <c r="J118" t="s">
        <v>7</v>
      </c>
      <c r="K118">
        <v>0.69618986699993002</v>
      </c>
      <c r="L118" t="s">
        <v>8</v>
      </c>
      <c r="M118">
        <v>0.738176894999924</v>
      </c>
      <c r="N118" t="s">
        <v>7</v>
      </c>
      <c r="O118">
        <v>0.82771762299989804</v>
      </c>
      <c r="P118" t="s">
        <v>8</v>
      </c>
      <c r="Q118">
        <v>0.85804314400002102</v>
      </c>
      <c r="R118" t="s">
        <v>7</v>
      </c>
      <c r="S118">
        <v>0.93492371699994603</v>
      </c>
      <c r="T118" t="s">
        <v>8</v>
      </c>
      <c r="U118">
        <v>0.957603872999925</v>
      </c>
      <c r="V118" t="s">
        <v>7</v>
      </c>
      <c r="W118">
        <v>1.0332173629999399</v>
      </c>
      <c r="X118" t="s">
        <v>8</v>
      </c>
      <c r="Y118">
        <v>1.0576160079999599</v>
      </c>
      <c r="Z118" t="s">
        <v>7</v>
      </c>
      <c r="AA118">
        <v>1.13176871699988</v>
      </c>
      <c r="AB118" t="s">
        <v>8</v>
      </c>
      <c r="AC118">
        <v>1.1541825189999599</v>
      </c>
      <c r="AD118" t="s">
        <v>7</v>
      </c>
      <c r="AE118">
        <v>1.230848508</v>
      </c>
      <c r="AF118" t="s">
        <v>8</v>
      </c>
      <c r="AG118">
        <v>1.235597675</v>
      </c>
      <c r="AH118" t="s">
        <v>4</v>
      </c>
      <c r="AI118">
        <v>1.35454803999982</v>
      </c>
    </row>
    <row r="119" spans="1:35" x14ac:dyDescent="0.25">
      <c r="A119" s="7">
        <v>42929</v>
      </c>
      <c r="B119" t="s">
        <v>56</v>
      </c>
      <c r="C119" s="3">
        <f>(COUNT(UserTrials[[#This Row],[Event 1]:[Time 56]])-2)/2</f>
        <v>6</v>
      </c>
      <c r="D119">
        <v>118</v>
      </c>
      <c r="E119" t="s">
        <v>14</v>
      </c>
      <c r="F119" t="s">
        <v>10</v>
      </c>
      <c r="G119" t="s">
        <v>2</v>
      </c>
      <c r="H119" t="s">
        <v>3</v>
      </c>
      <c r="I119" s="1">
        <v>1.18230000225594E-5</v>
      </c>
      <c r="J119" t="s">
        <v>7</v>
      </c>
      <c r="K119">
        <v>0.51697333300012305</v>
      </c>
      <c r="L119" t="s">
        <v>8</v>
      </c>
      <c r="M119">
        <v>0.57139906199995405</v>
      </c>
      <c r="N119" t="s">
        <v>7</v>
      </c>
      <c r="O119">
        <v>0.64637203000006505</v>
      </c>
      <c r="P119" t="s">
        <v>8</v>
      </c>
      <c r="Q119">
        <v>0.67581817600011995</v>
      </c>
      <c r="R119" t="s">
        <v>7</v>
      </c>
      <c r="S119">
        <v>0.75197854099997097</v>
      </c>
      <c r="T119" t="s">
        <v>8</v>
      </c>
      <c r="U119">
        <v>0.78969869699994799</v>
      </c>
      <c r="V119" t="s">
        <v>7</v>
      </c>
      <c r="W119">
        <v>0.86655359300016199</v>
      </c>
      <c r="X119" t="s">
        <v>8</v>
      </c>
      <c r="Y119">
        <v>0.88012077999996996</v>
      </c>
      <c r="Z119" t="s">
        <v>7</v>
      </c>
      <c r="AA119">
        <v>0.95694317600009504</v>
      </c>
      <c r="AB119" t="s">
        <v>8</v>
      </c>
      <c r="AC119">
        <v>0.98789958199995398</v>
      </c>
      <c r="AD119" t="s">
        <v>7</v>
      </c>
      <c r="AE119">
        <v>1.0419428640000199</v>
      </c>
      <c r="AF119" t="s">
        <v>8</v>
      </c>
      <c r="AG119">
        <v>1.0467158320000101</v>
      </c>
      <c r="AH119" t="s">
        <v>4</v>
      </c>
      <c r="AI119">
        <v>1.1747714059999901</v>
      </c>
    </row>
    <row r="120" spans="1:35" x14ac:dyDescent="0.25">
      <c r="A120" s="7">
        <v>42929</v>
      </c>
      <c r="B120" t="s">
        <v>56</v>
      </c>
      <c r="C120" s="3">
        <f>(COUNT(UserTrials[[#This Row],[Event 1]:[Time 56]])-2)/2</f>
        <v>6</v>
      </c>
      <c r="D120">
        <v>119</v>
      </c>
      <c r="E120" t="s">
        <v>14</v>
      </c>
      <c r="F120" t="s">
        <v>10</v>
      </c>
      <c r="G120" t="s">
        <v>2</v>
      </c>
      <c r="H120" t="s">
        <v>3</v>
      </c>
      <c r="I120" s="1">
        <v>6.8229999214963704E-6</v>
      </c>
      <c r="J120" t="s">
        <v>7</v>
      </c>
      <c r="K120">
        <v>0.53601390699986895</v>
      </c>
      <c r="L120" t="s">
        <v>8</v>
      </c>
      <c r="M120">
        <v>0.57858755200004397</v>
      </c>
      <c r="N120" t="s">
        <v>7</v>
      </c>
      <c r="O120">
        <v>0.67578265599991005</v>
      </c>
      <c r="P120" t="s">
        <v>8</v>
      </c>
      <c r="Q120">
        <v>0.70309182300002204</v>
      </c>
      <c r="R120" t="s">
        <v>7</v>
      </c>
      <c r="S120">
        <v>0.78004817700002604</v>
      </c>
      <c r="T120" t="s">
        <v>8</v>
      </c>
      <c r="U120">
        <v>0.80201140600001897</v>
      </c>
      <c r="V120" t="s">
        <v>7</v>
      </c>
      <c r="W120">
        <v>0.87724598999989201</v>
      </c>
      <c r="X120" t="s">
        <v>8</v>
      </c>
      <c r="Y120">
        <v>0.90280651099987996</v>
      </c>
      <c r="Z120" t="s">
        <v>7</v>
      </c>
      <c r="AA120">
        <v>0.97581599000000097</v>
      </c>
      <c r="AB120" t="s">
        <v>8</v>
      </c>
      <c r="AC120">
        <v>1.0069919269999399</v>
      </c>
      <c r="AD120" t="s">
        <v>7</v>
      </c>
      <c r="AE120">
        <v>1.08293296900001</v>
      </c>
      <c r="AF120" t="s">
        <v>8</v>
      </c>
      <c r="AG120">
        <v>1.08797525999989</v>
      </c>
      <c r="AH120" t="s">
        <v>4</v>
      </c>
      <c r="AI120">
        <v>1.2305656250000501</v>
      </c>
    </row>
    <row r="121" spans="1:35" x14ac:dyDescent="0.25">
      <c r="A121" s="7">
        <v>42929</v>
      </c>
      <c r="B121" t="s">
        <v>56</v>
      </c>
      <c r="C121" s="3">
        <f>(COUNT(UserTrials[[#This Row],[Event 1]:[Time 56]])-2)/2</f>
        <v>6</v>
      </c>
      <c r="D121">
        <v>120</v>
      </c>
      <c r="E121" t="s">
        <v>14</v>
      </c>
      <c r="F121" t="s">
        <v>10</v>
      </c>
      <c r="G121" t="s">
        <v>2</v>
      </c>
      <c r="H121" t="s">
        <v>3</v>
      </c>
      <c r="I121" s="1">
        <v>7.1350000325764902E-6</v>
      </c>
      <c r="J121" t="s">
        <v>7</v>
      </c>
      <c r="K121">
        <v>0.72208499200019105</v>
      </c>
      <c r="L121" t="s">
        <v>8</v>
      </c>
      <c r="M121">
        <v>0.772616718000108</v>
      </c>
      <c r="N121" t="s">
        <v>7</v>
      </c>
      <c r="O121">
        <v>0.86564004900014802</v>
      </c>
      <c r="P121" t="s">
        <v>8</v>
      </c>
      <c r="Q121">
        <v>0.887808228000039</v>
      </c>
      <c r="R121" t="s">
        <v>7</v>
      </c>
      <c r="S121">
        <v>0.96417208100001495</v>
      </c>
      <c r="T121" t="s">
        <v>8</v>
      </c>
      <c r="U121">
        <v>0.994054321000021</v>
      </c>
      <c r="V121" t="s">
        <v>7</v>
      </c>
      <c r="W121">
        <v>1.0704038520000201</v>
      </c>
      <c r="X121" t="s">
        <v>8</v>
      </c>
      <c r="Y121">
        <v>1.1007411960001701</v>
      </c>
      <c r="Z121" t="s">
        <v>7</v>
      </c>
      <c r="AA121">
        <v>1.1776456750001201</v>
      </c>
      <c r="AB121" t="s">
        <v>8</v>
      </c>
      <c r="AC121">
        <v>1.20827286200005</v>
      </c>
      <c r="AD121" t="s">
        <v>7</v>
      </c>
      <c r="AE121">
        <v>1.27877838300014</v>
      </c>
      <c r="AF121" t="s">
        <v>8</v>
      </c>
      <c r="AG121">
        <v>1.28437421600006</v>
      </c>
      <c r="AH121" t="s">
        <v>4</v>
      </c>
      <c r="AI121">
        <v>1.6490799990001499</v>
      </c>
    </row>
    <row r="122" spans="1:35" x14ac:dyDescent="0.25">
      <c r="A122" s="7">
        <v>42929</v>
      </c>
      <c r="B122" t="s">
        <v>56</v>
      </c>
      <c r="C122" s="3">
        <f>(COUNT(UserTrials[[#This Row],[Event 1]:[Time 56]])-2)/2</f>
        <v>6</v>
      </c>
      <c r="D122">
        <v>121</v>
      </c>
      <c r="E122" t="s">
        <v>15</v>
      </c>
      <c r="F122" t="s">
        <v>6</v>
      </c>
      <c r="G122" t="s">
        <v>2</v>
      </c>
      <c r="H122" t="s">
        <v>3</v>
      </c>
      <c r="I122" s="1">
        <v>1.2969000181328701E-5</v>
      </c>
      <c r="J122" t="s">
        <v>7</v>
      </c>
      <c r="K122">
        <v>14.036518096999901</v>
      </c>
      <c r="L122" t="s">
        <v>8</v>
      </c>
      <c r="M122">
        <v>14.106881482</v>
      </c>
      <c r="N122" t="s">
        <v>7</v>
      </c>
      <c r="O122">
        <v>14.7043287369999</v>
      </c>
      <c r="P122" t="s">
        <v>8</v>
      </c>
      <c r="Q122">
        <v>14.778820959999999</v>
      </c>
      <c r="R122" t="s">
        <v>7</v>
      </c>
      <c r="S122">
        <v>15.4085245349999</v>
      </c>
      <c r="T122" t="s">
        <v>8</v>
      </c>
      <c r="U122">
        <v>15.5187867940001</v>
      </c>
      <c r="V122" t="s">
        <v>7</v>
      </c>
      <c r="W122">
        <v>16.221784641000099</v>
      </c>
      <c r="X122" t="s">
        <v>8</v>
      </c>
      <c r="Y122">
        <v>16.288767370000102</v>
      </c>
      <c r="Z122" t="s">
        <v>7</v>
      </c>
      <c r="AA122">
        <v>16.461929599000001</v>
      </c>
      <c r="AB122" t="s">
        <v>8</v>
      </c>
      <c r="AC122">
        <v>16.523482157999901</v>
      </c>
      <c r="AD122" t="s">
        <v>7</v>
      </c>
      <c r="AE122">
        <v>17.138365200000099</v>
      </c>
      <c r="AF122" t="s">
        <v>8</v>
      </c>
      <c r="AG122">
        <v>17.197113719000001</v>
      </c>
      <c r="AH122" t="s">
        <v>4</v>
      </c>
      <c r="AI122">
        <v>17.760541073999999</v>
      </c>
    </row>
    <row r="123" spans="1:35" x14ac:dyDescent="0.25">
      <c r="A123" s="7">
        <v>42929</v>
      </c>
      <c r="B123" t="s">
        <v>56</v>
      </c>
      <c r="C123" s="3">
        <f>(COUNT(UserTrials[[#This Row],[Event 1]:[Time 56]])-2)/2</f>
        <v>6</v>
      </c>
      <c r="D123">
        <v>122</v>
      </c>
      <c r="E123" t="s">
        <v>15</v>
      </c>
      <c r="F123" t="s">
        <v>6</v>
      </c>
      <c r="G123" t="s">
        <v>2</v>
      </c>
      <c r="H123" t="s">
        <v>3</v>
      </c>
      <c r="I123" s="1">
        <v>9.7390000064478903E-6</v>
      </c>
      <c r="J123" t="s">
        <v>7</v>
      </c>
      <c r="K123">
        <v>1.10471894900001</v>
      </c>
      <c r="L123" t="s">
        <v>8</v>
      </c>
      <c r="M123">
        <v>1.16917732999991</v>
      </c>
      <c r="N123" t="s">
        <v>7</v>
      </c>
      <c r="O123">
        <v>1.8020755689999499</v>
      </c>
      <c r="P123" t="s">
        <v>8</v>
      </c>
      <c r="Q123">
        <v>1.8845911519999801</v>
      </c>
      <c r="R123" t="s">
        <v>7</v>
      </c>
      <c r="S123">
        <v>2.6918721659999298</v>
      </c>
      <c r="T123" t="s">
        <v>8</v>
      </c>
      <c r="U123">
        <v>2.76934214199991</v>
      </c>
      <c r="V123" t="s">
        <v>7</v>
      </c>
      <c r="W123">
        <v>3.42045888300003</v>
      </c>
      <c r="X123" t="s">
        <v>8</v>
      </c>
      <c r="Y123">
        <v>3.4786146389999399</v>
      </c>
      <c r="Z123" t="s">
        <v>7</v>
      </c>
      <c r="AA123">
        <v>3.7062167219998998</v>
      </c>
      <c r="AB123" t="s">
        <v>8</v>
      </c>
      <c r="AC123">
        <v>3.7759154689999801</v>
      </c>
      <c r="AD123" t="s">
        <v>7</v>
      </c>
      <c r="AE123">
        <v>4.6042479729999197</v>
      </c>
      <c r="AF123" t="s">
        <v>8</v>
      </c>
      <c r="AG123">
        <v>4.6385128639999396</v>
      </c>
      <c r="AH123" t="s">
        <v>4</v>
      </c>
      <c r="AI123">
        <v>5.19512031199997</v>
      </c>
    </row>
    <row r="124" spans="1:35" x14ac:dyDescent="0.25">
      <c r="A124" s="7">
        <v>42929</v>
      </c>
      <c r="B124" t="s">
        <v>56</v>
      </c>
      <c r="C124" s="3">
        <f>(COUNT(UserTrials[[#This Row],[Event 1]:[Time 56]])-2)/2</f>
        <v>6</v>
      </c>
      <c r="D124">
        <v>123</v>
      </c>
      <c r="E124" t="s">
        <v>15</v>
      </c>
      <c r="F124" t="s">
        <v>6</v>
      </c>
      <c r="G124" t="s">
        <v>2</v>
      </c>
      <c r="H124" t="s">
        <v>3</v>
      </c>
      <c r="I124" s="1">
        <v>9.7390000064478903E-6</v>
      </c>
      <c r="J124" t="s">
        <v>7</v>
      </c>
      <c r="K124">
        <v>0.83615609899993604</v>
      </c>
      <c r="L124" t="s">
        <v>8</v>
      </c>
      <c r="M124">
        <v>0.89445338600012203</v>
      </c>
      <c r="N124" t="s">
        <v>7</v>
      </c>
      <c r="O124">
        <v>1.598690626</v>
      </c>
      <c r="P124" t="s">
        <v>8</v>
      </c>
      <c r="Q124">
        <v>1.6486806769999001</v>
      </c>
      <c r="R124" t="s">
        <v>7</v>
      </c>
      <c r="S124">
        <v>2.3176957800001201</v>
      </c>
      <c r="T124" t="s">
        <v>8</v>
      </c>
      <c r="U124">
        <v>2.3993708850000499</v>
      </c>
      <c r="V124" t="s">
        <v>7</v>
      </c>
      <c r="W124">
        <v>3.1036323060000002</v>
      </c>
      <c r="X124" t="s">
        <v>8</v>
      </c>
      <c r="Y124">
        <v>3.1626838009999498</v>
      </c>
      <c r="Z124" t="s">
        <v>7</v>
      </c>
      <c r="AA124">
        <v>3.3659131760000398</v>
      </c>
      <c r="AB124" t="s">
        <v>8</v>
      </c>
      <c r="AC124">
        <v>3.44099859199991</v>
      </c>
      <c r="AD124" t="s">
        <v>7</v>
      </c>
      <c r="AE124">
        <v>4.1089952800000402</v>
      </c>
      <c r="AF124" t="s">
        <v>8</v>
      </c>
      <c r="AG124">
        <v>4.2000695310000502</v>
      </c>
      <c r="AH124" t="s">
        <v>4</v>
      </c>
      <c r="AI124">
        <v>4.7776011010000703</v>
      </c>
    </row>
    <row r="125" spans="1:35" x14ac:dyDescent="0.25">
      <c r="A125" s="7">
        <v>42929</v>
      </c>
      <c r="B125" t="s">
        <v>56</v>
      </c>
      <c r="C125" s="3">
        <f>(COUNT(UserTrials[[#This Row],[Event 1]:[Time 56]])-2)/2</f>
        <v>6</v>
      </c>
      <c r="D125">
        <v>124</v>
      </c>
      <c r="E125" t="s">
        <v>15</v>
      </c>
      <c r="F125" t="s">
        <v>6</v>
      </c>
      <c r="G125" t="s">
        <v>2</v>
      </c>
      <c r="H125" t="s">
        <v>3</v>
      </c>
      <c r="I125" s="1">
        <v>9.0630001068347997E-6</v>
      </c>
      <c r="J125" t="s">
        <v>7</v>
      </c>
      <c r="K125">
        <v>0.70561325800008401</v>
      </c>
      <c r="L125" t="s">
        <v>8</v>
      </c>
      <c r="M125">
        <v>0.768021591999968</v>
      </c>
      <c r="N125" t="s">
        <v>7</v>
      </c>
      <c r="O125">
        <v>1.4540404980000401</v>
      </c>
      <c r="P125" t="s">
        <v>8</v>
      </c>
      <c r="Q125">
        <v>1.51280242400002</v>
      </c>
      <c r="R125" t="s">
        <v>7</v>
      </c>
      <c r="S125">
        <v>2.0752863160000699</v>
      </c>
      <c r="T125" t="s">
        <v>8</v>
      </c>
      <c r="U125">
        <v>2.1498007570000901</v>
      </c>
      <c r="V125" t="s">
        <v>7</v>
      </c>
      <c r="W125">
        <v>2.6907349770001399</v>
      </c>
      <c r="X125" t="s">
        <v>8</v>
      </c>
      <c r="Y125">
        <v>2.7198221660000801</v>
      </c>
      <c r="Z125" t="s">
        <v>7</v>
      </c>
      <c r="AA125">
        <v>2.9372913690001399</v>
      </c>
      <c r="AB125" t="s">
        <v>8</v>
      </c>
      <c r="AC125">
        <v>2.9956593000001699</v>
      </c>
      <c r="AD125" t="s">
        <v>7</v>
      </c>
      <c r="AE125">
        <v>3.71488920199999</v>
      </c>
      <c r="AF125" t="s">
        <v>8</v>
      </c>
      <c r="AG125">
        <v>3.7363695789999798</v>
      </c>
      <c r="AH125" t="s">
        <v>4</v>
      </c>
      <c r="AI125">
        <v>4.31447832200001</v>
      </c>
    </row>
    <row r="126" spans="1:35" x14ac:dyDescent="0.25">
      <c r="A126" s="7">
        <v>42929</v>
      </c>
      <c r="B126" t="s">
        <v>56</v>
      </c>
      <c r="C126" s="3">
        <f>(COUNT(UserTrials[[#This Row],[Event 1]:[Time 56]])-2)/2</f>
        <v>6</v>
      </c>
      <c r="D126">
        <v>125</v>
      </c>
      <c r="E126" t="s">
        <v>15</v>
      </c>
      <c r="F126" t="s">
        <v>6</v>
      </c>
      <c r="G126" t="s">
        <v>2</v>
      </c>
      <c r="H126" t="s">
        <v>3</v>
      </c>
      <c r="I126" s="1">
        <v>7.2390000696031999E-6</v>
      </c>
      <c r="J126" t="s">
        <v>7</v>
      </c>
      <c r="K126">
        <v>0.77880948100005298</v>
      </c>
      <c r="L126" t="s">
        <v>8</v>
      </c>
      <c r="M126">
        <v>0.84473748799996395</v>
      </c>
      <c r="N126" t="s">
        <v>7</v>
      </c>
      <c r="O126">
        <v>1.4041368109999399</v>
      </c>
      <c r="P126" t="s">
        <v>8</v>
      </c>
      <c r="Q126">
        <v>1.4572845200000299</v>
      </c>
      <c r="R126" t="s">
        <v>7</v>
      </c>
      <c r="S126">
        <v>2.01993212900015</v>
      </c>
      <c r="T126" t="s">
        <v>8</v>
      </c>
      <c r="U126">
        <v>2.09466087300006</v>
      </c>
      <c r="V126" t="s">
        <v>7</v>
      </c>
      <c r="W126">
        <v>2.7108972660000701</v>
      </c>
      <c r="X126" t="s">
        <v>8</v>
      </c>
      <c r="Y126">
        <v>2.7606553529999398</v>
      </c>
      <c r="Z126" t="s">
        <v>7</v>
      </c>
      <c r="AA126">
        <v>2.95666623400006</v>
      </c>
      <c r="AB126" t="s">
        <v>8</v>
      </c>
      <c r="AC126">
        <v>3.0190285810001498</v>
      </c>
      <c r="AD126" t="s">
        <v>7</v>
      </c>
      <c r="AE126">
        <v>3.63417242000014</v>
      </c>
      <c r="AF126" t="s">
        <v>8</v>
      </c>
      <c r="AG126">
        <v>3.7005196750001201</v>
      </c>
      <c r="AH126" t="s">
        <v>4</v>
      </c>
      <c r="AI126">
        <v>4.3498848010001403</v>
      </c>
    </row>
    <row r="127" spans="1:35" x14ac:dyDescent="0.25">
      <c r="A127" s="7">
        <v>42929</v>
      </c>
      <c r="B127" t="s">
        <v>56</v>
      </c>
      <c r="C127" s="3">
        <f>(COUNT(UserTrials[[#This Row],[Event 1]:[Time 56]])-2)/2</f>
        <v>6</v>
      </c>
      <c r="D127">
        <v>126</v>
      </c>
      <c r="E127" t="s">
        <v>15</v>
      </c>
      <c r="F127" t="s">
        <v>6</v>
      </c>
      <c r="G127" t="s">
        <v>2</v>
      </c>
      <c r="H127" t="s">
        <v>3</v>
      </c>
      <c r="I127" s="1">
        <v>6.9789998633495998E-6</v>
      </c>
      <c r="J127" t="s">
        <v>7</v>
      </c>
      <c r="K127">
        <v>0.60205297799984603</v>
      </c>
      <c r="L127" t="s">
        <v>8</v>
      </c>
      <c r="M127">
        <v>0.67131844899995397</v>
      </c>
      <c r="N127" t="s">
        <v>7</v>
      </c>
      <c r="O127">
        <v>1.28739271899985</v>
      </c>
      <c r="P127" t="s">
        <v>8</v>
      </c>
      <c r="Q127">
        <v>1.3213042299998901</v>
      </c>
      <c r="R127" t="s">
        <v>7</v>
      </c>
      <c r="S127">
        <v>1.99032606499986</v>
      </c>
      <c r="T127" t="s">
        <v>8</v>
      </c>
      <c r="U127">
        <v>2.04841339599988</v>
      </c>
      <c r="V127" t="s">
        <v>7</v>
      </c>
      <c r="W127">
        <v>2.7883122069999899</v>
      </c>
      <c r="X127" t="s">
        <v>8</v>
      </c>
      <c r="Y127">
        <v>2.83022754299986</v>
      </c>
      <c r="Z127" t="s">
        <v>7</v>
      </c>
      <c r="AA127">
        <v>3.05829974099992</v>
      </c>
      <c r="AB127" t="s">
        <v>8</v>
      </c>
      <c r="AC127">
        <v>3.1118000119999998</v>
      </c>
      <c r="AD127" t="s">
        <v>7</v>
      </c>
      <c r="AE127">
        <v>3.8168666919998402</v>
      </c>
      <c r="AF127" t="s">
        <v>8</v>
      </c>
      <c r="AG127">
        <v>3.85861031399986</v>
      </c>
      <c r="AH127" t="s">
        <v>4</v>
      </c>
      <c r="AI127">
        <v>4.4013455869999198</v>
      </c>
    </row>
    <row r="128" spans="1:35" x14ac:dyDescent="0.25">
      <c r="A128" s="7">
        <v>42929</v>
      </c>
      <c r="B128" t="s">
        <v>56</v>
      </c>
      <c r="C128" s="3">
        <f>(COUNT(UserTrials[[#This Row],[Event 1]:[Time 56]])-2)/2</f>
        <v>6</v>
      </c>
      <c r="D128">
        <v>127</v>
      </c>
      <c r="E128" t="s">
        <v>15</v>
      </c>
      <c r="F128" t="s">
        <v>6</v>
      </c>
      <c r="G128" t="s">
        <v>2</v>
      </c>
      <c r="H128" t="s">
        <v>3</v>
      </c>
      <c r="I128" s="1">
        <v>8.64599996930337E-6</v>
      </c>
      <c r="J128" t="s">
        <v>7</v>
      </c>
      <c r="K128">
        <v>0.74385657599987098</v>
      </c>
      <c r="L128" t="s">
        <v>8</v>
      </c>
      <c r="M128">
        <v>0.80197618299985096</v>
      </c>
      <c r="N128" t="s">
        <v>7</v>
      </c>
      <c r="O128">
        <v>1.4178159289999701</v>
      </c>
      <c r="P128" t="s">
        <v>8</v>
      </c>
      <c r="Q128">
        <v>1.46792436099985</v>
      </c>
      <c r="R128" t="s">
        <v>7</v>
      </c>
      <c r="S128">
        <v>2.11938613699999</v>
      </c>
      <c r="T128" t="s">
        <v>8</v>
      </c>
      <c r="U128">
        <v>2.1853617059998598</v>
      </c>
      <c r="V128" t="s">
        <v>7</v>
      </c>
      <c r="W128">
        <v>2.8893422789999401</v>
      </c>
      <c r="X128" t="s">
        <v>8</v>
      </c>
      <c r="Y128">
        <v>2.9479604030000202</v>
      </c>
      <c r="Z128" t="s">
        <v>7</v>
      </c>
      <c r="AA128">
        <v>3.1250929049999701</v>
      </c>
      <c r="AB128" t="s">
        <v>8</v>
      </c>
      <c r="AC128">
        <v>3.1832757150000299</v>
      </c>
      <c r="AD128" t="s">
        <v>7</v>
      </c>
      <c r="AE128">
        <v>3.9403596600000101</v>
      </c>
      <c r="AF128" t="s">
        <v>8</v>
      </c>
      <c r="AG128">
        <v>3.99096097599999</v>
      </c>
      <c r="AH128" t="s">
        <v>4</v>
      </c>
      <c r="AI128">
        <v>4.6038435250000003</v>
      </c>
    </row>
    <row r="129" spans="1:35" x14ac:dyDescent="0.25">
      <c r="A129" s="7">
        <v>42929</v>
      </c>
      <c r="B129" t="s">
        <v>56</v>
      </c>
      <c r="C129" s="3">
        <f>(COUNT(UserTrials[[#This Row],[Event 1]:[Time 56]])-2)/2</f>
        <v>6</v>
      </c>
      <c r="D129">
        <v>128</v>
      </c>
      <c r="E129" t="s">
        <v>15</v>
      </c>
      <c r="F129" t="s">
        <v>6</v>
      </c>
      <c r="G129" t="s">
        <v>2</v>
      </c>
      <c r="H129" t="s">
        <v>3</v>
      </c>
      <c r="I129" s="1">
        <v>8.1249997947452306E-6</v>
      </c>
      <c r="J129" t="s">
        <v>7</v>
      </c>
      <c r="K129">
        <v>0.71994114199992498</v>
      </c>
      <c r="L129" t="s">
        <v>8</v>
      </c>
      <c r="M129">
        <v>0.76999993999993399</v>
      </c>
      <c r="N129" t="s">
        <v>7</v>
      </c>
      <c r="O129">
        <v>1.45636207799998</v>
      </c>
      <c r="P129" t="s">
        <v>8</v>
      </c>
      <c r="Q129">
        <v>1.5229036939999701</v>
      </c>
      <c r="R129" t="s">
        <v>7</v>
      </c>
      <c r="S129">
        <v>2.0995604369998002</v>
      </c>
      <c r="T129" t="s">
        <v>8</v>
      </c>
      <c r="U129">
        <v>2.1774669209998998</v>
      </c>
      <c r="V129" t="s">
        <v>7</v>
      </c>
      <c r="W129">
        <v>2.8991589499999</v>
      </c>
      <c r="X129" t="s">
        <v>8</v>
      </c>
      <c r="Y129">
        <v>2.9656955649998</v>
      </c>
      <c r="Z129" t="s">
        <v>7</v>
      </c>
      <c r="AA129">
        <v>3.16077301399991</v>
      </c>
      <c r="AB129" t="s">
        <v>8</v>
      </c>
      <c r="AC129">
        <v>3.2355520239998401</v>
      </c>
      <c r="AD129" t="s">
        <v>7</v>
      </c>
      <c r="AE129">
        <v>3.8689340779999299</v>
      </c>
      <c r="AF129" t="s">
        <v>8</v>
      </c>
      <c r="AG129">
        <v>3.93525608499999</v>
      </c>
      <c r="AH129" t="s">
        <v>4</v>
      </c>
      <c r="AI129">
        <v>4.5632320019999497</v>
      </c>
    </row>
    <row r="130" spans="1:35" x14ac:dyDescent="0.25">
      <c r="A130" s="7">
        <v>42929</v>
      </c>
      <c r="B130" t="s">
        <v>56</v>
      </c>
      <c r="C130" s="3">
        <f>(COUNT(UserTrials[[#This Row],[Event 1]:[Time 56]])-2)/2</f>
        <v>6</v>
      </c>
      <c r="D130">
        <v>129</v>
      </c>
      <c r="E130" t="s">
        <v>15</v>
      </c>
      <c r="F130" t="s">
        <v>6</v>
      </c>
      <c r="G130" t="s">
        <v>2</v>
      </c>
      <c r="H130" t="s">
        <v>3</v>
      </c>
      <c r="I130" s="1">
        <v>1.0363999990659E-5</v>
      </c>
      <c r="J130" t="s">
        <v>7</v>
      </c>
      <c r="K130">
        <v>0.70220543799996404</v>
      </c>
      <c r="L130" t="s">
        <v>8</v>
      </c>
      <c r="M130">
        <v>0.76020908899999995</v>
      </c>
      <c r="N130" t="s">
        <v>7</v>
      </c>
      <c r="O130">
        <v>1.4284666250000499</v>
      </c>
      <c r="P130" t="s">
        <v>8</v>
      </c>
      <c r="Q130">
        <v>1.48748108399991</v>
      </c>
      <c r="R130" t="s">
        <v>7</v>
      </c>
      <c r="S130">
        <v>2.10291500800008</v>
      </c>
      <c r="T130" t="s">
        <v>8</v>
      </c>
      <c r="U130">
        <v>2.1535518999999099</v>
      </c>
      <c r="V130" t="s">
        <v>7</v>
      </c>
      <c r="W130">
        <v>2.9111733469999299</v>
      </c>
      <c r="X130" t="s">
        <v>8</v>
      </c>
      <c r="Y130">
        <v>2.96131516399987</v>
      </c>
      <c r="Z130" t="s">
        <v>7</v>
      </c>
      <c r="AA130">
        <v>3.1163625280000802</v>
      </c>
      <c r="AB130" t="s">
        <v>8</v>
      </c>
      <c r="AC130">
        <v>3.1747772639998799</v>
      </c>
      <c r="AD130" t="s">
        <v>7</v>
      </c>
      <c r="AE130">
        <v>3.8615533439999501</v>
      </c>
      <c r="AF130" t="s">
        <v>8</v>
      </c>
      <c r="AG130">
        <v>3.8962333689999</v>
      </c>
      <c r="AH130" t="s">
        <v>4</v>
      </c>
      <c r="AI130">
        <v>4.8849867950000299</v>
      </c>
    </row>
    <row r="131" spans="1:35" x14ac:dyDescent="0.25">
      <c r="A131" s="7">
        <v>42929</v>
      </c>
      <c r="B131" t="s">
        <v>56</v>
      </c>
      <c r="C131" s="3">
        <f>(COUNT(UserTrials[[#This Row],[Event 1]:[Time 56]])-2)/2</f>
        <v>6</v>
      </c>
      <c r="D131">
        <v>130</v>
      </c>
      <c r="E131" t="s">
        <v>15</v>
      </c>
      <c r="F131" t="s">
        <v>6</v>
      </c>
      <c r="G131" t="s">
        <v>2</v>
      </c>
      <c r="H131" t="s">
        <v>3</v>
      </c>
      <c r="I131" s="1">
        <v>2.8175999887025601E-5</v>
      </c>
      <c r="J131" t="s">
        <v>7</v>
      </c>
      <c r="K131">
        <v>0.79108051200000695</v>
      </c>
      <c r="L131" t="s">
        <v>8</v>
      </c>
      <c r="M131">
        <v>0.84110378900004401</v>
      </c>
      <c r="N131" t="s">
        <v>7</v>
      </c>
      <c r="O131">
        <v>1.5101098489999401</v>
      </c>
      <c r="P131" t="s">
        <v>8</v>
      </c>
      <c r="Q131">
        <v>1.57629800899985</v>
      </c>
      <c r="R131" t="s">
        <v>7</v>
      </c>
      <c r="S131">
        <v>2.2656847209998401</v>
      </c>
      <c r="T131" t="s">
        <v>8</v>
      </c>
      <c r="U131">
        <v>2.3130551939998401</v>
      </c>
      <c r="V131" t="s">
        <v>7</v>
      </c>
      <c r="W131">
        <v>2.9817915959999901</v>
      </c>
      <c r="X131" t="s">
        <v>8</v>
      </c>
      <c r="Y131">
        <v>3.02410508999992</v>
      </c>
      <c r="Z131" t="s">
        <v>7</v>
      </c>
      <c r="AA131">
        <v>3.2070250899998798</v>
      </c>
      <c r="AB131" t="s">
        <v>8</v>
      </c>
      <c r="AC131">
        <v>3.2832636839998401</v>
      </c>
      <c r="AD131" t="s">
        <v>7</v>
      </c>
      <c r="AE131">
        <v>3.8991887199999802</v>
      </c>
      <c r="AF131" t="s">
        <v>8</v>
      </c>
      <c r="AG131">
        <v>3.95695441399993</v>
      </c>
      <c r="AH131" t="s">
        <v>4</v>
      </c>
      <c r="AI131">
        <v>4.5025862739998903</v>
      </c>
    </row>
    <row r="132" spans="1:35" x14ac:dyDescent="0.25">
      <c r="A132" s="7">
        <v>42929</v>
      </c>
      <c r="B132" t="s">
        <v>56</v>
      </c>
      <c r="C132" s="3">
        <f>(COUNT(UserTrials[[#This Row],[Event 1]:[Time 56]])-2)/2</f>
        <v>6</v>
      </c>
      <c r="D132">
        <v>131</v>
      </c>
      <c r="E132" t="s">
        <v>15</v>
      </c>
      <c r="F132" t="s">
        <v>6</v>
      </c>
      <c r="G132" t="s">
        <v>2</v>
      </c>
      <c r="H132" t="s">
        <v>3</v>
      </c>
      <c r="I132" s="1">
        <v>9.4790000275679597E-6</v>
      </c>
      <c r="J132" t="s">
        <v>7</v>
      </c>
      <c r="K132">
        <v>0.88926024400006998</v>
      </c>
      <c r="L132" t="s">
        <v>8</v>
      </c>
      <c r="M132">
        <v>0.94734144299991296</v>
      </c>
      <c r="N132" t="s">
        <v>7</v>
      </c>
      <c r="O132">
        <v>1.5809508499999001</v>
      </c>
      <c r="P132" t="s">
        <v>8</v>
      </c>
      <c r="Q132">
        <v>1.6547179280000801</v>
      </c>
      <c r="R132" t="s">
        <v>7</v>
      </c>
      <c r="S132">
        <v>2.4128173469998702</v>
      </c>
      <c r="T132" t="s">
        <v>8</v>
      </c>
      <c r="U132">
        <v>2.4467444750000502</v>
      </c>
      <c r="V132" t="s">
        <v>7</v>
      </c>
      <c r="W132">
        <v>3.1123467299998899</v>
      </c>
      <c r="X132" t="s">
        <v>8</v>
      </c>
      <c r="Y132">
        <v>3.15776995800001</v>
      </c>
      <c r="Z132" t="s">
        <v>7</v>
      </c>
      <c r="AA132">
        <v>3.40201995400002</v>
      </c>
      <c r="AB132" t="s">
        <v>8</v>
      </c>
      <c r="AC132">
        <v>3.46881751</v>
      </c>
      <c r="AD132" t="s">
        <v>7</v>
      </c>
      <c r="AE132">
        <v>4.20857219799995</v>
      </c>
      <c r="AF132" t="s">
        <v>8</v>
      </c>
      <c r="AG132">
        <v>4.2425460520000797</v>
      </c>
      <c r="AH132" t="s">
        <v>4</v>
      </c>
      <c r="AI132">
        <v>4.7360468279998704</v>
      </c>
    </row>
    <row r="133" spans="1:35" x14ac:dyDescent="0.25">
      <c r="A133" s="7">
        <v>42929</v>
      </c>
      <c r="B133" t="s">
        <v>56</v>
      </c>
      <c r="C133" s="3">
        <f>(COUNT(UserTrials[[#This Row],[Event 1]:[Time 56]])-2)/2</f>
        <v>6</v>
      </c>
      <c r="D133">
        <v>132</v>
      </c>
      <c r="E133" t="s">
        <v>15</v>
      </c>
      <c r="F133" t="s">
        <v>6</v>
      </c>
      <c r="G133" t="s">
        <v>2</v>
      </c>
      <c r="H133" t="s">
        <v>3</v>
      </c>
      <c r="I133" s="1">
        <v>8.0730001172923898E-6</v>
      </c>
      <c r="J133" t="s">
        <v>7</v>
      </c>
      <c r="K133">
        <v>0.69187015200009205</v>
      </c>
      <c r="L133" t="s">
        <v>8</v>
      </c>
      <c r="M133">
        <v>0.75845359799996004</v>
      </c>
      <c r="N133" t="s">
        <v>7</v>
      </c>
      <c r="O133">
        <v>1.3204498899999599</v>
      </c>
      <c r="P133" t="s">
        <v>8</v>
      </c>
      <c r="Q133">
        <v>1.38710562999995</v>
      </c>
      <c r="R133" t="s">
        <v>7</v>
      </c>
      <c r="S133">
        <v>1.86058531200001</v>
      </c>
      <c r="T133" t="s">
        <v>8</v>
      </c>
      <c r="U133">
        <v>1.9541327110000499</v>
      </c>
      <c r="V133" t="s">
        <v>7</v>
      </c>
      <c r="W133">
        <v>2.6736296920000702</v>
      </c>
      <c r="X133" t="s">
        <v>8</v>
      </c>
      <c r="Y133">
        <v>2.72380276500007</v>
      </c>
      <c r="Z133" t="s">
        <v>7</v>
      </c>
      <c r="AA133">
        <v>2.8834979709999899</v>
      </c>
      <c r="AB133" t="s">
        <v>8</v>
      </c>
      <c r="AC133">
        <v>2.9533499500000699</v>
      </c>
      <c r="AD133" t="s">
        <v>7</v>
      </c>
      <c r="AE133">
        <v>3.4978694829999299</v>
      </c>
      <c r="AF133" t="s">
        <v>8</v>
      </c>
      <c r="AG133">
        <v>3.5403859929999699</v>
      </c>
      <c r="AH133" t="s">
        <v>4</v>
      </c>
      <c r="AI133">
        <v>3.9141028690000801</v>
      </c>
    </row>
    <row r="134" spans="1:35" x14ac:dyDescent="0.25">
      <c r="A134" s="7">
        <v>42929</v>
      </c>
      <c r="B134" t="s">
        <v>56</v>
      </c>
      <c r="C134" s="3">
        <f>(COUNT(UserTrials[[#This Row],[Event 1]:[Time 56]])-2)/2</f>
        <v>6</v>
      </c>
      <c r="D134">
        <v>133</v>
      </c>
      <c r="E134" t="s">
        <v>15</v>
      </c>
      <c r="F134" t="s">
        <v>6</v>
      </c>
      <c r="G134" t="s">
        <v>2</v>
      </c>
      <c r="H134" t="s">
        <v>3</v>
      </c>
      <c r="I134" s="1">
        <v>6.8229999214963704E-6</v>
      </c>
      <c r="J134" t="s">
        <v>7</v>
      </c>
      <c r="K134">
        <v>0.85505720800006202</v>
      </c>
      <c r="L134" t="s">
        <v>8</v>
      </c>
      <c r="M134">
        <v>0.90529333299991699</v>
      </c>
      <c r="N134" t="s">
        <v>7</v>
      </c>
      <c r="O134">
        <v>1.4824663429999401</v>
      </c>
      <c r="P134" t="s">
        <v>8</v>
      </c>
      <c r="Q134">
        <v>1.5522965089999099</v>
      </c>
      <c r="R134" t="s">
        <v>7</v>
      </c>
      <c r="S134">
        <v>2.0789863729998999</v>
      </c>
      <c r="T134" t="s">
        <v>8</v>
      </c>
      <c r="U134">
        <v>2.1371439540000599</v>
      </c>
      <c r="V134" t="s">
        <v>7</v>
      </c>
      <c r="W134">
        <v>2.6995826340000799</v>
      </c>
      <c r="X134" t="s">
        <v>8</v>
      </c>
      <c r="Y134">
        <v>2.7576522799999998</v>
      </c>
      <c r="Z134" t="s">
        <v>7</v>
      </c>
      <c r="AA134">
        <v>2.9394166510001001</v>
      </c>
      <c r="AB134" t="s">
        <v>8</v>
      </c>
      <c r="AC134">
        <v>2.9897879679999702</v>
      </c>
      <c r="AD134" t="s">
        <v>7</v>
      </c>
      <c r="AE134">
        <v>3.5697461479999202</v>
      </c>
      <c r="AF134" t="s">
        <v>8</v>
      </c>
      <c r="AG134">
        <v>3.5963530720000501</v>
      </c>
      <c r="AH134" t="s">
        <v>4</v>
      </c>
      <c r="AI134">
        <v>4.2458103750000102</v>
      </c>
    </row>
    <row r="135" spans="1:35" x14ac:dyDescent="0.25">
      <c r="A135" s="7">
        <v>42929</v>
      </c>
      <c r="B135" t="s">
        <v>56</v>
      </c>
      <c r="C135" s="3">
        <f>(COUNT(UserTrials[[#This Row],[Event 1]:[Time 56]])-2)/2</f>
        <v>6</v>
      </c>
      <c r="D135">
        <v>134</v>
      </c>
      <c r="E135" t="s">
        <v>15</v>
      </c>
      <c r="F135" t="s">
        <v>6</v>
      </c>
      <c r="G135" t="s">
        <v>2</v>
      </c>
      <c r="H135" t="s">
        <v>3</v>
      </c>
      <c r="I135" s="1">
        <v>8.3330000961723204E-6</v>
      </c>
      <c r="J135" t="s">
        <v>7</v>
      </c>
      <c r="K135">
        <v>1.03741585200009</v>
      </c>
      <c r="L135" t="s">
        <v>8</v>
      </c>
      <c r="M135">
        <v>1.0806221039999799</v>
      </c>
      <c r="N135" t="s">
        <v>7</v>
      </c>
      <c r="O135">
        <v>1.67751474900001</v>
      </c>
      <c r="P135" t="s">
        <v>8</v>
      </c>
      <c r="Q135">
        <v>1.7363779350000601</v>
      </c>
      <c r="R135" t="s">
        <v>7</v>
      </c>
      <c r="S135">
        <v>2.3164691330000502</v>
      </c>
      <c r="T135" t="s">
        <v>8</v>
      </c>
      <c r="U135">
        <v>2.36703137299991</v>
      </c>
      <c r="V135" t="s">
        <v>7</v>
      </c>
      <c r="W135">
        <v>3.0347721519999502</v>
      </c>
      <c r="X135" t="s">
        <v>8</v>
      </c>
      <c r="Y135">
        <v>3.06147746500005</v>
      </c>
      <c r="Z135" t="s">
        <v>7</v>
      </c>
      <c r="AA135">
        <v>3.27098454799988</v>
      </c>
      <c r="AB135" t="s">
        <v>8</v>
      </c>
      <c r="AC135">
        <v>3.32495449599991</v>
      </c>
      <c r="AD135" t="s">
        <v>7</v>
      </c>
      <c r="AE135">
        <v>3.9406224080000798</v>
      </c>
      <c r="AF135" t="s">
        <v>8</v>
      </c>
      <c r="AG135">
        <v>3.9755574660000499</v>
      </c>
      <c r="AH135" t="s">
        <v>4</v>
      </c>
      <c r="AI135">
        <v>4.5881831530000401</v>
      </c>
    </row>
    <row r="136" spans="1:35" x14ac:dyDescent="0.25">
      <c r="A136" s="7">
        <v>42929</v>
      </c>
      <c r="B136" t="s">
        <v>56</v>
      </c>
      <c r="C136" s="3">
        <f>(COUNT(UserTrials[[#This Row],[Event 1]:[Time 56]])-2)/2</f>
        <v>6</v>
      </c>
      <c r="D136">
        <v>135</v>
      </c>
      <c r="E136" t="s">
        <v>15</v>
      </c>
      <c r="F136" t="s">
        <v>6</v>
      </c>
      <c r="G136" t="s">
        <v>2</v>
      </c>
      <c r="H136" t="s">
        <v>3</v>
      </c>
      <c r="I136" s="1">
        <v>8.0209999850921997E-6</v>
      </c>
      <c r="J136" t="s">
        <v>7</v>
      </c>
      <c r="K136">
        <v>0.80771723999987399</v>
      </c>
      <c r="L136" t="s">
        <v>8</v>
      </c>
      <c r="M136">
        <v>0.84233602199992597</v>
      </c>
      <c r="N136" t="s">
        <v>7</v>
      </c>
      <c r="O136">
        <v>1.4579540869999601</v>
      </c>
      <c r="P136" t="s">
        <v>8</v>
      </c>
      <c r="Q136">
        <v>1.51611118000005</v>
      </c>
      <c r="R136" t="s">
        <v>7</v>
      </c>
      <c r="S136">
        <v>2.1639494959999799</v>
      </c>
      <c r="T136" t="s">
        <v>8</v>
      </c>
      <c r="U136">
        <v>2.1934731599999302</v>
      </c>
      <c r="V136" t="s">
        <v>7</v>
      </c>
      <c r="W136">
        <v>2.8273405009999801</v>
      </c>
      <c r="X136" t="s">
        <v>8</v>
      </c>
      <c r="Y136">
        <v>2.8690736270000299</v>
      </c>
      <c r="Z136" t="s">
        <v>7</v>
      </c>
      <c r="AA136">
        <v>3.0413588909998399</v>
      </c>
      <c r="AB136" t="s">
        <v>8</v>
      </c>
      <c r="AC136">
        <v>3.10813701400002</v>
      </c>
      <c r="AD136" t="s">
        <v>7</v>
      </c>
      <c r="AE136">
        <v>3.7413126369999601</v>
      </c>
      <c r="AF136" t="s">
        <v>8</v>
      </c>
      <c r="AG136">
        <v>3.8075499809999598</v>
      </c>
      <c r="AH136" t="s">
        <v>4</v>
      </c>
      <c r="AI136">
        <v>4.2082049379998798</v>
      </c>
    </row>
    <row r="137" spans="1:35" x14ac:dyDescent="0.25">
      <c r="A137" s="7">
        <v>42929</v>
      </c>
      <c r="B137" t="s">
        <v>56</v>
      </c>
      <c r="C137" s="3">
        <f>(COUNT(UserTrials[[#This Row],[Event 1]:[Time 56]])-2)/2</f>
        <v>6</v>
      </c>
      <c r="D137">
        <v>136</v>
      </c>
      <c r="E137" t="s">
        <v>15</v>
      </c>
      <c r="F137" t="s">
        <v>9</v>
      </c>
      <c r="G137" t="s">
        <v>2</v>
      </c>
      <c r="H137" t="s">
        <v>3</v>
      </c>
      <c r="I137" s="1">
        <v>9.0099999852100104E-6</v>
      </c>
      <c r="J137" t="s">
        <v>7</v>
      </c>
      <c r="K137">
        <v>14.574296704</v>
      </c>
      <c r="L137" t="s">
        <v>8</v>
      </c>
      <c r="M137">
        <v>14.616957746000001</v>
      </c>
      <c r="N137" t="s">
        <v>7</v>
      </c>
      <c r="O137">
        <v>15.1124893149999</v>
      </c>
      <c r="P137" t="s">
        <v>8</v>
      </c>
      <c r="Q137">
        <v>15.194680662999801</v>
      </c>
      <c r="R137" t="s">
        <v>7</v>
      </c>
      <c r="S137">
        <v>15.8093873029999</v>
      </c>
      <c r="T137" t="s">
        <v>8</v>
      </c>
      <c r="U137">
        <v>15.884151287999799</v>
      </c>
      <c r="V137" t="s">
        <v>7</v>
      </c>
      <c r="W137">
        <v>16.517698119999899</v>
      </c>
      <c r="X137" t="s">
        <v>8</v>
      </c>
      <c r="Y137">
        <v>16.575484670999899</v>
      </c>
      <c r="Z137" t="s">
        <v>7</v>
      </c>
      <c r="AA137">
        <v>16.766301706999901</v>
      </c>
      <c r="AB137" t="s">
        <v>8</v>
      </c>
      <c r="AC137">
        <v>16.833065766999798</v>
      </c>
      <c r="AD137" t="s">
        <v>7</v>
      </c>
      <c r="AE137">
        <v>17.4834396779999</v>
      </c>
      <c r="AF137" t="s">
        <v>8</v>
      </c>
      <c r="AG137">
        <v>17.559260713999901</v>
      </c>
      <c r="AH137" t="s">
        <v>4</v>
      </c>
      <c r="AI137">
        <v>18.064691903</v>
      </c>
    </row>
    <row r="138" spans="1:35" x14ac:dyDescent="0.25">
      <c r="A138" s="7">
        <v>42929</v>
      </c>
      <c r="B138" t="s">
        <v>56</v>
      </c>
      <c r="C138" s="3">
        <f>(COUNT(UserTrials[[#This Row],[Event 1]:[Time 56]])-2)/2</f>
        <v>6</v>
      </c>
      <c r="D138">
        <v>137</v>
      </c>
      <c r="E138" t="s">
        <v>15</v>
      </c>
      <c r="F138" t="s">
        <v>9</v>
      </c>
      <c r="G138" t="s">
        <v>2</v>
      </c>
      <c r="H138" t="s">
        <v>3</v>
      </c>
      <c r="I138" s="1">
        <v>7.9690000802656801E-6</v>
      </c>
      <c r="J138" t="s">
        <v>7</v>
      </c>
      <c r="K138">
        <v>1.0471229629999901</v>
      </c>
      <c r="L138" t="s">
        <v>8</v>
      </c>
      <c r="M138">
        <v>1.1209508399999699</v>
      </c>
      <c r="N138" t="s">
        <v>7</v>
      </c>
      <c r="O138">
        <v>1.64761802800012</v>
      </c>
      <c r="P138" t="s">
        <v>8</v>
      </c>
      <c r="Q138">
        <v>1.72983922599996</v>
      </c>
      <c r="R138" t="s">
        <v>7</v>
      </c>
      <c r="S138">
        <v>2.2924955340001798</v>
      </c>
      <c r="T138" t="s">
        <v>8</v>
      </c>
      <c r="U138">
        <v>2.3909621950001498</v>
      </c>
      <c r="V138" t="s">
        <v>7</v>
      </c>
      <c r="W138">
        <v>3.0246228309999799</v>
      </c>
      <c r="X138" t="s">
        <v>8</v>
      </c>
      <c r="Y138">
        <v>3.0984797989999602</v>
      </c>
      <c r="Z138" t="s">
        <v>7</v>
      </c>
      <c r="AA138">
        <v>3.3249659120001498</v>
      </c>
      <c r="AB138" t="s">
        <v>8</v>
      </c>
      <c r="AC138">
        <v>3.3991357360000598</v>
      </c>
      <c r="AD138" t="s">
        <v>7</v>
      </c>
      <c r="AE138">
        <v>4.1376455800000196</v>
      </c>
      <c r="AF138" t="s">
        <v>8</v>
      </c>
      <c r="AG138">
        <v>4.21425464200001</v>
      </c>
      <c r="AH138" t="s">
        <v>4</v>
      </c>
      <c r="AI138">
        <v>5.2394227659999597</v>
      </c>
    </row>
    <row r="139" spans="1:35" x14ac:dyDescent="0.25">
      <c r="A139" s="7">
        <v>42929</v>
      </c>
      <c r="B139" t="s">
        <v>56</v>
      </c>
      <c r="C139" s="3">
        <f>(COUNT(UserTrials[[#This Row],[Event 1]:[Time 56]])-2)/2</f>
        <v>6</v>
      </c>
      <c r="D139">
        <v>138</v>
      </c>
      <c r="E139" t="s">
        <v>15</v>
      </c>
      <c r="F139" t="s">
        <v>9</v>
      </c>
      <c r="G139" t="s">
        <v>2</v>
      </c>
      <c r="H139" t="s">
        <v>3</v>
      </c>
      <c r="I139" s="1">
        <v>9.68800009104597E-6</v>
      </c>
      <c r="J139" t="s">
        <v>7</v>
      </c>
      <c r="K139">
        <v>0.72144067499993902</v>
      </c>
      <c r="L139" t="s">
        <v>8</v>
      </c>
      <c r="M139">
        <v>0.81398687499995503</v>
      </c>
      <c r="N139" t="s">
        <v>7</v>
      </c>
      <c r="O139">
        <v>1.41009302099996</v>
      </c>
      <c r="P139" t="s">
        <v>8</v>
      </c>
      <c r="Q139">
        <v>1.50843010400012</v>
      </c>
      <c r="R139" t="s">
        <v>7</v>
      </c>
      <c r="S139">
        <v>2.1412089390000801</v>
      </c>
      <c r="T139" t="s">
        <v>8</v>
      </c>
      <c r="U139">
        <v>2.22456723899995</v>
      </c>
      <c r="V139" t="s">
        <v>7</v>
      </c>
      <c r="W139">
        <v>2.7683491929999402</v>
      </c>
      <c r="X139" t="s">
        <v>8</v>
      </c>
      <c r="Y139">
        <v>2.8435636980000201</v>
      </c>
      <c r="Z139" t="s">
        <v>7</v>
      </c>
      <c r="AA139">
        <v>3.0792280279999802</v>
      </c>
      <c r="AB139" t="s">
        <v>8</v>
      </c>
      <c r="AC139">
        <v>3.1452472910000302</v>
      </c>
      <c r="AD139" t="s">
        <v>7</v>
      </c>
      <c r="AE139">
        <v>3.7607768289999499</v>
      </c>
      <c r="AF139" t="s">
        <v>8</v>
      </c>
      <c r="AG139">
        <v>3.8191311440000302</v>
      </c>
      <c r="AH139" t="s">
        <v>4</v>
      </c>
      <c r="AI139">
        <v>4.5572043649999596</v>
      </c>
    </row>
    <row r="140" spans="1:35" x14ac:dyDescent="0.25">
      <c r="A140" s="7">
        <v>42929</v>
      </c>
      <c r="B140" t="s">
        <v>56</v>
      </c>
      <c r="C140" s="3">
        <f>(COUNT(UserTrials[[#This Row],[Event 1]:[Time 56]])-2)/2</f>
        <v>6</v>
      </c>
      <c r="D140">
        <v>139</v>
      </c>
      <c r="E140" t="s">
        <v>15</v>
      </c>
      <c r="F140" t="s">
        <v>9</v>
      </c>
      <c r="G140" t="s">
        <v>2</v>
      </c>
      <c r="H140" t="s">
        <v>3</v>
      </c>
      <c r="I140" s="1">
        <v>1.19799999538372E-5</v>
      </c>
      <c r="J140" t="s">
        <v>7</v>
      </c>
      <c r="K140">
        <v>1.27009674300006</v>
      </c>
      <c r="L140" t="s">
        <v>8</v>
      </c>
      <c r="M140">
        <v>1.3177442290000201</v>
      </c>
      <c r="N140" t="s">
        <v>7</v>
      </c>
      <c r="O140">
        <v>1.95050829799993</v>
      </c>
      <c r="P140" t="s">
        <v>8</v>
      </c>
      <c r="Q140">
        <v>2.0177155310000199</v>
      </c>
      <c r="R140" t="s">
        <v>7</v>
      </c>
      <c r="S140">
        <v>2.6498945410000898</v>
      </c>
      <c r="T140" t="s">
        <v>8</v>
      </c>
      <c r="U140">
        <v>2.7165026669999799</v>
      </c>
      <c r="V140" t="s">
        <v>7</v>
      </c>
      <c r="W140">
        <v>3.4027456920000501</v>
      </c>
      <c r="X140" t="s">
        <v>8</v>
      </c>
      <c r="Y140">
        <v>3.4691868330000899</v>
      </c>
      <c r="Z140" t="s">
        <v>7</v>
      </c>
      <c r="AA140">
        <v>3.7314483039999602</v>
      </c>
      <c r="AB140" t="s">
        <v>8</v>
      </c>
      <c r="AC140">
        <v>3.8227893850000698</v>
      </c>
      <c r="AD140" t="s">
        <v>7</v>
      </c>
      <c r="AE140">
        <v>4.5261078210000898</v>
      </c>
      <c r="AF140" t="s">
        <v>8</v>
      </c>
      <c r="AG140">
        <v>4.5773212080000496</v>
      </c>
      <c r="AH140" t="s">
        <v>4</v>
      </c>
      <c r="AI140">
        <v>5.3319330789999997</v>
      </c>
    </row>
    <row r="141" spans="1:35" x14ac:dyDescent="0.25">
      <c r="A141" s="7">
        <v>42929</v>
      </c>
      <c r="B141" t="s">
        <v>56</v>
      </c>
      <c r="C141" s="3">
        <f>(COUNT(UserTrials[[#This Row],[Event 1]:[Time 56]])-2)/2</f>
        <v>6</v>
      </c>
      <c r="D141">
        <v>140</v>
      </c>
      <c r="E141" t="s">
        <v>15</v>
      </c>
      <c r="F141" t="s">
        <v>9</v>
      </c>
      <c r="G141" t="s">
        <v>2</v>
      </c>
      <c r="H141" t="s">
        <v>3</v>
      </c>
      <c r="I141" s="1">
        <v>7.8649998158653E-6</v>
      </c>
      <c r="J141" t="s">
        <v>7</v>
      </c>
      <c r="K141">
        <v>0.71281593399999099</v>
      </c>
      <c r="L141" t="s">
        <v>8</v>
      </c>
      <c r="M141">
        <v>0.81119797199994503</v>
      </c>
      <c r="N141" t="s">
        <v>7</v>
      </c>
      <c r="O141">
        <v>1.79848583199986</v>
      </c>
      <c r="P141" t="s">
        <v>8</v>
      </c>
      <c r="Q141">
        <v>1.8651637009997999</v>
      </c>
      <c r="R141" t="s">
        <v>7</v>
      </c>
      <c r="S141">
        <v>2.46078166899997</v>
      </c>
      <c r="T141" t="s">
        <v>8</v>
      </c>
      <c r="U141">
        <v>2.5378965129998501</v>
      </c>
      <c r="V141" t="s">
        <v>7</v>
      </c>
      <c r="W141">
        <v>3.0995759589998202</v>
      </c>
      <c r="X141" t="s">
        <v>8</v>
      </c>
      <c r="Y141">
        <v>3.1744409399998399</v>
      </c>
      <c r="Z141" t="s">
        <v>7</v>
      </c>
      <c r="AA141">
        <v>3.3603411519998101</v>
      </c>
      <c r="AB141" t="s">
        <v>8</v>
      </c>
      <c r="AC141">
        <v>3.4428861469998502</v>
      </c>
      <c r="AD141" t="s">
        <v>7</v>
      </c>
      <c r="AE141">
        <v>4.1115626050000103</v>
      </c>
      <c r="AF141" t="s">
        <v>8</v>
      </c>
      <c r="AG141">
        <v>4.1777925530000104</v>
      </c>
      <c r="AH141" t="s">
        <v>4</v>
      </c>
      <c r="AI141">
        <v>4.7199250609999099</v>
      </c>
    </row>
    <row r="142" spans="1:35" x14ac:dyDescent="0.25">
      <c r="A142" s="7">
        <v>42929</v>
      </c>
      <c r="B142" t="s">
        <v>56</v>
      </c>
      <c r="C142" s="3">
        <f>(COUNT(UserTrials[[#This Row],[Event 1]:[Time 56]])-2)/2</f>
        <v>6</v>
      </c>
      <c r="D142">
        <v>141</v>
      </c>
      <c r="E142" t="s">
        <v>15</v>
      </c>
      <c r="F142" t="s">
        <v>11</v>
      </c>
      <c r="G142" t="s">
        <v>2</v>
      </c>
      <c r="H142" t="s">
        <v>3</v>
      </c>
      <c r="I142" s="1">
        <v>8.1769999269454207E-6</v>
      </c>
      <c r="J142" t="s">
        <v>7</v>
      </c>
      <c r="K142">
        <v>11.1546867619999</v>
      </c>
      <c r="L142" t="s">
        <v>8</v>
      </c>
      <c r="M142">
        <v>11.2218442579999</v>
      </c>
      <c r="N142" t="s">
        <v>7</v>
      </c>
      <c r="O142">
        <v>11.714672689</v>
      </c>
      <c r="P142" t="s">
        <v>8</v>
      </c>
      <c r="Q142">
        <v>11.800104571</v>
      </c>
      <c r="R142" t="s">
        <v>7</v>
      </c>
      <c r="S142">
        <v>12.3803606829999</v>
      </c>
      <c r="T142" t="s">
        <v>8</v>
      </c>
      <c r="U142">
        <v>12.4546591609998</v>
      </c>
      <c r="V142" t="s">
        <v>7</v>
      </c>
      <c r="W142">
        <v>13.0522859029999</v>
      </c>
      <c r="X142" t="s">
        <v>8</v>
      </c>
      <c r="Y142">
        <v>13.110538063999901</v>
      </c>
      <c r="Z142" t="s">
        <v>7</v>
      </c>
      <c r="AA142">
        <v>13.292010143999899</v>
      </c>
      <c r="AB142" t="s">
        <v>8</v>
      </c>
      <c r="AC142">
        <v>13.374293842</v>
      </c>
      <c r="AD142" t="s">
        <v>7</v>
      </c>
      <c r="AE142">
        <v>13.954760755000001</v>
      </c>
      <c r="AF142" t="s">
        <v>8</v>
      </c>
      <c r="AG142">
        <v>14.028528214</v>
      </c>
      <c r="AH142" t="s">
        <v>4</v>
      </c>
      <c r="AI142">
        <v>14.460790570999899</v>
      </c>
    </row>
    <row r="143" spans="1:35" x14ac:dyDescent="0.25">
      <c r="A143" s="7">
        <v>42929</v>
      </c>
      <c r="B143" t="s">
        <v>56</v>
      </c>
      <c r="C143" s="3">
        <f>(COUNT(UserTrials[[#This Row],[Event 1]:[Time 56]])-2)/2</f>
        <v>6</v>
      </c>
      <c r="D143">
        <v>142</v>
      </c>
      <c r="E143" t="s">
        <v>15</v>
      </c>
      <c r="F143" t="s">
        <v>11</v>
      </c>
      <c r="G143" t="s">
        <v>2</v>
      </c>
      <c r="H143" t="s">
        <v>3</v>
      </c>
      <c r="I143" s="1">
        <v>8.7500000063300797E-6</v>
      </c>
      <c r="J143" t="s">
        <v>7</v>
      </c>
      <c r="K143">
        <v>1.49626011700001</v>
      </c>
      <c r="L143" t="s">
        <v>8</v>
      </c>
      <c r="M143">
        <v>1.58338269599994</v>
      </c>
      <c r="N143" t="s">
        <v>7</v>
      </c>
      <c r="O143">
        <v>1.99809043799996</v>
      </c>
      <c r="P143" t="s">
        <v>8</v>
      </c>
      <c r="Q143">
        <v>2.0964343630000699</v>
      </c>
      <c r="R143" t="s">
        <v>7</v>
      </c>
      <c r="S143">
        <v>2.6406981350000902</v>
      </c>
      <c r="T143" t="s">
        <v>8</v>
      </c>
      <c r="U143">
        <v>2.73158425800011</v>
      </c>
      <c r="V143" t="s">
        <v>7</v>
      </c>
      <c r="W143">
        <v>3.2194104739999099</v>
      </c>
      <c r="X143" t="s">
        <v>8</v>
      </c>
      <c r="Y143">
        <v>3.3061491010000701</v>
      </c>
      <c r="Z143" t="s">
        <v>7</v>
      </c>
      <c r="AA143">
        <v>3.4557605079999099</v>
      </c>
      <c r="AB143" t="s">
        <v>8</v>
      </c>
      <c r="AC143">
        <v>3.5461681120000299</v>
      </c>
      <c r="AD143" t="s">
        <v>7</v>
      </c>
      <c r="AE143">
        <v>3.9474280629999599</v>
      </c>
      <c r="AF143" t="s">
        <v>8</v>
      </c>
      <c r="AG143">
        <v>4.0388060810000699</v>
      </c>
      <c r="AH143" t="s">
        <v>4</v>
      </c>
      <c r="AI143">
        <v>4.61916181099991</v>
      </c>
    </row>
    <row r="144" spans="1:35" x14ac:dyDescent="0.25">
      <c r="A144" s="7">
        <v>42929</v>
      </c>
      <c r="B144" t="s">
        <v>56</v>
      </c>
      <c r="C144" s="3">
        <f>(COUNT(UserTrials[[#This Row],[Event 1]:[Time 56]])-2)/2</f>
        <v>6</v>
      </c>
      <c r="D144">
        <v>143</v>
      </c>
      <c r="E144" t="s">
        <v>15</v>
      </c>
      <c r="F144" t="s">
        <v>11</v>
      </c>
      <c r="G144" t="s">
        <v>2</v>
      </c>
      <c r="H144" t="s">
        <v>3</v>
      </c>
      <c r="I144" s="1">
        <v>7.4999998105340603E-6</v>
      </c>
      <c r="J144" t="s">
        <v>7</v>
      </c>
      <c r="K144">
        <v>1.4706625819999299</v>
      </c>
      <c r="L144" t="s">
        <v>8</v>
      </c>
      <c r="M144">
        <v>1.54165456399982</v>
      </c>
      <c r="N144" t="s">
        <v>7</v>
      </c>
      <c r="O144">
        <v>2.1187530549998401</v>
      </c>
      <c r="P144" t="s">
        <v>8</v>
      </c>
      <c r="Q144">
        <v>2.2040236269999598</v>
      </c>
      <c r="R144" t="s">
        <v>7</v>
      </c>
      <c r="S144">
        <v>2.6696928439998802</v>
      </c>
      <c r="T144" t="s">
        <v>8</v>
      </c>
      <c r="U144">
        <v>2.7555327409997901</v>
      </c>
      <c r="V144" t="s">
        <v>7</v>
      </c>
      <c r="W144">
        <v>3.3004681839997798</v>
      </c>
      <c r="X144" t="s">
        <v>8</v>
      </c>
      <c r="Y144">
        <v>3.35893649099989</v>
      </c>
      <c r="Z144" t="s">
        <v>7</v>
      </c>
      <c r="AA144">
        <v>3.5587370129999201</v>
      </c>
      <c r="AB144" t="s">
        <v>8</v>
      </c>
      <c r="AC144">
        <v>3.6336730529999302</v>
      </c>
      <c r="AD144" t="s">
        <v>7</v>
      </c>
      <c r="AE144">
        <v>4.2489530019997801</v>
      </c>
      <c r="AF144" t="s">
        <v>8</v>
      </c>
      <c r="AG144">
        <v>4.3478012299999502</v>
      </c>
      <c r="AH144" t="s">
        <v>4</v>
      </c>
      <c r="AI144">
        <v>4.7574345619998404</v>
      </c>
    </row>
    <row r="145" spans="1:39" x14ac:dyDescent="0.25">
      <c r="A145" s="7">
        <v>42929</v>
      </c>
      <c r="B145" t="s">
        <v>56</v>
      </c>
      <c r="C145" s="3">
        <f>(COUNT(UserTrials[[#This Row],[Event 1]:[Time 56]])-2)/2</f>
        <v>6</v>
      </c>
      <c r="D145">
        <v>144</v>
      </c>
      <c r="E145" t="s">
        <v>15</v>
      </c>
      <c r="F145" t="s">
        <v>11</v>
      </c>
      <c r="G145" t="s">
        <v>2</v>
      </c>
      <c r="H145" t="s">
        <v>3</v>
      </c>
      <c r="I145" s="1">
        <v>2.54689998655521E-5</v>
      </c>
      <c r="J145" t="s">
        <v>7</v>
      </c>
      <c r="K145">
        <v>0.97395343800008005</v>
      </c>
      <c r="L145" t="s">
        <v>8</v>
      </c>
      <c r="M145">
        <v>1.04819635399985</v>
      </c>
      <c r="N145" t="s">
        <v>7</v>
      </c>
      <c r="O145">
        <v>1.5388960029999901</v>
      </c>
      <c r="P145" t="s">
        <v>8</v>
      </c>
      <c r="Q145">
        <v>1.62943031300005</v>
      </c>
      <c r="R145" t="s">
        <v>7</v>
      </c>
      <c r="S145">
        <v>2.0806951370000202</v>
      </c>
      <c r="T145" t="s">
        <v>8</v>
      </c>
      <c r="U145">
        <v>2.1711368219998799</v>
      </c>
      <c r="V145" t="s">
        <v>7</v>
      </c>
      <c r="W145">
        <v>2.5682518940000101</v>
      </c>
      <c r="X145" t="s">
        <v>8</v>
      </c>
      <c r="Y145">
        <v>2.6513667709998501</v>
      </c>
      <c r="Z145" t="s">
        <v>7</v>
      </c>
      <c r="AA145">
        <v>2.9017686439999499</v>
      </c>
      <c r="AB145" t="s">
        <v>8</v>
      </c>
      <c r="AC145">
        <v>2.97856619799995</v>
      </c>
      <c r="AD145" t="s">
        <v>7</v>
      </c>
      <c r="AE145">
        <v>3.4782224630000602</v>
      </c>
      <c r="AF145" t="s">
        <v>8</v>
      </c>
      <c r="AG145">
        <v>3.5937266680000399</v>
      </c>
      <c r="AH145" t="s">
        <v>4</v>
      </c>
      <c r="AI145">
        <v>4.2803615979998897</v>
      </c>
    </row>
    <row r="146" spans="1:39" x14ac:dyDescent="0.25">
      <c r="A146" s="7">
        <v>42929</v>
      </c>
      <c r="B146" t="s">
        <v>56</v>
      </c>
      <c r="C146" s="3">
        <f>(COUNT(UserTrials[[#This Row],[Event 1]:[Time 56]])-2)/2</f>
        <v>6</v>
      </c>
      <c r="D146">
        <v>145</v>
      </c>
      <c r="E146" t="s">
        <v>15</v>
      </c>
      <c r="F146" t="s">
        <v>11</v>
      </c>
      <c r="G146" t="s">
        <v>2</v>
      </c>
      <c r="H146" t="s">
        <v>3</v>
      </c>
      <c r="I146" s="1">
        <v>7.8650000432389704E-6</v>
      </c>
      <c r="J146" t="s">
        <v>7</v>
      </c>
      <c r="K146">
        <v>0.78680339199991001</v>
      </c>
      <c r="L146" t="s">
        <v>8</v>
      </c>
      <c r="M146">
        <v>0.87014360800003399</v>
      </c>
      <c r="N146" t="s">
        <v>7</v>
      </c>
      <c r="O146">
        <v>1.3251027839998999</v>
      </c>
      <c r="P146" t="s">
        <v>8</v>
      </c>
      <c r="Q146">
        <v>1.4155617330000001</v>
      </c>
      <c r="R146" t="s">
        <v>7</v>
      </c>
      <c r="S146">
        <v>1.8624010480000299</v>
      </c>
      <c r="T146" t="s">
        <v>8</v>
      </c>
      <c r="U146">
        <v>1.9527277730001</v>
      </c>
      <c r="V146" t="s">
        <v>7</v>
      </c>
      <c r="W146">
        <v>2.4439994340000299</v>
      </c>
      <c r="X146" t="s">
        <v>8</v>
      </c>
      <c r="Y146">
        <v>2.50985517000003</v>
      </c>
      <c r="Z146" t="s">
        <v>7</v>
      </c>
      <c r="AA146">
        <v>2.6602931889999502</v>
      </c>
      <c r="AB146" t="s">
        <v>8</v>
      </c>
      <c r="AC146">
        <v>2.7346598040001</v>
      </c>
      <c r="AD146" t="s">
        <v>7</v>
      </c>
      <c r="AE146">
        <v>3.3859446260000801</v>
      </c>
      <c r="AF146" t="s">
        <v>8</v>
      </c>
      <c r="AG146">
        <v>3.4198820429999102</v>
      </c>
      <c r="AH146" t="s">
        <v>4</v>
      </c>
      <c r="AI146">
        <v>3.8189739219999401</v>
      </c>
    </row>
    <row r="147" spans="1:39" x14ac:dyDescent="0.25">
      <c r="A147" s="7">
        <v>42929</v>
      </c>
      <c r="B147" t="s">
        <v>56</v>
      </c>
      <c r="C147" s="3">
        <f>(COUNT(UserTrials[[#This Row],[Event 1]:[Time 56]])-2)/2</f>
        <v>6</v>
      </c>
      <c r="D147">
        <v>146</v>
      </c>
      <c r="E147" t="s">
        <v>15</v>
      </c>
      <c r="F147" t="s">
        <v>10</v>
      </c>
      <c r="G147" t="s">
        <v>2</v>
      </c>
      <c r="H147" t="s">
        <v>3</v>
      </c>
      <c r="I147" s="1">
        <v>7.91699994806549E-6</v>
      </c>
      <c r="J147" t="s">
        <v>7</v>
      </c>
      <c r="K147">
        <v>14.566872197</v>
      </c>
      <c r="L147" t="s">
        <v>8</v>
      </c>
      <c r="M147">
        <v>14.63824324</v>
      </c>
      <c r="N147" t="s">
        <v>7</v>
      </c>
      <c r="O147">
        <v>15.359583284000101</v>
      </c>
      <c r="P147" t="s">
        <v>8</v>
      </c>
      <c r="Q147">
        <v>15.425898428999901</v>
      </c>
      <c r="R147" t="s">
        <v>7</v>
      </c>
      <c r="S147">
        <v>16.076585820999899</v>
      </c>
      <c r="T147" t="s">
        <v>8</v>
      </c>
      <c r="U147">
        <v>16.142970980999898</v>
      </c>
      <c r="V147" t="s">
        <v>7</v>
      </c>
      <c r="W147">
        <v>16.739800041999999</v>
      </c>
      <c r="X147" t="s">
        <v>8</v>
      </c>
      <c r="Y147">
        <v>16.7906967609999</v>
      </c>
      <c r="Z147" t="s">
        <v>7</v>
      </c>
      <c r="AA147">
        <v>17.012874737999901</v>
      </c>
      <c r="AB147" t="s">
        <v>8</v>
      </c>
      <c r="AC147">
        <v>17.079230510000102</v>
      </c>
      <c r="AD147" t="s">
        <v>7</v>
      </c>
      <c r="AE147">
        <v>17.800861969000099</v>
      </c>
      <c r="AF147" t="s">
        <v>8</v>
      </c>
      <c r="AG147">
        <v>17.851023219000101</v>
      </c>
      <c r="AH147" t="s">
        <v>4</v>
      </c>
      <c r="AI147">
        <v>18.5705018099999</v>
      </c>
    </row>
    <row r="148" spans="1:39" x14ac:dyDescent="0.25">
      <c r="A148" s="7">
        <v>42929</v>
      </c>
      <c r="B148" t="s">
        <v>56</v>
      </c>
      <c r="C148" s="3">
        <f>(COUNT(UserTrials[[#This Row],[Event 1]:[Time 56]])-2)/2</f>
        <v>6</v>
      </c>
      <c r="D148">
        <v>147</v>
      </c>
      <c r="E148" t="s">
        <v>15</v>
      </c>
      <c r="F148" t="s">
        <v>10</v>
      </c>
      <c r="G148" t="s">
        <v>2</v>
      </c>
      <c r="H148" t="s">
        <v>3</v>
      </c>
      <c r="I148" s="1">
        <v>7.2909999744297204E-6</v>
      </c>
      <c r="J148" t="s">
        <v>7</v>
      </c>
      <c r="K148">
        <v>1.2612178679999</v>
      </c>
      <c r="L148" t="s">
        <v>8</v>
      </c>
      <c r="M148">
        <v>1.33773895999979</v>
      </c>
      <c r="N148" t="s">
        <v>7</v>
      </c>
      <c r="O148">
        <v>1.9884306829999301</v>
      </c>
      <c r="P148" t="s">
        <v>8</v>
      </c>
      <c r="Q148">
        <v>2.0551088559998298</v>
      </c>
      <c r="R148" t="s">
        <v>7</v>
      </c>
      <c r="S148">
        <v>2.6883129729999302</v>
      </c>
      <c r="T148" t="s">
        <v>8</v>
      </c>
      <c r="U148">
        <v>2.7464832309999498</v>
      </c>
      <c r="V148" t="s">
        <v>7</v>
      </c>
      <c r="W148">
        <v>3.43251831399993</v>
      </c>
      <c r="X148" t="s">
        <v>8</v>
      </c>
      <c r="Y148">
        <v>3.4835731719999701</v>
      </c>
      <c r="Z148" t="s">
        <v>7</v>
      </c>
      <c r="AA148">
        <v>3.7096408879999601</v>
      </c>
      <c r="AB148" t="s">
        <v>8</v>
      </c>
      <c r="AC148">
        <v>3.7681133339999602</v>
      </c>
      <c r="AD148" t="s">
        <v>7</v>
      </c>
      <c r="AE148">
        <v>4.4365352629999899</v>
      </c>
      <c r="AF148" t="s">
        <v>8</v>
      </c>
      <c r="AG148">
        <v>4.4876501579999504</v>
      </c>
      <c r="AH148" t="s">
        <v>4</v>
      </c>
      <c r="AI148">
        <v>5.2072644410000004</v>
      </c>
    </row>
    <row r="149" spans="1:39" x14ac:dyDescent="0.25">
      <c r="A149" s="7">
        <v>42929</v>
      </c>
      <c r="B149" t="s">
        <v>56</v>
      </c>
      <c r="C149" s="3">
        <f>(COUNT(UserTrials[[#This Row],[Event 1]:[Time 56]])-2)/2</f>
        <v>6</v>
      </c>
      <c r="D149">
        <v>148</v>
      </c>
      <c r="E149" t="s">
        <v>15</v>
      </c>
      <c r="F149" t="s">
        <v>10</v>
      </c>
      <c r="G149" t="s">
        <v>2</v>
      </c>
      <c r="H149" t="s">
        <v>3</v>
      </c>
      <c r="I149" s="1">
        <v>6.9789998633495998E-6</v>
      </c>
      <c r="J149" t="s">
        <v>7</v>
      </c>
      <c r="K149">
        <v>0.96398884199993495</v>
      </c>
      <c r="L149" t="s">
        <v>8</v>
      </c>
      <c r="M149">
        <v>1.03819884199992</v>
      </c>
      <c r="N149" t="s">
        <v>7</v>
      </c>
      <c r="O149">
        <v>1.7068180559999699</v>
      </c>
      <c r="P149" t="s">
        <v>8</v>
      </c>
      <c r="Q149">
        <v>1.7811097269998299</v>
      </c>
      <c r="R149" t="s">
        <v>7</v>
      </c>
      <c r="S149">
        <v>2.3405705579998499</v>
      </c>
      <c r="T149" t="s">
        <v>8</v>
      </c>
      <c r="U149">
        <v>2.40173071699996</v>
      </c>
      <c r="V149" t="s">
        <v>7</v>
      </c>
      <c r="W149">
        <v>3.0175545160000099</v>
      </c>
      <c r="X149" t="s">
        <v>8</v>
      </c>
      <c r="Y149">
        <v>3.08341186300003</v>
      </c>
      <c r="Z149" t="s">
        <v>7</v>
      </c>
      <c r="AA149">
        <v>3.2780525479999998</v>
      </c>
      <c r="AB149" t="s">
        <v>8</v>
      </c>
      <c r="AC149">
        <v>3.3531132169998701</v>
      </c>
      <c r="AD149" t="s">
        <v>7</v>
      </c>
      <c r="AE149">
        <v>3.9687908710000102</v>
      </c>
      <c r="AF149" t="s">
        <v>8</v>
      </c>
      <c r="AG149">
        <v>4.0266461839999002</v>
      </c>
      <c r="AH149" t="s">
        <v>4</v>
      </c>
      <c r="AI149">
        <v>4.6934230179999696</v>
      </c>
    </row>
    <row r="150" spans="1:39" x14ac:dyDescent="0.25">
      <c r="A150" s="7">
        <v>42929</v>
      </c>
      <c r="B150" t="s">
        <v>56</v>
      </c>
      <c r="C150" s="3">
        <f>(COUNT(UserTrials[[#This Row],[Event 1]:[Time 56]])-2)/2</f>
        <v>6</v>
      </c>
      <c r="D150">
        <v>149</v>
      </c>
      <c r="E150" t="s">
        <v>15</v>
      </c>
      <c r="F150" t="s">
        <v>10</v>
      </c>
      <c r="G150" t="s">
        <v>2</v>
      </c>
      <c r="H150" t="s">
        <v>3</v>
      </c>
      <c r="I150" s="1">
        <v>2.8073000066797202E-5</v>
      </c>
      <c r="J150" t="s">
        <v>7</v>
      </c>
      <c r="K150">
        <v>0.895996385999978</v>
      </c>
      <c r="L150" t="s">
        <v>8</v>
      </c>
      <c r="M150">
        <v>0.98642540900004805</v>
      </c>
      <c r="N150" t="s">
        <v>7</v>
      </c>
      <c r="O150">
        <v>1.5305746649998999</v>
      </c>
      <c r="P150" t="s">
        <v>8</v>
      </c>
      <c r="Q150">
        <v>1.6130370749999601</v>
      </c>
      <c r="R150" t="s">
        <v>7</v>
      </c>
      <c r="S150">
        <v>2.1720235989998802</v>
      </c>
      <c r="T150" t="s">
        <v>8</v>
      </c>
      <c r="U150">
        <v>2.2583274910000402</v>
      </c>
      <c r="V150" t="s">
        <v>7</v>
      </c>
      <c r="W150">
        <v>2.85468713399995</v>
      </c>
      <c r="X150" t="s">
        <v>8</v>
      </c>
      <c r="Y150">
        <v>2.9135220739999501</v>
      </c>
      <c r="Z150" t="s">
        <v>7</v>
      </c>
      <c r="AA150">
        <v>3.1087073339999698</v>
      </c>
      <c r="AB150" t="s">
        <v>8</v>
      </c>
      <c r="AC150">
        <v>3.1673213970000198</v>
      </c>
      <c r="AD150" t="s">
        <v>7</v>
      </c>
      <c r="AE150">
        <v>3.81820484400009</v>
      </c>
      <c r="AF150" t="s">
        <v>8</v>
      </c>
      <c r="AG150">
        <v>3.8685981680000601</v>
      </c>
      <c r="AH150" t="s">
        <v>4</v>
      </c>
      <c r="AI150">
        <v>4.5012389969999704</v>
      </c>
    </row>
    <row r="151" spans="1:39" x14ac:dyDescent="0.25">
      <c r="A151" s="7">
        <v>42929</v>
      </c>
      <c r="B151" t="s">
        <v>56</v>
      </c>
      <c r="C151" s="3">
        <f>(COUNT(UserTrials[[#This Row],[Event 1]:[Time 56]])-2)/2</f>
        <v>6</v>
      </c>
      <c r="D151">
        <v>150</v>
      </c>
      <c r="E151" t="s">
        <v>15</v>
      </c>
      <c r="F151" t="s">
        <v>10</v>
      </c>
      <c r="G151" t="s">
        <v>2</v>
      </c>
      <c r="H151" t="s">
        <v>3</v>
      </c>
      <c r="I151" s="1">
        <v>9.4790000275679597E-6</v>
      </c>
      <c r="J151" t="s">
        <v>7</v>
      </c>
      <c r="K151">
        <v>0.89379985000005002</v>
      </c>
      <c r="L151" t="s">
        <v>8</v>
      </c>
      <c r="M151">
        <v>0.98459828399995697</v>
      </c>
      <c r="N151" t="s">
        <v>7</v>
      </c>
      <c r="O151">
        <v>1.5113417850000099</v>
      </c>
      <c r="P151" t="s">
        <v>8</v>
      </c>
      <c r="Q151">
        <v>1.5860323469999</v>
      </c>
      <c r="R151" t="s">
        <v>7</v>
      </c>
      <c r="S151">
        <v>2.0579818319999901</v>
      </c>
      <c r="T151" t="s">
        <v>8</v>
      </c>
      <c r="U151">
        <v>2.1460965659998599</v>
      </c>
      <c r="V151" t="s">
        <v>7</v>
      </c>
      <c r="W151">
        <v>2.68713276799985</v>
      </c>
      <c r="X151" t="s">
        <v>8</v>
      </c>
      <c r="Y151">
        <v>2.76477276299988</v>
      </c>
      <c r="Z151" t="s">
        <v>7</v>
      </c>
      <c r="AA151">
        <v>2.9732504189998901</v>
      </c>
      <c r="AB151" t="s">
        <v>8</v>
      </c>
      <c r="AC151">
        <v>3.0564808879998902</v>
      </c>
      <c r="AD151" t="s">
        <v>7</v>
      </c>
      <c r="AE151">
        <v>3.6860371489999499</v>
      </c>
      <c r="AF151" t="s">
        <v>8</v>
      </c>
      <c r="AG151">
        <v>3.7636960959998702</v>
      </c>
      <c r="AH151" t="s">
        <v>4</v>
      </c>
      <c r="AI151">
        <v>4.3090403159999298</v>
      </c>
    </row>
    <row r="152" spans="1:39" x14ac:dyDescent="0.25">
      <c r="A152" s="7">
        <v>42929</v>
      </c>
      <c r="B152" t="s">
        <v>56</v>
      </c>
      <c r="C152" s="3">
        <f>(COUNT(UserTrials[[#This Row],[Event 1]:[Time 56]])-2)/2</f>
        <v>7</v>
      </c>
      <c r="D152">
        <v>151</v>
      </c>
      <c r="E152" t="s">
        <v>16</v>
      </c>
      <c r="F152" t="s">
        <v>6</v>
      </c>
      <c r="G152" t="s">
        <v>2</v>
      </c>
      <c r="H152" t="s">
        <v>3</v>
      </c>
      <c r="I152" s="1">
        <v>6.5100000483653199E-6</v>
      </c>
      <c r="J152" t="s">
        <v>7</v>
      </c>
      <c r="K152">
        <v>32.137035865000101</v>
      </c>
      <c r="L152" t="s">
        <v>8</v>
      </c>
      <c r="M152">
        <v>32.183649102000103</v>
      </c>
      <c r="N152" t="s">
        <v>7</v>
      </c>
      <c r="O152">
        <v>32.441005457999999</v>
      </c>
      <c r="P152" t="s">
        <v>8</v>
      </c>
      <c r="Q152">
        <v>32.476072124000197</v>
      </c>
      <c r="R152" t="s">
        <v>7</v>
      </c>
      <c r="S152">
        <v>32.748529622000198</v>
      </c>
      <c r="T152" t="s">
        <v>8</v>
      </c>
      <c r="U152">
        <v>32.793822435000003</v>
      </c>
      <c r="V152" t="s">
        <v>7</v>
      </c>
      <c r="W152">
        <v>33.604020017000003</v>
      </c>
      <c r="X152" t="s">
        <v>8</v>
      </c>
      <c r="Y152">
        <v>33.654538634000097</v>
      </c>
      <c r="Z152" t="s">
        <v>7</v>
      </c>
      <c r="AA152">
        <v>33.930087377</v>
      </c>
      <c r="AB152" t="s">
        <v>8</v>
      </c>
      <c r="AC152">
        <v>33.964637279999998</v>
      </c>
      <c r="AD152" t="s">
        <v>7</v>
      </c>
      <c r="AE152">
        <v>34.224002437000003</v>
      </c>
      <c r="AF152" t="s">
        <v>8</v>
      </c>
      <c r="AG152">
        <v>34.253413528000003</v>
      </c>
      <c r="AH152" t="s">
        <v>7</v>
      </c>
      <c r="AI152">
        <v>34.869201606000097</v>
      </c>
      <c r="AJ152" t="s">
        <v>8</v>
      </c>
      <c r="AK152">
        <v>34.896375925000001</v>
      </c>
      <c r="AL152" t="s">
        <v>4</v>
      </c>
      <c r="AM152">
        <v>36.100617336000099</v>
      </c>
    </row>
    <row r="153" spans="1:39" x14ac:dyDescent="0.25">
      <c r="A153" s="7">
        <v>42929</v>
      </c>
      <c r="B153" t="s">
        <v>56</v>
      </c>
      <c r="C153" s="3">
        <f>(COUNT(UserTrials[[#This Row],[Event 1]:[Time 56]])-2)/2</f>
        <v>7</v>
      </c>
      <c r="D153">
        <v>152</v>
      </c>
      <c r="E153" t="s">
        <v>16</v>
      </c>
      <c r="F153" t="s">
        <v>6</v>
      </c>
      <c r="G153" t="s">
        <v>2</v>
      </c>
      <c r="H153" t="s">
        <v>3</v>
      </c>
      <c r="I153" s="1">
        <v>1.25520000437973E-5</v>
      </c>
      <c r="J153" t="s">
        <v>7</v>
      </c>
      <c r="K153">
        <v>2.9631744470000201</v>
      </c>
      <c r="L153" t="s">
        <v>8</v>
      </c>
      <c r="M153">
        <v>3.00338873600003</v>
      </c>
      <c r="N153" t="s">
        <v>7</v>
      </c>
      <c r="O153">
        <v>3.30076811799995</v>
      </c>
      <c r="P153" t="s">
        <v>8</v>
      </c>
      <c r="Q153">
        <v>3.3268920529999302</v>
      </c>
      <c r="R153" t="s">
        <v>7</v>
      </c>
      <c r="S153">
        <v>3.5959820739999402</v>
      </c>
      <c r="T153" t="s">
        <v>8</v>
      </c>
      <c r="U153">
        <v>3.6490576549999698</v>
      </c>
      <c r="V153" t="s">
        <v>7</v>
      </c>
      <c r="W153">
        <v>4.2823658350000597</v>
      </c>
      <c r="X153" t="s">
        <v>8</v>
      </c>
      <c r="Y153">
        <v>4.3163938870000003</v>
      </c>
      <c r="Z153" t="s">
        <v>7</v>
      </c>
      <c r="AA153">
        <v>4.5893834020000597</v>
      </c>
      <c r="AB153" t="s">
        <v>8</v>
      </c>
      <c r="AC153">
        <v>4.6222698890001004</v>
      </c>
      <c r="AD153" t="s">
        <v>7</v>
      </c>
      <c r="AE153">
        <v>4.92454736100012</v>
      </c>
      <c r="AF153" t="s">
        <v>8</v>
      </c>
      <c r="AG153">
        <v>4.9510733280001196</v>
      </c>
      <c r="AH153" t="s">
        <v>7</v>
      </c>
      <c r="AI153">
        <v>5.5108394260000697</v>
      </c>
      <c r="AJ153" t="s">
        <v>8</v>
      </c>
      <c r="AK153">
        <v>5.5210988530000096</v>
      </c>
      <c r="AL153" t="s">
        <v>4</v>
      </c>
      <c r="AM153">
        <v>6.2938423580001199</v>
      </c>
    </row>
    <row r="154" spans="1:39" x14ac:dyDescent="0.25">
      <c r="A154" s="7">
        <v>42929</v>
      </c>
      <c r="B154" t="s">
        <v>56</v>
      </c>
      <c r="C154" s="3">
        <f>(COUNT(UserTrials[[#This Row],[Event 1]:[Time 56]])-2)/2</f>
        <v>7</v>
      </c>
      <c r="D154">
        <v>153</v>
      </c>
      <c r="E154" t="s">
        <v>16</v>
      </c>
      <c r="F154" t="s">
        <v>6</v>
      </c>
      <c r="G154" t="s">
        <v>2</v>
      </c>
      <c r="H154" t="s">
        <v>3</v>
      </c>
      <c r="I154" s="1">
        <v>9.8440000328991994E-6</v>
      </c>
      <c r="J154" t="s">
        <v>7</v>
      </c>
      <c r="K154">
        <v>0.95160217900001898</v>
      </c>
      <c r="L154" t="s">
        <v>8</v>
      </c>
      <c r="M154">
        <v>0.97768493199987405</v>
      </c>
      <c r="N154" t="s">
        <v>7</v>
      </c>
      <c r="O154">
        <v>1.23949956699993</v>
      </c>
      <c r="P154" t="s">
        <v>8</v>
      </c>
      <c r="Q154">
        <v>1.26074404599989</v>
      </c>
      <c r="R154" t="s">
        <v>7</v>
      </c>
      <c r="S154">
        <v>1.5202506630000601</v>
      </c>
      <c r="T154" t="s">
        <v>8</v>
      </c>
      <c r="U154">
        <v>1.5384831609999301</v>
      </c>
      <c r="V154" t="s">
        <v>7</v>
      </c>
      <c r="W154">
        <v>2.1360770199999002</v>
      </c>
      <c r="X154" t="s">
        <v>8</v>
      </c>
      <c r="Y154">
        <v>2.17058414899997</v>
      </c>
      <c r="Z154" t="s">
        <v>7</v>
      </c>
      <c r="AA154">
        <v>2.43243639399997</v>
      </c>
      <c r="AB154" t="s">
        <v>8</v>
      </c>
      <c r="AC154">
        <v>2.4596840459998899</v>
      </c>
      <c r="AD154" t="s">
        <v>7</v>
      </c>
      <c r="AE154">
        <v>2.7355190989999301</v>
      </c>
      <c r="AF154" t="s">
        <v>8</v>
      </c>
      <c r="AG154">
        <v>2.7695970140000501</v>
      </c>
      <c r="AH154" t="s">
        <v>7</v>
      </c>
      <c r="AI154">
        <v>3.3147529559998898</v>
      </c>
      <c r="AJ154" t="s">
        <v>8</v>
      </c>
      <c r="AK154">
        <v>3.3320925430000399</v>
      </c>
      <c r="AL154" t="s">
        <v>4</v>
      </c>
      <c r="AM154">
        <v>4.4035427930000397</v>
      </c>
    </row>
    <row r="155" spans="1:39" x14ac:dyDescent="0.25">
      <c r="A155" s="7">
        <v>42929</v>
      </c>
      <c r="B155" t="s">
        <v>56</v>
      </c>
      <c r="C155" s="3">
        <f>(COUNT(UserTrials[[#This Row],[Event 1]:[Time 56]])-2)/2</f>
        <v>7</v>
      </c>
      <c r="D155">
        <v>154</v>
      </c>
      <c r="E155" t="s">
        <v>16</v>
      </c>
      <c r="F155" t="s">
        <v>6</v>
      </c>
      <c r="G155" t="s">
        <v>2</v>
      </c>
      <c r="H155" t="s">
        <v>3</v>
      </c>
      <c r="I155" s="1">
        <v>9.1669999164878306E-6</v>
      </c>
      <c r="J155" t="s">
        <v>7</v>
      </c>
      <c r="K155">
        <v>1.02249923999988</v>
      </c>
      <c r="L155" t="s">
        <v>8</v>
      </c>
      <c r="M155">
        <v>1.0255159470000299</v>
      </c>
      <c r="N155" t="s">
        <v>7</v>
      </c>
      <c r="O155">
        <v>1.2732404199998599</v>
      </c>
      <c r="P155" t="s">
        <v>8</v>
      </c>
      <c r="Q155">
        <v>1.28363390899994</v>
      </c>
      <c r="R155" t="s">
        <v>7</v>
      </c>
      <c r="S155">
        <v>1.5277732829999799</v>
      </c>
      <c r="T155" t="s">
        <v>8</v>
      </c>
      <c r="U155">
        <v>1.5462994289998699</v>
      </c>
      <c r="V155" t="s">
        <v>7</v>
      </c>
      <c r="W155">
        <v>2.10860807899985</v>
      </c>
      <c r="X155" t="s">
        <v>8</v>
      </c>
      <c r="Y155">
        <v>2.1376378129998499</v>
      </c>
      <c r="Z155" t="s">
        <v>7</v>
      </c>
      <c r="AA155">
        <v>2.37491947800003</v>
      </c>
      <c r="AB155" t="s">
        <v>8</v>
      </c>
      <c r="AC155">
        <v>2.3936786990000201</v>
      </c>
      <c r="AD155" t="s">
        <v>7</v>
      </c>
      <c r="AE155">
        <v>2.6422379269999898</v>
      </c>
      <c r="AF155" t="s">
        <v>8</v>
      </c>
      <c r="AG155">
        <v>2.6525351099999099</v>
      </c>
      <c r="AH155" t="s">
        <v>7</v>
      </c>
      <c r="AI155">
        <v>3.21463203600001</v>
      </c>
      <c r="AJ155" t="s">
        <v>8</v>
      </c>
      <c r="AK155">
        <v>3.2284794289998899</v>
      </c>
      <c r="AL155" t="s">
        <v>4</v>
      </c>
      <c r="AM155">
        <v>4.3193336259998798</v>
      </c>
    </row>
    <row r="156" spans="1:39" x14ac:dyDescent="0.25">
      <c r="A156" s="7">
        <v>42929</v>
      </c>
      <c r="B156" t="s">
        <v>56</v>
      </c>
      <c r="C156" s="3">
        <f>(COUNT(UserTrials[[#This Row],[Event 1]:[Time 56]])-2)/2</f>
        <v>7</v>
      </c>
      <c r="D156">
        <v>155</v>
      </c>
      <c r="E156" t="s">
        <v>16</v>
      </c>
      <c r="F156" t="s">
        <v>6</v>
      </c>
      <c r="G156" t="s">
        <v>2</v>
      </c>
      <c r="H156" t="s">
        <v>3</v>
      </c>
      <c r="I156" s="1">
        <v>1.2136000123064099E-5</v>
      </c>
      <c r="J156" t="s">
        <v>7</v>
      </c>
      <c r="K156">
        <v>1.1672694920000499</v>
      </c>
      <c r="L156" t="s">
        <v>8</v>
      </c>
      <c r="M156">
        <v>1.2040036410000901</v>
      </c>
      <c r="N156" t="s">
        <v>7</v>
      </c>
      <c r="O156">
        <v>1.50576387</v>
      </c>
      <c r="P156" t="s">
        <v>8</v>
      </c>
      <c r="Q156">
        <v>1.5399209570000401</v>
      </c>
      <c r="R156" t="s">
        <v>7</v>
      </c>
      <c r="S156">
        <v>1.77086338499998</v>
      </c>
      <c r="T156" t="s">
        <v>8</v>
      </c>
      <c r="U156">
        <v>1.78898244800006</v>
      </c>
      <c r="V156" t="s">
        <v>7</v>
      </c>
      <c r="W156">
        <v>2.33068558400009</v>
      </c>
      <c r="X156" t="s">
        <v>8</v>
      </c>
      <c r="Y156">
        <v>2.3524657290001798</v>
      </c>
      <c r="Z156" t="s">
        <v>7</v>
      </c>
      <c r="AA156">
        <v>2.6240345280000299</v>
      </c>
      <c r="AB156" t="s">
        <v>8</v>
      </c>
      <c r="AC156">
        <v>2.64275854100014</v>
      </c>
      <c r="AD156" t="s">
        <v>7</v>
      </c>
      <c r="AE156">
        <v>2.9096371360001201</v>
      </c>
      <c r="AF156" t="s">
        <v>8</v>
      </c>
      <c r="AG156">
        <v>2.9443208850000202</v>
      </c>
      <c r="AH156" t="s">
        <v>7</v>
      </c>
      <c r="AI156">
        <v>3.6662729720001099</v>
      </c>
      <c r="AJ156" t="s">
        <v>8</v>
      </c>
      <c r="AK156">
        <v>3.6929657630000698</v>
      </c>
      <c r="AL156" t="s">
        <v>4</v>
      </c>
      <c r="AM156">
        <v>4.4516591740000404</v>
      </c>
    </row>
    <row r="157" spans="1:39" x14ac:dyDescent="0.25">
      <c r="A157" s="7">
        <v>42929</v>
      </c>
      <c r="B157" t="s">
        <v>56</v>
      </c>
      <c r="C157" s="3">
        <f>(COUNT(UserTrials[[#This Row],[Event 1]:[Time 56]])-2)/2</f>
        <v>7</v>
      </c>
      <c r="D157">
        <v>156</v>
      </c>
      <c r="E157" t="s">
        <v>16</v>
      </c>
      <c r="F157" t="s">
        <v>6</v>
      </c>
      <c r="G157" t="s">
        <v>2</v>
      </c>
      <c r="H157" t="s">
        <v>3</v>
      </c>
      <c r="I157" s="1">
        <v>1.0155999916605601E-5</v>
      </c>
      <c r="J157" t="s">
        <v>7</v>
      </c>
      <c r="K157">
        <v>0.93049103999987803</v>
      </c>
      <c r="L157" t="s">
        <v>8</v>
      </c>
      <c r="M157">
        <v>0.96023311799990496</v>
      </c>
      <c r="N157" t="s">
        <v>7</v>
      </c>
      <c r="O157">
        <v>1.2674922310000001</v>
      </c>
      <c r="P157" t="s">
        <v>8</v>
      </c>
      <c r="Q157">
        <v>1.2941731689997999</v>
      </c>
      <c r="R157" t="s">
        <v>7</v>
      </c>
      <c r="S157">
        <v>1.5700844749999301</v>
      </c>
      <c r="T157" t="s">
        <v>8</v>
      </c>
      <c r="U157">
        <v>1.5963067619998099</v>
      </c>
      <c r="V157" t="s">
        <v>7</v>
      </c>
      <c r="W157">
        <v>2.1936740199998801</v>
      </c>
      <c r="X157" t="s">
        <v>8</v>
      </c>
      <c r="Y157">
        <v>2.2205358259998298</v>
      </c>
      <c r="Z157" t="s">
        <v>7</v>
      </c>
      <c r="AA157">
        <v>2.4816694189998998</v>
      </c>
      <c r="AB157" t="s">
        <v>8</v>
      </c>
      <c r="AC157">
        <v>2.5002042099999899</v>
      </c>
      <c r="AD157" t="s">
        <v>7</v>
      </c>
      <c r="AE157">
        <v>2.7447964699999798</v>
      </c>
      <c r="AF157" t="s">
        <v>8</v>
      </c>
      <c r="AG157">
        <v>2.7626891099998798</v>
      </c>
      <c r="AH157" t="s">
        <v>7</v>
      </c>
      <c r="AI157">
        <v>3.3586859919998902</v>
      </c>
      <c r="AJ157" t="s">
        <v>8</v>
      </c>
      <c r="AK157">
        <v>3.39599071499992</v>
      </c>
      <c r="AL157" t="s">
        <v>4</v>
      </c>
      <c r="AM157">
        <v>4.3496812599998904</v>
      </c>
    </row>
    <row r="158" spans="1:39" x14ac:dyDescent="0.25">
      <c r="A158" s="7">
        <v>42929</v>
      </c>
      <c r="B158" t="s">
        <v>56</v>
      </c>
      <c r="C158" s="3">
        <f>(COUNT(UserTrials[[#This Row],[Event 1]:[Time 56]])-2)/2</f>
        <v>7</v>
      </c>
      <c r="D158">
        <v>157</v>
      </c>
      <c r="E158" t="s">
        <v>16</v>
      </c>
      <c r="F158" t="s">
        <v>6</v>
      </c>
      <c r="G158" t="s">
        <v>2</v>
      </c>
      <c r="H158" t="s">
        <v>3</v>
      </c>
      <c r="I158" s="1">
        <v>9.0109999746346097E-6</v>
      </c>
      <c r="J158" t="s">
        <v>7</v>
      </c>
      <c r="K158">
        <v>0.92551133200004099</v>
      </c>
      <c r="L158" t="s">
        <v>8</v>
      </c>
      <c r="M158">
        <v>0.935872741999901</v>
      </c>
      <c r="N158" t="s">
        <v>7</v>
      </c>
      <c r="O158">
        <v>1.2057643850000599</v>
      </c>
      <c r="P158" t="s">
        <v>8</v>
      </c>
      <c r="Q158">
        <v>1.224717499</v>
      </c>
      <c r="R158" t="s">
        <v>7</v>
      </c>
      <c r="S158">
        <v>1.48209827999994</v>
      </c>
      <c r="T158" t="s">
        <v>8</v>
      </c>
      <c r="U158">
        <v>1.5086536979999801</v>
      </c>
      <c r="V158" t="s">
        <v>7</v>
      </c>
      <c r="W158">
        <v>2.1241684399999401</v>
      </c>
      <c r="X158" t="s">
        <v>8</v>
      </c>
      <c r="Y158">
        <v>2.1345267209999199</v>
      </c>
      <c r="Z158" t="s">
        <v>7</v>
      </c>
      <c r="AA158">
        <v>2.4056520530000398</v>
      </c>
      <c r="AB158" t="s">
        <v>8</v>
      </c>
      <c r="AC158">
        <v>2.4252110449999602</v>
      </c>
      <c r="AD158" t="s">
        <v>7</v>
      </c>
      <c r="AE158">
        <v>2.69151896399989</v>
      </c>
      <c r="AF158" t="s">
        <v>8</v>
      </c>
      <c r="AG158">
        <v>2.7189320850000001</v>
      </c>
      <c r="AH158" t="s">
        <v>7</v>
      </c>
      <c r="AI158">
        <v>3.42212369699996</v>
      </c>
      <c r="AJ158" t="s">
        <v>8</v>
      </c>
      <c r="AK158">
        <v>3.4427515089998901</v>
      </c>
      <c r="AL158" t="s">
        <v>4</v>
      </c>
      <c r="AM158">
        <v>4.50166463699997</v>
      </c>
    </row>
    <row r="159" spans="1:39" x14ac:dyDescent="0.25">
      <c r="A159" s="7">
        <v>42929</v>
      </c>
      <c r="B159" t="s">
        <v>56</v>
      </c>
      <c r="C159" s="3">
        <f>(COUNT(UserTrials[[#This Row],[Event 1]:[Time 56]])-2)/2</f>
        <v>7</v>
      </c>
      <c r="D159">
        <v>158</v>
      </c>
      <c r="E159" t="s">
        <v>16</v>
      </c>
      <c r="F159" t="s">
        <v>6</v>
      </c>
      <c r="G159" t="s">
        <v>2</v>
      </c>
      <c r="H159" t="s">
        <v>3</v>
      </c>
      <c r="I159" s="1">
        <v>8.9059999481833006E-6</v>
      </c>
      <c r="J159" t="s">
        <v>7</v>
      </c>
      <c r="K159">
        <v>1.02919843599988</v>
      </c>
      <c r="L159" t="s">
        <v>8</v>
      </c>
      <c r="M159">
        <v>1.04140142400001</v>
      </c>
      <c r="N159" t="s">
        <v>7</v>
      </c>
      <c r="O159">
        <v>1.2868383099998899</v>
      </c>
      <c r="P159" t="s">
        <v>8</v>
      </c>
      <c r="Q159">
        <v>1.31383114300001</v>
      </c>
      <c r="R159" t="s">
        <v>7</v>
      </c>
      <c r="S159">
        <v>1.5774464029998301</v>
      </c>
      <c r="T159" t="s">
        <v>8</v>
      </c>
      <c r="U159">
        <v>1.61519624699985</v>
      </c>
      <c r="V159" t="s">
        <v>7</v>
      </c>
      <c r="W159">
        <v>2.2306595410000201</v>
      </c>
      <c r="X159" t="s">
        <v>8</v>
      </c>
      <c r="Y159">
        <v>2.2728878549999001</v>
      </c>
      <c r="Z159" t="s">
        <v>7</v>
      </c>
      <c r="AA159">
        <v>2.5408395829999701</v>
      </c>
      <c r="AB159" t="s">
        <v>8</v>
      </c>
      <c r="AC159">
        <v>2.5621287469998602</v>
      </c>
      <c r="AD159" t="s">
        <v>7</v>
      </c>
      <c r="AE159">
        <v>2.8430306359998601</v>
      </c>
      <c r="AF159" t="s">
        <v>8</v>
      </c>
      <c r="AG159">
        <v>2.87688405999983</v>
      </c>
      <c r="AH159" t="s">
        <v>7</v>
      </c>
      <c r="AI159">
        <v>3.5422259689999001</v>
      </c>
      <c r="AJ159" t="s">
        <v>8</v>
      </c>
      <c r="AK159">
        <v>3.5639299439999301</v>
      </c>
      <c r="AL159" t="s">
        <v>4</v>
      </c>
      <c r="AM159">
        <v>4.73588020399984</v>
      </c>
    </row>
    <row r="160" spans="1:39" x14ac:dyDescent="0.25">
      <c r="A160" s="7">
        <v>42929</v>
      </c>
      <c r="B160" t="s">
        <v>56</v>
      </c>
      <c r="C160" s="3">
        <f>(COUNT(UserTrials[[#This Row],[Event 1]:[Time 56]])-2)/2</f>
        <v>7</v>
      </c>
      <c r="D160">
        <v>159</v>
      </c>
      <c r="E160" t="s">
        <v>16</v>
      </c>
      <c r="F160" t="s">
        <v>6</v>
      </c>
      <c r="G160" t="s">
        <v>2</v>
      </c>
      <c r="H160" t="s">
        <v>3</v>
      </c>
      <c r="I160" s="1">
        <v>1.06780000805883E-5</v>
      </c>
      <c r="J160" t="s">
        <v>7</v>
      </c>
      <c r="K160">
        <v>1.0258640090000799</v>
      </c>
      <c r="L160" t="s">
        <v>8</v>
      </c>
      <c r="M160">
        <v>1.0397980720001601</v>
      </c>
      <c r="N160" t="s">
        <v>7</v>
      </c>
      <c r="O160">
        <v>1.3049228110000901</v>
      </c>
      <c r="P160" t="s">
        <v>8</v>
      </c>
      <c r="Q160">
        <v>1.3265197900000201</v>
      </c>
      <c r="R160" t="s">
        <v>7</v>
      </c>
      <c r="S160">
        <v>1.5933415199999601</v>
      </c>
      <c r="T160" t="s">
        <v>8</v>
      </c>
      <c r="U160">
        <v>1.6201235940000001</v>
      </c>
      <c r="V160" t="s">
        <v>7</v>
      </c>
      <c r="W160">
        <v>2.21799285300016</v>
      </c>
      <c r="X160" t="s">
        <v>8</v>
      </c>
      <c r="Y160">
        <v>2.2359012000001699</v>
      </c>
      <c r="Z160" t="s">
        <v>7</v>
      </c>
      <c r="AA160">
        <v>2.5258420340001</v>
      </c>
      <c r="AB160" t="s">
        <v>8</v>
      </c>
      <c r="AC160">
        <v>2.5528958839999998</v>
      </c>
      <c r="AD160" t="s">
        <v>7</v>
      </c>
      <c r="AE160">
        <v>2.8338008840000799</v>
      </c>
      <c r="AF160" t="s">
        <v>8</v>
      </c>
      <c r="AG160">
        <v>2.8556152060000302</v>
      </c>
      <c r="AH160" t="s">
        <v>7</v>
      </c>
      <c r="AI160">
        <v>3.52410827700009</v>
      </c>
      <c r="AJ160" t="s">
        <v>8</v>
      </c>
      <c r="AK160">
        <v>3.550430258</v>
      </c>
      <c r="AL160" t="s">
        <v>4</v>
      </c>
      <c r="AM160">
        <v>4.6118970649999902</v>
      </c>
    </row>
    <row r="161" spans="1:39" x14ac:dyDescent="0.25">
      <c r="A161" s="7">
        <v>42929</v>
      </c>
      <c r="B161" t="s">
        <v>56</v>
      </c>
      <c r="C161" s="3">
        <f>(COUNT(UserTrials[[#This Row],[Event 1]:[Time 56]])-2)/2</f>
        <v>7</v>
      </c>
      <c r="D161">
        <v>160</v>
      </c>
      <c r="E161" t="s">
        <v>16</v>
      </c>
      <c r="F161" t="s">
        <v>6</v>
      </c>
      <c r="G161" t="s">
        <v>2</v>
      </c>
      <c r="H161" t="s">
        <v>3</v>
      </c>
      <c r="I161" s="1">
        <v>9.0630001068347997E-6</v>
      </c>
      <c r="J161" t="s">
        <v>7</v>
      </c>
      <c r="K161">
        <v>1.07064130599997</v>
      </c>
      <c r="L161" t="s">
        <v>8</v>
      </c>
      <c r="M161">
        <v>1.07286593200001</v>
      </c>
      <c r="N161" t="s">
        <v>7</v>
      </c>
      <c r="O161">
        <v>1.33827010599998</v>
      </c>
      <c r="P161" t="s">
        <v>8</v>
      </c>
      <c r="Q161">
        <v>1.34840682800017</v>
      </c>
      <c r="R161" t="s">
        <v>7</v>
      </c>
      <c r="S161">
        <v>1.6461376470001501</v>
      </c>
      <c r="T161" t="s">
        <v>8</v>
      </c>
      <c r="U161">
        <v>1.67493807699997</v>
      </c>
      <c r="V161" t="s">
        <v>7</v>
      </c>
      <c r="W161">
        <v>2.1946020899999801</v>
      </c>
      <c r="X161" t="s">
        <v>8</v>
      </c>
      <c r="Y161">
        <v>2.2162830790000498</v>
      </c>
      <c r="Z161" t="s">
        <v>7</v>
      </c>
      <c r="AA161">
        <v>2.5265504349999901</v>
      </c>
      <c r="AB161" t="s">
        <v>8</v>
      </c>
      <c r="AC161">
        <v>2.5614352650000001</v>
      </c>
      <c r="AD161" t="s">
        <v>7</v>
      </c>
      <c r="AE161">
        <v>2.85009449400013</v>
      </c>
      <c r="AF161" t="s">
        <v>8</v>
      </c>
      <c r="AG161">
        <v>2.9007944320001098</v>
      </c>
      <c r="AH161" t="s">
        <v>7</v>
      </c>
      <c r="AI161">
        <v>3.5878087109999699</v>
      </c>
      <c r="AJ161" t="s">
        <v>8</v>
      </c>
      <c r="AK161">
        <v>3.6303220890001699</v>
      </c>
      <c r="AL161" t="s">
        <v>4</v>
      </c>
      <c r="AM161">
        <v>4.6343927870000199</v>
      </c>
    </row>
    <row r="162" spans="1:39" x14ac:dyDescent="0.25">
      <c r="A162" s="7">
        <v>42929</v>
      </c>
      <c r="B162" t="s">
        <v>56</v>
      </c>
      <c r="C162" s="3">
        <f>(COUNT(UserTrials[[#This Row],[Event 1]:[Time 56]])-2)/2</f>
        <v>7</v>
      </c>
      <c r="D162">
        <v>161</v>
      </c>
      <c r="E162" t="s">
        <v>16</v>
      </c>
      <c r="F162" t="s">
        <v>6</v>
      </c>
      <c r="G162" t="s">
        <v>2</v>
      </c>
      <c r="H162" t="s">
        <v>3</v>
      </c>
      <c r="I162" s="1">
        <v>9.0620001174102004E-6</v>
      </c>
      <c r="J162" t="s">
        <v>7</v>
      </c>
      <c r="K162">
        <v>1.2277541280000099</v>
      </c>
      <c r="L162" t="s">
        <v>8</v>
      </c>
      <c r="M162">
        <v>1.2421100649999</v>
      </c>
      <c r="N162" t="s">
        <v>7</v>
      </c>
      <c r="O162">
        <v>1.50038777200006</v>
      </c>
      <c r="P162" t="s">
        <v>8</v>
      </c>
      <c r="Q162">
        <v>1.5185911589999199</v>
      </c>
      <c r="R162" t="s">
        <v>7</v>
      </c>
      <c r="S162">
        <v>1.7497365310000501</v>
      </c>
      <c r="T162" t="s">
        <v>8</v>
      </c>
      <c r="U162">
        <v>1.7835375649999601</v>
      </c>
      <c r="V162" t="s">
        <v>7</v>
      </c>
      <c r="W162">
        <v>2.3273562189999599</v>
      </c>
      <c r="X162" t="s">
        <v>8</v>
      </c>
      <c r="Y162">
        <v>2.35437485700003</v>
      </c>
      <c r="Z162" t="s">
        <v>7</v>
      </c>
      <c r="AA162">
        <v>2.6305728219999698</v>
      </c>
      <c r="AB162" t="s">
        <v>8</v>
      </c>
      <c r="AC162">
        <v>2.6521472009999298</v>
      </c>
      <c r="AD162" t="s">
        <v>7</v>
      </c>
      <c r="AE162">
        <v>2.9099217929999601</v>
      </c>
      <c r="AF162" t="s">
        <v>8</v>
      </c>
      <c r="AG162">
        <v>2.9438686060000201</v>
      </c>
      <c r="AH162" t="s">
        <v>7</v>
      </c>
      <c r="AI162">
        <v>3.5420314719999602</v>
      </c>
      <c r="AJ162" t="s">
        <v>8</v>
      </c>
      <c r="AK162">
        <v>3.57621438799992</v>
      </c>
      <c r="AL162" t="s">
        <v>4</v>
      </c>
      <c r="AM162">
        <v>4.4765457830001196</v>
      </c>
    </row>
    <row r="163" spans="1:39" x14ac:dyDescent="0.25">
      <c r="A163" s="7">
        <v>42929</v>
      </c>
      <c r="B163" t="s">
        <v>56</v>
      </c>
      <c r="C163" s="3">
        <f>(COUNT(UserTrials[[#This Row],[Event 1]:[Time 56]])-2)/2</f>
        <v>7</v>
      </c>
      <c r="D163">
        <v>162</v>
      </c>
      <c r="E163" t="s">
        <v>16</v>
      </c>
      <c r="F163" t="s">
        <v>6</v>
      </c>
      <c r="G163" t="s">
        <v>2</v>
      </c>
      <c r="H163" t="s">
        <v>3</v>
      </c>
      <c r="I163" s="1">
        <v>8.4379998952499506E-6</v>
      </c>
      <c r="J163" t="s">
        <v>7</v>
      </c>
      <c r="K163">
        <v>0.99517265299982605</v>
      </c>
      <c r="L163" t="s">
        <v>8</v>
      </c>
      <c r="M163">
        <v>1.0297785049999599</v>
      </c>
      <c r="N163" t="s">
        <v>7</v>
      </c>
      <c r="O163">
        <v>1.2746151339999801</v>
      </c>
      <c r="P163" t="s">
        <v>8</v>
      </c>
      <c r="Q163">
        <v>1.29299293599979</v>
      </c>
      <c r="R163" t="s">
        <v>7</v>
      </c>
      <c r="S163">
        <v>1.5513469899999499</v>
      </c>
      <c r="T163" t="s">
        <v>8</v>
      </c>
      <c r="U163">
        <v>1.585776785</v>
      </c>
      <c r="V163" t="s">
        <v>7</v>
      </c>
      <c r="W163">
        <v>2.18315949199995</v>
      </c>
      <c r="X163" t="s">
        <v>8</v>
      </c>
      <c r="Y163">
        <v>2.1934545439998998</v>
      </c>
      <c r="Z163" t="s">
        <v>7</v>
      </c>
      <c r="AA163">
        <v>2.4736872019998302</v>
      </c>
      <c r="AB163" t="s">
        <v>8</v>
      </c>
      <c r="AC163">
        <v>2.4920160029998799</v>
      </c>
      <c r="AD163" t="s">
        <v>7</v>
      </c>
      <c r="AE163">
        <v>2.7676843419999302</v>
      </c>
      <c r="AF163" t="s">
        <v>8</v>
      </c>
      <c r="AG163">
        <v>2.8017517849998499</v>
      </c>
      <c r="AH163" t="s">
        <v>7</v>
      </c>
      <c r="AI163">
        <v>3.4891071170000001</v>
      </c>
      <c r="AJ163" t="s">
        <v>8</v>
      </c>
      <c r="AK163">
        <v>3.4999657039997998</v>
      </c>
      <c r="AL163" t="s">
        <v>4</v>
      </c>
      <c r="AM163">
        <v>4.0953300689998198</v>
      </c>
    </row>
    <row r="164" spans="1:39" x14ac:dyDescent="0.25">
      <c r="A164" s="7">
        <v>42929</v>
      </c>
      <c r="B164" t="s">
        <v>56</v>
      </c>
      <c r="C164" s="3">
        <f>(COUNT(UserTrials[[#This Row],[Event 1]:[Time 56]])-2)/2</f>
        <v>7</v>
      </c>
      <c r="D164">
        <v>163</v>
      </c>
      <c r="E164" t="s">
        <v>16</v>
      </c>
      <c r="F164" t="s">
        <v>6</v>
      </c>
      <c r="G164" t="s">
        <v>2</v>
      </c>
      <c r="H164" t="s">
        <v>3</v>
      </c>
      <c r="I164" s="1">
        <v>7.18799992682761E-6</v>
      </c>
      <c r="J164" t="s">
        <v>7</v>
      </c>
      <c r="K164">
        <v>0.99248858999999301</v>
      </c>
      <c r="L164" t="s">
        <v>8</v>
      </c>
      <c r="M164">
        <v>1.0104418189998701</v>
      </c>
      <c r="N164" t="s">
        <v>7</v>
      </c>
      <c r="O164">
        <v>1.25984317699999</v>
      </c>
      <c r="P164" t="s">
        <v>8</v>
      </c>
      <c r="Q164">
        <v>1.2860960909999899</v>
      </c>
      <c r="R164" t="s">
        <v>7</v>
      </c>
      <c r="S164">
        <v>1.5635897359998101</v>
      </c>
      <c r="T164" t="s">
        <v>8</v>
      </c>
      <c r="U164">
        <v>1.5849259339997801</v>
      </c>
      <c r="V164" t="s">
        <v>7</v>
      </c>
      <c r="W164">
        <v>2.1115097389999802</v>
      </c>
      <c r="X164" t="s">
        <v>8</v>
      </c>
      <c r="Y164">
        <v>2.13187124799992</v>
      </c>
      <c r="Z164" t="s">
        <v>7</v>
      </c>
      <c r="AA164">
        <v>2.3925147369998201</v>
      </c>
      <c r="AB164" t="s">
        <v>8</v>
      </c>
      <c r="AC164">
        <v>2.4106210899999398</v>
      </c>
      <c r="AD164" t="s">
        <v>7</v>
      </c>
      <c r="AE164">
        <v>2.6943965049999798</v>
      </c>
      <c r="AF164" t="s">
        <v>8</v>
      </c>
      <c r="AG164">
        <v>2.7167856739999898</v>
      </c>
      <c r="AH164" t="s">
        <v>7</v>
      </c>
      <c r="AI164">
        <v>3.3466944659999101</v>
      </c>
      <c r="AJ164" t="s">
        <v>8</v>
      </c>
      <c r="AK164">
        <v>3.3498838339999102</v>
      </c>
      <c r="AL164" t="s">
        <v>4</v>
      </c>
      <c r="AM164">
        <v>3.8761723439999898</v>
      </c>
    </row>
    <row r="165" spans="1:39" x14ac:dyDescent="0.25">
      <c r="A165" s="7">
        <v>42929</v>
      </c>
      <c r="B165" t="s">
        <v>56</v>
      </c>
      <c r="C165" s="3">
        <f>(COUNT(UserTrials[[#This Row],[Event 1]:[Time 56]])-2)/2</f>
        <v>7</v>
      </c>
      <c r="D165">
        <v>164</v>
      </c>
      <c r="E165" t="s">
        <v>16</v>
      </c>
      <c r="F165" t="s">
        <v>6</v>
      </c>
      <c r="G165" t="s">
        <v>2</v>
      </c>
      <c r="H165" t="s">
        <v>3</v>
      </c>
      <c r="I165" s="1">
        <v>8.1769999269454207E-6</v>
      </c>
      <c r="J165" t="s">
        <v>7</v>
      </c>
      <c r="K165">
        <v>0.83765202700010299</v>
      </c>
      <c r="L165" t="s">
        <v>8</v>
      </c>
      <c r="M165">
        <v>0.85630866599990396</v>
      </c>
      <c r="N165" t="s">
        <v>7</v>
      </c>
      <c r="O165">
        <v>1.1054946419999301</v>
      </c>
      <c r="P165" t="s">
        <v>8</v>
      </c>
      <c r="Q165">
        <v>1.11576396100008</v>
      </c>
      <c r="R165" t="s">
        <v>7</v>
      </c>
      <c r="S165">
        <v>1.4049443060000599</v>
      </c>
      <c r="T165" t="s">
        <v>8</v>
      </c>
      <c r="U165">
        <v>1.42424624299997</v>
      </c>
      <c r="V165" t="s">
        <v>7</v>
      </c>
      <c r="W165">
        <v>1.95011641499991</v>
      </c>
      <c r="X165" t="s">
        <v>8</v>
      </c>
      <c r="Y165">
        <v>1.9526264660000801</v>
      </c>
      <c r="Z165" t="s">
        <v>7</v>
      </c>
      <c r="AA165">
        <v>2.2292465039999998</v>
      </c>
      <c r="AB165" t="s">
        <v>8</v>
      </c>
      <c r="AC165">
        <v>2.2368607240000502</v>
      </c>
      <c r="AD165" t="s">
        <v>7</v>
      </c>
      <c r="AE165">
        <v>2.50479525700006</v>
      </c>
      <c r="AF165" t="s">
        <v>8</v>
      </c>
      <c r="AG165">
        <v>2.5401828589999602</v>
      </c>
      <c r="AH165" t="s">
        <v>7</v>
      </c>
      <c r="AI165">
        <v>3.26228114600007</v>
      </c>
      <c r="AJ165" t="s">
        <v>8</v>
      </c>
      <c r="AK165">
        <v>3.28867275700008</v>
      </c>
      <c r="AL165" t="s">
        <v>4</v>
      </c>
      <c r="AM165">
        <v>4.0647406299999602</v>
      </c>
    </row>
    <row r="166" spans="1:39" x14ac:dyDescent="0.25">
      <c r="A166" s="7">
        <v>42929</v>
      </c>
      <c r="B166" t="s">
        <v>56</v>
      </c>
      <c r="C166" s="3">
        <f>(COUNT(UserTrials[[#This Row],[Event 1]:[Time 56]])-2)/2</f>
        <v>7</v>
      </c>
      <c r="D166">
        <v>165</v>
      </c>
      <c r="E166" t="s">
        <v>16</v>
      </c>
      <c r="F166" t="s">
        <v>6</v>
      </c>
      <c r="G166" t="s">
        <v>2</v>
      </c>
      <c r="H166" t="s">
        <v>3</v>
      </c>
      <c r="I166" s="1">
        <v>9.5309999323944794E-6</v>
      </c>
      <c r="J166" t="s">
        <v>7</v>
      </c>
      <c r="K166">
        <v>1.0062082969998301</v>
      </c>
      <c r="L166" t="s">
        <v>8</v>
      </c>
      <c r="M166">
        <v>1.0160512979998599</v>
      </c>
      <c r="N166" t="s">
        <v>7</v>
      </c>
      <c r="O166">
        <v>1.29204932099992</v>
      </c>
      <c r="P166" t="s">
        <v>8</v>
      </c>
      <c r="Q166">
        <v>1.3105800439998301</v>
      </c>
      <c r="R166" t="s">
        <v>7</v>
      </c>
      <c r="S166">
        <v>1.5589443110000001</v>
      </c>
      <c r="T166" t="s">
        <v>8</v>
      </c>
      <c r="U166">
        <v>1.58511983399989</v>
      </c>
      <c r="V166" t="s">
        <v>7</v>
      </c>
      <c r="W166">
        <v>2.0760598059998698</v>
      </c>
      <c r="X166" t="s">
        <v>8</v>
      </c>
      <c r="Y166">
        <v>2.0862189629999599</v>
      </c>
      <c r="Z166" t="s">
        <v>7</v>
      </c>
      <c r="AA166">
        <v>2.3384871949999702</v>
      </c>
      <c r="AB166" t="s">
        <v>8</v>
      </c>
      <c r="AC166">
        <v>2.36077261900004</v>
      </c>
      <c r="AD166" t="s">
        <v>7</v>
      </c>
      <c r="AE166">
        <v>2.6603298259999502</v>
      </c>
      <c r="AF166" t="s">
        <v>8</v>
      </c>
      <c r="AG166">
        <v>2.6819263979998502</v>
      </c>
      <c r="AH166" t="s">
        <v>7</v>
      </c>
      <c r="AI166">
        <v>3.4570492889999902</v>
      </c>
      <c r="AJ166" t="s">
        <v>8</v>
      </c>
      <c r="AK166">
        <v>3.47863495499996</v>
      </c>
      <c r="AL166" t="s">
        <v>4</v>
      </c>
      <c r="AM166">
        <v>4.191613684</v>
      </c>
    </row>
    <row r="167" spans="1:39" x14ac:dyDescent="0.25">
      <c r="A167" s="7">
        <v>42929</v>
      </c>
      <c r="B167" t="s">
        <v>56</v>
      </c>
      <c r="C167" s="3">
        <f>(COUNT(UserTrials[[#This Row],[Event 1]:[Time 56]])-2)/2</f>
        <v>7</v>
      </c>
      <c r="D167">
        <v>166</v>
      </c>
      <c r="E167" t="s">
        <v>16</v>
      </c>
      <c r="F167" t="s">
        <v>9</v>
      </c>
      <c r="G167" t="s">
        <v>2</v>
      </c>
      <c r="H167" t="s">
        <v>3</v>
      </c>
      <c r="I167" s="1">
        <v>9.5839998266455899E-6</v>
      </c>
      <c r="J167" t="s">
        <v>7</v>
      </c>
      <c r="K167">
        <v>8.4621713669998808</v>
      </c>
      <c r="L167" t="s">
        <v>8</v>
      </c>
      <c r="M167">
        <v>8.4769329999999101</v>
      </c>
      <c r="N167" t="s">
        <v>7</v>
      </c>
      <c r="O167">
        <v>8.7483505399998194</v>
      </c>
      <c r="P167" t="s">
        <v>8</v>
      </c>
      <c r="Q167">
        <v>8.7595579549999893</v>
      </c>
      <c r="R167" t="s">
        <v>7</v>
      </c>
      <c r="S167">
        <v>9.0094138519998506</v>
      </c>
      <c r="T167" t="s">
        <v>8</v>
      </c>
      <c r="U167">
        <v>9.0298721340000103</v>
      </c>
      <c r="V167" t="s">
        <v>7</v>
      </c>
      <c r="W167">
        <v>9.6034048950000397</v>
      </c>
      <c r="X167" t="s">
        <v>8</v>
      </c>
      <c r="Y167">
        <v>9.6297129679999198</v>
      </c>
      <c r="Z167" t="s">
        <v>7</v>
      </c>
      <c r="AA167">
        <v>9.9146630220000098</v>
      </c>
      <c r="AB167" t="s">
        <v>8</v>
      </c>
      <c r="AC167">
        <v>9.9282327589999095</v>
      </c>
      <c r="AD167" t="s">
        <v>7</v>
      </c>
      <c r="AE167">
        <v>10.191818903</v>
      </c>
      <c r="AF167" t="s">
        <v>8</v>
      </c>
      <c r="AG167">
        <v>10.2020260909998</v>
      </c>
      <c r="AH167" t="s">
        <v>7</v>
      </c>
      <c r="AI167">
        <v>10.8002231769999</v>
      </c>
      <c r="AJ167" t="s">
        <v>8</v>
      </c>
      <c r="AK167">
        <v>10.818845168999999</v>
      </c>
      <c r="AL167" t="s">
        <v>4</v>
      </c>
      <c r="AM167">
        <v>11.443701767999899</v>
      </c>
    </row>
    <row r="168" spans="1:39" x14ac:dyDescent="0.25">
      <c r="A168" s="7">
        <v>42929</v>
      </c>
      <c r="B168" t="s">
        <v>56</v>
      </c>
      <c r="C168" s="3">
        <f>(COUNT(UserTrials[[#This Row],[Event 1]:[Time 56]])-2)/2</f>
        <v>7</v>
      </c>
      <c r="D168">
        <v>167</v>
      </c>
      <c r="E168" t="s">
        <v>16</v>
      </c>
      <c r="F168" t="s">
        <v>9</v>
      </c>
      <c r="G168" t="s">
        <v>2</v>
      </c>
      <c r="H168" t="s">
        <v>3</v>
      </c>
      <c r="I168" s="1">
        <v>7.2919999638543198E-6</v>
      </c>
      <c r="J168" t="s">
        <v>7</v>
      </c>
      <c r="K168">
        <v>0.90348526000002405</v>
      </c>
      <c r="L168" t="s">
        <v>8</v>
      </c>
      <c r="M168">
        <v>0.930354949000047</v>
      </c>
      <c r="N168" t="s">
        <v>7</v>
      </c>
      <c r="O168">
        <v>1.24107463199993</v>
      </c>
      <c r="P168" t="s">
        <v>8</v>
      </c>
      <c r="Q168">
        <v>1.2595606239999499</v>
      </c>
      <c r="R168" t="s">
        <v>7</v>
      </c>
      <c r="S168">
        <v>1.54565192599989</v>
      </c>
      <c r="T168" t="s">
        <v>8</v>
      </c>
      <c r="U168">
        <v>1.5753048950000399</v>
      </c>
      <c r="V168" t="s">
        <v>7</v>
      </c>
      <c r="W168">
        <v>2.10251937499992</v>
      </c>
      <c r="X168" t="s">
        <v>8</v>
      </c>
      <c r="Y168">
        <v>2.11287166700003</v>
      </c>
      <c r="Z168" t="s">
        <v>7</v>
      </c>
      <c r="AA168">
        <v>2.3798066649999301</v>
      </c>
      <c r="AB168" t="s">
        <v>8</v>
      </c>
      <c r="AC168">
        <v>2.3983384359999</v>
      </c>
      <c r="AD168" t="s">
        <v>7</v>
      </c>
      <c r="AE168">
        <v>2.6472315649998501</v>
      </c>
      <c r="AF168" t="s">
        <v>8</v>
      </c>
      <c r="AG168">
        <v>2.6575631260000101</v>
      </c>
      <c r="AH168" t="s">
        <v>7</v>
      </c>
      <c r="AI168">
        <v>3.23787244200002</v>
      </c>
      <c r="AJ168" t="s">
        <v>8</v>
      </c>
      <c r="AK168">
        <v>3.2411685109998398</v>
      </c>
      <c r="AL168" t="s">
        <v>4</v>
      </c>
      <c r="AM168">
        <v>4.0657077050000199</v>
      </c>
    </row>
    <row r="169" spans="1:39" x14ac:dyDescent="0.25">
      <c r="A169" s="7">
        <v>42929</v>
      </c>
      <c r="B169" t="s">
        <v>56</v>
      </c>
      <c r="C169" s="3">
        <f>(COUNT(UserTrials[[#This Row],[Event 1]:[Time 56]])-2)/2</f>
        <v>7</v>
      </c>
      <c r="D169">
        <v>168</v>
      </c>
      <c r="E169" t="s">
        <v>16</v>
      </c>
      <c r="F169" t="s">
        <v>9</v>
      </c>
      <c r="G169" t="s">
        <v>2</v>
      </c>
      <c r="H169" t="s">
        <v>3</v>
      </c>
      <c r="I169" s="1">
        <v>9.4790000275679597E-6</v>
      </c>
      <c r="J169" t="s">
        <v>7</v>
      </c>
      <c r="K169">
        <v>0.88378208199992503</v>
      </c>
      <c r="L169" t="s">
        <v>8</v>
      </c>
      <c r="M169">
        <v>0.89425526100012498</v>
      </c>
      <c r="N169" t="s">
        <v>7</v>
      </c>
      <c r="O169">
        <v>1.1599867760000899</v>
      </c>
      <c r="P169" t="s">
        <v>8</v>
      </c>
      <c r="Q169">
        <v>1.1703421380000201</v>
      </c>
      <c r="R169" t="s">
        <v>7</v>
      </c>
      <c r="S169">
        <v>1.4398669300000999</v>
      </c>
      <c r="T169" t="s">
        <v>8</v>
      </c>
      <c r="U169">
        <v>1.45461646100011</v>
      </c>
      <c r="V169" t="s">
        <v>7</v>
      </c>
      <c r="W169">
        <v>2.12113703399995</v>
      </c>
      <c r="X169" t="s">
        <v>8</v>
      </c>
      <c r="Y169">
        <v>2.1305717729999198</v>
      </c>
      <c r="Z169" t="s">
        <v>7</v>
      </c>
      <c r="AA169">
        <v>2.3755395830000898</v>
      </c>
      <c r="AB169" t="s">
        <v>8</v>
      </c>
      <c r="AC169">
        <v>2.3884595320000699</v>
      </c>
      <c r="AD169" t="s">
        <v>7</v>
      </c>
      <c r="AE169">
        <v>2.6714122509999898</v>
      </c>
      <c r="AF169" t="s">
        <v>8</v>
      </c>
      <c r="AG169">
        <v>2.7048919789999601</v>
      </c>
      <c r="AH169" t="s">
        <v>7</v>
      </c>
      <c r="AI169">
        <v>3.5329378189999199</v>
      </c>
      <c r="AJ169" t="s">
        <v>8</v>
      </c>
      <c r="AK169">
        <v>3.53592688100002</v>
      </c>
      <c r="AL169" t="s">
        <v>4</v>
      </c>
      <c r="AM169">
        <v>4.1866609900000604</v>
      </c>
    </row>
    <row r="170" spans="1:39" x14ac:dyDescent="0.25">
      <c r="A170" s="7">
        <v>42929</v>
      </c>
      <c r="B170" t="s">
        <v>56</v>
      </c>
      <c r="C170" s="3">
        <f>(COUNT(UserTrials[[#This Row],[Event 1]:[Time 56]])-2)/2</f>
        <v>7</v>
      </c>
      <c r="D170">
        <v>169</v>
      </c>
      <c r="E170" t="s">
        <v>16</v>
      </c>
      <c r="F170" t="s">
        <v>9</v>
      </c>
      <c r="G170" t="s">
        <v>2</v>
      </c>
      <c r="H170" t="s">
        <v>3</v>
      </c>
      <c r="I170" s="1">
        <v>9.5319999218190703E-6</v>
      </c>
      <c r="J170" t="s">
        <v>7</v>
      </c>
      <c r="K170">
        <v>0.97059746299987604</v>
      </c>
      <c r="L170" t="s">
        <v>8</v>
      </c>
      <c r="M170">
        <v>0.988745003999838</v>
      </c>
      <c r="N170" t="s">
        <v>7</v>
      </c>
      <c r="O170">
        <v>1.2540710929999901</v>
      </c>
      <c r="P170" t="s">
        <v>8</v>
      </c>
      <c r="Q170">
        <v>1.2741325519998501</v>
      </c>
      <c r="R170" t="s">
        <v>7</v>
      </c>
      <c r="S170">
        <v>1.54101334400002</v>
      </c>
      <c r="T170" t="s">
        <v>8</v>
      </c>
      <c r="U170">
        <v>1.5677121369999401</v>
      </c>
      <c r="V170" t="s">
        <v>7</v>
      </c>
      <c r="W170">
        <v>2.02328850200001</v>
      </c>
      <c r="X170" t="s">
        <v>8</v>
      </c>
      <c r="Y170">
        <v>2.0503209399998901</v>
      </c>
      <c r="Z170" t="s">
        <v>7</v>
      </c>
      <c r="AA170">
        <v>2.3520292179998701</v>
      </c>
      <c r="AB170" t="s">
        <v>8</v>
      </c>
      <c r="AC170">
        <v>2.37062541599993</v>
      </c>
      <c r="AD170" t="s">
        <v>7</v>
      </c>
      <c r="AE170">
        <v>2.60963000999981</v>
      </c>
      <c r="AF170" t="s">
        <v>8</v>
      </c>
      <c r="AG170">
        <v>2.6279730219998698</v>
      </c>
      <c r="AH170" t="s">
        <v>7</v>
      </c>
      <c r="AI170">
        <v>3.17334464299983</v>
      </c>
      <c r="AJ170" t="s">
        <v>8</v>
      </c>
      <c r="AK170">
        <v>3.1915892719998702</v>
      </c>
      <c r="AL170" t="s">
        <v>4</v>
      </c>
      <c r="AM170">
        <v>3.9327151489999301</v>
      </c>
    </row>
    <row r="171" spans="1:39" x14ac:dyDescent="0.25">
      <c r="A171" s="7">
        <v>42929</v>
      </c>
      <c r="B171" t="s">
        <v>56</v>
      </c>
      <c r="C171" s="3">
        <f>(COUNT(UserTrials[[#This Row],[Event 1]:[Time 56]])-2)/2</f>
        <v>7</v>
      </c>
      <c r="D171">
        <v>170</v>
      </c>
      <c r="E171" t="s">
        <v>16</v>
      </c>
      <c r="F171" t="s">
        <v>9</v>
      </c>
      <c r="G171" t="s">
        <v>2</v>
      </c>
      <c r="H171" t="s">
        <v>3</v>
      </c>
      <c r="I171" s="1">
        <v>8.3330000961723204E-6</v>
      </c>
      <c r="J171" t="s">
        <v>7</v>
      </c>
      <c r="K171">
        <v>0.82401045200003797</v>
      </c>
      <c r="L171" t="s">
        <v>8</v>
      </c>
      <c r="M171">
        <v>0.83812438299992198</v>
      </c>
      <c r="N171" t="s">
        <v>7</v>
      </c>
      <c r="O171">
        <v>1.1536948870000201</v>
      </c>
      <c r="P171" t="s">
        <v>8</v>
      </c>
      <c r="Q171">
        <v>1.1719468930000401</v>
      </c>
      <c r="R171" t="s">
        <v>7</v>
      </c>
      <c r="S171">
        <v>1.43414833699989</v>
      </c>
      <c r="T171" t="s">
        <v>8</v>
      </c>
      <c r="U171">
        <v>1.45503630600001</v>
      </c>
      <c r="V171" t="s">
        <v>7</v>
      </c>
      <c r="W171">
        <v>2.05016457400006</v>
      </c>
      <c r="X171" t="s">
        <v>8</v>
      </c>
      <c r="Y171">
        <v>2.0726318829999801</v>
      </c>
      <c r="Z171" t="s">
        <v>7</v>
      </c>
      <c r="AA171">
        <v>2.3372398480000798</v>
      </c>
      <c r="AB171" t="s">
        <v>8</v>
      </c>
      <c r="AC171">
        <v>2.34208307700009</v>
      </c>
      <c r="AD171" t="s">
        <v>7</v>
      </c>
      <c r="AE171">
        <v>2.60507084799996</v>
      </c>
      <c r="AF171" t="s">
        <v>8</v>
      </c>
      <c r="AG171">
        <v>2.6239915690000499</v>
      </c>
      <c r="AH171" t="s">
        <v>7</v>
      </c>
      <c r="AI171">
        <v>3.2927814709998899</v>
      </c>
      <c r="AJ171" t="s">
        <v>8</v>
      </c>
      <c r="AK171">
        <v>3.3063013099999798</v>
      </c>
      <c r="AL171" t="s">
        <v>4</v>
      </c>
      <c r="AM171">
        <v>4.3270588059999602</v>
      </c>
    </row>
    <row r="172" spans="1:39" x14ac:dyDescent="0.25">
      <c r="A172" s="7">
        <v>42929</v>
      </c>
      <c r="B172" t="s">
        <v>56</v>
      </c>
      <c r="C172" s="3">
        <f>(COUNT(UserTrials[[#This Row],[Event 1]:[Time 56]])-2)/2</f>
        <v>7</v>
      </c>
      <c r="D172">
        <v>171</v>
      </c>
      <c r="E172" t="s">
        <v>16</v>
      </c>
      <c r="F172" t="s">
        <v>11</v>
      </c>
      <c r="G172" t="s">
        <v>2</v>
      </c>
      <c r="H172" t="s">
        <v>3</v>
      </c>
      <c r="I172" s="1">
        <v>1.1458000017228101E-5</v>
      </c>
      <c r="J172" t="s">
        <v>7</v>
      </c>
      <c r="K172">
        <v>13.670313633999699</v>
      </c>
      <c r="L172" t="s">
        <v>8</v>
      </c>
      <c r="M172">
        <v>13.709017308</v>
      </c>
      <c r="N172" t="s">
        <v>7</v>
      </c>
      <c r="O172">
        <v>13.9262842069997</v>
      </c>
      <c r="P172" t="s">
        <v>8</v>
      </c>
      <c r="Q172">
        <v>13.935834571999701</v>
      </c>
      <c r="R172" t="s">
        <v>7</v>
      </c>
      <c r="S172">
        <v>14.1441821319999</v>
      </c>
      <c r="T172" t="s">
        <v>8</v>
      </c>
      <c r="U172">
        <v>14.157157075999701</v>
      </c>
      <c r="V172" t="s">
        <v>7</v>
      </c>
      <c r="W172">
        <v>14.6372344800001</v>
      </c>
      <c r="X172" t="s">
        <v>8</v>
      </c>
      <c r="Y172">
        <v>14.647564979999901</v>
      </c>
      <c r="Z172" t="s">
        <v>7</v>
      </c>
      <c r="AA172">
        <v>14.878627748999801</v>
      </c>
      <c r="AB172" t="s">
        <v>8</v>
      </c>
      <c r="AC172">
        <v>14.891285872999999</v>
      </c>
      <c r="AD172" t="s">
        <v>7</v>
      </c>
      <c r="AE172">
        <v>15.0842737419998</v>
      </c>
      <c r="AF172" t="s">
        <v>8</v>
      </c>
      <c r="AG172">
        <v>15.1027733219998</v>
      </c>
      <c r="AH172" t="s">
        <v>7</v>
      </c>
      <c r="AI172">
        <v>15.527214096</v>
      </c>
      <c r="AJ172" t="s">
        <v>8</v>
      </c>
      <c r="AK172">
        <v>15.545477383000099</v>
      </c>
      <c r="AL172" t="s">
        <v>4</v>
      </c>
      <c r="AM172">
        <v>16.25763207</v>
      </c>
    </row>
    <row r="173" spans="1:39" x14ac:dyDescent="0.25">
      <c r="A173" s="7">
        <v>42929</v>
      </c>
      <c r="B173" t="s">
        <v>56</v>
      </c>
      <c r="C173" s="3">
        <f>(COUNT(UserTrials[[#This Row],[Event 1]:[Time 56]])-2)/2</f>
        <v>7</v>
      </c>
      <c r="D173">
        <v>172</v>
      </c>
      <c r="E173" t="s">
        <v>16</v>
      </c>
      <c r="F173" t="s">
        <v>11</v>
      </c>
      <c r="G173" t="s">
        <v>2</v>
      </c>
      <c r="H173" t="s">
        <v>3</v>
      </c>
      <c r="I173" s="1">
        <v>8.7499997789563992E-6</v>
      </c>
      <c r="J173" t="s">
        <v>7</v>
      </c>
      <c r="K173">
        <v>0.67923343999973396</v>
      </c>
      <c r="L173" t="s">
        <v>8</v>
      </c>
      <c r="M173">
        <v>0.68217041899970299</v>
      </c>
      <c r="N173" t="s">
        <v>7</v>
      </c>
      <c r="O173">
        <v>0.84910140900001296</v>
      </c>
      <c r="P173" t="s">
        <v>8</v>
      </c>
      <c r="Q173">
        <v>0.86783994799998199</v>
      </c>
      <c r="R173" t="s">
        <v>7</v>
      </c>
      <c r="S173">
        <v>1.0416034889999499</v>
      </c>
      <c r="T173" t="s">
        <v>8</v>
      </c>
      <c r="U173">
        <v>1.0551785939996901</v>
      </c>
      <c r="V173" t="s">
        <v>7</v>
      </c>
      <c r="W173">
        <v>1.60165911499962</v>
      </c>
      <c r="X173" t="s">
        <v>8</v>
      </c>
      <c r="Y173">
        <v>1.61127854200003</v>
      </c>
      <c r="Z173" t="s">
        <v>7</v>
      </c>
      <c r="AA173">
        <v>1.8052371879998601</v>
      </c>
      <c r="AB173" t="s">
        <v>8</v>
      </c>
      <c r="AC173">
        <v>1.8086393759999699</v>
      </c>
      <c r="AD173" t="s">
        <v>7</v>
      </c>
      <c r="AE173">
        <v>2.00467770799969</v>
      </c>
      <c r="AF173" t="s">
        <v>8</v>
      </c>
      <c r="AG173">
        <v>2.0183367709996598</v>
      </c>
      <c r="AH173" t="s">
        <v>7</v>
      </c>
      <c r="AI173">
        <v>2.6230472379997898</v>
      </c>
      <c r="AJ173" t="s">
        <v>8</v>
      </c>
      <c r="AK173">
        <v>2.6355465100000401</v>
      </c>
      <c r="AL173" t="s">
        <v>4</v>
      </c>
      <c r="AM173">
        <v>3.4257767439998998</v>
      </c>
    </row>
    <row r="174" spans="1:39" x14ac:dyDescent="0.25">
      <c r="A174" s="7">
        <v>42929</v>
      </c>
      <c r="B174" t="s">
        <v>56</v>
      </c>
      <c r="C174" s="3">
        <f>(COUNT(UserTrials[[#This Row],[Event 1]:[Time 56]])-2)/2</f>
        <v>7</v>
      </c>
      <c r="D174">
        <v>173</v>
      </c>
      <c r="E174" t="s">
        <v>16</v>
      </c>
      <c r="F174" t="s">
        <v>11</v>
      </c>
      <c r="G174" t="s">
        <v>2</v>
      </c>
      <c r="H174" t="s">
        <v>3</v>
      </c>
      <c r="I174" s="1">
        <v>8.64599996930337E-6</v>
      </c>
      <c r="J174" t="s">
        <v>7</v>
      </c>
      <c r="K174">
        <v>0.62069162599982497</v>
      </c>
      <c r="L174" t="s">
        <v>8</v>
      </c>
      <c r="M174">
        <v>0.62585178700010102</v>
      </c>
      <c r="N174" t="s">
        <v>7</v>
      </c>
      <c r="O174">
        <v>0.84334456700025795</v>
      </c>
      <c r="P174" t="s">
        <v>8</v>
      </c>
      <c r="Q174">
        <v>0.85331716800010304</v>
      </c>
      <c r="R174" t="s">
        <v>7</v>
      </c>
      <c r="S174">
        <v>1.03953945900002</v>
      </c>
      <c r="T174" t="s">
        <v>8</v>
      </c>
      <c r="U174">
        <v>1.06585356899995</v>
      </c>
      <c r="V174" t="s">
        <v>7</v>
      </c>
      <c r="W174">
        <v>1.56206712199991</v>
      </c>
      <c r="X174" t="s">
        <v>8</v>
      </c>
      <c r="Y174">
        <v>1.5644848719998601</v>
      </c>
      <c r="Z174" t="s">
        <v>7</v>
      </c>
      <c r="AA174">
        <v>1.7360897690000401</v>
      </c>
      <c r="AB174" t="s">
        <v>8</v>
      </c>
      <c r="AC174">
        <v>1.7565889339998599</v>
      </c>
      <c r="AD174" t="s">
        <v>7</v>
      </c>
      <c r="AE174">
        <v>1.91338628599987</v>
      </c>
      <c r="AF174" t="s">
        <v>8</v>
      </c>
      <c r="AG174">
        <v>1.9319981550001999</v>
      </c>
      <c r="AH174" t="s">
        <v>7</v>
      </c>
      <c r="AI174">
        <v>2.59791351700005</v>
      </c>
      <c r="AJ174" t="s">
        <v>8</v>
      </c>
      <c r="AK174">
        <v>2.6195346630001901</v>
      </c>
      <c r="AL174" t="s">
        <v>4</v>
      </c>
      <c r="AM174">
        <v>3.5127870480000598</v>
      </c>
    </row>
    <row r="175" spans="1:39" x14ac:dyDescent="0.25">
      <c r="A175" s="7">
        <v>42929</v>
      </c>
      <c r="B175" t="s">
        <v>56</v>
      </c>
      <c r="C175" s="3">
        <f>(COUNT(UserTrials[[#This Row],[Event 1]:[Time 56]])-2)/2</f>
        <v>7</v>
      </c>
      <c r="D175">
        <v>174</v>
      </c>
      <c r="E175" t="s">
        <v>16</v>
      </c>
      <c r="F175" t="s">
        <v>11</v>
      </c>
      <c r="G175" t="s">
        <v>2</v>
      </c>
      <c r="H175" t="s">
        <v>3</v>
      </c>
      <c r="I175" s="1">
        <v>8.2810001913458092E-6</v>
      </c>
      <c r="J175" t="s">
        <v>7</v>
      </c>
      <c r="K175">
        <v>0.62174817999994003</v>
      </c>
      <c r="L175" t="s">
        <v>8</v>
      </c>
      <c r="M175">
        <v>0.63536724300001801</v>
      </c>
      <c r="N175" t="s">
        <v>7</v>
      </c>
      <c r="O175">
        <v>0.80315802599989095</v>
      </c>
      <c r="P175" t="s">
        <v>8</v>
      </c>
      <c r="Q175">
        <v>0.80595630700008702</v>
      </c>
      <c r="R175" t="s">
        <v>7</v>
      </c>
      <c r="S175">
        <v>0.99199668400024099</v>
      </c>
      <c r="T175" t="s">
        <v>8</v>
      </c>
      <c r="U175">
        <v>1.01146927799982</v>
      </c>
      <c r="V175" t="s">
        <v>7</v>
      </c>
      <c r="W175">
        <v>1.5861270390000699</v>
      </c>
      <c r="X175" t="s">
        <v>8</v>
      </c>
      <c r="Y175">
        <v>1.5912696430000299</v>
      </c>
      <c r="Z175" t="s">
        <v>7</v>
      </c>
      <c r="AA175">
        <v>1.80430406499999</v>
      </c>
      <c r="AB175" t="s">
        <v>8</v>
      </c>
      <c r="AC175">
        <v>1.81626594099998</v>
      </c>
      <c r="AD175" t="s">
        <v>7</v>
      </c>
      <c r="AE175">
        <v>2.0098943289999598</v>
      </c>
      <c r="AF175" t="s">
        <v>8</v>
      </c>
      <c r="AG175">
        <v>2.0363404210002001</v>
      </c>
      <c r="AH175" t="s">
        <v>7</v>
      </c>
      <c r="AI175">
        <v>2.51389043900007</v>
      </c>
      <c r="AJ175" t="s">
        <v>8</v>
      </c>
      <c r="AK175">
        <v>2.5395752079998601</v>
      </c>
      <c r="AL175" t="s">
        <v>4</v>
      </c>
      <c r="AM175">
        <v>3.2969392800000601</v>
      </c>
    </row>
    <row r="176" spans="1:39" x14ac:dyDescent="0.25">
      <c r="A176" s="7">
        <v>42929</v>
      </c>
      <c r="B176" t="s">
        <v>56</v>
      </c>
      <c r="C176" s="3">
        <f>(COUNT(UserTrials[[#This Row],[Event 1]:[Time 56]])-2)/2</f>
        <v>7</v>
      </c>
      <c r="D176">
        <v>175</v>
      </c>
      <c r="E176" t="s">
        <v>16</v>
      </c>
      <c r="F176" t="s">
        <v>11</v>
      </c>
      <c r="G176" t="s">
        <v>2</v>
      </c>
      <c r="H176" t="s">
        <v>3</v>
      </c>
      <c r="I176" s="1">
        <v>1.42710000545775E-5</v>
      </c>
      <c r="J176" t="s">
        <v>7</v>
      </c>
      <c r="K176">
        <v>0.65248365199977298</v>
      </c>
      <c r="L176" t="s">
        <v>8</v>
      </c>
      <c r="M176">
        <v>0.65588489899982905</v>
      </c>
      <c r="N176" t="s">
        <v>7</v>
      </c>
      <c r="O176">
        <v>0.86757022499978098</v>
      </c>
      <c r="P176" t="s">
        <v>8</v>
      </c>
      <c r="Q176">
        <v>0.87060819299995196</v>
      </c>
      <c r="R176" t="s">
        <v>7</v>
      </c>
      <c r="S176">
        <v>1.06058370599976</v>
      </c>
      <c r="T176" t="s">
        <v>8</v>
      </c>
      <c r="U176">
        <v>1.08701126100004</v>
      </c>
      <c r="V176" t="s">
        <v>7</v>
      </c>
      <c r="W176">
        <v>1.3985196499997901</v>
      </c>
      <c r="X176" t="s">
        <v>8</v>
      </c>
      <c r="Y176">
        <v>1.4171501669998099</v>
      </c>
      <c r="Z176" t="s">
        <v>7</v>
      </c>
      <c r="AA176">
        <v>1.6030994439997801</v>
      </c>
      <c r="AB176" t="s">
        <v>8</v>
      </c>
      <c r="AC176">
        <v>1.6058352770000901</v>
      </c>
      <c r="AD176" t="s">
        <v>7</v>
      </c>
      <c r="AE176">
        <v>1.8577518899996901</v>
      </c>
      <c r="AF176" t="s">
        <v>8</v>
      </c>
      <c r="AG176">
        <v>1.86831980499982</v>
      </c>
      <c r="AH176" t="s">
        <v>7</v>
      </c>
      <c r="AI176">
        <v>2.2894932399999499</v>
      </c>
      <c r="AJ176" t="s">
        <v>8</v>
      </c>
      <c r="AK176">
        <v>2.3187356879998302</v>
      </c>
      <c r="AL176" t="s">
        <v>4</v>
      </c>
      <c r="AM176">
        <v>3.0604834369996698</v>
      </c>
    </row>
    <row r="177" spans="1:63" x14ac:dyDescent="0.25">
      <c r="A177" s="7">
        <v>42929</v>
      </c>
      <c r="B177" t="s">
        <v>56</v>
      </c>
      <c r="C177" s="3">
        <f>(COUNT(UserTrials[[#This Row],[Event 1]:[Time 56]])-2)/2</f>
        <v>7</v>
      </c>
      <c r="D177">
        <v>176</v>
      </c>
      <c r="E177" t="s">
        <v>16</v>
      </c>
      <c r="F177" t="s">
        <v>10</v>
      </c>
      <c r="G177" t="s">
        <v>2</v>
      </c>
      <c r="H177" t="s">
        <v>3</v>
      </c>
      <c r="I177" s="1">
        <v>7.4479999057075398E-6</v>
      </c>
      <c r="J177" t="s">
        <v>7</v>
      </c>
      <c r="K177">
        <v>7.2068437920001998</v>
      </c>
      <c r="L177" t="s">
        <v>8</v>
      </c>
      <c r="M177">
        <v>7.2390846799999</v>
      </c>
      <c r="N177" t="s">
        <v>7</v>
      </c>
      <c r="O177">
        <v>7.4740450980002597</v>
      </c>
      <c r="P177" t="s">
        <v>8</v>
      </c>
      <c r="Q177">
        <v>7.5000732749999699</v>
      </c>
      <c r="R177" t="s">
        <v>7</v>
      </c>
      <c r="S177">
        <v>7.7133853089999302</v>
      </c>
      <c r="T177" t="s">
        <v>8</v>
      </c>
      <c r="U177">
        <v>7.7315899420000198</v>
      </c>
      <c r="V177" t="s">
        <v>7</v>
      </c>
      <c r="W177">
        <v>8.3260448250002792</v>
      </c>
      <c r="X177" t="s">
        <v>8</v>
      </c>
      <c r="Y177">
        <v>8.3314568089999703</v>
      </c>
      <c r="Z177" t="s">
        <v>7</v>
      </c>
      <c r="AA177">
        <v>8.5895336910002698</v>
      </c>
      <c r="AB177" t="s">
        <v>8</v>
      </c>
      <c r="AC177">
        <v>8.6163430139999893</v>
      </c>
      <c r="AD177" t="s">
        <v>7</v>
      </c>
      <c r="AE177">
        <v>8.8470132219999797</v>
      </c>
      <c r="AF177" t="s">
        <v>8</v>
      </c>
      <c r="AG177">
        <v>8.8897578050000394</v>
      </c>
      <c r="AH177" t="s">
        <v>7</v>
      </c>
      <c r="AI177">
        <v>9.4695046719998501</v>
      </c>
      <c r="AJ177" t="s">
        <v>8</v>
      </c>
      <c r="AK177">
        <v>9.4887603319998508</v>
      </c>
      <c r="AL177" t="s">
        <v>4</v>
      </c>
      <c r="AM177">
        <v>10.371079686</v>
      </c>
    </row>
    <row r="178" spans="1:63" x14ac:dyDescent="0.25">
      <c r="A178" s="7">
        <v>42929</v>
      </c>
      <c r="B178" t="s">
        <v>56</v>
      </c>
      <c r="C178" s="3">
        <f>(COUNT(UserTrials[[#This Row],[Event 1]:[Time 56]])-2)/2</f>
        <v>7</v>
      </c>
      <c r="D178">
        <v>177</v>
      </c>
      <c r="E178" t="s">
        <v>16</v>
      </c>
      <c r="F178" t="s">
        <v>10</v>
      </c>
      <c r="G178" t="s">
        <v>2</v>
      </c>
      <c r="H178" t="s">
        <v>3</v>
      </c>
      <c r="I178" s="1">
        <v>8.0210002124658701E-6</v>
      </c>
      <c r="J178" t="s">
        <v>7</v>
      </c>
      <c r="K178">
        <v>1.12822053299987</v>
      </c>
      <c r="L178" t="s">
        <v>8</v>
      </c>
      <c r="M178">
        <v>1.1403348439998799</v>
      </c>
      <c r="N178" t="s">
        <v>7</v>
      </c>
      <c r="O178">
        <v>1.3397781809999201</v>
      </c>
      <c r="P178" t="s">
        <v>8</v>
      </c>
      <c r="Q178">
        <v>1.3668998930002001</v>
      </c>
      <c r="R178" t="s">
        <v>7</v>
      </c>
      <c r="S178">
        <v>1.5794417860001799</v>
      </c>
      <c r="T178" t="s">
        <v>8</v>
      </c>
      <c r="U178">
        <v>1.6065079630002399</v>
      </c>
      <c r="V178" t="s">
        <v>7</v>
      </c>
      <c r="W178">
        <v>2.2585616030000799</v>
      </c>
      <c r="X178" t="s">
        <v>8</v>
      </c>
      <c r="Y178">
        <v>2.2681598879999001</v>
      </c>
      <c r="Z178" t="s">
        <v>7</v>
      </c>
      <c r="AA178">
        <v>2.5074934859999298</v>
      </c>
      <c r="AB178" t="s">
        <v>8</v>
      </c>
      <c r="AC178">
        <v>2.5354417130001798</v>
      </c>
      <c r="AD178" t="s">
        <v>7</v>
      </c>
      <c r="AE178">
        <v>2.73865087800004</v>
      </c>
      <c r="AF178" t="s">
        <v>8</v>
      </c>
      <c r="AG178">
        <v>2.7729443150001298</v>
      </c>
      <c r="AH178" t="s">
        <v>7</v>
      </c>
      <c r="AI178">
        <v>3.3361568119998899</v>
      </c>
      <c r="AJ178" t="s">
        <v>8</v>
      </c>
      <c r="AK178">
        <v>3.3876125980000298</v>
      </c>
      <c r="AL178" t="s">
        <v>4</v>
      </c>
      <c r="AM178">
        <v>4.3590608280001097</v>
      </c>
    </row>
    <row r="179" spans="1:63" x14ac:dyDescent="0.25">
      <c r="A179" s="7">
        <v>42929</v>
      </c>
      <c r="B179" t="s">
        <v>56</v>
      </c>
      <c r="C179" s="3">
        <f>(COUNT(UserTrials[[#This Row],[Event 1]:[Time 56]])-2)/2</f>
        <v>7</v>
      </c>
      <c r="D179">
        <v>178</v>
      </c>
      <c r="E179" t="s">
        <v>16</v>
      </c>
      <c r="F179" t="s">
        <v>10</v>
      </c>
      <c r="G179" t="s">
        <v>2</v>
      </c>
      <c r="H179" t="s">
        <v>3</v>
      </c>
      <c r="I179" s="1">
        <v>7.6559999797609601E-6</v>
      </c>
      <c r="J179" t="s">
        <v>7</v>
      </c>
      <c r="K179">
        <v>0.97816194799997902</v>
      </c>
      <c r="L179" t="s">
        <v>8</v>
      </c>
      <c r="M179">
        <v>0.99599452299980795</v>
      </c>
      <c r="N179" t="s">
        <v>7</v>
      </c>
      <c r="O179">
        <v>1.22739199499983</v>
      </c>
      <c r="P179" t="s">
        <v>8</v>
      </c>
      <c r="Q179">
        <v>1.2453602789996601</v>
      </c>
      <c r="R179" t="s">
        <v>7</v>
      </c>
      <c r="S179">
        <v>1.4724317209997899</v>
      </c>
      <c r="T179" t="s">
        <v>8</v>
      </c>
      <c r="U179">
        <v>1.4990501140000501</v>
      </c>
      <c r="V179" t="s">
        <v>7</v>
      </c>
      <c r="W179">
        <v>1.9994368089996799</v>
      </c>
      <c r="X179" t="s">
        <v>8</v>
      </c>
      <c r="Y179">
        <v>2.0258950140000702</v>
      </c>
      <c r="Z179" t="s">
        <v>7</v>
      </c>
      <c r="AA179">
        <v>2.25238622799997</v>
      </c>
      <c r="AB179" t="s">
        <v>8</v>
      </c>
      <c r="AC179">
        <v>2.2711207489996901</v>
      </c>
      <c r="AD179" t="s">
        <v>7</v>
      </c>
      <c r="AE179">
        <v>2.4886419869999301</v>
      </c>
      <c r="AF179" t="s">
        <v>8</v>
      </c>
      <c r="AG179">
        <v>2.5339595400000601</v>
      </c>
      <c r="AH179" t="s">
        <v>7</v>
      </c>
      <c r="AI179">
        <v>3.0732541459997198</v>
      </c>
      <c r="AJ179" t="s">
        <v>8</v>
      </c>
      <c r="AK179">
        <v>3.1269706329999201</v>
      </c>
      <c r="AL179" t="s">
        <v>4</v>
      </c>
      <c r="AM179">
        <v>4.0604241739997597</v>
      </c>
    </row>
    <row r="180" spans="1:63" x14ac:dyDescent="0.25">
      <c r="A180" s="7">
        <v>42929</v>
      </c>
      <c r="B180" t="s">
        <v>56</v>
      </c>
      <c r="C180" s="3">
        <f>(COUNT(UserTrials[[#This Row],[Event 1]:[Time 56]])-2)/2</f>
        <v>7</v>
      </c>
      <c r="D180">
        <v>179</v>
      </c>
      <c r="E180" t="s">
        <v>16</v>
      </c>
      <c r="F180" t="s">
        <v>10</v>
      </c>
      <c r="G180" t="s">
        <v>2</v>
      </c>
      <c r="H180" t="s">
        <v>3</v>
      </c>
      <c r="I180" s="1">
        <v>2.1145000118849498E-5</v>
      </c>
      <c r="J180" t="s">
        <v>7</v>
      </c>
      <c r="K180">
        <v>0.91552865899984603</v>
      </c>
      <c r="L180" t="s">
        <v>8</v>
      </c>
      <c r="M180">
        <v>0.93687564699985104</v>
      </c>
      <c r="N180" t="s">
        <v>7</v>
      </c>
      <c r="O180">
        <v>1.16406559200004</v>
      </c>
      <c r="P180" t="s">
        <v>8</v>
      </c>
      <c r="Q180">
        <v>1.1827369600000499</v>
      </c>
      <c r="R180" t="s">
        <v>7</v>
      </c>
      <c r="S180">
        <v>1.4226231600000501</v>
      </c>
      <c r="T180" t="s">
        <v>8</v>
      </c>
      <c r="U180">
        <v>1.4411964199998599</v>
      </c>
      <c r="V180" t="s">
        <v>7</v>
      </c>
      <c r="W180">
        <v>1.9713235260001001</v>
      </c>
      <c r="X180" t="s">
        <v>8</v>
      </c>
      <c r="Y180">
        <v>1.9883035630000401</v>
      </c>
      <c r="Z180" t="s">
        <v>7</v>
      </c>
      <c r="AA180">
        <v>2.1998404420000899</v>
      </c>
      <c r="AB180" t="s">
        <v>8</v>
      </c>
      <c r="AC180">
        <v>2.22140351999996</v>
      </c>
      <c r="AD180" t="s">
        <v>7</v>
      </c>
      <c r="AE180">
        <v>2.4458813559999699</v>
      </c>
      <c r="AF180" t="s">
        <v>8</v>
      </c>
      <c r="AG180">
        <v>2.4719003639997901</v>
      </c>
      <c r="AH180" t="s">
        <v>7</v>
      </c>
      <c r="AI180">
        <v>3.0314954559999001</v>
      </c>
      <c r="AJ180" t="s">
        <v>8</v>
      </c>
      <c r="AK180">
        <v>3.0593964569998202</v>
      </c>
      <c r="AL180" t="s">
        <v>4</v>
      </c>
      <c r="AM180">
        <v>3.9546436179998601</v>
      </c>
    </row>
    <row r="181" spans="1:63" hidden="1" x14ac:dyDescent="0.25">
      <c r="A181" s="7">
        <v>42929</v>
      </c>
      <c r="B181" s="2" t="s">
        <v>57</v>
      </c>
      <c r="C181" s="3">
        <f>(COUNT(UserTrials[[#This Row],[Event 1]:[Time 56]])-2)/2</f>
        <v>13</v>
      </c>
      <c r="D181">
        <v>180</v>
      </c>
      <c r="E181" t="s">
        <v>17</v>
      </c>
      <c r="F181" t="s">
        <v>6</v>
      </c>
      <c r="G181" t="s">
        <v>2</v>
      </c>
      <c r="H181" t="s">
        <v>3</v>
      </c>
      <c r="I181" s="1">
        <v>4.7400003495567902E-6</v>
      </c>
      <c r="J181" t="s">
        <v>7</v>
      </c>
      <c r="K181">
        <v>14.831443125</v>
      </c>
      <c r="L181" t="s">
        <v>8</v>
      </c>
      <c r="M181">
        <v>14.8541317660001</v>
      </c>
      <c r="N181" t="s">
        <v>7</v>
      </c>
      <c r="O181">
        <v>18.239674969000099</v>
      </c>
      <c r="P181" t="s">
        <v>8</v>
      </c>
      <c r="Q181">
        <v>18.270341764000001</v>
      </c>
      <c r="R181" t="s">
        <v>7</v>
      </c>
      <c r="S181">
        <v>19.449051822000001</v>
      </c>
      <c r="T181" t="s">
        <v>8</v>
      </c>
      <c r="U181">
        <v>19.4723502410001</v>
      </c>
      <c r="V181" t="s">
        <v>7</v>
      </c>
      <c r="W181">
        <v>21.267703536000202</v>
      </c>
      <c r="X181" t="s">
        <v>8</v>
      </c>
      <c r="Y181">
        <v>21.282789679999901</v>
      </c>
      <c r="Z181" t="s">
        <v>7</v>
      </c>
      <c r="AA181">
        <v>28.363983479000101</v>
      </c>
      <c r="AB181" t="s">
        <v>8</v>
      </c>
      <c r="AC181">
        <v>28.3951018120001</v>
      </c>
      <c r="AD181" t="s">
        <v>7</v>
      </c>
      <c r="AE181">
        <v>29.401136122</v>
      </c>
      <c r="AF181" t="s">
        <v>8</v>
      </c>
      <c r="AG181">
        <v>29.443586346000298</v>
      </c>
      <c r="AH181" t="s">
        <v>7</v>
      </c>
      <c r="AI181">
        <v>29.528212645000099</v>
      </c>
      <c r="AJ181" t="s">
        <v>8</v>
      </c>
      <c r="AK181">
        <v>29.573652957000299</v>
      </c>
      <c r="AL181" t="s">
        <v>7</v>
      </c>
      <c r="AM181">
        <v>29.748080142000099</v>
      </c>
      <c r="AN181" t="s">
        <v>8</v>
      </c>
      <c r="AO181">
        <v>29.785539988999901</v>
      </c>
      <c r="AP181" t="s">
        <v>7</v>
      </c>
      <c r="AQ181">
        <v>29.903746657000202</v>
      </c>
      <c r="AR181" t="s">
        <v>8</v>
      </c>
      <c r="AS181">
        <v>29.906490928</v>
      </c>
      <c r="AT181" t="s">
        <v>7</v>
      </c>
      <c r="AU181">
        <v>29.994722434000298</v>
      </c>
      <c r="AV181" t="s">
        <v>8</v>
      </c>
      <c r="AW181">
        <v>30.0149389480002</v>
      </c>
      <c r="AX181" t="s">
        <v>7</v>
      </c>
      <c r="AY181">
        <v>30.338877748999899</v>
      </c>
      <c r="AZ181" t="s">
        <v>8</v>
      </c>
      <c r="BA181">
        <v>30.375288218000101</v>
      </c>
      <c r="BB181" t="s">
        <v>7</v>
      </c>
      <c r="BC181">
        <v>30.451174050000098</v>
      </c>
      <c r="BD181" t="s">
        <v>8</v>
      </c>
      <c r="BE181">
        <v>30.488514155000299</v>
      </c>
      <c r="BF181" t="s">
        <v>7</v>
      </c>
      <c r="BG181">
        <v>30.596390093</v>
      </c>
      <c r="BH181" t="s">
        <v>8</v>
      </c>
      <c r="BI181">
        <v>30.615139468999999</v>
      </c>
      <c r="BJ181" t="s">
        <v>4</v>
      </c>
      <c r="BK181">
        <v>32.526991133000102</v>
      </c>
    </row>
    <row r="182" spans="1:63" x14ac:dyDescent="0.25">
      <c r="A182" s="7">
        <v>42929</v>
      </c>
      <c r="B182" t="s">
        <v>56</v>
      </c>
      <c r="C182" s="3">
        <f>(COUNT(UserTrials[[#This Row],[Event 1]:[Time 56]])-2)/2</f>
        <v>7</v>
      </c>
      <c r="D182">
        <v>181</v>
      </c>
      <c r="E182" t="s">
        <v>18</v>
      </c>
      <c r="F182" t="s">
        <v>6</v>
      </c>
      <c r="G182" t="s">
        <v>2</v>
      </c>
      <c r="H182" t="s">
        <v>3</v>
      </c>
      <c r="I182" s="1">
        <v>4.8960000640363399E-6</v>
      </c>
      <c r="J182" t="s">
        <v>7</v>
      </c>
      <c r="K182">
        <v>19.741968326999899</v>
      </c>
      <c r="L182" t="s">
        <v>8</v>
      </c>
      <c r="M182">
        <v>19.774600669999899</v>
      </c>
      <c r="N182" t="s">
        <v>7</v>
      </c>
      <c r="O182">
        <v>19.849715879000001</v>
      </c>
      <c r="P182" t="s">
        <v>8</v>
      </c>
      <c r="Q182">
        <v>19.863448639000101</v>
      </c>
      <c r="R182" t="s">
        <v>7</v>
      </c>
      <c r="S182">
        <v>20.114215150000199</v>
      </c>
      <c r="T182" t="s">
        <v>8</v>
      </c>
      <c r="U182">
        <v>20.280319421000002</v>
      </c>
      <c r="V182" t="s">
        <v>7</v>
      </c>
      <c r="W182">
        <v>20.603279620000102</v>
      </c>
      <c r="X182" t="s">
        <v>8</v>
      </c>
      <c r="Y182">
        <v>20.656497805000001</v>
      </c>
      <c r="Z182" t="s">
        <v>7</v>
      </c>
      <c r="AA182">
        <v>20.732434106000198</v>
      </c>
      <c r="AB182" t="s">
        <v>8</v>
      </c>
      <c r="AC182">
        <v>20.778365616999899</v>
      </c>
      <c r="AD182" t="s">
        <v>7</v>
      </c>
      <c r="AE182">
        <v>21.171411195000001</v>
      </c>
      <c r="AF182" t="s">
        <v>8</v>
      </c>
      <c r="AG182">
        <v>21.221669001999999</v>
      </c>
      <c r="AH182" t="s">
        <v>7</v>
      </c>
      <c r="AI182">
        <v>21.553716138000201</v>
      </c>
      <c r="AJ182" t="s">
        <v>8</v>
      </c>
      <c r="AK182">
        <v>21.599025929000099</v>
      </c>
      <c r="AL182" t="s">
        <v>4</v>
      </c>
      <c r="AM182">
        <v>23.621078165000199</v>
      </c>
    </row>
    <row r="183" spans="1:63" x14ac:dyDescent="0.25">
      <c r="A183" s="7">
        <v>42929</v>
      </c>
      <c r="B183" t="s">
        <v>56</v>
      </c>
      <c r="C183" s="3">
        <f>(COUNT(UserTrials[[#This Row],[Event 1]:[Time 56]])-2)/2</f>
        <v>7</v>
      </c>
      <c r="D183">
        <v>182</v>
      </c>
      <c r="E183" t="s">
        <v>18</v>
      </c>
      <c r="F183" t="s">
        <v>6</v>
      </c>
      <c r="G183" t="s">
        <v>2</v>
      </c>
      <c r="H183" t="s">
        <v>3</v>
      </c>
      <c r="I183" s="1">
        <v>1.1145999906148E-5</v>
      </c>
      <c r="J183" t="s">
        <v>7</v>
      </c>
      <c r="K183">
        <v>1.8377878299997901</v>
      </c>
      <c r="L183" t="s">
        <v>8</v>
      </c>
      <c r="M183">
        <v>1.8858453230000101</v>
      </c>
      <c r="N183" t="s">
        <v>7</v>
      </c>
      <c r="O183">
        <v>1.9631992300001</v>
      </c>
      <c r="P183" t="s">
        <v>8</v>
      </c>
      <c r="Q183">
        <v>1.9933703239998899</v>
      </c>
      <c r="R183" t="s">
        <v>7</v>
      </c>
      <c r="S183">
        <v>2.2912304399996999</v>
      </c>
      <c r="T183" t="s">
        <v>8</v>
      </c>
      <c r="U183">
        <v>2.4464171459999302</v>
      </c>
      <c r="V183" t="s">
        <v>7</v>
      </c>
      <c r="W183">
        <v>2.7231195499998599</v>
      </c>
      <c r="X183" t="s">
        <v>8</v>
      </c>
      <c r="Y183">
        <v>2.7665982899998198</v>
      </c>
      <c r="Z183" t="s">
        <v>7</v>
      </c>
      <c r="AA183">
        <v>2.8435833949997602</v>
      </c>
      <c r="AB183" t="s">
        <v>8</v>
      </c>
      <c r="AC183">
        <v>2.8729500619997399</v>
      </c>
      <c r="AD183" t="s">
        <v>7</v>
      </c>
      <c r="AE183">
        <v>3.2753228739998099</v>
      </c>
      <c r="AF183" t="s">
        <v>8</v>
      </c>
      <c r="AG183">
        <v>3.3588846459997499</v>
      </c>
      <c r="AH183" t="s">
        <v>7</v>
      </c>
      <c r="AI183">
        <v>3.7205980449998601</v>
      </c>
      <c r="AJ183" t="s">
        <v>8</v>
      </c>
      <c r="AK183">
        <v>3.7633555809998098</v>
      </c>
      <c r="AL183" t="s">
        <v>4</v>
      </c>
      <c r="AM183">
        <v>4.3792458969996897</v>
      </c>
    </row>
    <row r="184" spans="1:63" x14ac:dyDescent="0.25">
      <c r="A184" s="7">
        <v>42929</v>
      </c>
      <c r="B184" t="s">
        <v>56</v>
      </c>
      <c r="C184" s="3">
        <f>(COUNT(UserTrials[[#This Row],[Event 1]:[Time 56]])-2)/2</f>
        <v>7</v>
      </c>
      <c r="D184">
        <v>183</v>
      </c>
      <c r="E184" t="s">
        <v>18</v>
      </c>
      <c r="F184" t="s">
        <v>6</v>
      </c>
      <c r="G184" t="s">
        <v>2</v>
      </c>
      <c r="H184" t="s">
        <v>3</v>
      </c>
      <c r="I184" s="1">
        <v>8.4370003605727106E-6</v>
      </c>
      <c r="J184" t="s">
        <v>7</v>
      </c>
      <c r="K184">
        <v>0.88666518500031</v>
      </c>
      <c r="L184" t="s">
        <v>8</v>
      </c>
      <c r="M184">
        <v>0.92141707400014605</v>
      </c>
      <c r="N184" t="s">
        <v>7</v>
      </c>
      <c r="O184">
        <v>0.99743729200008602</v>
      </c>
      <c r="P184" t="s">
        <v>8</v>
      </c>
      <c r="Q184">
        <v>1.04286676900028</v>
      </c>
      <c r="R184" t="s">
        <v>7</v>
      </c>
      <c r="S184">
        <v>1.2248910970001801</v>
      </c>
      <c r="T184" t="s">
        <v>8</v>
      </c>
      <c r="U184">
        <v>1.2758486960001301</v>
      </c>
      <c r="V184" t="s">
        <v>7</v>
      </c>
      <c r="W184">
        <v>1.3529297370000599</v>
      </c>
      <c r="X184" t="s">
        <v>8</v>
      </c>
      <c r="Y184">
        <v>1.38273916400021</v>
      </c>
      <c r="Z184" t="s">
        <v>7</v>
      </c>
      <c r="AA184">
        <v>1.6723182790001301</v>
      </c>
      <c r="AB184" t="s">
        <v>8</v>
      </c>
      <c r="AC184">
        <v>1.8433126019999599</v>
      </c>
      <c r="AD184" t="s">
        <v>7</v>
      </c>
      <c r="AE184">
        <v>3.00476458499997</v>
      </c>
      <c r="AF184" t="s">
        <v>8</v>
      </c>
      <c r="AG184">
        <v>3.0231048939999701</v>
      </c>
      <c r="AH184" t="s">
        <v>7</v>
      </c>
      <c r="AI184">
        <v>3.30877364400021</v>
      </c>
      <c r="AJ184" t="s">
        <v>8</v>
      </c>
      <c r="AK184">
        <v>3.3509468730003298</v>
      </c>
      <c r="AL184" t="s">
        <v>4</v>
      </c>
      <c r="AM184">
        <v>3.9119770280003601</v>
      </c>
    </row>
    <row r="185" spans="1:63" x14ac:dyDescent="0.25">
      <c r="A185" s="7">
        <v>42929</v>
      </c>
      <c r="B185" t="s">
        <v>56</v>
      </c>
      <c r="C185" s="3">
        <f>(COUNT(UserTrials[[#This Row],[Event 1]:[Time 56]])-2)/2</f>
        <v>7</v>
      </c>
      <c r="D185">
        <v>184</v>
      </c>
      <c r="E185" t="s">
        <v>18</v>
      </c>
      <c r="F185" t="s">
        <v>6</v>
      </c>
      <c r="G185" t="s">
        <v>2</v>
      </c>
      <c r="H185" t="s">
        <v>3</v>
      </c>
      <c r="I185" s="1">
        <v>2.1198000013100601E-5</v>
      </c>
      <c r="J185" t="s">
        <v>7</v>
      </c>
      <c r="K185">
        <v>0.52143936900028998</v>
      </c>
      <c r="L185" t="s">
        <v>8</v>
      </c>
      <c r="M185">
        <v>0.56394025600002295</v>
      </c>
      <c r="N185" t="s">
        <v>7</v>
      </c>
      <c r="O185">
        <v>0.66204614600019296</v>
      </c>
      <c r="P185" t="s">
        <v>8</v>
      </c>
      <c r="Q185">
        <v>0.70803713600025697</v>
      </c>
      <c r="R185" t="s">
        <v>7</v>
      </c>
      <c r="S185">
        <v>1.03809479300025</v>
      </c>
      <c r="T185" t="s">
        <v>8</v>
      </c>
      <c r="U185">
        <v>1.0971957290003</v>
      </c>
      <c r="V185" t="s">
        <v>7</v>
      </c>
      <c r="W185">
        <v>1.2131341650001499</v>
      </c>
      <c r="X185" t="s">
        <v>8</v>
      </c>
      <c r="Y185">
        <v>1.2588272920001999</v>
      </c>
      <c r="Z185" t="s">
        <v>7</v>
      </c>
      <c r="AA185">
        <v>1.6207080060003101</v>
      </c>
      <c r="AB185" t="s">
        <v>8</v>
      </c>
      <c r="AC185">
        <v>1.6878179700001901</v>
      </c>
      <c r="AD185" t="s">
        <v>7</v>
      </c>
      <c r="AE185">
        <v>2.2511911380001899</v>
      </c>
      <c r="AF185" t="s">
        <v>8</v>
      </c>
      <c r="AG185">
        <v>2.3017403130002001</v>
      </c>
      <c r="AH185" t="s">
        <v>7</v>
      </c>
      <c r="AI185">
        <v>2.4386488550003298</v>
      </c>
      <c r="AJ185" t="s">
        <v>8</v>
      </c>
      <c r="AK185">
        <v>2.45835484400004</v>
      </c>
      <c r="AL185" t="s">
        <v>4</v>
      </c>
      <c r="AM185">
        <v>3.2141789800002698</v>
      </c>
    </row>
    <row r="186" spans="1:63" x14ac:dyDescent="0.25">
      <c r="A186" s="7">
        <v>42929</v>
      </c>
      <c r="B186" t="s">
        <v>56</v>
      </c>
      <c r="C186" s="3">
        <f>(COUNT(UserTrials[[#This Row],[Event 1]:[Time 56]])-2)/2</f>
        <v>7</v>
      </c>
      <c r="D186">
        <v>185</v>
      </c>
      <c r="E186" t="s">
        <v>18</v>
      </c>
      <c r="F186" t="s">
        <v>6</v>
      </c>
      <c r="G186" t="s">
        <v>2</v>
      </c>
      <c r="H186" t="s">
        <v>3</v>
      </c>
      <c r="I186" s="1">
        <v>9.73899977907422E-6</v>
      </c>
      <c r="J186" t="s">
        <v>7</v>
      </c>
      <c r="K186">
        <v>0.72172660799969801</v>
      </c>
      <c r="L186" t="s">
        <v>8</v>
      </c>
      <c r="M186">
        <v>0.76383871899997702</v>
      </c>
      <c r="N186" t="s">
        <v>7</v>
      </c>
      <c r="O186">
        <v>0.849141747999965</v>
      </c>
      <c r="P186" t="s">
        <v>8</v>
      </c>
      <c r="Q186">
        <v>0.90254529000003403</v>
      </c>
      <c r="R186" t="s">
        <v>7</v>
      </c>
      <c r="S186">
        <v>1.1791883379996699</v>
      </c>
      <c r="T186" t="s">
        <v>8</v>
      </c>
      <c r="U186">
        <v>1.22173992099988</v>
      </c>
      <c r="V186" t="s">
        <v>7</v>
      </c>
      <c r="W186">
        <v>1.30670789399982</v>
      </c>
      <c r="X186" t="s">
        <v>8</v>
      </c>
      <c r="Y186">
        <v>1.3521401859998099</v>
      </c>
      <c r="Z186" t="s">
        <v>7</v>
      </c>
      <c r="AA186">
        <v>1.6287668499999199</v>
      </c>
      <c r="AB186" t="s">
        <v>8</v>
      </c>
      <c r="AC186">
        <v>1.67215799799987</v>
      </c>
      <c r="AD186" t="s">
        <v>7</v>
      </c>
      <c r="AE186">
        <v>1.74968601699993</v>
      </c>
      <c r="AF186" t="s">
        <v>8</v>
      </c>
      <c r="AG186">
        <v>1.77071273699993</v>
      </c>
      <c r="AH186" t="s">
        <v>7</v>
      </c>
      <c r="AI186">
        <v>2.16865646199994</v>
      </c>
      <c r="AJ186" t="s">
        <v>8</v>
      </c>
      <c r="AK186">
        <v>2.2349934129997502</v>
      </c>
      <c r="AL186" t="s">
        <v>4</v>
      </c>
      <c r="AM186">
        <v>2.6667735699997999</v>
      </c>
    </row>
    <row r="187" spans="1:63" x14ac:dyDescent="0.25">
      <c r="A187" s="7">
        <v>42929</v>
      </c>
      <c r="B187" t="s">
        <v>56</v>
      </c>
      <c r="C187" s="3">
        <f>(COUNT(UserTrials[[#This Row],[Event 1]:[Time 56]])-2)/2</f>
        <v>7</v>
      </c>
      <c r="D187">
        <v>186</v>
      </c>
      <c r="E187" t="s">
        <v>18</v>
      </c>
      <c r="F187" t="s">
        <v>6</v>
      </c>
      <c r="G187" t="s">
        <v>2</v>
      </c>
      <c r="H187" t="s">
        <v>3</v>
      </c>
      <c r="I187" s="1">
        <v>8.4370003605727106E-6</v>
      </c>
      <c r="J187" t="s">
        <v>7</v>
      </c>
      <c r="K187">
        <v>0.922228124999946</v>
      </c>
      <c r="L187" t="s">
        <v>8</v>
      </c>
      <c r="M187">
        <v>0.97388744299996599</v>
      </c>
      <c r="N187" t="s">
        <v>7</v>
      </c>
      <c r="O187">
        <v>1.0511251540001401</v>
      </c>
      <c r="P187" t="s">
        <v>8</v>
      </c>
      <c r="Q187">
        <v>1.0656960930000401</v>
      </c>
      <c r="R187" t="s">
        <v>7</v>
      </c>
      <c r="S187">
        <v>1.35128780700006</v>
      </c>
      <c r="T187" t="s">
        <v>8</v>
      </c>
      <c r="U187">
        <v>1.41288156200016</v>
      </c>
      <c r="V187" t="s">
        <v>7</v>
      </c>
      <c r="W187">
        <v>1.50598156000023</v>
      </c>
      <c r="X187" t="s">
        <v>8</v>
      </c>
      <c r="Y187">
        <v>1.55187854099995</v>
      </c>
      <c r="Z187" t="s">
        <v>7</v>
      </c>
      <c r="AA187">
        <v>1.81184676800012</v>
      </c>
      <c r="AB187" t="s">
        <v>8</v>
      </c>
      <c r="AC187">
        <v>1.85851171700005</v>
      </c>
      <c r="AD187" t="s">
        <v>7</v>
      </c>
      <c r="AE187">
        <v>1.93511890300032</v>
      </c>
      <c r="AF187" t="s">
        <v>8</v>
      </c>
      <c r="AG187">
        <v>1.9654068750000899</v>
      </c>
      <c r="AH187" t="s">
        <v>7</v>
      </c>
      <c r="AI187">
        <v>2.4391025530003301</v>
      </c>
      <c r="AJ187" t="s">
        <v>8</v>
      </c>
      <c r="AK187">
        <v>2.4819211440003501</v>
      </c>
      <c r="AL187" t="s">
        <v>4</v>
      </c>
      <c r="AM187">
        <v>2.93448538600023</v>
      </c>
    </row>
    <row r="188" spans="1:63" x14ac:dyDescent="0.25">
      <c r="A188" s="7">
        <v>42929</v>
      </c>
      <c r="B188" t="s">
        <v>56</v>
      </c>
      <c r="C188" s="3">
        <f>(COUNT(UserTrials[[#This Row],[Event 1]:[Time 56]])-2)/2</f>
        <v>7</v>
      </c>
      <c r="D188">
        <v>187</v>
      </c>
      <c r="E188" t="s">
        <v>18</v>
      </c>
      <c r="F188" t="s">
        <v>6</v>
      </c>
      <c r="G188" t="s">
        <v>2</v>
      </c>
      <c r="H188" t="s">
        <v>3</v>
      </c>
      <c r="I188" s="1">
        <v>7.1869999374030099E-6</v>
      </c>
      <c r="J188" t="s">
        <v>7</v>
      </c>
      <c r="K188">
        <v>0.79210386400018196</v>
      </c>
      <c r="L188" t="s">
        <v>8</v>
      </c>
      <c r="M188">
        <v>0.97061232199985104</v>
      </c>
      <c r="N188" t="s">
        <v>7</v>
      </c>
      <c r="O188">
        <v>1.20678581699985</v>
      </c>
      <c r="P188" t="s">
        <v>8</v>
      </c>
      <c r="Q188">
        <v>1.2657118000001899</v>
      </c>
      <c r="R188" t="s">
        <v>7</v>
      </c>
      <c r="S188">
        <v>1.3643919569999501</v>
      </c>
      <c r="T188" t="s">
        <v>8</v>
      </c>
      <c r="U188">
        <v>1.40919487500013</v>
      </c>
      <c r="V188" t="s">
        <v>7</v>
      </c>
      <c r="W188">
        <v>1.8981867980000899</v>
      </c>
      <c r="X188" t="s">
        <v>8</v>
      </c>
      <c r="Y188">
        <v>1.9612508629998</v>
      </c>
      <c r="Z188" t="s">
        <v>7</v>
      </c>
      <c r="AA188">
        <v>2.03806997699985</v>
      </c>
      <c r="AB188" t="s">
        <v>8</v>
      </c>
      <c r="AC188">
        <v>2.0618382590000599</v>
      </c>
      <c r="AD188" t="s">
        <v>7</v>
      </c>
      <c r="AE188">
        <v>2.73126866700022</v>
      </c>
      <c r="AF188" t="s">
        <v>8</v>
      </c>
      <c r="AG188">
        <v>2.78057810300015</v>
      </c>
      <c r="AH188" t="s">
        <v>7</v>
      </c>
      <c r="AI188">
        <v>3.2369049429998902</v>
      </c>
      <c r="AJ188" t="s">
        <v>8</v>
      </c>
      <c r="AK188">
        <v>3.2795784680001798</v>
      </c>
      <c r="AL188" t="s">
        <v>4</v>
      </c>
      <c r="AM188">
        <v>3.5357153039999498</v>
      </c>
    </row>
    <row r="189" spans="1:63" x14ac:dyDescent="0.25">
      <c r="A189" s="7">
        <v>42929</v>
      </c>
      <c r="B189" t="s">
        <v>56</v>
      </c>
      <c r="C189" s="3">
        <f>(COUNT(UserTrials[[#This Row],[Event 1]:[Time 56]])-2)/2</f>
        <v>7</v>
      </c>
      <c r="D189">
        <v>188</v>
      </c>
      <c r="E189" t="s">
        <v>18</v>
      </c>
      <c r="F189" t="s">
        <v>6</v>
      </c>
      <c r="G189" t="s">
        <v>2</v>
      </c>
      <c r="H189" t="s">
        <v>3</v>
      </c>
      <c r="I189" s="1">
        <v>1.30729999909817E-5</v>
      </c>
      <c r="J189" t="s">
        <v>7</v>
      </c>
      <c r="K189">
        <v>1.5201811980000399</v>
      </c>
      <c r="L189" t="s">
        <v>8</v>
      </c>
      <c r="M189">
        <v>1.55010140600006</v>
      </c>
      <c r="N189" t="s">
        <v>7</v>
      </c>
      <c r="O189">
        <v>1.62570458299978</v>
      </c>
      <c r="P189" t="s">
        <v>8</v>
      </c>
      <c r="Q189">
        <v>1.6554132810001601</v>
      </c>
      <c r="R189" t="s">
        <v>7</v>
      </c>
      <c r="S189">
        <v>2.07321442800002</v>
      </c>
      <c r="T189" t="s">
        <v>8</v>
      </c>
      <c r="U189">
        <v>2.1540274489998401</v>
      </c>
      <c r="V189" t="s">
        <v>7</v>
      </c>
      <c r="W189">
        <v>2.25392593800006</v>
      </c>
      <c r="X189" t="s">
        <v>8</v>
      </c>
      <c r="Y189">
        <v>2.3228842720000098</v>
      </c>
      <c r="Z189" t="s">
        <v>7</v>
      </c>
      <c r="AA189">
        <v>2.6102433330001902</v>
      </c>
      <c r="AB189" t="s">
        <v>8</v>
      </c>
      <c r="AC189">
        <v>2.6713813540000002</v>
      </c>
      <c r="AD189" t="s">
        <v>7</v>
      </c>
      <c r="AE189">
        <v>2.79503270899977</v>
      </c>
      <c r="AF189" t="s">
        <v>8</v>
      </c>
      <c r="AG189">
        <v>2.8376227610001399</v>
      </c>
      <c r="AH189" t="s">
        <v>7</v>
      </c>
      <c r="AI189">
        <v>3.19502807299977</v>
      </c>
      <c r="AJ189" t="s">
        <v>8</v>
      </c>
      <c r="AK189">
        <v>3.23782599000014</v>
      </c>
      <c r="AL189" t="s">
        <v>4</v>
      </c>
      <c r="AM189">
        <v>3.54450942399989</v>
      </c>
    </row>
    <row r="190" spans="1:63" x14ac:dyDescent="0.25">
      <c r="A190" s="7">
        <v>42929</v>
      </c>
      <c r="B190" t="s">
        <v>56</v>
      </c>
      <c r="C190" s="3">
        <f>(COUNT(UserTrials[[#This Row],[Event 1]:[Time 56]])-2)/2</f>
        <v>7</v>
      </c>
      <c r="D190">
        <v>189</v>
      </c>
      <c r="E190" t="s">
        <v>18</v>
      </c>
      <c r="F190" t="s">
        <v>6</v>
      </c>
      <c r="G190" t="s">
        <v>2</v>
      </c>
      <c r="H190" t="s">
        <v>3</v>
      </c>
      <c r="I190" s="1">
        <v>8.0210002124658701E-6</v>
      </c>
      <c r="J190" t="s">
        <v>7</v>
      </c>
      <c r="K190">
        <v>0.711907866000274</v>
      </c>
      <c r="L190" t="s">
        <v>8</v>
      </c>
      <c r="M190">
        <v>0.75342130400031204</v>
      </c>
      <c r="N190" t="s">
        <v>7</v>
      </c>
      <c r="O190">
        <v>0.83361286600029405</v>
      </c>
      <c r="P190" t="s">
        <v>8</v>
      </c>
      <c r="Q190">
        <v>0.88744484600010698</v>
      </c>
      <c r="R190" t="s">
        <v>7</v>
      </c>
      <c r="S190">
        <v>1.1909747439999501</v>
      </c>
      <c r="T190" t="s">
        <v>8</v>
      </c>
      <c r="U190">
        <v>1.2368508880003899</v>
      </c>
      <c r="V190" t="s">
        <v>7</v>
      </c>
      <c r="W190">
        <v>1.3210232810001701</v>
      </c>
      <c r="X190" t="s">
        <v>8</v>
      </c>
      <c r="Y190">
        <v>1.3588079710002601</v>
      </c>
      <c r="Z190" t="s">
        <v>7</v>
      </c>
      <c r="AA190">
        <v>1.67533234800021</v>
      </c>
      <c r="AB190" t="s">
        <v>8</v>
      </c>
      <c r="AC190">
        <v>1.71832765900035</v>
      </c>
      <c r="AD190" t="s">
        <v>7</v>
      </c>
      <c r="AE190">
        <v>1.8083831240001</v>
      </c>
      <c r="AF190" t="s">
        <v>8</v>
      </c>
      <c r="AG190">
        <v>1.8238793250002301</v>
      </c>
      <c r="AH190" t="s">
        <v>7</v>
      </c>
      <c r="AI190">
        <v>2.2772190670002601</v>
      </c>
      <c r="AJ190" t="s">
        <v>8</v>
      </c>
      <c r="AK190">
        <v>2.3114719280001701</v>
      </c>
      <c r="AL190" t="s">
        <v>4</v>
      </c>
      <c r="AM190">
        <v>2.8393548930002899</v>
      </c>
    </row>
    <row r="191" spans="1:63" x14ac:dyDescent="0.25">
      <c r="A191" s="7">
        <v>42929</v>
      </c>
      <c r="B191" t="s">
        <v>56</v>
      </c>
      <c r="C191" s="3">
        <f>(COUNT(UserTrials[[#This Row],[Event 1]:[Time 56]])-2)/2</f>
        <v>7</v>
      </c>
      <c r="D191">
        <v>190</v>
      </c>
      <c r="E191" t="s">
        <v>18</v>
      </c>
      <c r="F191" t="s">
        <v>6</v>
      </c>
      <c r="G191" t="s">
        <v>2</v>
      </c>
      <c r="H191" t="s">
        <v>3</v>
      </c>
      <c r="I191" s="1">
        <v>8.4379998952499506E-6</v>
      </c>
      <c r="J191" t="s">
        <v>7</v>
      </c>
      <c r="K191">
        <v>0.44090642199989799</v>
      </c>
      <c r="L191" t="s">
        <v>8</v>
      </c>
      <c r="M191">
        <v>0.49095208699964099</v>
      </c>
      <c r="N191" t="s">
        <v>7</v>
      </c>
      <c r="O191">
        <v>0.56737193099979699</v>
      </c>
      <c r="P191" t="s">
        <v>8</v>
      </c>
      <c r="Q191">
        <v>0.62124781600004997</v>
      </c>
      <c r="R191" t="s">
        <v>7</v>
      </c>
      <c r="S191">
        <v>0.88848266199965997</v>
      </c>
      <c r="T191" t="s">
        <v>8</v>
      </c>
      <c r="U191">
        <v>0.95644438099998297</v>
      </c>
      <c r="V191" t="s">
        <v>7</v>
      </c>
      <c r="W191">
        <v>1.0332961479998599</v>
      </c>
      <c r="X191" t="s">
        <v>8</v>
      </c>
      <c r="Y191">
        <v>1.0712264629996699</v>
      </c>
      <c r="Z191" t="s">
        <v>7</v>
      </c>
      <c r="AA191">
        <v>1.2977318279999901</v>
      </c>
      <c r="AB191" t="s">
        <v>8</v>
      </c>
      <c r="AC191">
        <v>1.35800083799995</v>
      </c>
      <c r="AD191" t="s">
        <v>7</v>
      </c>
      <c r="AE191">
        <v>1.43465442999968</v>
      </c>
      <c r="AF191" t="s">
        <v>8</v>
      </c>
      <c r="AG191">
        <v>1.4593414109999601</v>
      </c>
      <c r="AH191" t="s">
        <v>7</v>
      </c>
      <c r="AI191">
        <v>1.8723920849997699</v>
      </c>
      <c r="AJ191" t="s">
        <v>8</v>
      </c>
      <c r="AK191">
        <v>1.9150620349996601</v>
      </c>
      <c r="AL191" t="s">
        <v>4</v>
      </c>
      <c r="AM191">
        <v>2.2312079199996302</v>
      </c>
    </row>
    <row r="192" spans="1:63" x14ac:dyDescent="0.25">
      <c r="A192" s="7">
        <v>42929</v>
      </c>
      <c r="B192" t="s">
        <v>56</v>
      </c>
      <c r="C192" s="3">
        <f>(COUNT(UserTrials[[#This Row],[Event 1]:[Time 56]])-2)/2</f>
        <v>7</v>
      </c>
      <c r="D192">
        <v>191</v>
      </c>
      <c r="E192" t="s">
        <v>18</v>
      </c>
      <c r="F192" t="s">
        <v>6</v>
      </c>
      <c r="G192" t="s">
        <v>2</v>
      </c>
      <c r="H192" t="s">
        <v>3</v>
      </c>
      <c r="I192" s="1">
        <v>7.7610002335859395E-6</v>
      </c>
      <c r="J192" t="s">
        <v>7</v>
      </c>
      <c r="K192">
        <v>0.51345124799991004</v>
      </c>
      <c r="L192" t="s">
        <v>8</v>
      </c>
      <c r="M192">
        <v>0.54313599099987098</v>
      </c>
      <c r="N192" t="s">
        <v>7</v>
      </c>
      <c r="O192">
        <v>0.61868150899999796</v>
      </c>
      <c r="P192" t="s">
        <v>8</v>
      </c>
      <c r="Q192">
        <v>0.68049020700027496</v>
      </c>
      <c r="R192" t="s">
        <v>7</v>
      </c>
      <c r="S192">
        <v>0.91736083600017004</v>
      </c>
      <c r="T192" t="s">
        <v>8</v>
      </c>
      <c r="U192">
        <v>0.95148458299991001</v>
      </c>
      <c r="V192" t="s">
        <v>7</v>
      </c>
      <c r="W192">
        <v>1.02816708199998</v>
      </c>
      <c r="X192" t="s">
        <v>8</v>
      </c>
      <c r="Y192">
        <v>1.06600354200008</v>
      </c>
      <c r="Z192" t="s">
        <v>7</v>
      </c>
      <c r="AA192">
        <v>1.4251587660000899</v>
      </c>
      <c r="AB192" t="s">
        <v>8</v>
      </c>
      <c r="AC192">
        <v>1.4831418750000001</v>
      </c>
      <c r="AD192" t="s">
        <v>7</v>
      </c>
      <c r="AE192">
        <v>1.56015088399999</v>
      </c>
      <c r="AF192" t="s">
        <v>8</v>
      </c>
      <c r="AG192">
        <v>1.6058311980000299</v>
      </c>
      <c r="AH192" t="s">
        <v>7</v>
      </c>
      <c r="AI192">
        <v>2.2585833680000098</v>
      </c>
      <c r="AJ192" t="s">
        <v>8</v>
      </c>
      <c r="AK192">
        <v>2.30083771299996</v>
      </c>
      <c r="AL192" t="s">
        <v>4</v>
      </c>
      <c r="AM192">
        <v>2.55409984000016</v>
      </c>
    </row>
    <row r="193" spans="1:39" x14ac:dyDescent="0.25">
      <c r="A193" s="7">
        <v>42929</v>
      </c>
      <c r="B193" t="s">
        <v>56</v>
      </c>
      <c r="C193" s="3">
        <f>(COUNT(UserTrials[[#This Row],[Event 1]:[Time 56]])-2)/2</f>
        <v>7</v>
      </c>
      <c r="D193">
        <v>192</v>
      </c>
      <c r="E193" t="s">
        <v>18</v>
      </c>
      <c r="F193" t="s">
        <v>6</v>
      </c>
      <c r="G193" t="s">
        <v>2</v>
      </c>
      <c r="H193" t="s">
        <v>3</v>
      </c>
      <c r="I193" s="1">
        <v>1.1145999906148E-5</v>
      </c>
      <c r="J193" t="s">
        <v>7</v>
      </c>
      <c r="K193">
        <v>0.83453645300005497</v>
      </c>
      <c r="L193" t="s">
        <v>8</v>
      </c>
      <c r="M193">
        <v>0.85307988799968304</v>
      </c>
      <c r="N193" t="s">
        <v>7</v>
      </c>
      <c r="O193">
        <v>0.93343092999975796</v>
      </c>
      <c r="P193" t="s">
        <v>8</v>
      </c>
      <c r="Q193">
        <v>0.95544369099979998</v>
      </c>
      <c r="R193" t="s">
        <v>7</v>
      </c>
      <c r="S193">
        <v>1.12033295999981</v>
      </c>
      <c r="T193" t="s">
        <v>8</v>
      </c>
      <c r="U193">
        <v>1.1941667109999701</v>
      </c>
      <c r="V193" t="s">
        <v>7</v>
      </c>
      <c r="W193">
        <v>1.3223272860000099</v>
      </c>
      <c r="X193" t="s">
        <v>8</v>
      </c>
      <c r="Y193">
        <v>1.3489193149998699</v>
      </c>
      <c r="Z193" t="s">
        <v>7</v>
      </c>
      <c r="AA193">
        <v>1.7740464519997601</v>
      </c>
      <c r="AB193" t="s">
        <v>8</v>
      </c>
      <c r="AC193">
        <v>1.83324176299993</v>
      </c>
      <c r="AD193" t="s">
        <v>7</v>
      </c>
      <c r="AE193">
        <v>1.9453122310001101</v>
      </c>
      <c r="AF193" t="s">
        <v>8</v>
      </c>
      <c r="AG193">
        <v>1.98251311600006</v>
      </c>
      <c r="AH193" t="s">
        <v>7</v>
      </c>
      <c r="AI193">
        <v>2.36745150199976</v>
      </c>
      <c r="AJ193" t="s">
        <v>8</v>
      </c>
      <c r="AK193">
        <v>2.4054161889998702</v>
      </c>
      <c r="AL193" t="s">
        <v>4</v>
      </c>
      <c r="AM193">
        <v>2.6501436369999198</v>
      </c>
    </row>
    <row r="194" spans="1:39" x14ac:dyDescent="0.25">
      <c r="A194" s="7">
        <v>42929</v>
      </c>
      <c r="B194" t="s">
        <v>56</v>
      </c>
      <c r="C194" s="3">
        <f>(COUNT(UserTrials[[#This Row],[Event 1]:[Time 56]])-2)/2</f>
        <v>7</v>
      </c>
      <c r="D194">
        <v>193</v>
      </c>
      <c r="E194" t="s">
        <v>18</v>
      </c>
      <c r="F194" t="s">
        <v>6</v>
      </c>
      <c r="G194" t="s">
        <v>2</v>
      </c>
      <c r="H194" t="s">
        <v>3</v>
      </c>
      <c r="I194" s="1">
        <v>8.1250000221189095E-6</v>
      </c>
      <c r="J194" t="s">
        <v>7</v>
      </c>
      <c r="K194">
        <v>0.51661036700033902</v>
      </c>
      <c r="L194" t="s">
        <v>8</v>
      </c>
      <c r="M194">
        <v>0.55377276200033498</v>
      </c>
      <c r="N194" t="s">
        <v>7</v>
      </c>
      <c r="O194">
        <v>0.63491723900006003</v>
      </c>
      <c r="P194" t="s">
        <v>8</v>
      </c>
      <c r="Q194">
        <v>0.68003276100034704</v>
      </c>
      <c r="R194" t="s">
        <v>7</v>
      </c>
      <c r="S194">
        <v>0.83011026300027801</v>
      </c>
      <c r="T194" t="s">
        <v>8</v>
      </c>
      <c r="U194">
        <v>0.87271072900011804</v>
      </c>
      <c r="V194" t="s">
        <v>7</v>
      </c>
      <c r="W194">
        <v>0.95808916600026295</v>
      </c>
      <c r="X194" t="s">
        <v>8</v>
      </c>
      <c r="Y194">
        <v>0.99718552100011904</v>
      </c>
      <c r="Z194" t="s">
        <v>7</v>
      </c>
      <c r="AA194">
        <v>1.39872658700005</v>
      </c>
      <c r="AB194" t="s">
        <v>8</v>
      </c>
      <c r="AC194">
        <v>1.43292775600002</v>
      </c>
      <c r="AD194" t="s">
        <v>7</v>
      </c>
      <c r="AE194">
        <v>1.548704842</v>
      </c>
      <c r="AF194" t="s">
        <v>8</v>
      </c>
      <c r="AG194">
        <v>1.5946428130000601</v>
      </c>
      <c r="AH194" t="s">
        <v>7</v>
      </c>
      <c r="AI194">
        <v>2.0070694280002499</v>
      </c>
      <c r="AJ194" t="s">
        <v>8</v>
      </c>
      <c r="AK194">
        <v>2.0295749480001102</v>
      </c>
      <c r="AL194" t="s">
        <v>4</v>
      </c>
      <c r="AM194">
        <v>2.2943912119999301</v>
      </c>
    </row>
    <row r="195" spans="1:39" x14ac:dyDescent="0.25">
      <c r="A195" s="7">
        <v>42929</v>
      </c>
      <c r="B195" t="s">
        <v>56</v>
      </c>
      <c r="C195" s="3">
        <f>(COUNT(UserTrials[[#This Row],[Event 1]:[Time 56]])-2)/2</f>
        <v>7</v>
      </c>
      <c r="D195">
        <v>194</v>
      </c>
      <c r="E195" t="s">
        <v>18</v>
      </c>
      <c r="F195" t="s">
        <v>6</v>
      </c>
      <c r="G195" t="s">
        <v>2</v>
      </c>
      <c r="H195" t="s">
        <v>3</v>
      </c>
      <c r="I195" s="1">
        <v>7.5000002652814104E-6</v>
      </c>
      <c r="J195" t="s">
        <v>7</v>
      </c>
      <c r="K195">
        <v>0.44866478700032503</v>
      </c>
      <c r="L195" t="s">
        <v>8</v>
      </c>
      <c r="M195">
        <v>0.498532434000026</v>
      </c>
      <c r="N195" t="s">
        <v>7</v>
      </c>
      <c r="O195">
        <v>0.58827097399989703</v>
      </c>
      <c r="P195" t="s">
        <v>8</v>
      </c>
      <c r="Q195">
        <v>0.62516019500026199</v>
      </c>
      <c r="R195" t="s">
        <v>7</v>
      </c>
      <c r="S195">
        <v>0.86014400200019703</v>
      </c>
      <c r="T195" t="s">
        <v>8</v>
      </c>
      <c r="U195">
        <v>0.88776274700012403</v>
      </c>
      <c r="V195" t="s">
        <v>7</v>
      </c>
      <c r="W195">
        <v>0.99259154900028002</v>
      </c>
      <c r="X195" t="s">
        <v>8</v>
      </c>
      <c r="Y195">
        <v>1.0432334239999299</v>
      </c>
      <c r="Z195" t="s">
        <v>7</v>
      </c>
      <c r="AA195">
        <v>1.40502672299999</v>
      </c>
      <c r="AB195" t="s">
        <v>8</v>
      </c>
      <c r="AC195">
        <v>1.4877508200002001</v>
      </c>
      <c r="AD195" t="s">
        <v>7</v>
      </c>
      <c r="AE195">
        <v>1.5855161819999899</v>
      </c>
      <c r="AF195" t="s">
        <v>8</v>
      </c>
      <c r="AG195">
        <v>1.60985154800027</v>
      </c>
      <c r="AH195" t="s">
        <v>7</v>
      </c>
      <c r="AI195">
        <v>2.2749243090001898</v>
      </c>
      <c r="AJ195" t="s">
        <v>8</v>
      </c>
      <c r="AK195">
        <v>2.30465524600003</v>
      </c>
      <c r="AL195" t="s">
        <v>4</v>
      </c>
      <c r="AM195">
        <v>2.58619604000023</v>
      </c>
    </row>
    <row r="196" spans="1:39" x14ac:dyDescent="0.25">
      <c r="A196" s="7">
        <v>42929</v>
      </c>
      <c r="B196" t="s">
        <v>56</v>
      </c>
      <c r="C196" s="3">
        <f>(COUNT(UserTrials[[#This Row],[Event 1]:[Time 56]])-2)/2</f>
        <v>7</v>
      </c>
      <c r="D196">
        <v>195</v>
      </c>
      <c r="E196" t="s">
        <v>18</v>
      </c>
      <c r="F196" t="s">
        <v>6</v>
      </c>
      <c r="G196" t="s">
        <v>2</v>
      </c>
      <c r="H196" t="s">
        <v>3</v>
      </c>
      <c r="I196" s="1">
        <v>8.2810001913458092E-6</v>
      </c>
      <c r="J196" t="s">
        <v>7</v>
      </c>
      <c r="K196">
        <v>0.55508630400026904</v>
      </c>
      <c r="L196" t="s">
        <v>8</v>
      </c>
      <c r="M196">
        <v>0.59916383900008396</v>
      </c>
      <c r="N196" t="s">
        <v>7</v>
      </c>
      <c r="O196">
        <v>0.675844517000314</v>
      </c>
      <c r="P196" t="s">
        <v>8</v>
      </c>
      <c r="Q196">
        <v>0.71366285100020799</v>
      </c>
      <c r="R196" t="s">
        <v>7</v>
      </c>
      <c r="S196">
        <v>0.93204186499997299</v>
      </c>
      <c r="T196" t="s">
        <v>8</v>
      </c>
      <c r="U196">
        <v>0.98257623700010299</v>
      </c>
      <c r="V196" t="s">
        <v>7</v>
      </c>
      <c r="W196">
        <v>1.0590084230002501</v>
      </c>
      <c r="X196" t="s">
        <v>8</v>
      </c>
      <c r="Y196">
        <v>1.1213035280002199</v>
      </c>
      <c r="Z196" t="s">
        <v>7</v>
      </c>
      <c r="AA196">
        <v>1.36592004200019</v>
      </c>
      <c r="AB196" t="s">
        <v>8</v>
      </c>
      <c r="AC196">
        <v>1.4163818090000799</v>
      </c>
      <c r="AD196" t="s">
        <v>7</v>
      </c>
      <c r="AE196">
        <v>1.49323498600006</v>
      </c>
      <c r="AF196" t="s">
        <v>8</v>
      </c>
      <c r="AG196">
        <v>1.55481972500001</v>
      </c>
      <c r="AH196" t="s">
        <v>7</v>
      </c>
      <c r="AI196">
        <v>2.1692635780000198</v>
      </c>
      <c r="AJ196" t="s">
        <v>8</v>
      </c>
      <c r="AK196">
        <v>2.2068994140004099</v>
      </c>
      <c r="AL196" t="s">
        <v>4</v>
      </c>
      <c r="AM196">
        <v>2.5978678390001702</v>
      </c>
    </row>
    <row r="197" spans="1:39" x14ac:dyDescent="0.25">
      <c r="A197" s="7">
        <v>42929</v>
      </c>
      <c r="B197" t="s">
        <v>56</v>
      </c>
      <c r="C197" s="3">
        <f>(COUNT(UserTrials[[#This Row],[Event 1]:[Time 56]])-2)/2</f>
        <v>7</v>
      </c>
      <c r="D197">
        <v>196</v>
      </c>
      <c r="E197" t="s">
        <v>18</v>
      </c>
      <c r="F197" t="s">
        <v>9</v>
      </c>
      <c r="G197" t="s">
        <v>2</v>
      </c>
      <c r="H197" t="s">
        <v>3</v>
      </c>
      <c r="I197" s="1">
        <v>7.7610002335859395E-6</v>
      </c>
      <c r="J197" t="s">
        <v>7</v>
      </c>
      <c r="K197">
        <v>7.89883942900041</v>
      </c>
      <c r="L197" t="s">
        <v>8</v>
      </c>
      <c r="M197">
        <v>7.9648159460002699</v>
      </c>
      <c r="N197" t="s">
        <v>7</v>
      </c>
      <c r="O197">
        <v>8.05165151800019</v>
      </c>
      <c r="P197" t="s">
        <v>8</v>
      </c>
      <c r="Q197">
        <v>8.1214277170001807</v>
      </c>
      <c r="R197" t="s">
        <v>7</v>
      </c>
      <c r="S197">
        <v>8.2359101619999802</v>
      </c>
      <c r="T197" t="s">
        <v>8</v>
      </c>
      <c r="U197">
        <v>8.2783124560000907</v>
      </c>
      <c r="V197" t="s">
        <v>7</v>
      </c>
      <c r="W197">
        <v>8.4333469890002508</v>
      </c>
      <c r="X197" t="s">
        <v>8</v>
      </c>
      <c r="Y197">
        <v>8.4781434450001107</v>
      </c>
      <c r="Z197" t="s">
        <v>7</v>
      </c>
      <c r="AA197">
        <v>8.7702588530000796</v>
      </c>
      <c r="AB197" t="s">
        <v>8</v>
      </c>
      <c r="AC197">
        <v>8.8297988090002892</v>
      </c>
      <c r="AD197" t="s">
        <v>7</v>
      </c>
      <c r="AE197">
        <v>8.9067090180001198</v>
      </c>
      <c r="AF197" t="s">
        <v>8</v>
      </c>
      <c r="AG197">
        <v>8.9287587050002895</v>
      </c>
      <c r="AH197" t="s">
        <v>7</v>
      </c>
      <c r="AI197">
        <v>9.28584104100036</v>
      </c>
      <c r="AJ197" t="s">
        <v>8</v>
      </c>
      <c r="AK197">
        <v>9.3363755800000892</v>
      </c>
      <c r="AL197" t="s">
        <v>4</v>
      </c>
      <c r="AM197">
        <v>9.6360069890001796</v>
      </c>
    </row>
    <row r="198" spans="1:39" x14ac:dyDescent="0.25">
      <c r="A198" s="7">
        <v>42929</v>
      </c>
      <c r="B198" t="s">
        <v>56</v>
      </c>
      <c r="C198" s="3">
        <f>(COUNT(UserTrials[[#This Row],[Event 1]:[Time 56]])-2)/2</f>
        <v>7</v>
      </c>
      <c r="D198">
        <v>197</v>
      </c>
      <c r="E198" t="s">
        <v>18</v>
      </c>
      <c r="F198" t="s">
        <v>9</v>
      </c>
      <c r="G198" t="s">
        <v>2</v>
      </c>
      <c r="H198" t="s">
        <v>3</v>
      </c>
      <c r="I198" s="1">
        <v>8.1770003816927698E-6</v>
      </c>
      <c r="J198" t="s">
        <v>7</v>
      </c>
      <c r="K198">
        <v>0.47736098700033802</v>
      </c>
      <c r="L198" t="s">
        <v>8</v>
      </c>
      <c r="M198">
        <v>0.53263833100027103</v>
      </c>
      <c r="N198" t="s">
        <v>7</v>
      </c>
      <c r="O198">
        <v>0.63870812200002502</v>
      </c>
      <c r="P198" t="s">
        <v>8</v>
      </c>
      <c r="Q198">
        <v>0.68131619600035198</v>
      </c>
      <c r="R198" t="s">
        <v>7</v>
      </c>
      <c r="S198">
        <v>0.81373442700032605</v>
      </c>
      <c r="T198" t="s">
        <v>8</v>
      </c>
      <c r="U198">
        <v>0.848468124000191</v>
      </c>
      <c r="V198" t="s">
        <v>7</v>
      </c>
      <c r="W198">
        <v>1.1397039640000901</v>
      </c>
      <c r="X198" t="s">
        <v>8</v>
      </c>
      <c r="Y198">
        <v>1.18135812200034</v>
      </c>
      <c r="Z198" t="s">
        <v>7</v>
      </c>
      <c r="AA198">
        <v>1.2912057780004</v>
      </c>
      <c r="AB198" t="s">
        <v>8</v>
      </c>
      <c r="AC198">
        <v>1.3341544260001601</v>
      </c>
      <c r="AD198" t="s">
        <v>7</v>
      </c>
      <c r="AE198">
        <v>1.67287058500005</v>
      </c>
      <c r="AF198" t="s">
        <v>8</v>
      </c>
      <c r="AG198">
        <v>1.69118712500039</v>
      </c>
      <c r="AH198" t="s">
        <v>7</v>
      </c>
      <c r="AI198">
        <v>2.0756521310004201</v>
      </c>
      <c r="AJ198" t="s">
        <v>8</v>
      </c>
      <c r="AK198">
        <v>2.1101164040001001</v>
      </c>
      <c r="AL198" t="s">
        <v>4</v>
      </c>
      <c r="AM198">
        <v>2.3881121330000399</v>
      </c>
    </row>
    <row r="199" spans="1:39" x14ac:dyDescent="0.25">
      <c r="A199" s="7">
        <v>42929</v>
      </c>
      <c r="B199" t="s">
        <v>56</v>
      </c>
      <c r="C199" s="3">
        <f>(COUNT(UserTrials[[#This Row],[Event 1]:[Time 56]])-2)/2</f>
        <v>7</v>
      </c>
      <c r="D199">
        <v>198</v>
      </c>
      <c r="E199" t="s">
        <v>18</v>
      </c>
      <c r="F199" t="s">
        <v>9</v>
      </c>
      <c r="G199" t="s">
        <v>2</v>
      </c>
      <c r="H199" t="s">
        <v>3</v>
      </c>
      <c r="I199" s="1">
        <v>7.9689998528920097E-6</v>
      </c>
      <c r="J199" t="s">
        <v>7</v>
      </c>
      <c r="K199">
        <v>0.46317714199994903</v>
      </c>
      <c r="L199" t="s">
        <v>8</v>
      </c>
      <c r="M199">
        <v>0.57344979199979196</v>
      </c>
      <c r="N199" t="s">
        <v>7</v>
      </c>
      <c r="O199">
        <v>0.73680703999980302</v>
      </c>
      <c r="P199" t="s">
        <v>8</v>
      </c>
      <c r="Q199">
        <v>0.78776036299996099</v>
      </c>
      <c r="R199" t="s">
        <v>7</v>
      </c>
      <c r="S199">
        <v>0.888724374000048</v>
      </c>
      <c r="T199" t="s">
        <v>8</v>
      </c>
      <c r="U199">
        <v>0.92334937399982597</v>
      </c>
      <c r="V199" t="s">
        <v>7</v>
      </c>
      <c r="W199">
        <v>1.38878645499971</v>
      </c>
      <c r="X199" t="s">
        <v>8</v>
      </c>
      <c r="Y199">
        <v>1.4484249480001301</v>
      </c>
      <c r="Z199" t="s">
        <v>7</v>
      </c>
      <c r="AA199">
        <v>1.52560364400005</v>
      </c>
      <c r="AB199" t="s">
        <v>8</v>
      </c>
      <c r="AC199">
        <v>1.5558118750000101</v>
      </c>
      <c r="AD199" t="s">
        <v>7</v>
      </c>
      <c r="AE199">
        <v>2.0559191639999801</v>
      </c>
      <c r="AF199" t="s">
        <v>8</v>
      </c>
      <c r="AG199">
        <v>2.11479536499973</v>
      </c>
      <c r="AH199" t="s">
        <v>7</v>
      </c>
      <c r="AI199">
        <v>2.6223018199998398</v>
      </c>
      <c r="AJ199" t="s">
        <v>8</v>
      </c>
      <c r="AK199">
        <v>2.6252707789999401</v>
      </c>
      <c r="AL199" t="s">
        <v>4</v>
      </c>
      <c r="AM199">
        <v>2.8490874509998299</v>
      </c>
    </row>
    <row r="200" spans="1:39" x14ac:dyDescent="0.25">
      <c r="A200" s="7">
        <v>42929</v>
      </c>
      <c r="B200" t="s">
        <v>56</v>
      </c>
      <c r="C200" s="3">
        <f>(COUNT(UserTrials[[#This Row],[Event 1]:[Time 56]])-2)/2</f>
        <v>7</v>
      </c>
      <c r="D200">
        <v>199</v>
      </c>
      <c r="E200" t="s">
        <v>18</v>
      </c>
      <c r="F200" t="s">
        <v>9</v>
      </c>
      <c r="G200" t="s">
        <v>2</v>
      </c>
      <c r="H200" t="s">
        <v>3</v>
      </c>
      <c r="I200" s="1">
        <v>7.7599997894139893E-6</v>
      </c>
      <c r="J200" t="s">
        <v>7</v>
      </c>
      <c r="K200">
        <v>0.62767432400005396</v>
      </c>
      <c r="L200" t="s">
        <v>8</v>
      </c>
      <c r="M200">
        <v>0.66530134999993595</v>
      </c>
      <c r="N200" t="s">
        <v>7</v>
      </c>
      <c r="O200">
        <v>0.75871911100011802</v>
      </c>
      <c r="P200" t="s">
        <v>8</v>
      </c>
      <c r="Q200">
        <v>0.81243515200003402</v>
      </c>
      <c r="R200" t="s">
        <v>7</v>
      </c>
      <c r="S200">
        <v>1.2463482789999001</v>
      </c>
      <c r="T200" t="s">
        <v>8</v>
      </c>
      <c r="U200">
        <v>1.30522666299975</v>
      </c>
      <c r="V200" t="s">
        <v>7</v>
      </c>
      <c r="W200">
        <v>1.3854013479999501</v>
      </c>
      <c r="X200" t="s">
        <v>8</v>
      </c>
      <c r="Y200">
        <v>1.4474905170000001</v>
      </c>
      <c r="Z200" t="s">
        <v>7</v>
      </c>
      <c r="AA200">
        <v>1.72805780999988</v>
      </c>
      <c r="AB200" t="s">
        <v>8</v>
      </c>
      <c r="AC200">
        <v>1.7708753080000801</v>
      </c>
      <c r="AD200" t="s">
        <v>7</v>
      </c>
      <c r="AE200">
        <v>1.8553023899998999</v>
      </c>
      <c r="AF200" t="s">
        <v>8</v>
      </c>
      <c r="AG200">
        <v>1.9010146310001801</v>
      </c>
      <c r="AH200" t="s">
        <v>7</v>
      </c>
      <c r="AI200">
        <v>2.2675745269998502</v>
      </c>
      <c r="AJ200" t="s">
        <v>8</v>
      </c>
      <c r="AK200">
        <v>2.3341508819999</v>
      </c>
      <c r="AL200" t="s">
        <v>4</v>
      </c>
      <c r="AM200">
        <v>2.6295710899998901</v>
      </c>
    </row>
    <row r="201" spans="1:39" x14ac:dyDescent="0.25">
      <c r="A201" s="7">
        <v>42929</v>
      </c>
      <c r="B201" t="s">
        <v>56</v>
      </c>
      <c r="C201" s="3">
        <f>(COUNT(UserTrials[[#This Row],[Event 1]:[Time 56]])-2)/2</f>
        <v>7</v>
      </c>
      <c r="D201">
        <v>200</v>
      </c>
      <c r="E201" t="s">
        <v>18</v>
      </c>
      <c r="F201" t="s">
        <v>9</v>
      </c>
      <c r="G201" t="s">
        <v>2</v>
      </c>
      <c r="H201" t="s">
        <v>3</v>
      </c>
      <c r="I201" s="1">
        <v>2.36450000556942E-5</v>
      </c>
      <c r="J201" t="s">
        <v>7</v>
      </c>
      <c r="K201">
        <v>0.54724229099974697</v>
      </c>
      <c r="L201" t="s">
        <v>8</v>
      </c>
      <c r="M201">
        <v>0.62547015599966405</v>
      </c>
      <c r="N201" t="s">
        <v>7</v>
      </c>
      <c r="O201">
        <v>0.71043541599965399</v>
      </c>
      <c r="P201" t="s">
        <v>8</v>
      </c>
      <c r="Q201">
        <v>0.76381854099963598</v>
      </c>
      <c r="R201" t="s">
        <v>7</v>
      </c>
      <c r="S201">
        <v>1.0067456259998799</v>
      </c>
      <c r="T201" t="s">
        <v>8</v>
      </c>
      <c r="U201">
        <v>1.190270521</v>
      </c>
      <c r="V201" t="s">
        <v>7</v>
      </c>
      <c r="W201">
        <v>1.9131496479999399</v>
      </c>
      <c r="X201" t="s">
        <v>8</v>
      </c>
      <c r="Y201">
        <v>1.9409731249997999</v>
      </c>
      <c r="Z201" t="s">
        <v>7</v>
      </c>
      <c r="AA201">
        <v>2.3378426459998898</v>
      </c>
      <c r="AB201" t="s">
        <v>8</v>
      </c>
      <c r="AC201">
        <v>2.4043131759999499</v>
      </c>
      <c r="AD201" t="s">
        <v>7</v>
      </c>
      <c r="AE201">
        <v>2.4804236979998602</v>
      </c>
      <c r="AF201" t="s">
        <v>8</v>
      </c>
      <c r="AG201">
        <v>2.5258448949998602</v>
      </c>
      <c r="AH201" t="s">
        <v>7</v>
      </c>
      <c r="AI201">
        <v>2.97333775900006</v>
      </c>
      <c r="AJ201" t="s">
        <v>8</v>
      </c>
      <c r="AK201">
        <v>3.03173218699976</v>
      </c>
      <c r="AL201" t="s">
        <v>4</v>
      </c>
      <c r="AM201">
        <v>3.3263230190000201</v>
      </c>
    </row>
    <row r="202" spans="1:39" x14ac:dyDescent="0.25">
      <c r="A202" s="7">
        <v>42929</v>
      </c>
      <c r="B202" t="s">
        <v>56</v>
      </c>
      <c r="C202" s="3">
        <f>(COUNT(UserTrials[[#This Row],[Event 1]:[Time 56]])-2)/2</f>
        <v>7</v>
      </c>
      <c r="D202">
        <v>201</v>
      </c>
      <c r="E202" t="s">
        <v>18</v>
      </c>
      <c r="F202" t="s">
        <v>11</v>
      </c>
      <c r="G202" t="s">
        <v>2</v>
      </c>
      <c r="H202" t="s">
        <v>3</v>
      </c>
      <c r="I202" s="1">
        <v>9.5830000645946694E-6</v>
      </c>
      <c r="J202" t="s">
        <v>7</v>
      </c>
      <c r="K202">
        <v>8.3387536879999899</v>
      </c>
      <c r="L202" t="s">
        <v>8</v>
      </c>
      <c r="M202">
        <v>8.3614298280003805</v>
      </c>
      <c r="N202" t="s">
        <v>7</v>
      </c>
      <c r="O202">
        <v>8.4369621240002708</v>
      </c>
      <c r="P202" t="s">
        <v>8</v>
      </c>
      <c r="Q202">
        <v>8.4746129150003</v>
      </c>
      <c r="R202" t="s">
        <v>7</v>
      </c>
      <c r="S202">
        <v>8.5889418700003208</v>
      </c>
      <c r="T202" t="s">
        <v>8</v>
      </c>
      <c r="U202">
        <v>8.6396047900002397</v>
      </c>
      <c r="V202" t="s">
        <v>7</v>
      </c>
      <c r="W202">
        <v>8.7936909920003892</v>
      </c>
      <c r="X202" t="s">
        <v>8</v>
      </c>
      <c r="Y202">
        <v>8.8121778630002101</v>
      </c>
      <c r="Z202" t="s">
        <v>7</v>
      </c>
      <c r="AA202">
        <v>8.9582276519999997</v>
      </c>
      <c r="AB202" t="s">
        <v>8</v>
      </c>
      <c r="AC202">
        <v>8.9926989030000097</v>
      </c>
      <c r="AD202" t="s">
        <v>7</v>
      </c>
      <c r="AE202">
        <v>9.1265507269999908</v>
      </c>
      <c r="AF202" t="s">
        <v>8</v>
      </c>
      <c r="AG202">
        <v>9.1378223410001702</v>
      </c>
      <c r="AH202" t="s">
        <v>7</v>
      </c>
      <c r="AI202">
        <v>9.4296142660000406</v>
      </c>
      <c r="AJ202" t="s">
        <v>8</v>
      </c>
      <c r="AK202">
        <v>9.4643199970000698</v>
      </c>
      <c r="AL202" t="s">
        <v>4</v>
      </c>
      <c r="AM202">
        <v>10.1183717660001</v>
      </c>
    </row>
    <row r="203" spans="1:39" x14ac:dyDescent="0.25">
      <c r="A203" s="7">
        <v>42929</v>
      </c>
      <c r="B203" t="s">
        <v>56</v>
      </c>
      <c r="C203" s="3">
        <f>(COUNT(UserTrials[[#This Row],[Event 1]:[Time 56]])-2)/2</f>
        <v>7</v>
      </c>
      <c r="D203">
        <v>202</v>
      </c>
      <c r="E203" t="s">
        <v>18</v>
      </c>
      <c r="F203" t="s">
        <v>11</v>
      </c>
      <c r="G203" t="s">
        <v>2</v>
      </c>
      <c r="H203" t="s">
        <v>3</v>
      </c>
      <c r="I203" s="1">
        <v>7.8640000538143795E-6</v>
      </c>
      <c r="J203" t="s">
        <v>7</v>
      </c>
      <c r="K203">
        <v>0.629338639000252</v>
      </c>
      <c r="L203" t="s">
        <v>8</v>
      </c>
      <c r="M203">
        <v>0.671464007999929</v>
      </c>
      <c r="N203" t="s">
        <v>7</v>
      </c>
      <c r="O203">
        <v>0.74827484000024902</v>
      </c>
      <c r="P203" t="s">
        <v>8</v>
      </c>
      <c r="Q203">
        <v>0.79371140300008802</v>
      </c>
      <c r="R203" t="s">
        <v>7</v>
      </c>
      <c r="S203">
        <v>0.87010483999983901</v>
      </c>
      <c r="T203" t="s">
        <v>8</v>
      </c>
      <c r="U203">
        <v>0.90754306899998405</v>
      </c>
      <c r="V203" t="s">
        <v>7</v>
      </c>
      <c r="W203">
        <v>1.0279344240002499</v>
      </c>
      <c r="X203" t="s">
        <v>8</v>
      </c>
      <c r="Y203">
        <v>1.0498330179998401</v>
      </c>
      <c r="Z203" t="s">
        <v>7</v>
      </c>
      <c r="AA203">
        <v>1.24954515900026</v>
      </c>
      <c r="AB203" t="s">
        <v>8</v>
      </c>
      <c r="AC203">
        <v>1.28368135100026</v>
      </c>
      <c r="AD203" t="s">
        <v>7</v>
      </c>
      <c r="AE203">
        <v>1.5696425999999499</v>
      </c>
      <c r="AF203" t="s">
        <v>8</v>
      </c>
      <c r="AG203">
        <v>1.6074966629998899</v>
      </c>
      <c r="AH203" t="s">
        <v>7</v>
      </c>
      <c r="AI203">
        <v>1.9739201370002699</v>
      </c>
      <c r="AJ203" t="s">
        <v>8</v>
      </c>
      <c r="AK203">
        <v>2.0164541640001499</v>
      </c>
      <c r="AL203" t="s">
        <v>4</v>
      </c>
      <c r="AM203">
        <v>2.3661440920000101</v>
      </c>
    </row>
    <row r="204" spans="1:39" x14ac:dyDescent="0.25">
      <c r="A204" s="7">
        <v>42929</v>
      </c>
      <c r="B204" t="s">
        <v>56</v>
      </c>
      <c r="C204" s="3">
        <f>(COUNT(UserTrials[[#This Row],[Event 1]:[Time 56]])-2)/2</f>
        <v>7</v>
      </c>
      <c r="D204">
        <v>203</v>
      </c>
      <c r="E204" t="s">
        <v>18</v>
      </c>
      <c r="F204" t="s">
        <v>11</v>
      </c>
      <c r="G204" t="s">
        <v>2</v>
      </c>
      <c r="H204" t="s">
        <v>3</v>
      </c>
      <c r="I204" s="1">
        <v>7.8640000538143795E-6</v>
      </c>
      <c r="J204" t="s">
        <v>7</v>
      </c>
      <c r="K204">
        <v>0.55918460600014397</v>
      </c>
      <c r="L204" t="s">
        <v>8</v>
      </c>
      <c r="M204">
        <v>0.60287502300025098</v>
      </c>
      <c r="N204" t="s">
        <v>7</v>
      </c>
      <c r="O204">
        <v>0.67970501600029798</v>
      </c>
      <c r="P204" t="s">
        <v>8</v>
      </c>
      <c r="Q204">
        <v>0.69340444299996296</v>
      </c>
      <c r="R204" t="s">
        <v>7</v>
      </c>
      <c r="S204">
        <v>0.803527149000274</v>
      </c>
      <c r="T204" t="s">
        <v>8</v>
      </c>
      <c r="U204">
        <v>0.85433689100000199</v>
      </c>
      <c r="V204" t="s">
        <v>7</v>
      </c>
      <c r="W204">
        <v>0.93008480600019505</v>
      </c>
      <c r="X204" t="s">
        <v>8</v>
      </c>
      <c r="Y204">
        <v>0.97559402600017997</v>
      </c>
      <c r="Z204" t="s">
        <v>7</v>
      </c>
      <c r="AA204">
        <v>1.09904949300016</v>
      </c>
      <c r="AB204" t="s">
        <v>8</v>
      </c>
      <c r="AC204">
        <v>1.1498525670003801</v>
      </c>
      <c r="AD204" t="s">
        <v>7</v>
      </c>
      <c r="AE204">
        <v>1.29575220500009</v>
      </c>
      <c r="AF204" t="s">
        <v>8</v>
      </c>
      <c r="AG204">
        <v>1.314097984</v>
      </c>
      <c r="AH204" t="s">
        <v>7</v>
      </c>
      <c r="AI204">
        <v>1.6401034499999601</v>
      </c>
      <c r="AJ204" t="s">
        <v>8</v>
      </c>
      <c r="AK204">
        <v>1.67465209900001</v>
      </c>
      <c r="AL204" t="s">
        <v>4</v>
      </c>
      <c r="AM204">
        <v>2.0324238390003302</v>
      </c>
    </row>
    <row r="205" spans="1:39" x14ac:dyDescent="0.25">
      <c r="A205" s="7">
        <v>42929</v>
      </c>
      <c r="B205" t="s">
        <v>56</v>
      </c>
      <c r="C205" s="3">
        <f>(COUNT(UserTrials[[#This Row],[Event 1]:[Time 56]])-2)/2</f>
        <v>7</v>
      </c>
      <c r="D205">
        <v>204</v>
      </c>
      <c r="E205" t="s">
        <v>18</v>
      </c>
      <c r="F205" t="s">
        <v>11</v>
      </c>
      <c r="G205" t="s">
        <v>2</v>
      </c>
      <c r="H205" t="s">
        <v>3</v>
      </c>
      <c r="I205" s="1">
        <v>1.11969998215499E-5</v>
      </c>
      <c r="J205" t="s">
        <v>7</v>
      </c>
      <c r="K205">
        <v>0.369853834999958</v>
      </c>
      <c r="L205" t="s">
        <v>8</v>
      </c>
      <c r="M205">
        <v>0.50908189600022502</v>
      </c>
      <c r="N205" t="s">
        <v>7</v>
      </c>
      <c r="O205">
        <v>0.65608699899985301</v>
      </c>
      <c r="P205" t="s">
        <v>8</v>
      </c>
      <c r="Q205">
        <v>0.67804413400017405</v>
      </c>
      <c r="R205" t="s">
        <v>7</v>
      </c>
      <c r="S205">
        <v>0.75471986399998003</v>
      </c>
      <c r="T205" t="s">
        <v>8</v>
      </c>
      <c r="U205">
        <v>0.79240736400015499</v>
      </c>
      <c r="V205" t="s">
        <v>7</v>
      </c>
      <c r="W205">
        <v>0.88165783300018996</v>
      </c>
      <c r="X205" t="s">
        <v>8</v>
      </c>
      <c r="Y205">
        <v>0.91936283299992205</v>
      </c>
      <c r="Z205" t="s">
        <v>7</v>
      </c>
      <c r="AA205">
        <v>1.0047058519999099</v>
      </c>
      <c r="AB205" t="s">
        <v>8</v>
      </c>
      <c r="AC205">
        <v>1.05010345800019</v>
      </c>
      <c r="AD205" t="s">
        <v>7</v>
      </c>
      <c r="AE205">
        <v>1.1838949679999999</v>
      </c>
      <c r="AF205" t="s">
        <v>8</v>
      </c>
      <c r="AG205">
        <v>1.22971533200006</v>
      </c>
      <c r="AH205" t="s">
        <v>7</v>
      </c>
      <c r="AI205">
        <v>1.39337408400024</v>
      </c>
      <c r="AJ205" t="s">
        <v>8</v>
      </c>
      <c r="AK205">
        <v>1.3960792409998199</v>
      </c>
      <c r="AL205" t="s">
        <v>4</v>
      </c>
      <c r="AM205">
        <v>1.88935189499989</v>
      </c>
    </row>
    <row r="206" spans="1:39" x14ac:dyDescent="0.25">
      <c r="A206" s="7">
        <v>42929</v>
      </c>
      <c r="B206" t="s">
        <v>56</v>
      </c>
      <c r="C206" s="3">
        <f>(COUNT(UserTrials[[#This Row],[Event 1]:[Time 56]])-2)/2</f>
        <v>7</v>
      </c>
      <c r="D206">
        <v>205</v>
      </c>
      <c r="E206" t="s">
        <v>18</v>
      </c>
      <c r="F206" t="s">
        <v>11</v>
      </c>
      <c r="G206" t="s">
        <v>2</v>
      </c>
      <c r="H206" t="s">
        <v>3</v>
      </c>
      <c r="I206" s="1">
        <v>7.8130001384124592E-6</v>
      </c>
      <c r="J206" t="s">
        <v>7</v>
      </c>
      <c r="K206">
        <v>0.373118022000198</v>
      </c>
      <c r="L206" t="s">
        <v>8</v>
      </c>
      <c r="M206">
        <v>0.407498646000021</v>
      </c>
      <c r="N206" t="s">
        <v>7</v>
      </c>
      <c r="O206">
        <v>0.49638338500017198</v>
      </c>
      <c r="P206" t="s">
        <v>8</v>
      </c>
      <c r="Q206">
        <v>0.53553411500024595</v>
      </c>
      <c r="R206" t="s">
        <v>7</v>
      </c>
      <c r="S206">
        <v>0.61263989500002902</v>
      </c>
      <c r="T206" t="s">
        <v>8</v>
      </c>
      <c r="U206">
        <v>0.86376734400027999</v>
      </c>
      <c r="V206" t="s">
        <v>7</v>
      </c>
      <c r="W206">
        <v>1.0833862449999201</v>
      </c>
      <c r="X206" t="s">
        <v>8</v>
      </c>
      <c r="Y206">
        <v>1.1335238540000301</v>
      </c>
      <c r="Z206" t="s">
        <v>7</v>
      </c>
      <c r="AA206">
        <v>1.21359062400006</v>
      </c>
      <c r="AB206" t="s">
        <v>8</v>
      </c>
      <c r="AC206">
        <v>1.25148541599992</v>
      </c>
      <c r="AD206" t="s">
        <v>7</v>
      </c>
      <c r="AE206">
        <v>1.33613588400021</v>
      </c>
      <c r="AF206" t="s">
        <v>8</v>
      </c>
      <c r="AG206">
        <v>1.3818294259999599</v>
      </c>
      <c r="AH206" t="s">
        <v>7</v>
      </c>
      <c r="AI206">
        <v>1.5457378129999499</v>
      </c>
      <c r="AJ206" t="s">
        <v>8</v>
      </c>
      <c r="AK206">
        <v>1.56458093800029</v>
      </c>
      <c r="AL206" t="s">
        <v>4</v>
      </c>
      <c r="AM206">
        <v>1.89937646699991</v>
      </c>
    </row>
    <row r="207" spans="1:39" x14ac:dyDescent="0.25">
      <c r="A207" s="7">
        <v>42929</v>
      </c>
      <c r="B207" t="s">
        <v>56</v>
      </c>
      <c r="C207" s="3">
        <f>(COUNT(UserTrials[[#This Row],[Event 1]:[Time 56]])-2)/2</f>
        <v>7</v>
      </c>
      <c r="D207">
        <v>206</v>
      </c>
      <c r="E207" t="s">
        <v>18</v>
      </c>
      <c r="F207" t="s">
        <v>10</v>
      </c>
      <c r="G207" t="s">
        <v>2</v>
      </c>
      <c r="H207" t="s">
        <v>3</v>
      </c>
      <c r="I207" s="1">
        <v>9.0110002020082902E-6</v>
      </c>
      <c r="J207" t="s">
        <v>7</v>
      </c>
      <c r="K207">
        <v>7.5676127100000397</v>
      </c>
      <c r="L207" t="s">
        <v>8</v>
      </c>
      <c r="M207">
        <v>7.6126615010002698</v>
      </c>
      <c r="N207" t="s">
        <v>7</v>
      </c>
      <c r="O207">
        <v>7.6894609240002803</v>
      </c>
      <c r="P207" t="s">
        <v>8</v>
      </c>
      <c r="Q207">
        <v>7.7031101440002203</v>
      </c>
      <c r="R207" t="s">
        <v>7</v>
      </c>
      <c r="S207">
        <v>7.8129270210001698</v>
      </c>
      <c r="T207" t="s">
        <v>8</v>
      </c>
      <c r="U207">
        <v>7.8723750409999402</v>
      </c>
      <c r="V207" t="s">
        <v>7</v>
      </c>
      <c r="W207">
        <v>7.9492033730002696</v>
      </c>
      <c r="X207" t="s">
        <v>8</v>
      </c>
      <c r="Y207">
        <v>7.9869034779999302</v>
      </c>
      <c r="Z207" t="s">
        <v>7</v>
      </c>
      <c r="AA207">
        <v>8.0674136340003297</v>
      </c>
      <c r="AB207" t="s">
        <v>8</v>
      </c>
      <c r="AC207">
        <v>8.1131208209999297</v>
      </c>
      <c r="AD207" t="s">
        <v>7</v>
      </c>
      <c r="AE207">
        <v>8.3628360810002906</v>
      </c>
      <c r="AF207" t="s">
        <v>8</v>
      </c>
      <c r="AG207">
        <v>8.3892391029999001</v>
      </c>
      <c r="AH207" t="s">
        <v>7</v>
      </c>
      <c r="AI207">
        <v>8.8005647360000694</v>
      </c>
      <c r="AJ207" t="s">
        <v>8</v>
      </c>
      <c r="AK207">
        <v>8.8375436850001208</v>
      </c>
      <c r="AL207" t="s">
        <v>4</v>
      </c>
      <c r="AM207">
        <v>9.0723642580000998</v>
      </c>
    </row>
    <row r="208" spans="1:39" x14ac:dyDescent="0.25">
      <c r="A208" s="7">
        <v>42929</v>
      </c>
      <c r="B208" t="s">
        <v>56</v>
      </c>
      <c r="C208" s="3">
        <f>(COUNT(UserTrials[[#This Row],[Event 1]:[Time 56]])-2)/2</f>
        <v>7</v>
      </c>
      <c r="D208">
        <v>207</v>
      </c>
      <c r="E208" t="s">
        <v>18</v>
      </c>
      <c r="F208" t="s">
        <v>10</v>
      </c>
      <c r="G208" t="s">
        <v>2</v>
      </c>
      <c r="H208" t="s">
        <v>3</v>
      </c>
      <c r="I208" s="1">
        <v>8.1250000221189095E-6</v>
      </c>
      <c r="J208" t="s">
        <v>7</v>
      </c>
      <c r="K208">
        <v>0.40497699900015499</v>
      </c>
      <c r="L208" t="s">
        <v>8</v>
      </c>
      <c r="M208">
        <v>0.45536172099991701</v>
      </c>
      <c r="N208" t="s">
        <v>7</v>
      </c>
      <c r="O208">
        <v>0.53189646000009805</v>
      </c>
      <c r="P208" t="s">
        <v>8</v>
      </c>
      <c r="Q208">
        <v>0.55358427300006896</v>
      </c>
      <c r="R208" t="s">
        <v>7</v>
      </c>
      <c r="S208">
        <v>0.63806083200006403</v>
      </c>
      <c r="T208" t="s">
        <v>8</v>
      </c>
      <c r="U208">
        <v>0.66770906400006402</v>
      </c>
      <c r="V208" t="s">
        <v>7</v>
      </c>
      <c r="W208">
        <v>0.76292734299977305</v>
      </c>
      <c r="X208" t="s">
        <v>8</v>
      </c>
      <c r="Y208">
        <v>0.77662421900004097</v>
      </c>
      <c r="Z208" t="s">
        <v>7</v>
      </c>
      <c r="AA208">
        <v>0.85259140600010097</v>
      </c>
      <c r="AB208" t="s">
        <v>8</v>
      </c>
      <c r="AC208">
        <v>0.87443729300002804</v>
      </c>
      <c r="AD208" t="s">
        <v>7</v>
      </c>
      <c r="AE208">
        <v>0.95903208299978304</v>
      </c>
      <c r="AF208" t="s">
        <v>8</v>
      </c>
      <c r="AG208">
        <v>0.96447994800018899</v>
      </c>
      <c r="AH208" t="s">
        <v>7</v>
      </c>
      <c r="AI208">
        <v>1.37589059899983</v>
      </c>
      <c r="AJ208" t="s">
        <v>8</v>
      </c>
      <c r="AK208">
        <v>1.39435636300004</v>
      </c>
      <c r="AL208" t="s">
        <v>4</v>
      </c>
      <c r="AM208">
        <v>1.70448095399979</v>
      </c>
    </row>
    <row r="209" spans="1:39" x14ac:dyDescent="0.25">
      <c r="A209" s="7">
        <v>42929</v>
      </c>
      <c r="B209" t="s">
        <v>56</v>
      </c>
      <c r="C209" s="3">
        <f>(COUNT(UserTrials[[#This Row],[Event 1]:[Time 56]])-2)/2</f>
        <v>7</v>
      </c>
      <c r="D209">
        <v>208</v>
      </c>
      <c r="E209" t="s">
        <v>18</v>
      </c>
      <c r="F209" t="s">
        <v>10</v>
      </c>
      <c r="G209" t="s">
        <v>2</v>
      </c>
      <c r="H209" t="s">
        <v>3</v>
      </c>
      <c r="I209" s="1">
        <v>2.2187000013218399E-5</v>
      </c>
      <c r="J209" t="s">
        <v>7</v>
      </c>
      <c r="K209">
        <v>0.42837883999982201</v>
      </c>
      <c r="L209" t="s">
        <v>8</v>
      </c>
      <c r="M209">
        <v>0.47124420499994801</v>
      </c>
      <c r="N209" t="s">
        <v>7</v>
      </c>
      <c r="O209">
        <v>0.54699035000021401</v>
      </c>
      <c r="P209" t="s">
        <v>8</v>
      </c>
      <c r="Q209">
        <v>0.68149441400009803</v>
      </c>
      <c r="R209" t="s">
        <v>7</v>
      </c>
      <c r="S209">
        <v>0.76101149499982002</v>
      </c>
      <c r="T209" t="s">
        <v>8</v>
      </c>
      <c r="U209">
        <v>0.770671965000019</v>
      </c>
      <c r="V209" t="s">
        <v>7</v>
      </c>
      <c r="W209">
        <v>0.84794305900004396</v>
      </c>
      <c r="X209" t="s">
        <v>8</v>
      </c>
      <c r="Y209">
        <v>0.86419347599985397</v>
      </c>
      <c r="Z209" t="s">
        <v>7</v>
      </c>
      <c r="AA209">
        <v>0.93852519400024903</v>
      </c>
      <c r="AB209" t="s">
        <v>8</v>
      </c>
      <c r="AC209">
        <v>0.94642326700022705</v>
      </c>
      <c r="AD209" t="s">
        <v>7</v>
      </c>
      <c r="AE209">
        <v>1.5768056629999501</v>
      </c>
      <c r="AF209" t="s">
        <v>8</v>
      </c>
      <c r="AG209">
        <v>1.5795189959999301</v>
      </c>
      <c r="AH209" t="s">
        <v>7</v>
      </c>
      <c r="AI209">
        <v>2.0209499870002201</v>
      </c>
      <c r="AJ209" t="s">
        <v>8</v>
      </c>
      <c r="AK209">
        <v>2.0394875900001299</v>
      </c>
      <c r="AL209" t="s">
        <v>4</v>
      </c>
      <c r="AM209">
        <v>2.3889913389998498</v>
      </c>
    </row>
    <row r="210" spans="1:39" x14ac:dyDescent="0.25">
      <c r="A210" s="7">
        <v>42929</v>
      </c>
      <c r="B210" t="s">
        <v>56</v>
      </c>
      <c r="C210" s="3">
        <f>(COUNT(UserTrials[[#This Row],[Event 1]:[Time 56]])-2)/2</f>
        <v>7</v>
      </c>
      <c r="D210">
        <v>209</v>
      </c>
      <c r="E210" t="s">
        <v>18</v>
      </c>
      <c r="F210" t="s">
        <v>10</v>
      </c>
      <c r="G210" t="s">
        <v>2</v>
      </c>
      <c r="H210" t="s">
        <v>3</v>
      </c>
      <c r="I210" s="1">
        <v>8.5940000644768504E-6</v>
      </c>
      <c r="J210" t="s">
        <v>7</v>
      </c>
      <c r="K210">
        <v>0.48811364399989499</v>
      </c>
      <c r="L210" t="s">
        <v>8</v>
      </c>
      <c r="M210">
        <v>0.52594875100021399</v>
      </c>
      <c r="N210" t="s">
        <v>7</v>
      </c>
      <c r="O210">
        <v>0.66308609499992599</v>
      </c>
      <c r="P210" t="s">
        <v>8</v>
      </c>
      <c r="Q210">
        <v>0.69076895900025104</v>
      </c>
      <c r="R210" t="s">
        <v>7</v>
      </c>
      <c r="S210">
        <v>0.76528906400017105</v>
      </c>
      <c r="T210" t="s">
        <v>8</v>
      </c>
      <c r="U210">
        <v>0.77041765700005205</v>
      </c>
      <c r="V210" t="s">
        <v>7</v>
      </c>
      <c r="W210">
        <v>0.87602911600015398</v>
      </c>
      <c r="X210" t="s">
        <v>8</v>
      </c>
      <c r="Y210">
        <v>0.88800588799995195</v>
      </c>
      <c r="Z210" t="s">
        <v>7</v>
      </c>
      <c r="AA210">
        <v>0.96441229199990597</v>
      </c>
      <c r="AB210" t="s">
        <v>8</v>
      </c>
      <c r="AC210">
        <v>1.07508067800017</v>
      </c>
      <c r="AD210" t="s">
        <v>7</v>
      </c>
      <c r="AE210">
        <v>1.65446696500021</v>
      </c>
      <c r="AF210" t="s">
        <v>8</v>
      </c>
      <c r="AG210">
        <v>1.65724301299997</v>
      </c>
      <c r="AH210" t="s">
        <v>7</v>
      </c>
      <c r="AI210">
        <v>2.09531943799993</v>
      </c>
      <c r="AJ210" t="s">
        <v>8</v>
      </c>
      <c r="AK210">
        <v>2.1374848440000198</v>
      </c>
      <c r="AL210" t="s">
        <v>4</v>
      </c>
      <c r="AM210">
        <v>2.4564955189998701</v>
      </c>
    </row>
    <row r="211" spans="1:39" x14ac:dyDescent="0.25">
      <c r="A211" s="7">
        <v>42929</v>
      </c>
      <c r="B211" t="s">
        <v>56</v>
      </c>
      <c r="C211" s="3">
        <f>(COUNT(UserTrials[[#This Row],[Event 1]:[Time 56]])-2)/2</f>
        <v>6</v>
      </c>
      <c r="D211">
        <v>1</v>
      </c>
      <c r="E211" t="s">
        <v>19</v>
      </c>
      <c r="F211" t="s">
        <v>6</v>
      </c>
      <c r="G211" t="s">
        <v>20</v>
      </c>
      <c r="H211" t="s">
        <v>3</v>
      </c>
      <c r="I211" s="1">
        <v>1.4114999999037501E-5</v>
      </c>
      <c r="J211" t="s">
        <v>7</v>
      </c>
      <c r="K211">
        <v>6.71663421999994</v>
      </c>
      <c r="L211" t="s">
        <v>8</v>
      </c>
      <c r="M211">
        <v>6.8029181269999901</v>
      </c>
      <c r="N211" t="s">
        <v>7</v>
      </c>
      <c r="O211">
        <v>7.0018372409999703</v>
      </c>
      <c r="P211" t="s">
        <v>8</v>
      </c>
      <c r="Q211">
        <v>7.08640719000004</v>
      </c>
      <c r="R211" t="s">
        <v>7</v>
      </c>
      <c r="S211">
        <v>7.28115932299999</v>
      </c>
      <c r="T211" t="s">
        <v>8</v>
      </c>
      <c r="U211">
        <v>7.3942253139999803</v>
      </c>
      <c r="V211" t="s">
        <v>7</v>
      </c>
      <c r="W211">
        <v>7.5874137009999396</v>
      </c>
      <c r="X211" t="s">
        <v>8</v>
      </c>
      <c r="Y211">
        <v>7.6611399490000096</v>
      </c>
      <c r="Z211" t="s">
        <v>7</v>
      </c>
      <c r="AA211">
        <v>7.8178198460000203</v>
      </c>
      <c r="AB211" t="s">
        <v>8</v>
      </c>
      <c r="AC211">
        <v>7.9195329179999501</v>
      </c>
      <c r="AD211" t="s">
        <v>7</v>
      </c>
      <c r="AE211">
        <v>8.7736161999999904</v>
      </c>
      <c r="AF211" t="s">
        <v>8</v>
      </c>
      <c r="AG211">
        <v>8.85810015699996</v>
      </c>
      <c r="AH211" t="s">
        <v>4</v>
      </c>
      <c r="AI211">
        <v>10.979399789</v>
      </c>
    </row>
    <row r="212" spans="1:39" x14ac:dyDescent="0.25">
      <c r="A212" s="7">
        <v>42929</v>
      </c>
      <c r="B212" t="s">
        <v>56</v>
      </c>
      <c r="C212" s="3">
        <f>(COUNT(UserTrials[[#This Row],[Event 1]:[Time 56]])-2)/2</f>
        <v>6</v>
      </c>
      <c r="D212">
        <v>2</v>
      </c>
      <c r="E212" t="s">
        <v>19</v>
      </c>
      <c r="F212" t="s">
        <v>6</v>
      </c>
      <c r="G212" t="s">
        <v>20</v>
      </c>
      <c r="H212" t="s">
        <v>3</v>
      </c>
      <c r="I212" s="1">
        <v>6.2499999557985499E-6</v>
      </c>
      <c r="J212" t="s">
        <v>7</v>
      </c>
      <c r="K212">
        <v>2.42803775899994</v>
      </c>
      <c r="L212" t="s">
        <v>8</v>
      </c>
      <c r="M212">
        <v>2.51995109199992</v>
      </c>
      <c r="N212" t="s">
        <v>7</v>
      </c>
      <c r="O212">
        <v>2.6675845820000101</v>
      </c>
      <c r="P212" t="s">
        <v>8</v>
      </c>
      <c r="Q212">
        <v>2.7521700500000099</v>
      </c>
      <c r="R212" t="s">
        <v>7</v>
      </c>
      <c r="S212">
        <v>2.9536972899999201</v>
      </c>
      <c r="T212" t="s">
        <v>8</v>
      </c>
      <c r="U212">
        <v>3.01249562299994</v>
      </c>
      <c r="V212" t="s">
        <v>7</v>
      </c>
      <c r="W212">
        <v>3.1692270300000001</v>
      </c>
      <c r="X212" t="s">
        <v>8</v>
      </c>
      <c r="Y212">
        <v>3.2730940599999401</v>
      </c>
      <c r="Z212" t="s">
        <v>7</v>
      </c>
      <c r="AA212">
        <v>3.46901301899993</v>
      </c>
      <c r="AB212" t="s">
        <v>8</v>
      </c>
      <c r="AC212">
        <v>3.5672326540000001</v>
      </c>
      <c r="AD212" t="s">
        <v>7</v>
      </c>
      <c r="AE212">
        <v>4.6146219769999499</v>
      </c>
      <c r="AF212" t="s">
        <v>8</v>
      </c>
      <c r="AG212">
        <v>4.7405603109999603</v>
      </c>
      <c r="AH212" t="s">
        <v>4</v>
      </c>
      <c r="AI212">
        <v>5.61692192600003</v>
      </c>
    </row>
    <row r="213" spans="1:39" x14ac:dyDescent="0.25">
      <c r="A213" s="7">
        <v>42929</v>
      </c>
      <c r="B213" t="s">
        <v>56</v>
      </c>
      <c r="C213" s="3">
        <f>(COUNT(UserTrials[[#This Row],[Event 1]:[Time 56]])-2)/2</f>
        <v>6</v>
      </c>
      <c r="D213">
        <v>3</v>
      </c>
      <c r="E213" t="s">
        <v>19</v>
      </c>
      <c r="F213" t="s">
        <v>6</v>
      </c>
      <c r="G213" t="s">
        <v>20</v>
      </c>
      <c r="H213" t="s">
        <v>3</v>
      </c>
      <c r="I213" s="1">
        <v>6.1460000324586796E-6</v>
      </c>
      <c r="J213" t="s">
        <v>7</v>
      </c>
      <c r="K213">
        <v>1.53814663700006</v>
      </c>
      <c r="L213" t="s">
        <v>8</v>
      </c>
      <c r="M213">
        <v>1.61553166800001</v>
      </c>
      <c r="N213" t="s">
        <v>7</v>
      </c>
      <c r="O213">
        <v>1.8192006090000601</v>
      </c>
      <c r="P213" t="s">
        <v>8</v>
      </c>
      <c r="Q213">
        <v>1.89022131800004</v>
      </c>
      <c r="R213" t="s">
        <v>7</v>
      </c>
      <c r="S213">
        <v>2.1061964430000399</v>
      </c>
      <c r="T213" t="s">
        <v>8</v>
      </c>
      <c r="U213">
        <v>2.1853224330000098</v>
      </c>
      <c r="V213" t="s">
        <v>7</v>
      </c>
      <c r="W213">
        <v>2.3894776929999999</v>
      </c>
      <c r="X213" t="s">
        <v>8</v>
      </c>
      <c r="Y213">
        <v>2.44779149600003</v>
      </c>
      <c r="Z213" t="s">
        <v>7</v>
      </c>
      <c r="AA213">
        <v>2.6865018600000199</v>
      </c>
      <c r="AB213" t="s">
        <v>8</v>
      </c>
      <c r="AC213">
        <v>2.73371743300003</v>
      </c>
      <c r="AD213" t="s">
        <v>7</v>
      </c>
      <c r="AE213">
        <v>3.7711621849999801</v>
      </c>
      <c r="AF213" t="s">
        <v>8</v>
      </c>
      <c r="AG213">
        <v>3.86269736999997</v>
      </c>
      <c r="AH213" t="s">
        <v>4</v>
      </c>
      <c r="AI213">
        <v>5.1439534209999902</v>
      </c>
    </row>
    <row r="214" spans="1:39" x14ac:dyDescent="0.25">
      <c r="A214" s="7">
        <v>42929</v>
      </c>
      <c r="B214" t="s">
        <v>56</v>
      </c>
      <c r="C214" s="3">
        <f>(COUNT(UserTrials[[#This Row],[Event 1]:[Time 56]])-2)/2</f>
        <v>6</v>
      </c>
      <c r="D214">
        <v>4</v>
      </c>
      <c r="E214" t="s">
        <v>19</v>
      </c>
      <c r="F214" t="s">
        <v>6</v>
      </c>
      <c r="G214" t="s">
        <v>20</v>
      </c>
      <c r="H214" t="s">
        <v>3</v>
      </c>
      <c r="I214" s="1">
        <v>7.3960000008810303E-6</v>
      </c>
      <c r="J214" t="s">
        <v>7</v>
      </c>
      <c r="K214">
        <v>4.8813813049999899</v>
      </c>
      <c r="L214" t="s">
        <v>8</v>
      </c>
      <c r="M214">
        <v>4.9331328119999398</v>
      </c>
      <c r="N214" t="s">
        <v>7</v>
      </c>
      <c r="O214">
        <v>5.1273854679999404</v>
      </c>
      <c r="P214" t="s">
        <v>8</v>
      </c>
      <c r="Q214">
        <v>5.2095593729999301</v>
      </c>
      <c r="R214" t="s">
        <v>7</v>
      </c>
      <c r="S214">
        <v>5.41063432199996</v>
      </c>
      <c r="T214" t="s">
        <v>8</v>
      </c>
      <c r="U214">
        <v>5.48458426899992</v>
      </c>
      <c r="V214" t="s">
        <v>7</v>
      </c>
      <c r="W214">
        <v>5.6756464049999504</v>
      </c>
      <c r="X214" t="s">
        <v>8</v>
      </c>
      <c r="Y214">
        <v>5.7317100519999196</v>
      </c>
      <c r="Z214" t="s">
        <v>7</v>
      </c>
      <c r="AA214">
        <v>5.9144418209999596</v>
      </c>
      <c r="AB214" t="s">
        <v>8</v>
      </c>
      <c r="AC214">
        <v>5.9842992689999601</v>
      </c>
      <c r="AD214" t="s">
        <v>7</v>
      </c>
      <c r="AE214">
        <v>7.48327796099999</v>
      </c>
      <c r="AF214" t="s">
        <v>8</v>
      </c>
      <c r="AG214">
        <v>7.5556734880000196</v>
      </c>
      <c r="AH214" t="s">
        <v>4</v>
      </c>
      <c r="AI214">
        <v>8.0073899519999205</v>
      </c>
    </row>
    <row r="215" spans="1:39" x14ac:dyDescent="0.25">
      <c r="A215" s="7">
        <v>42929</v>
      </c>
      <c r="B215" t="s">
        <v>56</v>
      </c>
      <c r="C215" s="3">
        <f>(COUNT(UserTrials[[#This Row],[Event 1]:[Time 56]])-2)/2</f>
        <v>6</v>
      </c>
      <c r="D215">
        <v>5</v>
      </c>
      <c r="E215" t="s">
        <v>19</v>
      </c>
      <c r="F215" t="s">
        <v>6</v>
      </c>
      <c r="G215" t="s">
        <v>20</v>
      </c>
      <c r="H215" t="s">
        <v>3</v>
      </c>
      <c r="I215" s="1">
        <v>5.9889999874940199E-6</v>
      </c>
      <c r="J215" t="s">
        <v>7</v>
      </c>
      <c r="K215">
        <v>1.05017224599998</v>
      </c>
      <c r="L215" t="s">
        <v>8</v>
      </c>
      <c r="M215">
        <v>1.1299326509999901</v>
      </c>
      <c r="N215" t="s">
        <v>7</v>
      </c>
      <c r="O215">
        <v>1.35752296199996</v>
      </c>
      <c r="P215" t="s">
        <v>8</v>
      </c>
      <c r="Q215">
        <v>1.4256013479999801</v>
      </c>
      <c r="R215" t="s">
        <v>7</v>
      </c>
      <c r="S215">
        <v>1.63045004599996</v>
      </c>
      <c r="T215" t="s">
        <v>8</v>
      </c>
      <c r="U215">
        <v>1.7111766589999799</v>
      </c>
      <c r="V215" t="s">
        <v>7</v>
      </c>
      <c r="W215">
        <v>1.89164421299994</v>
      </c>
      <c r="X215" t="s">
        <v>8</v>
      </c>
      <c r="Y215">
        <v>1.99028181599999</v>
      </c>
      <c r="Z215" t="s">
        <v>7</v>
      </c>
      <c r="AA215">
        <v>2.1979881700000301</v>
      </c>
      <c r="AB215" t="s">
        <v>8</v>
      </c>
      <c r="AC215">
        <v>2.2479875970000101</v>
      </c>
      <c r="AD215" t="s">
        <v>7</v>
      </c>
      <c r="AE215">
        <v>3.48407729699999</v>
      </c>
      <c r="AF215" t="s">
        <v>8</v>
      </c>
      <c r="AG215">
        <v>3.5969744029999902</v>
      </c>
      <c r="AH215" t="s">
        <v>4</v>
      </c>
      <c r="AI215">
        <v>4.2748978910000197</v>
      </c>
    </row>
    <row r="216" spans="1:39" x14ac:dyDescent="0.25">
      <c r="A216" s="7">
        <v>42929</v>
      </c>
      <c r="B216" t="s">
        <v>56</v>
      </c>
      <c r="C216" s="3">
        <f>(COUNT(UserTrials[[#This Row],[Event 1]:[Time 56]])-2)/2</f>
        <v>6</v>
      </c>
      <c r="D216">
        <v>6</v>
      </c>
      <c r="E216" t="s">
        <v>19</v>
      </c>
      <c r="F216" t="s">
        <v>6</v>
      </c>
      <c r="G216" t="s">
        <v>20</v>
      </c>
      <c r="H216" t="s">
        <v>3</v>
      </c>
      <c r="I216" s="1">
        <v>5.9379999584052703E-6</v>
      </c>
      <c r="J216" t="s">
        <v>7</v>
      </c>
      <c r="K216">
        <v>0.72525644899997099</v>
      </c>
      <c r="L216" t="s">
        <v>8</v>
      </c>
      <c r="M216">
        <v>0.80119309799999805</v>
      </c>
      <c r="N216" t="s">
        <v>7</v>
      </c>
      <c r="O216">
        <v>1.0286285119999501</v>
      </c>
      <c r="P216" t="s">
        <v>8</v>
      </c>
      <c r="Q216">
        <v>1.1230803859999601</v>
      </c>
      <c r="R216" t="s">
        <v>7</v>
      </c>
      <c r="S216">
        <v>1.3215337729999399</v>
      </c>
      <c r="T216" t="s">
        <v>8</v>
      </c>
      <c r="U216">
        <v>1.4115866359999201</v>
      </c>
      <c r="V216" t="s">
        <v>7</v>
      </c>
      <c r="W216">
        <v>1.61300981399995</v>
      </c>
      <c r="X216" t="s">
        <v>8</v>
      </c>
      <c r="Y216">
        <v>1.6830574699999901</v>
      </c>
      <c r="Z216" t="s">
        <v>7</v>
      </c>
      <c r="AA216">
        <v>1.91911465800001</v>
      </c>
      <c r="AB216" t="s">
        <v>8</v>
      </c>
      <c r="AC216">
        <v>1.9678437740000101</v>
      </c>
      <c r="AD216" t="s">
        <v>7</v>
      </c>
      <c r="AE216">
        <v>3.33382788400001</v>
      </c>
      <c r="AF216" t="s">
        <v>8</v>
      </c>
      <c r="AG216">
        <v>3.3995799699999898</v>
      </c>
      <c r="AH216" t="s">
        <v>4</v>
      </c>
      <c r="AI216">
        <v>4.0725408629999702</v>
      </c>
    </row>
    <row r="217" spans="1:39" x14ac:dyDescent="0.25">
      <c r="A217" s="7">
        <v>42929</v>
      </c>
      <c r="B217" t="s">
        <v>56</v>
      </c>
      <c r="C217" s="3">
        <f>(COUNT(UserTrials[[#This Row],[Event 1]:[Time 56]])-2)/2</f>
        <v>6</v>
      </c>
      <c r="D217">
        <v>7</v>
      </c>
      <c r="E217" t="s">
        <v>19</v>
      </c>
      <c r="F217" t="s">
        <v>6</v>
      </c>
      <c r="G217" t="s">
        <v>20</v>
      </c>
      <c r="H217" t="s">
        <v>3</v>
      </c>
      <c r="I217" s="1">
        <v>6.0940000139453298E-6</v>
      </c>
      <c r="J217" t="s">
        <v>7</v>
      </c>
      <c r="K217">
        <v>0.59743469800002902</v>
      </c>
      <c r="L217" t="s">
        <v>8</v>
      </c>
      <c r="M217">
        <v>0.67529115000002005</v>
      </c>
      <c r="N217" t="s">
        <v>7</v>
      </c>
      <c r="O217">
        <v>0.89970729200001598</v>
      </c>
      <c r="P217" t="s">
        <v>8</v>
      </c>
      <c r="Q217">
        <v>0.98513604300001101</v>
      </c>
      <c r="R217" t="s">
        <v>7</v>
      </c>
      <c r="S217">
        <v>1.17749296599993</v>
      </c>
      <c r="T217" t="s">
        <v>8</v>
      </c>
      <c r="U217">
        <v>1.25953790999994</v>
      </c>
      <c r="V217" t="s">
        <v>7</v>
      </c>
      <c r="W217">
        <v>1.4702522869999901</v>
      </c>
      <c r="X217" t="s">
        <v>8</v>
      </c>
      <c r="Y217">
        <v>1.5310227520000099</v>
      </c>
      <c r="Z217" t="s">
        <v>7</v>
      </c>
      <c r="AA217">
        <v>1.77014681499997</v>
      </c>
      <c r="AB217" t="s">
        <v>8</v>
      </c>
      <c r="AC217">
        <v>1.8553801460000101</v>
      </c>
      <c r="AD217" t="s">
        <v>7</v>
      </c>
      <c r="AE217">
        <v>3.15322041699994</v>
      </c>
      <c r="AF217" t="s">
        <v>8</v>
      </c>
      <c r="AG217">
        <v>3.2195572289999701</v>
      </c>
      <c r="AH217" t="s">
        <v>4</v>
      </c>
      <c r="AI217">
        <v>4.17515445799995</v>
      </c>
    </row>
    <row r="218" spans="1:39" x14ac:dyDescent="0.25">
      <c r="A218" s="7">
        <v>42929</v>
      </c>
      <c r="B218" t="s">
        <v>56</v>
      </c>
      <c r="C218" s="3">
        <f>(COUNT(UserTrials[[#This Row],[Event 1]:[Time 56]])-2)/2</f>
        <v>6</v>
      </c>
      <c r="D218">
        <v>8</v>
      </c>
      <c r="E218" t="s">
        <v>19</v>
      </c>
      <c r="F218" t="s">
        <v>6</v>
      </c>
      <c r="G218" t="s">
        <v>20</v>
      </c>
      <c r="H218" t="s">
        <v>3</v>
      </c>
      <c r="I218" s="1">
        <v>5.8330000456407999E-6</v>
      </c>
      <c r="J218" t="s">
        <v>7</v>
      </c>
      <c r="K218">
        <v>0.72390262200008204</v>
      </c>
      <c r="L218" t="s">
        <v>8</v>
      </c>
      <c r="M218">
        <v>0.77218741600006502</v>
      </c>
      <c r="N218" t="s">
        <v>7</v>
      </c>
      <c r="O218">
        <v>1.00176350800006</v>
      </c>
      <c r="P218" t="s">
        <v>8</v>
      </c>
      <c r="Q218">
        <v>1.0695166870000301</v>
      </c>
      <c r="R218" t="s">
        <v>7</v>
      </c>
      <c r="S218">
        <v>1.2864076230000501</v>
      </c>
      <c r="T218" t="s">
        <v>8</v>
      </c>
      <c r="U218">
        <v>1.3701445999999999</v>
      </c>
      <c r="V218" t="s">
        <v>7</v>
      </c>
      <c r="W218">
        <v>1.60638007200009</v>
      </c>
      <c r="X218" t="s">
        <v>8</v>
      </c>
      <c r="Y218">
        <v>1.665664655</v>
      </c>
      <c r="Z218" t="s">
        <v>7</v>
      </c>
      <c r="AA218">
        <v>1.94364710299998</v>
      </c>
      <c r="AB218" t="s">
        <v>8</v>
      </c>
      <c r="AC218">
        <v>1.99997064400008</v>
      </c>
      <c r="AD218" t="s">
        <v>7</v>
      </c>
      <c r="AE218">
        <v>3.1693389710000002</v>
      </c>
      <c r="AF218" t="s">
        <v>8</v>
      </c>
      <c r="AG218">
        <v>3.2539587680000701</v>
      </c>
      <c r="AH218" t="s">
        <v>4</v>
      </c>
      <c r="AI218">
        <v>4.06505782500005</v>
      </c>
    </row>
    <row r="219" spans="1:39" x14ac:dyDescent="0.25">
      <c r="A219" s="7">
        <v>42929</v>
      </c>
      <c r="B219" t="s">
        <v>56</v>
      </c>
      <c r="C219" s="3">
        <f>(COUNT(UserTrials[[#This Row],[Event 1]:[Time 56]])-2)/2</f>
        <v>6</v>
      </c>
      <c r="D219">
        <v>9</v>
      </c>
      <c r="E219" t="s">
        <v>19</v>
      </c>
      <c r="F219" t="s">
        <v>6</v>
      </c>
      <c r="G219" t="s">
        <v>20</v>
      </c>
      <c r="H219" t="s">
        <v>3</v>
      </c>
      <c r="I219" s="1">
        <v>6.1460000324586796E-6</v>
      </c>
      <c r="J219" t="s">
        <v>7</v>
      </c>
      <c r="K219">
        <v>0.66686485000002405</v>
      </c>
      <c r="L219" t="s">
        <v>8</v>
      </c>
      <c r="M219">
        <v>0.74985005799999205</v>
      </c>
      <c r="N219" t="s">
        <v>7</v>
      </c>
      <c r="O219">
        <v>1.05438479700001</v>
      </c>
      <c r="P219" t="s">
        <v>8</v>
      </c>
      <c r="Q219">
        <v>1.0919909460000099</v>
      </c>
      <c r="R219" t="s">
        <v>7</v>
      </c>
      <c r="S219">
        <v>1.3340241199999801</v>
      </c>
      <c r="T219" t="s">
        <v>8</v>
      </c>
      <c r="U219">
        <v>1.4161925560000499</v>
      </c>
      <c r="V219" t="s">
        <v>7</v>
      </c>
      <c r="W219">
        <v>1.6400581820000699</v>
      </c>
      <c r="X219" t="s">
        <v>8</v>
      </c>
      <c r="Y219">
        <v>1.69977011000003</v>
      </c>
      <c r="Z219" t="s">
        <v>7</v>
      </c>
      <c r="AA219">
        <v>1.9300507850000399</v>
      </c>
      <c r="AB219" t="s">
        <v>8</v>
      </c>
      <c r="AC219">
        <v>2.0121991189999999</v>
      </c>
      <c r="AD219" t="s">
        <v>7</v>
      </c>
      <c r="AE219">
        <v>3.2023098580000302</v>
      </c>
      <c r="AF219" t="s">
        <v>8</v>
      </c>
      <c r="AG219">
        <v>3.2486678659999999</v>
      </c>
      <c r="AH219" t="s">
        <v>4</v>
      </c>
      <c r="AI219">
        <v>3.9292394610000598</v>
      </c>
    </row>
    <row r="220" spans="1:39" x14ac:dyDescent="0.25">
      <c r="A220" s="7">
        <v>42929</v>
      </c>
      <c r="B220" t="s">
        <v>56</v>
      </c>
      <c r="C220" s="3">
        <f>(COUNT(UserTrials[[#This Row],[Event 1]:[Time 56]])-2)/2</f>
        <v>6</v>
      </c>
      <c r="D220">
        <v>10</v>
      </c>
      <c r="E220" t="s">
        <v>19</v>
      </c>
      <c r="F220" t="s">
        <v>6</v>
      </c>
      <c r="G220" t="s">
        <v>20</v>
      </c>
      <c r="H220" t="s">
        <v>3</v>
      </c>
      <c r="I220" s="1">
        <v>5.4690000297341604E-6</v>
      </c>
      <c r="J220" t="s">
        <v>7</v>
      </c>
      <c r="K220">
        <v>0.70577549300003195</v>
      </c>
      <c r="L220" t="s">
        <v>8</v>
      </c>
      <c r="M220">
        <v>0.76681768000003103</v>
      </c>
      <c r="N220" t="s">
        <v>7</v>
      </c>
      <c r="O220">
        <v>1.02053757099997</v>
      </c>
      <c r="P220" t="s">
        <v>8</v>
      </c>
      <c r="Q220">
        <v>1.07721293899999</v>
      </c>
      <c r="R220" t="s">
        <v>7</v>
      </c>
      <c r="S220">
        <v>1.27927007400001</v>
      </c>
      <c r="T220" t="s">
        <v>8</v>
      </c>
      <c r="U220">
        <v>1.36481476000005</v>
      </c>
      <c r="V220" t="s">
        <v>7</v>
      </c>
      <c r="W220">
        <v>1.5802974700000001</v>
      </c>
      <c r="X220" t="s">
        <v>8</v>
      </c>
      <c r="Y220">
        <v>1.66276267800003</v>
      </c>
      <c r="Z220" t="s">
        <v>7</v>
      </c>
      <c r="AA220">
        <v>1.8886214799999801</v>
      </c>
      <c r="AB220" t="s">
        <v>8</v>
      </c>
      <c r="AC220">
        <v>1.96052319900002</v>
      </c>
      <c r="AD220" t="s">
        <v>7</v>
      </c>
      <c r="AE220">
        <v>3.0330372600000102</v>
      </c>
      <c r="AF220" t="s">
        <v>8</v>
      </c>
      <c r="AG220">
        <v>3.112275178</v>
      </c>
      <c r="AH220" t="s">
        <v>4</v>
      </c>
      <c r="AI220">
        <v>3.91767475999995</v>
      </c>
    </row>
    <row r="221" spans="1:39" x14ac:dyDescent="0.25">
      <c r="A221" s="7">
        <v>42929</v>
      </c>
      <c r="B221" t="s">
        <v>56</v>
      </c>
      <c r="C221" s="3">
        <f>(COUNT(UserTrials[[#This Row],[Event 1]:[Time 56]])-2)/2</f>
        <v>6</v>
      </c>
      <c r="D221">
        <v>11</v>
      </c>
      <c r="E221" t="s">
        <v>19</v>
      </c>
      <c r="F221" t="s">
        <v>6</v>
      </c>
      <c r="G221" t="s">
        <v>20</v>
      </c>
      <c r="H221" t="s">
        <v>3</v>
      </c>
      <c r="I221" s="1">
        <v>5.7810000271274399E-6</v>
      </c>
      <c r="J221" t="s">
        <v>7</v>
      </c>
      <c r="K221">
        <v>0.54555666700002803</v>
      </c>
      <c r="L221" t="s">
        <v>8</v>
      </c>
      <c r="M221">
        <v>0.62273328100002301</v>
      </c>
      <c r="N221" t="s">
        <v>7</v>
      </c>
      <c r="O221">
        <v>0.85085671900003401</v>
      </c>
      <c r="P221" t="s">
        <v>8</v>
      </c>
      <c r="Q221">
        <v>0.96274328200001902</v>
      </c>
      <c r="R221" t="s">
        <v>7</v>
      </c>
      <c r="S221">
        <v>1.16148260499994</v>
      </c>
      <c r="T221" t="s">
        <v>8</v>
      </c>
      <c r="U221">
        <v>1.24304208299997</v>
      </c>
      <c r="V221" t="s">
        <v>7</v>
      </c>
      <c r="W221">
        <v>1.4929630200000401</v>
      </c>
      <c r="X221" t="s">
        <v>8</v>
      </c>
      <c r="Y221">
        <v>1.5620754159999699</v>
      </c>
      <c r="Z221" t="s">
        <v>7</v>
      </c>
      <c r="AA221">
        <v>1.81607302099996</v>
      </c>
      <c r="AB221" t="s">
        <v>8</v>
      </c>
      <c r="AC221">
        <v>1.87170041700005</v>
      </c>
      <c r="AD221" t="s">
        <v>7</v>
      </c>
      <c r="AE221">
        <v>3.00628743799995</v>
      </c>
      <c r="AF221" t="s">
        <v>8</v>
      </c>
      <c r="AG221">
        <v>3.05995057799998</v>
      </c>
      <c r="AH221" t="s">
        <v>4</v>
      </c>
      <c r="AI221">
        <v>3.7961067469999499</v>
      </c>
    </row>
    <row r="222" spans="1:39" x14ac:dyDescent="0.25">
      <c r="A222" s="7">
        <v>42929</v>
      </c>
      <c r="B222" t="s">
        <v>56</v>
      </c>
      <c r="C222" s="3">
        <f>(COUNT(UserTrials[[#This Row],[Event 1]:[Time 56]])-2)/2</f>
        <v>6</v>
      </c>
      <c r="D222">
        <v>12</v>
      </c>
      <c r="E222" t="s">
        <v>19</v>
      </c>
      <c r="F222" t="s">
        <v>6</v>
      </c>
      <c r="G222" t="s">
        <v>20</v>
      </c>
      <c r="H222" t="s">
        <v>3</v>
      </c>
      <c r="I222" s="1">
        <v>1.6458000004604401E-5</v>
      </c>
      <c r="J222" t="s">
        <v>7</v>
      </c>
      <c r="K222">
        <v>0.61233138099998996</v>
      </c>
      <c r="L222" t="s">
        <v>8</v>
      </c>
      <c r="M222">
        <v>0.67967278599996905</v>
      </c>
      <c r="N222" t="s">
        <v>7</v>
      </c>
      <c r="O222">
        <v>0.91885674700006303</v>
      </c>
      <c r="P222" t="s">
        <v>8</v>
      </c>
      <c r="Q222">
        <v>1.0145820589999599</v>
      </c>
      <c r="R222" t="s">
        <v>7</v>
      </c>
      <c r="S222">
        <v>1.2410210689999901</v>
      </c>
      <c r="T222" t="s">
        <v>8</v>
      </c>
      <c r="U222">
        <v>1.32249309999997</v>
      </c>
      <c r="V222" t="s">
        <v>7</v>
      </c>
      <c r="W222">
        <v>1.53566205900006</v>
      </c>
      <c r="X222" t="s">
        <v>8</v>
      </c>
      <c r="Y222">
        <v>1.5947006000000099</v>
      </c>
      <c r="Z222" t="s">
        <v>7</v>
      </c>
      <c r="AA222">
        <v>1.8089768500000201</v>
      </c>
      <c r="AB222" t="s">
        <v>8</v>
      </c>
      <c r="AC222">
        <v>1.8832150790000199</v>
      </c>
      <c r="AD222" t="s">
        <v>7</v>
      </c>
      <c r="AE222">
        <v>3.05360685100004</v>
      </c>
      <c r="AF222" t="s">
        <v>8</v>
      </c>
      <c r="AG222">
        <v>3.147127995</v>
      </c>
      <c r="AH222" t="s">
        <v>4</v>
      </c>
      <c r="AI222">
        <v>3.9733460669999601</v>
      </c>
    </row>
    <row r="223" spans="1:39" x14ac:dyDescent="0.25">
      <c r="A223" s="7">
        <v>42929</v>
      </c>
      <c r="B223" t="s">
        <v>56</v>
      </c>
      <c r="C223" s="3">
        <f>(COUNT(UserTrials[[#This Row],[Event 1]:[Time 56]])-2)/2</f>
        <v>6</v>
      </c>
      <c r="D223">
        <v>13</v>
      </c>
      <c r="E223" t="s">
        <v>19</v>
      </c>
      <c r="F223" t="s">
        <v>6</v>
      </c>
      <c r="G223" t="s">
        <v>20</v>
      </c>
      <c r="H223" t="s">
        <v>3</v>
      </c>
      <c r="I223" s="1">
        <v>6.1460000324586796E-6</v>
      </c>
      <c r="J223" t="s">
        <v>7</v>
      </c>
      <c r="K223">
        <v>0.60530552099999102</v>
      </c>
      <c r="L223" t="s">
        <v>8</v>
      </c>
      <c r="M223">
        <v>0.68897989499998802</v>
      </c>
      <c r="N223" t="s">
        <v>7</v>
      </c>
      <c r="O223">
        <v>0.89262760400004004</v>
      </c>
      <c r="P223" t="s">
        <v>8</v>
      </c>
      <c r="Q223">
        <v>0.96068343900003506</v>
      </c>
      <c r="R223" t="s">
        <v>7</v>
      </c>
      <c r="S223">
        <v>1.21261541700005</v>
      </c>
      <c r="T223" t="s">
        <v>8</v>
      </c>
      <c r="U223">
        <v>1.2848162500000599</v>
      </c>
      <c r="V223" t="s">
        <v>7</v>
      </c>
      <c r="W223">
        <v>1.5154358849999801</v>
      </c>
      <c r="X223" t="s">
        <v>8</v>
      </c>
      <c r="Y223">
        <v>1.5683742710000299</v>
      </c>
      <c r="Z223" t="s">
        <v>7</v>
      </c>
      <c r="AA223">
        <v>1.7735989589999599</v>
      </c>
      <c r="AB223" t="s">
        <v>8</v>
      </c>
      <c r="AC223">
        <v>1.8448154170000599</v>
      </c>
      <c r="AD223" t="s">
        <v>7</v>
      </c>
      <c r="AE223">
        <v>2.87905239300005</v>
      </c>
      <c r="AF223" t="s">
        <v>8</v>
      </c>
      <c r="AG223">
        <v>2.9423779539999901</v>
      </c>
      <c r="AH223" t="s">
        <v>4</v>
      </c>
      <c r="AI223">
        <v>3.8685963909999801</v>
      </c>
    </row>
    <row r="224" spans="1:39" x14ac:dyDescent="0.25">
      <c r="A224" s="7">
        <v>42929</v>
      </c>
      <c r="B224" t="s">
        <v>56</v>
      </c>
      <c r="C224" s="3">
        <f>(COUNT(UserTrials[[#This Row],[Event 1]:[Time 56]])-2)/2</f>
        <v>6</v>
      </c>
      <c r="D224">
        <v>14</v>
      </c>
      <c r="E224" t="s">
        <v>19</v>
      </c>
      <c r="F224" t="s">
        <v>6</v>
      </c>
      <c r="G224" t="s">
        <v>20</v>
      </c>
      <c r="H224" t="s">
        <v>3</v>
      </c>
      <c r="I224" s="1">
        <v>6.4579999161651299E-6</v>
      </c>
      <c r="J224" t="s">
        <v>7</v>
      </c>
      <c r="K224">
        <v>0.53926001299998905</v>
      </c>
      <c r="L224" t="s">
        <v>8</v>
      </c>
      <c r="M224">
        <v>0.59036521099994799</v>
      </c>
      <c r="N224" t="s">
        <v>7</v>
      </c>
      <c r="O224">
        <v>0.83173714099996199</v>
      </c>
      <c r="P224" t="s">
        <v>8</v>
      </c>
      <c r="Q224">
        <v>0.89994224599990902</v>
      </c>
      <c r="R224" t="s">
        <v>7</v>
      </c>
      <c r="S224">
        <v>1.18344776599997</v>
      </c>
      <c r="T224" t="s">
        <v>8</v>
      </c>
      <c r="U224">
        <v>1.2338720369999601</v>
      </c>
      <c r="V224" t="s">
        <v>7</v>
      </c>
      <c r="W224">
        <v>1.4515279219999599</v>
      </c>
      <c r="X224" t="s">
        <v>8</v>
      </c>
      <c r="Y224">
        <v>1.5343050569999801</v>
      </c>
      <c r="Z224" t="s">
        <v>7</v>
      </c>
      <c r="AA224">
        <v>1.74655234899989</v>
      </c>
      <c r="AB224" t="s">
        <v>8</v>
      </c>
      <c r="AC224">
        <v>1.8322659419999301</v>
      </c>
      <c r="AD224" t="s">
        <v>7</v>
      </c>
      <c r="AE224">
        <v>3.3416733399999399</v>
      </c>
      <c r="AF224" t="s">
        <v>8</v>
      </c>
      <c r="AG224">
        <v>3.42423151499997</v>
      </c>
      <c r="AH224" t="s">
        <v>4</v>
      </c>
      <c r="AI224">
        <v>4.2844887039999504</v>
      </c>
    </row>
    <row r="225" spans="1:35" x14ac:dyDescent="0.25">
      <c r="A225" s="7">
        <v>42929</v>
      </c>
      <c r="B225" t="s">
        <v>56</v>
      </c>
      <c r="C225" s="3">
        <f>(COUNT(UserTrials[[#This Row],[Event 1]:[Time 56]])-2)/2</f>
        <v>6</v>
      </c>
      <c r="D225">
        <v>15</v>
      </c>
      <c r="E225" t="s">
        <v>19</v>
      </c>
      <c r="F225" t="s">
        <v>6</v>
      </c>
      <c r="G225" t="s">
        <v>20</v>
      </c>
      <c r="H225" t="s">
        <v>3</v>
      </c>
      <c r="I225" s="1">
        <v>5.8330000456407999E-6</v>
      </c>
      <c r="J225" t="s">
        <v>7</v>
      </c>
      <c r="K225">
        <v>0.56998598699999503</v>
      </c>
      <c r="L225" t="s">
        <v>8</v>
      </c>
      <c r="M225">
        <v>0.65260963299999697</v>
      </c>
      <c r="N225" t="s">
        <v>7</v>
      </c>
      <c r="O225">
        <v>0.86830557000007502</v>
      </c>
      <c r="P225" t="s">
        <v>8</v>
      </c>
      <c r="Q225">
        <v>0.95301109100000703</v>
      </c>
      <c r="R225" t="s">
        <v>7</v>
      </c>
      <c r="S225">
        <v>1.1303627580000399</v>
      </c>
      <c r="T225" t="s">
        <v>8</v>
      </c>
      <c r="U225">
        <v>1.2140444770000101</v>
      </c>
      <c r="V225" t="s">
        <v>7</v>
      </c>
      <c r="W225">
        <v>1.3806678099999701</v>
      </c>
      <c r="X225" t="s">
        <v>8</v>
      </c>
      <c r="Y225">
        <v>1.48152770600006</v>
      </c>
      <c r="Z225" t="s">
        <v>7</v>
      </c>
      <c r="AA225">
        <v>1.71698859100001</v>
      </c>
      <c r="AB225" t="s">
        <v>8</v>
      </c>
      <c r="AC225">
        <v>1.787130101</v>
      </c>
      <c r="AD225" t="s">
        <v>7</v>
      </c>
      <c r="AE225">
        <v>3.1071634859999899</v>
      </c>
      <c r="AF225" t="s">
        <v>8</v>
      </c>
      <c r="AG225">
        <v>3.1625775490000398</v>
      </c>
      <c r="AH225" t="s">
        <v>4</v>
      </c>
      <c r="AI225">
        <v>4.2160071490000002</v>
      </c>
    </row>
    <row r="226" spans="1:35" x14ac:dyDescent="0.25">
      <c r="A226" s="7">
        <v>42929</v>
      </c>
      <c r="B226" t="s">
        <v>56</v>
      </c>
      <c r="C226" s="3">
        <f>(COUNT(UserTrials[[#This Row],[Event 1]:[Time 56]])-2)/2</f>
        <v>6</v>
      </c>
      <c r="D226">
        <v>16</v>
      </c>
      <c r="E226" t="s">
        <v>19</v>
      </c>
      <c r="F226" t="s">
        <v>9</v>
      </c>
      <c r="G226" t="s">
        <v>20</v>
      </c>
      <c r="H226" t="s">
        <v>3</v>
      </c>
      <c r="I226" s="1">
        <v>5.7299999980386903E-6</v>
      </c>
      <c r="J226" t="s">
        <v>7</v>
      </c>
      <c r="K226">
        <v>22.999734582999899</v>
      </c>
      <c r="L226" t="s">
        <v>8</v>
      </c>
      <c r="M226">
        <v>23.0872870399999</v>
      </c>
      <c r="N226" t="s">
        <v>7</v>
      </c>
      <c r="O226">
        <v>23.235864728999999</v>
      </c>
      <c r="P226" t="s">
        <v>8</v>
      </c>
      <c r="Q226">
        <v>23.296315698999901</v>
      </c>
      <c r="R226" t="s">
        <v>7</v>
      </c>
      <c r="S226">
        <v>23.4878443439999</v>
      </c>
      <c r="T226" t="s">
        <v>8</v>
      </c>
      <c r="U226">
        <v>23.587703045000001</v>
      </c>
      <c r="V226" t="s">
        <v>7</v>
      </c>
      <c r="W226">
        <v>23.7717749729999</v>
      </c>
      <c r="X226" t="s">
        <v>8</v>
      </c>
      <c r="Y226">
        <v>23.8335743999999</v>
      </c>
      <c r="Z226" t="s">
        <v>7</v>
      </c>
      <c r="AA226">
        <v>24.001000700999899</v>
      </c>
      <c r="AB226" t="s">
        <v>8</v>
      </c>
      <c r="AC226">
        <v>24.085641638999899</v>
      </c>
      <c r="AD226" t="s">
        <v>7</v>
      </c>
      <c r="AE226">
        <v>25.291923252999901</v>
      </c>
      <c r="AF226" t="s">
        <v>8</v>
      </c>
      <c r="AG226">
        <v>25.3480153369999</v>
      </c>
      <c r="AH226" t="s">
        <v>4</v>
      </c>
      <c r="AI226">
        <v>26.528929815999899</v>
      </c>
    </row>
    <row r="227" spans="1:35" x14ac:dyDescent="0.25">
      <c r="A227" s="7">
        <v>42929</v>
      </c>
      <c r="B227" t="s">
        <v>56</v>
      </c>
      <c r="C227" s="3">
        <f>(COUNT(UserTrials[[#This Row],[Event 1]:[Time 56]])-2)/2</f>
        <v>6</v>
      </c>
      <c r="D227">
        <v>17</v>
      </c>
      <c r="E227" t="s">
        <v>19</v>
      </c>
      <c r="F227" t="s">
        <v>9</v>
      </c>
      <c r="G227" t="s">
        <v>20</v>
      </c>
      <c r="H227" t="s">
        <v>3</v>
      </c>
      <c r="I227" s="1">
        <v>6.8230000351832098E-6</v>
      </c>
      <c r="J227" t="s">
        <v>7</v>
      </c>
      <c r="K227">
        <v>0.58074604099999705</v>
      </c>
      <c r="L227" t="s">
        <v>8</v>
      </c>
      <c r="M227">
        <v>0.65201426900000503</v>
      </c>
      <c r="N227" t="s">
        <v>7</v>
      </c>
      <c r="O227">
        <v>0.87887848900004395</v>
      </c>
      <c r="P227" t="s">
        <v>8</v>
      </c>
      <c r="Q227">
        <v>0.93776286399997799</v>
      </c>
      <c r="R227" t="s">
        <v>7</v>
      </c>
      <c r="S227">
        <v>1.1561514570000699</v>
      </c>
      <c r="T227" t="s">
        <v>8</v>
      </c>
      <c r="U227">
        <v>1.238111301</v>
      </c>
      <c r="V227" t="s">
        <v>7</v>
      </c>
      <c r="W227">
        <v>1.4456601550000401</v>
      </c>
      <c r="X227" t="s">
        <v>8</v>
      </c>
      <c r="Y227">
        <v>1.4743904680000199</v>
      </c>
      <c r="Z227" t="s">
        <v>7</v>
      </c>
      <c r="AA227">
        <v>1.7019090620000199</v>
      </c>
      <c r="AB227" t="s">
        <v>8</v>
      </c>
      <c r="AC227">
        <v>1.78584312300006</v>
      </c>
      <c r="AD227" t="s">
        <v>7</v>
      </c>
      <c r="AE227">
        <v>2.7630911450000801</v>
      </c>
      <c r="AF227" t="s">
        <v>8</v>
      </c>
      <c r="AG227">
        <v>2.8189417690000398</v>
      </c>
      <c r="AH227" t="s">
        <v>4</v>
      </c>
      <c r="AI227">
        <v>4.1546276070000596</v>
      </c>
    </row>
    <row r="228" spans="1:35" x14ac:dyDescent="0.25">
      <c r="A228" s="7">
        <v>42929</v>
      </c>
      <c r="B228" t="s">
        <v>56</v>
      </c>
      <c r="C228" s="3">
        <f>(COUNT(UserTrials[[#This Row],[Event 1]:[Time 56]])-2)/2</f>
        <v>6</v>
      </c>
      <c r="D228">
        <v>18</v>
      </c>
      <c r="E228" t="s">
        <v>19</v>
      </c>
      <c r="F228" t="s">
        <v>9</v>
      </c>
      <c r="G228" t="s">
        <v>20</v>
      </c>
      <c r="H228" t="s">
        <v>3</v>
      </c>
      <c r="I228" s="1">
        <v>6.1980000509720404E-6</v>
      </c>
      <c r="J228" t="s">
        <v>7</v>
      </c>
      <c r="K228">
        <v>0.74478838000004499</v>
      </c>
      <c r="L228" t="s">
        <v>8</v>
      </c>
      <c r="M228">
        <v>0.81176056699996402</v>
      </c>
      <c r="N228" t="s">
        <v>7</v>
      </c>
      <c r="O228">
        <v>1.12606874300001</v>
      </c>
      <c r="P228" t="s">
        <v>8</v>
      </c>
      <c r="Q228">
        <v>1.1427470800000401</v>
      </c>
      <c r="R228" t="s">
        <v>7</v>
      </c>
      <c r="S228">
        <v>1.42335015200001</v>
      </c>
      <c r="T228" t="s">
        <v>8</v>
      </c>
      <c r="U228">
        <v>1.490207026</v>
      </c>
      <c r="V228" t="s">
        <v>7</v>
      </c>
      <c r="W228">
        <v>1.6895159839999601</v>
      </c>
      <c r="X228" t="s">
        <v>8</v>
      </c>
      <c r="Y228">
        <v>1.7500432760000399</v>
      </c>
      <c r="Z228" t="s">
        <v>7</v>
      </c>
      <c r="AA228">
        <v>1.96428614000001</v>
      </c>
      <c r="AB228" t="s">
        <v>8</v>
      </c>
      <c r="AC228">
        <v>2.0242134840000201</v>
      </c>
      <c r="AD228" t="s">
        <v>7</v>
      </c>
      <c r="AE228">
        <v>3.1346414500000002</v>
      </c>
      <c r="AF228" t="s">
        <v>8</v>
      </c>
      <c r="AG228">
        <v>3.1988026010000099</v>
      </c>
      <c r="AH228" t="s">
        <v>4</v>
      </c>
      <c r="AI228">
        <v>3.8276497870000399</v>
      </c>
    </row>
    <row r="229" spans="1:35" x14ac:dyDescent="0.25">
      <c r="A229" s="7">
        <v>42929</v>
      </c>
      <c r="B229" t="s">
        <v>56</v>
      </c>
      <c r="C229" s="3">
        <f>(COUNT(UserTrials[[#This Row],[Event 1]:[Time 56]])-2)/2</f>
        <v>6</v>
      </c>
      <c r="D229">
        <v>19</v>
      </c>
      <c r="E229" t="s">
        <v>19</v>
      </c>
      <c r="F229" t="s">
        <v>9</v>
      </c>
      <c r="G229" t="s">
        <v>20</v>
      </c>
      <c r="H229" t="s">
        <v>3</v>
      </c>
      <c r="I229" s="1">
        <v>6.9270000722099204E-6</v>
      </c>
      <c r="J229" t="s">
        <v>7</v>
      </c>
      <c r="K229">
        <v>0.96551531800002899</v>
      </c>
      <c r="L229" t="s">
        <v>8</v>
      </c>
      <c r="M229">
        <v>1.0311940080000499</v>
      </c>
      <c r="N229" t="s">
        <v>7</v>
      </c>
      <c r="O229">
        <v>1.2359764030000999</v>
      </c>
      <c r="P229" t="s">
        <v>8</v>
      </c>
      <c r="Q229">
        <v>1.31768953100004</v>
      </c>
      <c r="R229" t="s">
        <v>7</v>
      </c>
      <c r="S229">
        <v>1.64729369600001</v>
      </c>
      <c r="T229" t="s">
        <v>8</v>
      </c>
      <c r="U229">
        <v>1.6958595299999999</v>
      </c>
      <c r="V229" t="s">
        <v>7</v>
      </c>
      <c r="W229">
        <v>1.92235150800001</v>
      </c>
      <c r="X229" t="s">
        <v>8</v>
      </c>
      <c r="Y229">
        <v>1.9581062490000201</v>
      </c>
      <c r="Z229" t="s">
        <v>7</v>
      </c>
      <c r="AA229">
        <v>2.3003932790001</v>
      </c>
      <c r="AB229" t="s">
        <v>8</v>
      </c>
      <c r="AC229">
        <v>2.3651392690001098</v>
      </c>
      <c r="AD229" t="s">
        <v>7</v>
      </c>
      <c r="AE229">
        <v>3.9295127280000699</v>
      </c>
      <c r="AF229" t="s">
        <v>8</v>
      </c>
      <c r="AG229">
        <v>3.9692560740000999</v>
      </c>
      <c r="AH229" t="s">
        <v>4</v>
      </c>
      <c r="AI229">
        <v>4.7576865920000202</v>
      </c>
    </row>
    <row r="230" spans="1:35" x14ac:dyDescent="0.25">
      <c r="A230" s="7">
        <v>42929</v>
      </c>
      <c r="B230" t="s">
        <v>56</v>
      </c>
      <c r="C230" s="3">
        <f>(COUNT(UserTrials[[#This Row],[Event 1]:[Time 56]])-2)/2</f>
        <v>6</v>
      </c>
      <c r="D230">
        <v>20</v>
      </c>
      <c r="E230" t="s">
        <v>19</v>
      </c>
      <c r="F230" t="s">
        <v>9</v>
      </c>
      <c r="G230" t="s">
        <v>20</v>
      </c>
      <c r="H230" t="s">
        <v>3</v>
      </c>
      <c r="I230" s="1">
        <v>6.9789999770364299E-6</v>
      </c>
      <c r="J230" t="s">
        <v>7</v>
      </c>
      <c r="K230">
        <v>1.0486259869999199</v>
      </c>
      <c r="L230" t="s">
        <v>8</v>
      </c>
      <c r="M230">
        <v>1.10420900799999</v>
      </c>
      <c r="N230" t="s">
        <v>7</v>
      </c>
      <c r="O230">
        <v>1.3653689039999699</v>
      </c>
      <c r="P230" t="s">
        <v>8</v>
      </c>
      <c r="Q230">
        <v>1.40198473599991</v>
      </c>
      <c r="R230" t="s">
        <v>7</v>
      </c>
      <c r="S230">
        <v>1.6562776529999601</v>
      </c>
      <c r="T230" t="s">
        <v>8</v>
      </c>
      <c r="U230">
        <v>1.73846239199997</v>
      </c>
      <c r="V230" t="s">
        <v>7</v>
      </c>
      <c r="W230">
        <v>2.0591694729999901</v>
      </c>
      <c r="X230" t="s">
        <v>8</v>
      </c>
      <c r="Y230">
        <v>2.1299793199999599</v>
      </c>
      <c r="Z230" t="s">
        <v>7</v>
      </c>
      <c r="AA230">
        <v>2.3777167149999001</v>
      </c>
      <c r="AB230" t="s">
        <v>8</v>
      </c>
      <c r="AC230">
        <v>2.4257366629999502</v>
      </c>
      <c r="AD230" t="s">
        <v>7</v>
      </c>
      <c r="AE230">
        <v>3.9201143209999101</v>
      </c>
      <c r="AF230" t="s">
        <v>8</v>
      </c>
      <c r="AG230">
        <v>3.9799086399999601</v>
      </c>
      <c r="AH230" t="s">
        <v>4</v>
      </c>
      <c r="AI230">
        <v>5.9306558799999003</v>
      </c>
    </row>
    <row r="231" spans="1:35" x14ac:dyDescent="0.25">
      <c r="A231" s="7">
        <v>42929</v>
      </c>
      <c r="B231" t="s">
        <v>56</v>
      </c>
      <c r="C231" s="3">
        <f>(COUNT(UserTrials[[#This Row],[Event 1]:[Time 56]])-2)/2</f>
        <v>6</v>
      </c>
      <c r="D231">
        <v>21</v>
      </c>
      <c r="E231" t="s">
        <v>19</v>
      </c>
      <c r="F231" t="s">
        <v>10</v>
      </c>
      <c r="G231" t="s">
        <v>20</v>
      </c>
      <c r="H231" t="s">
        <v>3</v>
      </c>
      <c r="I231" s="1">
        <v>1.01040000117791E-5</v>
      </c>
      <c r="J231" t="s">
        <v>7</v>
      </c>
      <c r="K231">
        <v>1.63665675799995</v>
      </c>
      <c r="L231" t="s">
        <v>8</v>
      </c>
      <c r="M231">
        <v>1.72619728200004</v>
      </c>
      <c r="N231" t="s">
        <v>7</v>
      </c>
      <c r="O231">
        <v>1.9224786409999901</v>
      </c>
      <c r="P231" t="s">
        <v>8</v>
      </c>
      <c r="Q231">
        <v>2.0019480180000002</v>
      </c>
      <c r="R231" t="s">
        <v>7</v>
      </c>
      <c r="S231">
        <v>2.2298360910000299</v>
      </c>
      <c r="T231" t="s">
        <v>8</v>
      </c>
      <c r="U231">
        <v>2.2994160379999999</v>
      </c>
      <c r="V231" t="s">
        <v>7</v>
      </c>
      <c r="W231">
        <v>2.52605041399999</v>
      </c>
      <c r="X231" t="s">
        <v>8</v>
      </c>
      <c r="Y231">
        <v>2.5966574970000198</v>
      </c>
      <c r="Z231" t="s">
        <v>7</v>
      </c>
      <c r="AA231">
        <v>2.81048572600002</v>
      </c>
      <c r="AB231" t="s">
        <v>8</v>
      </c>
      <c r="AC231">
        <v>2.8804326010000501</v>
      </c>
      <c r="AD231" t="s">
        <v>7</v>
      </c>
      <c r="AE231">
        <v>4.0547689549999797</v>
      </c>
      <c r="AF231" t="s">
        <v>8</v>
      </c>
      <c r="AG231">
        <v>4.1182752030000502</v>
      </c>
      <c r="AH231" t="s">
        <v>4</v>
      </c>
      <c r="AI231">
        <v>5.2683732899999898</v>
      </c>
    </row>
    <row r="232" spans="1:35" x14ac:dyDescent="0.25">
      <c r="A232" s="7">
        <v>42929</v>
      </c>
      <c r="B232" t="s">
        <v>56</v>
      </c>
      <c r="C232" s="3">
        <f>(COUNT(UserTrials[[#This Row],[Event 1]:[Time 56]])-2)/2</f>
        <v>6</v>
      </c>
      <c r="D232">
        <v>22</v>
      </c>
      <c r="E232" t="s">
        <v>19</v>
      </c>
      <c r="F232" t="s">
        <v>10</v>
      </c>
      <c r="G232" t="s">
        <v>20</v>
      </c>
      <c r="H232" t="s">
        <v>3</v>
      </c>
      <c r="I232" s="1">
        <v>5.6250000852742199E-6</v>
      </c>
      <c r="J232" t="s">
        <v>7</v>
      </c>
      <c r="K232">
        <v>0.91589077200001101</v>
      </c>
      <c r="L232" t="s">
        <v>8</v>
      </c>
      <c r="M232">
        <v>0.979518168000026</v>
      </c>
      <c r="N232" t="s">
        <v>7</v>
      </c>
      <c r="O232">
        <v>1.2306517630000799</v>
      </c>
      <c r="P232" t="s">
        <v>8</v>
      </c>
      <c r="Q232">
        <v>1.3154622839999699</v>
      </c>
      <c r="R232" t="s">
        <v>7</v>
      </c>
      <c r="S232">
        <v>1.5792808770000799</v>
      </c>
      <c r="T232" t="s">
        <v>8</v>
      </c>
      <c r="U232">
        <v>1.6487820739999901</v>
      </c>
      <c r="V232" t="s">
        <v>7</v>
      </c>
      <c r="W232">
        <v>1.8508637920000399</v>
      </c>
      <c r="X232" t="s">
        <v>8</v>
      </c>
      <c r="Y232">
        <v>1.93728806400008</v>
      </c>
      <c r="Z232" t="s">
        <v>7</v>
      </c>
      <c r="AA232">
        <v>2.1596976460000401</v>
      </c>
      <c r="AB232" t="s">
        <v>8</v>
      </c>
      <c r="AC232">
        <v>2.2462868659999899</v>
      </c>
      <c r="AD232" t="s">
        <v>7</v>
      </c>
      <c r="AE232">
        <v>3.5261156590000802</v>
      </c>
      <c r="AF232" t="s">
        <v>8</v>
      </c>
      <c r="AG232">
        <v>3.5958333749999798</v>
      </c>
      <c r="AH232" t="s">
        <v>4</v>
      </c>
      <c r="AI232">
        <v>4.9468327089999704</v>
      </c>
    </row>
    <row r="233" spans="1:35" x14ac:dyDescent="0.25">
      <c r="A233" s="7">
        <v>42929</v>
      </c>
      <c r="B233" t="s">
        <v>56</v>
      </c>
      <c r="C233" s="3">
        <f>(COUNT(UserTrials[[#This Row],[Event 1]:[Time 56]])-2)/2</f>
        <v>6</v>
      </c>
      <c r="D233">
        <v>23</v>
      </c>
      <c r="E233" t="s">
        <v>19</v>
      </c>
      <c r="F233" t="s">
        <v>10</v>
      </c>
      <c r="G233" t="s">
        <v>20</v>
      </c>
      <c r="H233" t="s">
        <v>3</v>
      </c>
      <c r="I233" s="1">
        <v>5.6249999715873796E-6</v>
      </c>
      <c r="J233" t="s">
        <v>7</v>
      </c>
      <c r="K233">
        <v>0.91128808799999195</v>
      </c>
      <c r="L233" t="s">
        <v>8</v>
      </c>
      <c r="M233">
        <v>0.99375521799993205</v>
      </c>
      <c r="N233" t="s">
        <v>7</v>
      </c>
      <c r="O233">
        <v>1.2535778149999699</v>
      </c>
      <c r="P233" t="s">
        <v>8</v>
      </c>
      <c r="Q233">
        <v>1.30077879099997</v>
      </c>
      <c r="R233" t="s">
        <v>7</v>
      </c>
      <c r="S233">
        <v>1.5546866059999001</v>
      </c>
      <c r="T233" t="s">
        <v>8</v>
      </c>
      <c r="U233">
        <v>1.63726780399997</v>
      </c>
      <c r="V233" t="s">
        <v>7</v>
      </c>
      <c r="W233">
        <v>1.88778483499993</v>
      </c>
      <c r="X233" t="s">
        <v>8</v>
      </c>
      <c r="Y233">
        <v>1.9675623869999299</v>
      </c>
      <c r="Z233" t="s">
        <v>7</v>
      </c>
      <c r="AA233">
        <v>2.1976162929998901</v>
      </c>
      <c r="AB233" t="s">
        <v>8</v>
      </c>
      <c r="AC233">
        <v>2.27897004299995</v>
      </c>
      <c r="AD233" t="s">
        <v>7</v>
      </c>
      <c r="AE233">
        <v>3.6029853829999099</v>
      </c>
      <c r="AF233" t="s">
        <v>8</v>
      </c>
      <c r="AG233">
        <v>3.66649192799991</v>
      </c>
      <c r="AH233" t="s">
        <v>4</v>
      </c>
      <c r="AI233">
        <v>4.5746071789999396</v>
      </c>
    </row>
    <row r="234" spans="1:35" x14ac:dyDescent="0.25">
      <c r="A234" s="7">
        <v>42929</v>
      </c>
      <c r="B234" t="s">
        <v>56</v>
      </c>
      <c r="C234" s="3">
        <f>(COUNT(UserTrials[[#This Row],[Event 1]:[Time 56]])-2)/2</f>
        <v>6</v>
      </c>
      <c r="D234">
        <v>24</v>
      </c>
      <c r="E234" t="s">
        <v>19</v>
      </c>
      <c r="F234" t="s">
        <v>10</v>
      </c>
      <c r="G234" t="s">
        <v>20</v>
      </c>
      <c r="H234" t="s">
        <v>3</v>
      </c>
      <c r="I234" s="1">
        <v>5.9900000906054604E-6</v>
      </c>
      <c r="J234" t="s">
        <v>7</v>
      </c>
      <c r="K234">
        <v>0.80028369700005397</v>
      </c>
      <c r="L234" t="s">
        <v>8</v>
      </c>
      <c r="M234">
        <v>0.90037260400004004</v>
      </c>
      <c r="N234" t="s">
        <v>7</v>
      </c>
      <c r="O234">
        <v>1.10701744700008</v>
      </c>
      <c r="P234" t="s">
        <v>8</v>
      </c>
      <c r="Q234">
        <v>1.23493853900004</v>
      </c>
      <c r="R234" t="s">
        <v>7</v>
      </c>
      <c r="S234">
        <v>1.49837192800009</v>
      </c>
      <c r="T234" t="s">
        <v>8</v>
      </c>
      <c r="U234">
        <v>1.5585406240001001</v>
      </c>
      <c r="V234" t="s">
        <v>7</v>
      </c>
      <c r="W234">
        <v>1.7764434360000201</v>
      </c>
      <c r="X234" t="s">
        <v>8</v>
      </c>
      <c r="Y234">
        <v>1.8475037489999899</v>
      </c>
      <c r="Z234" t="s">
        <v>7</v>
      </c>
      <c r="AA234">
        <v>2.0963222900001002</v>
      </c>
      <c r="AB234" t="s">
        <v>8</v>
      </c>
      <c r="AC234">
        <v>2.1823098420000999</v>
      </c>
      <c r="AD234" t="s">
        <v>7</v>
      </c>
      <c r="AE234">
        <v>3.6248262400000599</v>
      </c>
      <c r="AF234" t="s">
        <v>8</v>
      </c>
      <c r="AG234">
        <v>3.6608834460000699</v>
      </c>
      <c r="AH234" t="s">
        <v>4</v>
      </c>
      <c r="AI234">
        <v>4.5872331930000803</v>
      </c>
    </row>
    <row r="235" spans="1:35" x14ac:dyDescent="0.25">
      <c r="A235" s="7">
        <v>42929</v>
      </c>
      <c r="B235" t="s">
        <v>56</v>
      </c>
      <c r="C235" s="3">
        <f>(COUNT(UserTrials[[#This Row],[Event 1]:[Time 56]])-2)/2</f>
        <v>6</v>
      </c>
      <c r="D235">
        <v>25</v>
      </c>
      <c r="E235" t="s">
        <v>19</v>
      </c>
      <c r="F235" t="s">
        <v>10</v>
      </c>
      <c r="G235" t="s">
        <v>20</v>
      </c>
      <c r="H235" t="s">
        <v>3</v>
      </c>
      <c r="I235" s="1">
        <v>8.3339999719100803E-6</v>
      </c>
      <c r="J235" t="s">
        <v>7</v>
      </c>
      <c r="K235">
        <v>0.97705352900004505</v>
      </c>
      <c r="L235" t="s">
        <v>8</v>
      </c>
      <c r="M235">
        <v>1.0509187229999899</v>
      </c>
      <c r="N235" t="s">
        <v>7</v>
      </c>
      <c r="O235">
        <v>1.25451577199999</v>
      </c>
      <c r="P235" t="s">
        <v>8</v>
      </c>
      <c r="Q235">
        <v>1.3405050410000201</v>
      </c>
      <c r="R235" t="s">
        <v>7</v>
      </c>
      <c r="S235">
        <v>1.5525731659999999</v>
      </c>
      <c r="T235" t="s">
        <v>8</v>
      </c>
      <c r="U235">
        <v>1.6362734780000201</v>
      </c>
      <c r="V235" t="s">
        <v>7</v>
      </c>
      <c r="W235">
        <v>1.8619816550000201</v>
      </c>
      <c r="X235" t="s">
        <v>8</v>
      </c>
      <c r="Y235">
        <v>1.92047571800003</v>
      </c>
      <c r="Z235" t="s">
        <v>7</v>
      </c>
      <c r="AA235">
        <v>2.1509984780000102</v>
      </c>
      <c r="AB235" t="s">
        <v>8</v>
      </c>
      <c r="AC235">
        <v>2.20661222800004</v>
      </c>
      <c r="AD235" t="s">
        <v>7</v>
      </c>
      <c r="AE235">
        <v>3.5938065520000402</v>
      </c>
      <c r="AF235" t="s">
        <v>8</v>
      </c>
      <c r="AG235">
        <v>3.6763917609999899</v>
      </c>
      <c r="AH235" t="s">
        <v>4</v>
      </c>
      <c r="AI235">
        <v>4.9877335749999903</v>
      </c>
    </row>
    <row r="236" spans="1:35" x14ac:dyDescent="0.25">
      <c r="A236" s="7">
        <v>42929</v>
      </c>
      <c r="B236" t="s">
        <v>56</v>
      </c>
      <c r="C236" s="3">
        <f>(COUNT(UserTrials[[#This Row],[Event 1]:[Time 56]])-2)/2</f>
        <v>6</v>
      </c>
      <c r="D236">
        <v>26</v>
      </c>
      <c r="E236" t="s">
        <v>19</v>
      </c>
      <c r="F236" t="s">
        <v>11</v>
      </c>
      <c r="G236" t="s">
        <v>20</v>
      </c>
      <c r="H236" t="s">
        <v>3</v>
      </c>
      <c r="I236" s="1">
        <v>6.2499999557985499E-6</v>
      </c>
      <c r="J236" t="s">
        <v>7</v>
      </c>
      <c r="K236">
        <v>8.8415984870000504</v>
      </c>
      <c r="L236" t="s">
        <v>8</v>
      </c>
      <c r="M236">
        <v>8.9199751539999799</v>
      </c>
      <c r="N236" t="s">
        <v>7</v>
      </c>
      <c r="O236">
        <v>9.0255620289999499</v>
      </c>
      <c r="P236" t="s">
        <v>8</v>
      </c>
      <c r="Q236">
        <v>9.0866848409999594</v>
      </c>
      <c r="R236" t="s">
        <v>7</v>
      </c>
      <c r="S236">
        <v>9.301766143</v>
      </c>
      <c r="T236" t="s">
        <v>8</v>
      </c>
      <c r="U236">
        <v>9.3750370279999498</v>
      </c>
      <c r="V236" t="s">
        <v>7</v>
      </c>
      <c r="W236">
        <v>9.5543948429999492</v>
      </c>
      <c r="X236" t="s">
        <v>8</v>
      </c>
      <c r="Y236">
        <v>9.6562776539999504</v>
      </c>
      <c r="Z236" t="s">
        <v>7</v>
      </c>
      <c r="AA236">
        <v>9.8380682260000096</v>
      </c>
      <c r="AB236" t="s">
        <v>8</v>
      </c>
      <c r="AC236">
        <v>9.9323958309999991</v>
      </c>
      <c r="AD236" t="s">
        <v>7</v>
      </c>
      <c r="AE236">
        <v>10.6797602069999</v>
      </c>
      <c r="AF236" t="s">
        <v>8</v>
      </c>
      <c r="AG236">
        <v>10.7661795799999</v>
      </c>
      <c r="AH236" t="s">
        <v>4</v>
      </c>
      <c r="AI236">
        <v>11.7957131739999</v>
      </c>
    </row>
    <row r="237" spans="1:35" x14ac:dyDescent="0.25">
      <c r="A237" s="7">
        <v>42929</v>
      </c>
      <c r="B237" t="s">
        <v>56</v>
      </c>
      <c r="C237" s="3">
        <f>(COUNT(UserTrials[[#This Row],[Event 1]:[Time 56]])-2)/2</f>
        <v>6</v>
      </c>
      <c r="D237">
        <v>27</v>
      </c>
      <c r="E237" t="s">
        <v>19</v>
      </c>
      <c r="F237" t="s">
        <v>11</v>
      </c>
      <c r="G237" t="s">
        <v>20</v>
      </c>
      <c r="H237" t="s">
        <v>3</v>
      </c>
      <c r="I237" s="1">
        <v>6.0940000139453298E-6</v>
      </c>
      <c r="J237" t="s">
        <v>7</v>
      </c>
      <c r="K237">
        <v>0.77344836999998201</v>
      </c>
      <c r="L237" t="s">
        <v>8</v>
      </c>
      <c r="M237">
        <v>0.82443253999997501</v>
      </c>
      <c r="N237" t="s">
        <v>7</v>
      </c>
      <c r="O237">
        <v>1.02737077899996</v>
      </c>
      <c r="P237" t="s">
        <v>8</v>
      </c>
      <c r="Q237">
        <v>1.1130073969999299</v>
      </c>
      <c r="R237" t="s">
        <v>7</v>
      </c>
      <c r="S237">
        <v>1.32608364600002</v>
      </c>
      <c r="T237" t="s">
        <v>8</v>
      </c>
      <c r="U237">
        <v>1.3841166649999599</v>
      </c>
      <c r="V237" t="s">
        <v>7</v>
      </c>
      <c r="W237">
        <v>1.59010291799995</v>
      </c>
      <c r="X237" t="s">
        <v>8</v>
      </c>
      <c r="Y237">
        <v>1.6585454679999401</v>
      </c>
      <c r="Z237" t="s">
        <v>7</v>
      </c>
      <c r="AA237">
        <v>1.8884694260000201</v>
      </c>
      <c r="AB237" t="s">
        <v>8</v>
      </c>
      <c r="AC237">
        <v>1.96777119599994</v>
      </c>
      <c r="AD237" t="s">
        <v>7</v>
      </c>
      <c r="AE237">
        <v>3.09149026</v>
      </c>
      <c r="AF237" t="s">
        <v>8</v>
      </c>
      <c r="AG237">
        <v>3.1427641650000102</v>
      </c>
      <c r="AH237" t="s">
        <v>4</v>
      </c>
      <c r="AI237">
        <v>3.84234618499999</v>
      </c>
    </row>
    <row r="238" spans="1:35" x14ac:dyDescent="0.25">
      <c r="A238" s="7">
        <v>42929</v>
      </c>
      <c r="B238" t="s">
        <v>56</v>
      </c>
      <c r="C238" s="3">
        <f>(COUNT(UserTrials[[#This Row],[Event 1]:[Time 56]])-2)/2</f>
        <v>6</v>
      </c>
      <c r="D238">
        <v>28</v>
      </c>
      <c r="E238" t="s">
        <v>19</v>
      </c>
      <c r="F238" t="s">
        <v>11</v>
      </c>
      <c r="G238" t="s">
        <v>20</v>
      </c>
      <c r="H238" t="s">
        <v>3</v>
      </c>
      <c r="I238" s="1">
        <v>6.3019999743119098E-6</v>
      </c>
      <c r="J238" t="s">
        <v>7</v>
      </c>
      <c r="K238">
        <v>2.7458834860000199</v>
      </c>
      <c r="L238" t="s">
        <v>8</v>
      </c>
      <c r="M238">
        <v>2.8018245829999802</v>
      </c>
      <c r="N238" t="s">
        <v>7</v>
      </c>
      <c r="O238">
        <v>2.9363150010000201</v>
      </c>
      <c r="P238" t="s">
        <v>8</v>
      </c>
      <c r="Q238">
        <v>2.9925082280000099</v>
      </c>
      <c r="R238" t="s">
        <v>7</v>
      </c>
      <c r="S238">
        <v>3.2263346350000499</v>
      </c>
      <c r="T238" t="s">
        <v>8</v>
      </c>
      <c r="U238">
        <v>3.2787952070000301</v>
      </c>
      <c r="V238" t="s">
        <v>7</v>
      </c>
      <c r="W238">
        <v>3.5038080189999601</v>
      </c>
      <c r="X238" t="s">
        <v>8</v>
      </c>
      <c r="Y238">
        <v>3.5643076029999698</v>
      </c>
      <c r="Z238" t="s">
        <v>7</v>
      </c>
      <c r="AA238">
        <v>3.8582514050000301</v>
      </c>
      <c r="AB238" t="s">
        <v>8</v>
      </c>
      <c r="AC238">
        <v>3.9097803639999702</v>
      </c>
      <c r="AD238" t="s">
        <v>7</v>
      </c>
      <c r="AE238">
        <v>4.8937012960000104</v>
      </c>
      <c r="AF238" t="s">
        <v>8</v>
      </c>
      <c r="AG238">
        <v>4.9710696829999899</v>
      </c>
      <c r="AH238" t="s">
        <v>4</v>
      </c>
      <c r="AI238">
        <v>5.9278888049999496</v>
      </c>
    </row>
    <row r="239" spans="1:35" x14ac:dyDescent="0.25">
      <c r="A239" s="7">
        <v>42929</v>
      </c>
      <c r="B239" t="s">
        <v>56</v>
      </c>
      <c r="C239" s="3">
        <f>(COUNT(UserTrials[[#This Row],[Event 1]:[Time 56]])-2)/2</f>
        <v>6</v>
      </c>
      <c r="D239">
        <v>29</v>
      </c>
      <c r="E239" t="s">
        <v>19</v>
      </c>
      <c r="F239" t="s">
        <v>11</v>
      </c>
      <c r="G239" t="s">
        <v>20</v>
      </c>
      <c r="H239" t="s">
        <v>3</v>
      </c>
      <c r="I239" s="1">
        <v>5.8330000456407999E-6</v>
      </c>
      <c r="J239" t="s">
        <v>7</v>
      </c>
      <c r="K239">
        <v>0.91988744500008501</v>
      </c>
      <c r="L239" t="s">
        <v>8</v>
      </c>
      <c r="M239">
        <v>0.99494457800005798</v>
      </c>
      <c r="N239" t="s">
        <v>7</v>
      </c>
      <c r="O239">
        <v>1.23709301600001</v>
      </c>
      <c r="P239" t="s">
        <v>8</v>
      </c>
      <c r="Q239">
        <v>1.32216468299998</v>
      </c>
      <c r="R239" t="s">
        <v>7</v>
      </c>
      <c r="S239">
        <v>1.53018556699998</v>
      </c>
      <c r="T239" t="s">
        <v>8</v>
      </c>
      <c r="U239">
        <v>1.6028208800000801</v>
      </c>
      <c r="V239" t="s">
        <v>7</v>
      </c>
      <c r="W239">
        <v>1.8209177030000701</v>
      </c>
      <c r="X239" t="s">
        <v>8</v>
      </c>
      <c r="Y239">
        <v>1.8911486929999901</v>
      </c>
      <c r="Z239" t="s">
        <v>7</v>
      </c>
      <c r="AA239">
        <v>2.1168853070000702</v>
      </c>
      <c r="AB239" t="s">
        <v>8</v>
      </c>
      <c r="AC239">
        <v>2.1866936930000498</v>
      </c>
      <c r="AD239" t="s">
        <v>7</v>
      </c>
      <c r="AE239">
        <v>3.5744413560000701</v>
      </c>
      <c r="AF239" t="s">
        <v>8</v>
      </c>
      <c r="AG239">
        <v>3.6290761889999801</v>
      </c>
      <c r="AH239" t="s">
        <v>4</v>
      </c>
      <c r="AI239">
        <v>4.9429967590000299</v>
      </c>
    </row>
    <row r="240" spans="1:35" x14ac:dyDescent="0.25">
      <c r="A240" s="7">
        <v>42929</v>
      </c>
      <c r="B240" t="s">
        <v>56</v>
      </c>
      <c r="C240" s="3">
        <f>(COUNT(UserTrials[[#This Row],[Event 1]:[Time 56]])-2)/2</f>
        <v>6</v>
      </c>
      <c r="D240">
        <v>30</v>
      </c>
      <c r="E240" t="s">
        <v>19</v>
      </c>
      <c r="F240" t="s">
        <v>11</v>
      </c>
      <c r="G240" t="s">
        <v>20</v>
      </c>
      <c r="H240" t="s">
        <v>3</v>
      </c>
      <c r="I240" s="1">
        <v>1.4114999999037501E-5</v>
      </c>
      <c r="J240" t="s">
        <v>7</v>
      </c>
      <c r="K240">
        <v>2.2784741639999302</v>
      </c>
      <c r="L240" t="s">
        <v>8</v>
      </c>
      <c r="M240">
        <v>2.3560136950000001</v>
      </c>
      <c r="N240" t="s">
        <v>7</v>
      </c>
      <c r="O240">
        <v>2.4997648930000098</v>
      </c>
      <c r="P240" t="s">
        <v>8</v>
      </c>
      <c r="Q240">
        <v>2.5819254150000002</v>
      </c>
      <c r="R240" t="s">
        <v>7</v>
      </c>
      <c r="S240">
        <v>2.7824673420000101</v>
      </c>
      <c r="T240" t="s">
        <v>8</v>
      </c>
      <c r="U240">
        <v>2.8675213000000199</v>
      </c>
      <c r="V240" t="s">
        <v>7</v>
      </c>
      <c r="W240">
        <v>3.09537510199993</v>
      </c>
      <c r="X240" t="s">
        <v>8</v>
      </c>
      <c r="Y240">
        <v>3.1659718199999798</v>
      </c>
      <c r="Z240" t="s">
        <v>7</v>
      </c>
      <c r="AA240">
        <v>3.36962348600002</v>
      </c>
      <c r="AB240" t="s">
        <v>8</v>
      </c>
      <c r="AC240">
        <v>3.4521644239999798</v>
      </c>
      <c r="AD240" t="s">
        <v>7</v>
      </c>
      <c r="AE240">
        <v>4.8454930719999503</v>
      </c>
      <c r="AF240" t="s">
        <v>8</v>
      </c>
      <c r="AG240">
        <v>4.8922960899999399</v>
      </c>
      <c r="AH240" t="s">
        <v>4</v>
      </c>
      <c r="AI240">
        <v>6.7936309660000198</v>
      </c>
    </row>
    <row r="241" spans="1:35" x14ac:dyDescent="0.25">
      <c r="A241" s="7">
        <v>42929</v>
      </c>
      <c r="B241" t="s">
        <v>56</v>
      </c>
      <c r="C241" s="3">
        <f>(COUNT(UserTrials[[#This Row],[Event 1]:[Time 56]])-2)/2</f>
        <v>6</v>
      </c>
      <c r="D241">
        <v>31</v>
      </c>
      <c r="E241" t="s">
        <v>21</v>
      </c>
      <c r="F241" t="s">
        <v>6</v>
      </c>
      <c r="G241" t="s">
        <v>20</v>
      </c>
      <c r="H241" t="s">
        <v>3</v>
      </c>
      <c r="I241" s="1">
        <v>3.7500000189538598E-6</v>
      </c>
      <c r="J241" t="s">
        <v>7</v>
      </c>
      <c r="K241">
        <v>47.852059468999997</v>
      </c>
      <c r="L241" t="s">
        <v>8</v>
      </c>
      <c r="M241">
        <v>47.895078216000002</v>
      </c>
      <c r="N241" t="s">
        <v>7</v>
      </c>
      <c r="O241">
        <v>48.196424899999997</v>
      </c>
      <c r="P241" t="s">
        <v>8</v>
      </c>
      <c r="Q241">
        <v>48.252724119</v>
      </c>
      <c r="R241" t="s">
        <v>7</v>
      </c>
      <c r="S241">
        <v>48.366152452000001</v>
      </c>
      <c r="T241" t="s">
        <v>8</v>
      </c>
      <c r="U241">
        <v>48.419630628999997</v>
      </c>
      <c r="V241" t="s">
        <v>7</v>
      </c>
      <c r="W241">
        <v>48.611690783999997</v>
      </c>
      <c r="X241" t="s">
        <v>8</v>
      </c>
      <c r="Y241">
        <v>48.670059430999999</v>
      </c>
      <c r="Z241" t="s">
        <v>7</v>
      </c>
      <c r="AA241">
        <v>48.837249952999997</v>
      </c>
      <c r="AB241" t="s">
        <v>8</v>
      </c>
      <c r="AC241">
        <v>48.885255314999903</v>
      </c>
      <c r="AD241" t="s">
        <v>7</v>
      </c>
      <c r="AE241">
        <v>48.983613024</v>
      </c>
      <c r="AF241" t="s">
        <v>8</v>
      </c>
      <c r="AG241">
        <v>49.039633127999899</v>
      </c>
      <c r="AH241" t="s">
        <v>4</v>
      </c>
      <c r="AI241">
        <v>53.082392081000002</v>
      </c>
    </row>
    <row r="242" spans="1:35" x14ac:dyDescent="0.25">
      <c r="A242" s="7">
        <v>42929</v>
      </c>
      <c r="B242" t="s">
        <v>56</v>
      </c>
      <c r="C242" s="3">
        <f>(COUNT(UserTrials[[#This Row],[Event 1]:[Time 56]])-2)/2</f>
        <v>6</v>
      </c>
      <c r="D242">
        <v>32</v>
      </c>
      <c r="E242" t="s">
        <v>21</v>
      </c>
      <c r="F242" t="s">
        <v>6</v>
      </c>
      <c r="G242" t="s">
        <v>20</v>
      </c>
      <c r="H242" t="s">
        <v>3</v>
      </c>
      <c r="I242" s="1">
        <v>5.9899999769186201E-6</v>
      </c>
      <c r="J242" t="s">
        <v>7</v>
      </c>
      <c r="K242">
        <v>2.83403774599992</v>
      </c>
      <c r="L242" t="s">
        <v>8</v>
      </c>
      <c r="M242">
        <v>2.8846466579999501</v>
      </c>
      <c r="N242" t="s">
        <v>7</v>
      </c>
      <c r="O242">
        <v>3.20212549399991</v>
      </c>
      <c r="P242" t="s">
        <v>8</v>
      </c>
      <c r="Q242">
        <v>3.2182749259999301</v>
      </c>
      <c r="R242" t="s">
        <v>7</v>
      </c>
      <c r="S242">
        <v>3.3372363089999899</v>
      </c>
      <c r="T242" t="s">
        <v>8</v>
      </c>
      <c r="U242">
        <v>3.3751172659999602</v>
      </c>
      <c r="V242" t="s">
        <v>7</v>
      </c>
      <c r="W242">
        <v>3.5557406329999099</v>
      </c>
      <c r="X242" t="s">
        <v>8</v>
      </c>
      <c r="Y242">
        <v>3.6000822989999501</v>
      </c>
      <c r="Z242" t="s">
        <v>7</v>
      </c>
      <c r="AA242">
        <v>3.7920423489999799</v>
      </c>
      <c r="AB242" t="s">
        <v>8</v>
      </c>
      <c r="AC242">
        <v>3.8154209969999302</v>
      </c>
      <c r="AD242" t="s">
        <v>7</v>
      </c>
      <c r="AE242">
        <v>3.9140638089999098</v>
      </c>
      <c r="AF242" t="s">
        <v>8</v>
      </c>
      <c r="AG242">
        <v>3.96992474499995</v>
      </c>
      <c r="AH242" t="s">
        <v>4</v>
      </c>
      <c r="AI242">
        <v>5.6932856439999497</v>
      </c>
    </row>
    <row r="243" spans="1:35" x14ac:dyDescent="0.25">
      <c r="A243" s="7">
        <v>42929</v>
      </c>
      <c r="B243" t="s">
        <v>56</v>
      </c>
      <c r="C243" s="3">
        <f>(COUNT(UserTrials[[#This Row],[Event 1]:[Time 56]])-2)/2</f>
        <v>6</v>
      </c>
      <c r="D243">
        <v>33</v>
      </c>
      <c r="E243" t="s">
        <v>21</v>
      </c>
      <c r="F243" t="s">
        <v>6</v>
      </c>
      <c r="G243" t="s">
        <v>20</v>
      </c>
      <c r="H243" t="s">
        <v>3</v>
      </c>
      <c r="I243" s="1">
        <v>7.0309999955497898E-6</v>
      </c>
      <c r="J243" t="s">
        <v>7</v>
      </c>
      <c r="K243">
        <v>16.727881799999899</v>
      </c>
      <c r="L243" t="s">
        <v>8</v>
      </c>
      <c r="M243">
        <v>16.781232330000002</v>
      </c>
      <c r="N243" t="s">
        <v>7</v>
      </c>
      <c r="O243">
        <v>16.999773366000099</v>
      </c>
      <c r="P243" t="s">
        <v>8</v>
      </c>
      <c r="Q243">
        <v>17.043276075000101</v>
      </c>
      <c r="R243" t="s">
        <v>7</v>
      </c>
      <c r="S243">
        <v>17.132145293000001</v>
      </c>
      <c r="T243" t="s">
        <v>8</v>
      </c>
      <c r="U243">
        <v>17.186726178999901</v>
      </c>
      <c r="V243" t="s">
        <v>7</v>
      </c>
      <c r="W243">
        <v>17.379071960000001</v>
      </c>
      <c r="X243" t="s">
        <v>8</v>
      </c>
      <c r="Y243">
        <v>17.401154252000001</v>
      </c>
      <c r="Z243" t="s">
        <v>7</v>
      </c>
      <c r="AA243">
        <v>17.569040136000101</v>
      </c>
      <c r="AB243" t="s">
        <v>8</v>
      </c>
      <c r="AC243">
        <v>17.615890812999901</v>
      </c>
      <c r="AD243" t="s">
        <v>7</v>
      </c>
      <c r="AE243">
        <v>17.715638939000002</v>
      </c>
      <c r="AF243" t="s">
        <v>8</v>
      </c>
      <c r="AG243">
        <v>17.785620135999899</v>
      </c>
      <c r="AH243" t="s">
        <v>4</v>
      </c>
      <c r="AI243">
        <v>18.0960129999999</v>
      </c>
    </row>
    <row r="244" spans="1:35" x14ac:dyDescent="0.25">
      <c r="A244" s="7">
        <v>42929</v>
      </c>
      <c r="B244" t="s">
        <v>56</v>
      </c>
      <c r="C244" s="3">
        <f>(COUNT(UserTrials[[#This Row],[Event 1]:[Time 56]])-2)/2</f>
        <v>6</v>
      </c>
      <c r="D244">
        <v>34</v>
      </c>
      <c r="E244" t="s">
        <v>21</v>
      </c>
      <c r="F244" t="s">
        <v>6</v>
      </c>
      <c r="G244" t="s">
        <v>20</v>
      </c>
      <c r="H244" t="s">
        <v>3</v>
      </c>
      <c r="I244" s="1">
        <v>6.0410000060073799E-6</v>
      </c>
      <c r="J244" t="s">
        <v>7</v>
      </c>
      <c r="K244">
        <v>1.0555239649997901</v>
      </c>
      <c r="L244" t="s">
        <v>8</v>
      </c>
      <c r="M244">
        <v>1.0947400509999099</v>
      </c>
      <c r="N244" t="s">
        <v>7</v>
      </c>
      <c r="O244">
        <v>1.40460645799998</v>
      </c>
      <c r="P244" t="s">
        <v>8</v>
      </c>
      <c r="Q244">
        <v>1.4278597919999301</v>
      </c>
      <c r="R244" t="s">
        <v>7</v>
      </c>
      <c r="S244">
        <v>1.5146280729998101</v>
      </c>
      <c r="T244" t="s">
        <v>8</v>
      </c>
      <c r="U244">
        <v>1.5975858329998101</v>
      </c>
      <c r="V244" t="s">
        <v>7</v>
      </c>
      <c r="W244">
        <v>1.78911531299991</v>
      </c>
      <c r="X244" t="s">
        <v>8</v>
      </c>
      <c r="Y244">
        <v>1.83360520899987</v>
      </c>
      <c r="Z244" t="s">
        <v>7</v>
      </c>
      <c r="AA244">
        <v>2.04567083399979</v>
      </c>
      <c r="AB244" t="s">
        <v>8</v>
      </c>
      <c r="AC244">
        <v>2.0838489589998499</v>
      </c>
      <c r="AD244" t="s">
        <v>7</v>
      </c>
      <c r="AE244">
        <v>2.1714923439999398</v>
      </c>
      <c r="AF244" t="s">
        <v>8</v>
      </c>
      <c r="AG244">
        <v>2.2397395299999499</v>
      </c>
      <c r="AH244" t="s">
        <v>4</v>
      </c>
      <c r="AI244">
        <v>2.57555280799988</v>
      </c>
    </row>
    <row r="245" spans="1:35" x14ac:dyDescent="0.25">
      <c r="A245" s="7">
        <v>42929</v>
      </c>
      <c r="B245" t="s">
        <v>56</v>
      </c>
      <c r="C245" s="3">
        <f>(COUNT(UserTrials[[#This Row],[Event 1]:[Time 56]])-2)/2</f>
        <v>6</v>
      </c>
      <c r="D245">
        <v>35</v>
      </c>
      <c r="E245" t="s">
        <v>21</v>
      </c>
      <c r="F245" t="s">
        <v>6</v>
      </c>
      <c r="G245" t="s">
        <v>20</v>
      </c>
      <c r="H245" t="s">
        <v>3</v>
      </c>
      <c r="I245" s="1">
        <v>5.7810000271274399E-6</v>
      </c>
      <c r="J245" t="s">
        <v>7</v>
      </c>
      <c r="K245">
        <v>0.83067547399991704</v>
      </c>
      <c r="L245" t="s">
        <v>8</v>
      </c>
      <c r="M245">
        <v>0.85310938899988198</v>
      </c>
      <c r="N245" t="s">
        <v>7</v>
      </c>
      <c r="O245">
        <v>1.1676279200000801</v>
      </c>
      <c r="P245" t="s">
        <v>8</v>
      </c>
      <c r="Q245">
        <v>1.1991760969999601</v>
      </c>
      <c r="R245" t="s">
        <v>7</v>
      </c>
      <c r="S245">
        <v>1.28739265900003</v>
      </c>
      <c r="T245" t="s">
        <v>8</v>
      </c>
      <c r="U245">
        <v>1.3427419819999999</v>
      </c>
      <c r="V245" t="s">
        <v>7</v>
      </c>
      <c r="W245">
        <v>1.54838416899997</v>
      </c>
      <c r="X245" t="s">
        <v>8</v>
      </c>
      <c r="Y245">
        <v>1.59270781500003</v>
      </c>
      <c r="Z245" t="s">
        <v>7</v>
      </c>
      <c r="AA245">
        <v>1.8059270849998901</v>
      </c>
      <c r="AB245" t="s">
        <v>8</v>
      </c>
      <c r="AC245">
        <v>1.8438163609998801</v>
      </c>
      <c r="AD245" t="s">
        <v>7</v>
      </c>
      <c r="AE245">
        <v>1.91953239700001</v>
      </c>
      <c r="AF245" t="s">
        <v>8</v>
      </c>
      <c r="AG245">
        <v>2.0005896889999799</v>
      </c>
      <c r="AH245" t="s">
        <v>4</v>
      </c>
      <c r="AI245">
        <v>2.3589691679999301</v>
      </c>
    </row>
    <row r="246" spans="1:35" x14ac:dyDescent="0.25">
      <c r="A246" s="7">
        <v>42929</v>
      </c>
      <c r="B246" t="s">
        <v>56</v>
      </c>
      <c r="C246" s="3">
        <f>(COUNT(UserTrials[[#This Row],[Event 1]:[Time 56]])-2)/2</f>
        <v>6</v>
      </c>
      <c r="D246">
        <v>36</v>
      </c>
      <c r="E246" t="s">
        <v>21</v>
      </c>
      <c r="F246" t="s">
        <v>6</v>
      </c>
      <c r="G246" t="s">
        <v>20</v>
      </c>
      <c r="H246" t="s">
        <v>3</v>
      </c>
      <c r="I246" s="1">
        <v>5.8330001593276299E-6</v>
      </c>
      <c r="J246" t="s">
        <v>7</v>
      </c>
      <c r="K246">
        <v>0.65692671900001098</v>
      </c>
      <c r="L246" t="s">
        <v>8</v>
      </c>
      <c r="M246">
        <v>0.68811854299997299</v>
      </c>
      <c r="N246" t="s">
        <v>7</v>
      </c>
      <c r="O246">
        <v>0.97767453300002605</v>
      </c>
      <c r="P246" t="s">
        <v>8</v>
      </c>
      <c r="Q246">
        <v>1.02185911500009</v>
      </c>
      <c r="R246" t="s">
        <v>7</v>
      </c>
      <c r="S246">
        <v>1.12105734400006</v>
      </c>
      <c r="T246" t="s">
        <v>8</v>
      </c>
      <c r="U246">
        <v>1.1772640640001499</v>
      </c>
      <c r="V246" t="s">
        <v>7</v>
      </c>
      <c r="W246">
        <v>1.3687952100001399</v>
      </c>
      <c r="X246" t="s">
        <v>8</v>
      </c>
      <c r="Y246">
        <v>1.4150036460000499</v>
      </c>
      <c r="Z246" t="s">
        <v>7</v>
      </c>
      <c r="AA246">
        <v>1.5998173440000301</v>
      </c>
      <c r="AB246" t="s">
        <v>8</v>
      </c>
      <c r="AC246">
        <v>1.6420095840001001</v>
      </c>
      <c r="AD246" t="s">
        <v>7</v>
      </c>
      <c r="AE246">
        <v>1.7617543759999901</v>
      </c>
      <c r="AF246" t="s">
        <v>8</v>
      </c>
      <c r="AG246">
        <v>1.8087011469999601</v>
      </c>
      <c r="AH246" t="s">
        <v>4</v>
      </c>
      <c r="AI246">
        <v>2.1260722940000898</v>
      </c>
    </row>
    <row r="247" spans="1:35" x14ac:dyDescent="0.25">
      <c r="A247" s="7">
        <v>42929</v>
      </c>
      <c r="B247" t="s">
        <v>56</v>
      </c>
      <c r="C247" s="3">
        <f>(COUNT(UserTrials[[#This Row],[Event 1]:[Time 56]])-2)/2</f>
        <v>6</v>
      </c>
      <c r="D247">
        <v>37</v>
      </c>
      <c r="E247" t="s">
        <v>21</v>
      </c>
      <c r="F247" t="s">
        <v>6</v>
      </c>
      <c r="G247" t="s">
        <v>20</v>
      </c>
      <c r="H247" t="s">
        <v>3</v>
      </c>
      <c r="I247" s="1">
        <v>5.7820000165520401E-6</v>
      </c>
      <c r="J247" t="s">
        <v>7</v>
      </c>
      <c r="K247">
        <v>0.75360114299996805</v>
      </c>
      <c r="L247" t="s">
        <v>8</v>
      </c>
      <c r="M247">
        <v>0.79699187300002405</v>
      </c>
      <c r="N247" t="s">
        <v>7</v>
      </c>
      <c r="O247">
        <v>1.03890218900005</v>
      </c>
      <c r="P247" t="s">
        <v>8</v>
      </c>
      <c r="Q247">
        <v>1.08334760100001</v>
      </c>
      <c r="R247" t="s">
        <v>7</v>
      </c>
      <c r="S247">
        <v>1.17095838199998</v>
      </c>
      <c r="T247" t="s">
        <v>8</v>
      </c>
      <c r="U247">
        <v>1.23845807099996</v>
      </c>
      <c r="V247" t="s">
        <v>7</v>
      </c>
      <c r="W247">
        <v>1.4310325510000399</v>
      </c>
      <c r="X247" t="s">
        <v>8</v>
      </c>
      <c r="Y247">
        <v>1.47717270599991</v>
      </c>
      <c r="Z247" t="s">
        <v>7</v>
      </c>
      <c r="AA247">
        <v>1.68308317499986</v>
      </c>
      <c r="AB247" t="s">
        <v>8</v>
      </c>
      <c r="AC247">
        <v>1.72762916399983</v>
      </c>
      <c r="AD247" t="s">
        <v>7</v>
      </c>
      <c r="AE247">
        <v>1.81440734099987</v>
      </c>
      <c r="AF247" t="s">
        <v>8</v>
      </c>
      <c r="AG247">
        <v>1.870724268</v>
      </c>
      <c r="AH247" t="s">
        <v>4</v>
      </c>
      <c r="AI247">
        <v>2.2218771349998798</v>
      </c>
    </row>
    <row r="248" spans="1:35" x14ac:dyDescent="0.25">
      <c r="A248" s="7">
        <v>42929</v>
      </c>
      <c r="B248" t="s">
        <v>56</v>
      </c>
      <c r="C248" s="3">
        <f>(COUNT(UserTrials[[#This Row],[Event 1]:[Time 56]])-2)/2</f>
        <v>6</v>
      </c>
      <c r="D248">
        <v>38</v>
      </c>
      <c r="E248" t="s">
        <v>21</v>
      </c>
      <c r="F248" t="s">
        <v>6</v>
      </c>
      <c r="G248" t="s">
        <v>20</v>
      </c>
      <c r="H248" t="s">
        <v>3</v>
      </c>
      <c r="I248" s="1">
        <v>6.6669999796431503E-6</v>
      </c>
      <c r="J248" t="s">
        <v>7</v>
      </c>
      <c r="K248">
        <v>0.86068405900004996</v>
      </c>
      <c r="L248" t="s">
        <v>8</v>
      </c>
      <c r="M248">
        <v>0.899168331000055</v>
      </c>
      <c r="N248" t="s">
        <v>7</v>
      </c>
      <c r="O248">
        <v>1.15057911300004</v>
      </c>
      <c r="P248" t="s">
        <v>8</v>
      </c>
      <c r="Q248">
        <v>1.1860607270000401</v>
      </c>
      <c r="R248" t="s">
        <v>7</v>
      </c>
      <c r="S248">
        <v>1.29248030999997</v>
      </c>
      <c r="T248" t="s">
        <v>8</v>
      </c>
      <c r="U248">
        <v>1.34770187200001</v>
      </c>
      <c r="V248" t="s">
        <v>7</v>
      </c>
      <c r="W248">
        <v>1.53357916300001</v>
      </c>
      <c r="X248" t="s">
        <v>8</v>
      </c>
      <c r="Y248">
        <v>1.5796456220000401</v>
      </c>
      <c r="Z248" t="s">
        <v>7</v>
      </c>
      <c r="AA248">
        <v>1.8072720800000699</v>
      </c>
      <c r="AB248" t="s">
        <v>8</v>
      </c>
      <c r="AC248">
        <v>1.8419376540000401</v>
      </c>
      <c r="AD248" t="s">
        <v>7</v>
      </c>
      <c r="AE248">
        <v>1.95830536200014</v>
      </c>
      <c r="AF248" t="s">
        <v>8</v>
      </c>
      <c r="AG248">
        <v>2.0087761429999702</v>
      </c>
      <c r="AH248" t="s">
        <v>4</v>
      </c>
      <c r="AI248">
        <v>2.4553597880001199</v>
      </c>
    </row>
    <row r="249" spans="1:35" x14ac:dyDescent="0.25">
      <c r="A249" s="7">
        <v>42929</v>
      </c>
      <c r="B249" t="s">
        <v>56</v>
      </c>
      <c r="C249" s="3">
        <f>(COUNT(UserTrials[[#This Row],[Event 1]:[Time 56]])-2)/2</f>
        <v>6</v>
      </c>
      <c r="D249">
        <v>39</v>
      </c>
      <c r="E249" t="s">
        <v>21</v>
      </c>
      <c r="F249" t="s">
        <v>6</v>
      </c>
      <c r="G249" t="s">
        <v>20</v>
      </c>
      <c r="H249" t="s">
        <v>3</v>
      </c>
      <c r="I249" s="1">
        <v>6.1450000430340802E-6</v>
      </c>
      <c r="J249" t="s">
        <v>7</v>
      </c>
      <c r="K249">
        <v>0.94991357399999199</v>
      </c>
      <c r="L249" t="s">
        <v>8</v>
      </c>
      <c r="M249">
        <v>0.97719791000008605</v>
      </c>
      <c r="N249" t="s">
        <v>7</v>
      </c>
      <c r="O249">
        <v>1.2308210930000301</v>
      </c>
      <c r="P249" t="s">
        <v>8</v>
      </c>
      <c r="Q249">
        <v>1.26305859400008</v>
      </c>
      <c r="R249" t="s">
        <v>7</v>
      </c>
      <c r="S249">
        <v>1.3681203650000899</v>
      </c>
      <c r="T249" t="s">
        <v>8</v>
      </c>
      <c r="U249">
        <v>1.43230062300017</v>
      </c>
      <c r="V249" t="s">
        <v>7</v>
      </c>
      <c r="W249">
        <v>1.6129859370000701</v>
      </c>
      <c r="X249" t="s">
        <v>8</v>
      </c>
      <c r="Y249">
        <v>1.6568268749999699</v>
      </c>
      <c r="Z249" t="s">
        <v>7</v>
      </c>
      <c r="AA249">
        <v>1.8601761970001001</v>
      </c>
      <c r="AB249" t="s">
        <v>8</v>
      </c>
      <c r="AC249">
        <v>1.8838763539999901</v>
      </c>
      <c r="AD249" t="s">
        <v>7</v>
      </c>
      <c r="AE249">
        <v>2.0015091650000101</v>
      </c>
      <c r="AF249" t="s">
        <v>8</v>
      </c>
      <c r="AG249">
        <v>2.0503083850001</v>
      </c>
      <c r="AH249" t="s">
        <v>4</v>
      </c>
      <c r="AI249">
        <v>2.4044258339999902</v>
      </c>
    </row>
    <row r="250" spans="1:35" x14ac:dyDescent="0.25">
      <c r="A250" s="7">
        <v>42929</v>
      </c>
      <c r="B250" t="s">
        <v>56</v>
      </c>
      <c r="C250" s="3">
        <f>(COUNT(UserTrials[[#This Row],[Event 1]:[Time 56]])-2)/2</f>
        <v>6</v>
      </c>
      <c r="D250">
        <v>40</v>
      </c>
      <c r="E250" t="s">
        <v>21</v>
      </c>
      <c r="F250" t="s">
        <v>6</v>
      </c>
      <c r="G250" t="s">
        <v>20</v>
      </c>
      <c r="H250" t="s">
        <v>3</v>
      </c>
      <c r="I250" s="1">
        <v>5.5210000482475101E-6</v>
      </c>
      <c r="J250" t="s">
        <v>7</v>
      </c>
      <c r="K250">
        <v>0.93549411000003602</v>
      </c>
      <c r="L250" t="s">
        <v>8</v>
      </c>
      <c r="M250">
        <v>1.0020380690000299</v>
      </c>
      <c r="N250" t="s">
        <v>7</v>
      </c>
      <c r="O250">
        <v>1.20306827900003</v>
      </c>
      <c r="P250" t="s">
        <v>8</v>
      </c>
      <c r="Q250">
        <v>1.2612510389999401</v>
      </c>
      <c r="R250" t="s">
        <v>7</v>
      </c>
      <c r="S250">
        <v>1.34792004899986</v>
      </c>
      <c r="T250" t="s">
        <v>8</v>
      </c>
      <c r="U250">
        <v>1.4304465589998401</v>
      </c>
      <c r="V250" t="s">
        <v>7</v>
      </c>
      <c r="W250">
        <v>1.5750614569999399</v>
      </c>
      <c r="X250" t="s">
        <v>8</v>
      </c>
      <c r="Y250">
        <v>1.6452940589999701</v>
      </c>
      <c r="Z250" t="s">
        <v>7</v>
      </c>
      <c r="AA250">
        <v>1.81069296700002</v>
      </c>
      <c r="AB250" t="s">
        <v>8</v>
      </c>
      <c r="AC250">
        <v>1.85760192399993</v>
      </c>
      <c r="AD250" t="s">
        <v>7</v>
      </c>
      <c r="AE250">
        <v>1.94386093499997</v>
      </c>
      <c r="AF250" t="s">
        <v>8</v>
      </c>
      <c r="AG250">
        <v>2.0152966119999198</v>
      </c>
      <c r="AH250" t="s">
        <v>4</v>
      </c>
      <c r="AI250">
        <v>2.3850785380000099</v>
      </c>
    </row>
    <row r="251" spans="1:35" x14ac:dyDescent="0.25">
      <c r="A251" s="7">
        <v>42929</v>
      </c>
      <c r="B251" t="s">
        <v>56</v>
      </c>
      <c r="C251" s="3">
        <f>(COUNT(UserTrials[[#This Row],[Event 1]:[Time 56]])-2)/2</f>
        <v>6</v>
      </c>
      <c r="D251">
        <v>41</v>
      </c>
      <c r="E251" t="s">
        <v>21</v>
      </c>
      <c r="F251" t="s">
        <v>6</v>
      </c>
      <c r="G251" t="s">
        <v>20</v>
      </c>
      <c r="H251" t="s">
        <v>3</v>
      </c>
      <c r="I251" s="1">
        <v>5.7289998949272499E-6</v>
      </c>
      <c r="J251" t="s">
        <v>7</v>
      </c>
      <c r="K251">
        <v>1.0103737009999301</v>
      </c>
      <c r="L251" t="s">
        <v>8</v>
      </c>
      <c r="M251">
        <v>1.06667890599987</v>
      </c>
      <c r="N251" t="s">
        <v>7</v>
      </c>
      <c r="O251">
        <v>1.31854989599992</v>
      </c>
      <c r="P251" t="s">
        <v>8</v>
      </c>
      <c r="Q251">
        <v>1.375931928</v>
      </c>
      <c r="R251" t="s">
        <v>7</v>
      </c>
      <c r="S251">
        <v>1.4783456259999599</v>
      </c>
      <c r="T251" t="s">
        <v>8</v>
      </c>
      <c r="U251">
        <v>1.5460150530000101</v>
      </c>
      <c r="V251" t="s">
        <v>7</v>
      </c>
      <c r="W251">
        <v>1.74663604300008</v>
      </c>
      <c r="X251" t="s">
        <v>8</v>
      </c>
      <c r="Y251">
        <v>1.7932134370000701</v>
      </c>
      <c r="Z251" t="s">
        <v>7</v>
      </c>
      <c r="AA251">
        <v>2.02384026000004</v>
      </c>
      <c r="AB251" t="s">
        <v>8</v>
      </c>
      <c r="AC251">
        <v>2.0802651040000901</v>
      </c>
      <c r="AD251" t="s">
        <v>7</v>
      </c>
      <c r="AE251">
        <v>2.1784738020000902</v>
      </c>
      <c r="AF251" t="s">
        <v>8</v>
      </c>
      <c r="AG251">
        <v>2.2348282810000901</v>
      </c>
      <c r="AH251" t="s">
        <v>4</v>
      </c>
      <c r="AI251">
        <v>2.6073654730000699</v>
      </c>
    </row>
    <row r="252" spans="1:35" x14ac:dyDescent="0.25">
      <c r="A252" s="7">
        <v>42929</v>
      </c>
      <c r="B252" t="s">
        <v>56</v>
      </c>
      <c r="C252" s="3">
        <f>(COUNT(UserTrials[[#This Row],[Event 1]:[Time 56]])-2)/2</f>
        <v>6</v>
      </c>
      <c r="D252">
        <v>42</v>
      </c>
      <c r="E252" t="s">
        <v>21</v>
      </c>
      <c r="F252" t="s">
        <v>6</v>
      </c>
      <c r="G252" t="s">
        <v>20</v>
      </c>
      <c r="H252" t="s">
        <v>3</v>
      </c>
      <c r="I252" s="1">
        <v>6.0939999002584904E-6</v>
      </c>
      <c r="J252" t="s">
        <v>7</v>
      </c>
      <c r="K252">
        <v>1.1306375120000201</v>
      </c>
      <c r="L252" t="s">
        <v>8</v>
      </c>
      <c r="M252">
        <v>1.182596719</v>
      </c>
      <c r="N252" t="s">
        <v>7</v>
      </c>
      <c r="O252">
        <v>1.45007238999983</v>
      </c>
      <c r="P252" t="s">
        <v>8</v>
      </c>
      <c r="Q252">
        <v>1.49240125899996</v>
      </c>
      <c r="R252" t="s">
        <v>7</v>
      </c>
      <c r="S252">
        <v>1.5957757819999101</v>
      </c>
      <c r="T252" t="s">
        <v>8</v>
      </c>
      <c r="U252">
        <v>1.66192233799984</v>
      </c>
      <c r="V252" t="s">
        <v>7</v>
      </c>
      <c r="W252">
        <v>1.8510532779998801</v>
      </c>
      <c r="X252" t="s">
        <v>8</v>
      </c>
      <c r="Y252">
        <v>1.8978711419999801</v>
      </c>
      <c r="Z252" t="s">
        <v>7</v>
      </c>
      <c r="AA252">
        <v>2.1253358799999602</v>
      </c>
      <c r="AB252" t="s">
        <v>8</v>
      </c>
      <c r="AC252">
        <v>2.1611312979998698</v>
      </c>
      <c r="AD252" t="s">
        <v>7</v>
      </c>
      <c r="AE252">
        <v>2.2478708809999199</v>
      </c>
      <c r="AF252" t="s">
        <v>8</v>
      </c>
      <c r="AG252">
        <v>2.3153875469999998</v>
      </c>
      <c r="AH252" t="s">
        <v>4</v>
      </c>
      <c r="AI252">
        <v>2.6778657759998601</v>
      </c>
    </row>
    <row r="253" spans="1:35" x14ac:dyDescent="0.25">
      <c r="A253" s="7">
        <v>42929</v>
      </c>
      <c r="B253" t="s">
        <v>56</v>
      </c>
      <c r="C253" s="3">
        <f>(COUNT(UserTrials[[#This Row],[Event 1]:[Time 56]])-2)/2</f>
        <v>6</v>
      </c>
      <c r="D253">
        <v>43</v>
      </c>
      <c r="E253" t="s">
        <v>21</v>
      </c>
      <c r="F253" t="s">
        <v>6</v>
      </c>
      <c r="G253" t="s">
        <v>20</v>
      </c>
      <c r="H253" t="s">
        <v>3</v>
      </c>
      <c r="I253" s="1">
        <v>5.5730001804477002E-6</v>
      </c>
      <c r="J253" t="s">
        <v>7</v>
      </c>
      <c r="K253">
        <v>1.32705812900007</v>
      </c>
      <c r="L253" t="s">
        <v>8</v>
      </c>
      <c r="M253">
        <v>1.3824982790001701</v>
      </c>
      <c r="N253" t="s">
        <v>7</v>
      </c>
      <c r="O253">
        <v>1.67571052200014</v>
      </c>
      <c r="P253" t="s">
        <v>8</v>
      </c>
      <c r="Q253">
        <v>1.7162442690000701</v>
      </c>
      <c r="R253" t="s">
        <v>7</v>
      </c>
      <c r="S253">
        <v>1.820701353</v>
      </c>
      <c r="T253" t="s">
        <v>8</v>
      </c>
      <c r="U253">
        <v>1.8862201550000399</v>
      </c>
      <c r="V253" t="s">
        <v>7</v>
      </c>
      <c r="W253">
        <v>2.0636561450000901</v>
      </c>
      <c r="X253" t="s">
        <v>8</v>
      </c>
      <c r="Y253">
        <v>2.1216821350001198</v>
      </c>
      <c r="Z253" t="s">
        <v>7</v>
      </c>
      <c r="AA253">
        <v>2.3173529160001101</v>
      </c>
      <c r="AB253" t="s">
        <v>8</v>
      </c>
      <c r="AC253">
        <v>2.3488183840001899</v>
      </c>
      <c r="AD253" t="s">
        <v>7</v>
      </c>
      <c r="AE253">
        <v>2.4369025510000002</v>
      </c>
      <c r="AF253" t="s">
        <v>8</v>
      </c>
      <c r="AG253">
        <v>2.5032136450001801</v>
      </c>
      <c r="AH253" t="s">
        <v>4</v>
      </c>
      <c r="AI253">
        <v>2.7456153110001602</v>
      </c>
    </row>
    <row r="254" spans="1:35" x14ac:dyDescent="0.25">
      <c r="A254" s="7">
        <v>42929</v>
      </c>
      <c r="B254" t="s">
        <v>56</v>
      </c>
      <c r="C254" s="3">
        <f>(COUNT(UserTrials[[#This Row],[Event 1]:[Time 56]])-2)/2</f>
        <v>6</v>
      </c>
      <c r="D254">
        <v>44</v>
      </c>
      <c r="E254" t="s">
        <v>21</v>
      </c>
      <c r="F254" t="s">
        <v>6</v>
      </c>
      <c r="G254" t="s">
        <v>20</v>
      </c>
      <c r="H254" t="s">
        <v>3</v>
      </c>
      <c r="I254" s="1">
        <v>6.3019999743119098E-6</v>
      </c>
      <c r="J254" t="s">
        <v>7</v>
      </c>
      <c r="K254">
        <v>0.78787274599994805</v>
      </c>
      <c r="L254" t="s">
        <v>8</v>
      </c>
      <c r="M254">
        <v>0.83874095399983095</v>
      </c>
      <c r="N254" t="s">
        <v>7</v>
      </c>
      <c r="O254">
        <v>1.1256133329998099</v>
      </c>
      <c r="P254" t="s">
        <v>8</v>
      </c>
      <c r="Q254">
        <v>1.1604818749999499</v>
      </c>
      <c r="R254" t="s">
        <v>7</v>
      </c>
      <c r="S254">
        <v>1.27258786399988</v>
      </c>
      <c r="T254" t="s">
        <v>8</v>
      </c>
      <c r="U254">
        <v>1.32825359399998</v>
      </c>
      <c r="V254" t="s">
        <v>7</v>
      </c>
      <c r="W254">
        <v>1.5007119769998001</v>
      </c>
      <c r="X254" t="s">
        <v>8</v>
      </c>
      <c r="Y254">
        <v>1.5665333849999501</v>
      </c>
      <c r="Z254" t="s">
        <v>7</v>
      </c>
      <c r="AA254">
        <v>1.7601155719999</v>
      </c>
      <c r="AB254" t="s">
        <v>8</v>
      </c>
      <c r="AC254">
        <v>1.7925619789998499</v>
      </c>
      <c r="AD254" t="s">
        <v>7</v>
      </c>
      <c r="AE254">
        <v>1.8943639569999899</v>
      </c>
      <c r="AF254" t="s">
        <v>8</v>
      </c>
      <c r="AG254">
        <v>1.9477103119997901</v>
      </c>
      <c r="AH254" t="s">
        <v>4</v>
      </c>
      <c r="AI254">
        <v>2.39455999699998</v>
      </c>
    </row>
    <row r="255" spans="1:35" x14ac:dyDescent="0.25">
      <c r="A255" s="7">
        <v>42929</v>
      </c>
      <c r="B255" t="s">
        <v>56</v>
      </c>
      <c r="C255" s="3">
        <f>(COUNT(UserTrials[[#This Row],[Event 1]:[Time 56]])-2)/2</f>
        <v>6</v>
      </c>
      <c r="D255">
        <v>45</v>
      </c>
      <c r="E255" t="s">
        <v>21</v>
      </c>
      <c r="F255" t="s">
        <v>6</v>
      </c>
      <c r="G255" t="s">
        <v>20</v>
      </c>
      <c r="H255" t="s">
        <v>3</v>
      </c>
      <c r="I255" s="1">
        <v>6.5100000483653199E-6</v>
      </c>
      <c r="J255" t="s">
        <v>7</v>
      </c>
      <c r="K255">
        <v>0.75914218699995195</v>
      </c>
      <c r="L255" t="s">
        <v>8</v>
      </c>
      <c r="M255">
        <v>0.80968218899988598</v>
      </c>
      <c r="N255" t="s">
        <v>7</v>
      </c>
      <c r="O255">
        <v>1.0968211990000301</v>
      </c>
      <c r="P255" t="s">
        <v>8</v>
      </c>
      <c r="Q255">
        <v>1.1200589069999201</v>
      </c>
      <c r="R255" t="s">
        <v>7</v>
      </c>
      <c r="S255">
        <v>1.218565312</v>
      </c>
      <c r="T255" t="s">
        <v>8</v>
      </c>
      <c r="U255">
        <v>1.2893018749998599</v>
      </c>
      <c r="V255" t="s">
        <v>7</v>
      </c>
      <c r="W255">
        <v>1.46690864699985</v>
      </c>
      <c r="X255" t="s">
        <v>8</v>
      </c>
      <c r="Y255">
        <v>1.5250243240000101</v>
      </c>
      <c r="Z255" t="s">
        <v>7</v>
      </c>
      <c r="AA255">
        <v>1.73380364700005</v>
      </c>
      <c r="AB255" t="s">
        <v>8</v>
      </c>
      <c r="AC255">
        <v>1.7758332819998901</v>
      </c>
      <c r="AD255" t="s">
        <v>7</v>
      </c>
      <c r="AE255">
        <v>1.89302463600006</v>
      </c>
      <c r="AF255" t="s">
        <v>8</v>
      </c>
      <c r="AG255">
        <v>1.94315192699991</v>
      </c>
      <c r="AH255" t="s">
        <v>4</v>
      </c>
      <c r="AI255">
        <v>2.2197985420000301</v>
      </c>
    </row>
    <row r="256" spans="1:35" x14ac:dyDescent="0.25">
      <c r="A256" s="7">
        <v>42929</v>
      </c>
      <c r="B256" t="s">
        <v>56</v>
      </c>
      <c r="C256" s="3">
        <f>(COUNT(UserTrials[[#This Row],[Event 1]:[Time 56]])-2)/2</f>
        <v>6</v>
      </c>
      <c r="D256">
        <v>46</v>
      </c>
      <c r="E256" t="s">
        <v>21</v>
      </c>
      <c r="F256" t="s">
        <v>9</v>
      </c>
      <c r="G256" t="s">
        <v>20</v>
      </c>
      <c r="H256" t="s">
        <v>3</v>
      </c>
      <c r="I256" s="1">
        <v>6.4060000113386102E-6</v>
      </c>
      <c r="J256" t="s">
        <v>7</v>
      </c>
      <c r="K256">
        <v>21.627832193999801</v>
      </c>
      <c r="L256" t="s">
        <v>8</v>
      </c>
      <c r="M256">
        <v>21.679762177999901</v>
      </c>
      <c r="N256" t="s">
        <v>7</v>
      </c>
      <c r="O256">
        <v>21.9070997829999</v>
      </c>
      <c r="P256" t="s">
        <v>8</v>
      </c>
      <c r="Q256">
        <v>21.953834470999901</v>
      </c>
      <c r="R256" t="s">
        <v>7</v>
      </c>
      <c r="S256">
        <v>22.0416447819998</v>
      </c>
      <c r="T256" t="s">
        <v>8</v>
      </c>
      <c r="U256">
        <v>22.108477595999801</v>
      </c>
      <c r="V256" t="s">
        <v>7</v>
      </c>
      <c r="W256">
        <v>22.310225458999799</v>
      </c>
      <c r="X256" t="s">
        <v>8</v>
      </c>
      <c r="Y256">
        <v>22.359008430999801</v>
      </c>
      <c r="Z256" t="s">
        <v>7</v>
      </c>
      <c r="AA256">
        <v>22.565319677999899</v>
      </c>
      <c r="AB256" t="s">
        <v>8</v>
      </c>
      <c r="AC256">
        <v>22.597404888</v>
      </c>
      <c r="AD256" t="s">
        <v>7</v>
      </c>
      <c r="AE256">
        <v>22.710081709999901</v>
      </c>
      <c r="AF256" t="s">
        <v>8</v>
      </c>
      <c r="AG256">
        <v>22.7643323349998</v>
      </c>
      <c r="AH256" t="s">
        <v>4</v>
      </c>
      <c r="AI256">
        <v>23.4253723849999</v>
      </c>
    </row>
    <row r="257" spans="1:35" x14ac:dyDescent="0.25">
      <c r="A257" s="7">
        <v>42929</v>
      </c>
      <c r="B257" t="s">
        <v>56</v>
      </c>
      <c r="C257" s="3">
        <f>(COUNT(UserTrials[[#This Row],[Event 1]:[Time 56]])-2)/2</f>
        <v>6</v>
      </c>
      <c r="D257">
        <v>47</v>
      </c>
      <c r="E257" t="s">
        <v>21</v>
      </c>
      <c r="F257" t="s">
        <v>9</v>
      </c>
      <c r="G257" t="s">
        <v>20</v>
      </c>
      <c r="H257" t="s">
        <v>3</v>
      </c>
      <c r="I257" s="1">
        <v>6.4060000113386102E-6</v>
      </c>
      <c r="J257" t="s">
        <v>7</v>
      </c>
      <c r="K257">
        <v>7.6720994779998302</v>
      </c>
      <c r="L257" t="s">
        <v>8</v>
      </c>
      <c r="M257">
        <v>7.7108124469998502</v>
      </c>
      <c r="N257" t="s">
        <v>7</v>
      </c>
      <c r="O257">
        <v>7.9649085399998896</v>
      </c>
      <c r="P257" t="s">
        <v>8</v>
      </c>
      <c r="Q257">
        <v>7.9975984870000003</v>
      </c>
      <c r="R257" t="s">
        <v>7</v>
      </c>
      <c r="S257">
        <v>8.0974151539999095</v>
      </c>
      <c r="T257" t="s">
        <v>8</v>
      </c>
      <c r="U257">
        <v>8.1397688519998592</v>
      </c>
      <c r="V257" t="s">
        <v>7</v>
      </c>
      <c r="W257">
        <v>8.3696951539998192</v>
      </c>
      <c r="X257" t="s">
        <v>8</v>
      </c>
      <c r="Y257">
        <v>8.4520293729999594</v>
      </c>
      <c r="Z257" t="s">
        <v>7</v>
      </c>
      <c r="AA257">
        <v>8.6396201029999702</v>
      </c>
      <c r="AB257" t="s">
        <v>8</v>
      </c>
      <c r="AC257">
        <v>8.6762269249998099</v>
      </c>
      <c r="AD257" t="s">
        <v>7</v>
      </c>
      <c r="AE257">
        <v>8.7631265609997993</v>
      </c>
      <c r="AF257" t="s">
        <v>8</v>
      </c>
      <c r="AG257">
        <v>8.8308340599999102</v>
      </c>
      <c r="AH257" t="s">
        <v>4</v>
      </c>
      <c r="AI257">
        <v>9.1644094769999302</v>
      </c>
    </row>
    <row r="258" spans="1:35" x14ac:dyDescent="0.25">
      <c r="A258" s="7">
        <v>42929</v>
      </c>
      <c r="B258" t="s">
        <v>56</v>
      </c>
      <c r="C258" s="3">
        <f>(COUNT(UserTrials[[#This Row],[Event 1]:[Time 56]])-2)/2</f>
        <v>6</v>
      </c>
      <c r="D258">
        <v>48</v>
      </c>
      <c r="E258" t="s">
        <v>21</v>
      </c>
      <c r="F258" t="s">
        <v>9</v>
      </c>
      <c r="G258" t="s">
        <v>20</v>
      </c>
      <c r="H258" t="s">
        <v>3</v>
      </c>
      <c r="I258" s="1">
        <v>6.2499998421117198E-6</v>
      </c>
      <c r="J258" t="s">
        <v>7</v>
      </c>
      <c r="K258">
        <v>1.04843843699995</v>
      </c>
      <c r="L258" t="s">
        <v>8</v>
      </c>
      <c r="M258">
        <v>1.0844924489999801</v>
      </c>
      <c r="N258" t="s">
        <v>7</v>
      </c>
      <c r="O258">
        <v>1.40894296700003</v>
      </c>
      <c r="P258" t="s">
        <v>8</v>
      </c>
      <c r="Q258">
        <v>1.4645512499998801</v>
      </c>
      <c r="R258" t="s">
        <v>7</v>
      </c>
      <c r="S258">
        <v>1.56356228999993</v>
      </c>
      <c r="T258" t="s">
        <v>8</v>
      </c>
      <c r="U258">
        <v>1.61936911399993</v>
      </c>
      <c r="V258" t="s">
        <v>7</v>
      </c>
      <c r="W258">
        <v>1.8708435399998899</v>
      </c>
      <c r="X258" t="s">
        <v>8</v>
      </c>
      <c r="Y258">
        <v>1.92921968599989</v>
      </c>
      <c r="Z258" t="s">
        <v>7</v>
      </c>
      <c r="AA258">
        <v>2.2579541200000199</v>
      </c>
      <c r="AB258" t="s">
        <v>8</v>
      </c>
      <c r="AC258">
        <v>2.2974260900000401</v>
      </c>
      <c r="AD258" t="s">
        <v>7</v>
      </c>
      <c r="AE258">
        <v>2.3965933320000601</v>
      </c>
      <c r="AF258" t="s">
        <v>8</v>
      </c>
      <c r="AG258">
        <v>2.4668849469999201</v>
      </c>
      <c r="AH258" t="s">
        <v>4</v>
      </c>
      <c r="AI258">
        <v>2.7539901559998698</v>
      </c>
    </row>
    <row r="259" spans="1:35" x14ac:dyDescent="0.25">
      <c r="A259" s="7">
        <v>42929</v>
      </c>
      <c r="B259" t="s">
        <v>56</v>
      </c>
      <c r="C259" s="3">
        <f>(COUNT(UserTrials[[#This Row],[Event 1]:[Time 56]])-2)/2</f>
        <v>6</v>
      </c>
      <c r="D259">
        <v>49</v>
      </c>
      <c r="E259" t="s">
        <v>21</v>
      </c>
      <c r="F259" t="s">
        <v>9</v>
      </c>
      <c r="G259" t="s">
        <v>20</v>
      </c>
      <c r="H259" t="s">
        <v>3</v>
      </c>
      <c r="I259" s="1">
        <v>5.6250000852742199E-6</v>
      </c>
      <c r="J259" t="s">
        <v>7</v>
      </c>
      <c r="K259">
        <v>1.39208916699999</v>
      </c>
      <c r="L259" t="s">
        <v>8</v>
      </c>
      <c r="M259">
        <v>1.43571088399994</v>
      </c>
      <c r="N259" t="s">
        <v>7</v>
      </c>
      <c r="O259">
        <v>1.88319499999988</v>
      </c>
      <c r="P259" t="s">
        <v>8</v>
      </c>
      <c r="Q259">
        <v>1.9118355200000601</v>
      </c>
      <c r="R259" t="s">
        <v>7</v>
      </c>
      <c r="S259">
        <v>2.0122024439999602</v>
      </c>
      <c r="T259" t="s">
        <v>8</v>
      </c>
      <c r="U259">
        <v>2.08157270700007</v>
      </c>
      <c r="V259" t="s">
        <v>7</v>
      </c>
      <c r="W259">
        <v>2.3679492169999299</v>
      </c>
      <c r="X259" t="s">
        <v>8</v>
      </c>
      <c r="Y259">
        <v>2.4247534900000498</v>
      </c>
      <c r="Z259" t="s">
        <v>7</v>
      </c>
      <c r="AA259">
        <v>2.6541623430000501</v>
      </c>
      <c r="AB259" t="s">
        <v>8</v>
      </c>
      <c r="AC259">
        <v>2.7364259349999398</v>
      </c>
      <c r="AD259" t="s">
        <v>7</v>
      </c>
      <c r="AE259">
        <v>2.8225821339999499</v>
      </c>
      <c r="AF259" t="s">
        <v>8</v>
      </c>
      <c r="AG259">
        <v>2.9012472899998998</v>
      </c>
      <c r="AH259" t="s">
        <v>4</v>
      </c>
      <c r="AI259">
        <v>3.2461471340000099</v>
      </c>
    </row>
    <row r="260" spans="1:35" x14ac:dyDescent="0.25">
      <c r="A260" s="7">
        <v>42929</v>
      </c>
      <c r="B260" t="s">
        <v>56</v>
      </c>
      <c r="C260" s="3">
        <f>(COUNT(UserTrials[[#This Row],[Event 1]:[Time 56]])-2)/2</f>
        <v>6</v>
      </c>
      <c r="D260">
        <v>50</v>
      </c>
      <c r="E260" t="s">
        <v>21</v>
      </c>
      <c r="F260" t="s">
        <v>9</v>
      </c>
      <c r="G260" t="s">
        <v>20</v>
      </c>
      <c r="H260" t="s">
        <v>3</v>
      </c>
      <c r="I260" s="1">
        <v>5.4160000217962003E-6</v>
      </c>
      <c r="J260" t="s">
        <v>7</v>
      </c>
      <c r="K260">
        <v>1.1923778679999899</v>
      </c>
      <c r="L260" t="s">
        <v>8</v>
      </c>
      <c r="M260">
        <v>1.2243102039999401</v>
      </c>
      <c r="N260" t="s">
        <v>7</v>
      </c>
      <c r="O260">
        <v>1.5136589070000299</v>
      </c>
      <c r="P260" t="s">
        <v>8</v>
      </c>
      <c r="Q260">
        <v>1.5578533319999199</v>
      </c>
      <c r="R260" t="s">
        <v>7</v>
      </c>
      <c r="S260">
        <v>1.6640531769999101</v>
      </c>
      <c r="T260" t="s">
        <v>8</v>
      </c>
      <c r="U260">
        <v>1.7131180199999101</v>
      </c>
      <c r="V260" t="s">
        <v>7</v>
      </c>
      <c r="W260">
        <v>1.96457265499998</v>
      </c>
      <c r="X260" t="s">
        <v>8</v>
      </c>
      <c r="Y260">
        <v>2.0231703120000399</v>
      </c>
      <c r="Z260" t="s">
        <v>7</v>
      </c>
      <c r="AA260">
        <v>2.21466781100002</v>
      </c>
      <c r="AB260" t="s">
        <v>8</v>
      </c>
      <c r="AC260">
        <v>2.26151640500006</v>
      </c>
      <c r="AD260" t="s">
        <v>7</v>
      </c>
      <c r="AE260">
        <v>2.3594178119999398</v>
      </c>
      <c r="AF260" t="s">
        <v>8</v>
      </c>
      <c r="AG260">
        <v>2.42755937399988</v>
      </c>
      <c r="AH260" t="s">
        <v>4</v>
      </c>
      <c r="AI260">
        <v>2.6906431229999699</v>
      </c>
    </row>
    <row r="261" spans="1:35" x14ac:dyDescent="0.25">
      <c r="A261" s="7">
        <v>42929</v>
      </c>
      <c r="B261" t="s">
        <v>56</v>
      </c>
      <c r="C261" s="3">
        <f>(COUNT(UserTrials[[#This Row],[Event 1]:[Time 56]])-2)/2</f>
        <v>6</v>
      </c>
      <c r="D261">
        <v>51</v>
      </c>
      <c r="E261" t="s">
        <v>21</v>
      </c>
      <c r="F261" t="s">
        <v>10</v>
      </c>
      <c r="G261" t="s">
        <v>20</v>
      </c>
      <c r="H261" t="s">
        <v>3</v>
      </c>
      <c r="I261" s="1">
        <v>5.6249998579005402E-6</v>
      </c>
      <c r="J261" t="s">
        <v>7</v>
      </c>
      <c r="K261">
        <v>18.321943481999998</v>
      </c>
      <c r="L261" t="s">
        <v>8</v>
      </c>
      <c r="M261">
        <v>18.3561199399998</v>
      </c>
      <c r="N261" t="s">
        <v>7</v>
      </c>
      <c r="O261">
        <v>18.570681606999798</v>
      </c>
      <c r="P261" t="s">
        <v>8</v>
      </c>
      <c r="Q261">
        <v>18.594043117999899</v>
      </c>
      <c r="R261" t="s">
        <v>7</v>
      </c>
      <c r="S261">
        <v>18.7088188469999</v>
      </c>
      <c r="T261" t="s">
        <v>8</v>
      </c>
      <c r="U261">
        <v>18.748822023999899</v>
      </c>
      <c r="V261" t="s">
        <v>7</v>
      </c>
      <c r="W261">
        <v>18.952256502999901</v>
      </c>
      <c r="X261" t="s">
        <v>8</v>
      </c>
      <c r="Y261">
        <v>18.975674003999899</v>
      </c>
      <c r="Z261" t="s">
        <v>7</v>
      </c>
      <c r="AA261">
        <v>19.203404888000001</v>
      </c>
      <c r="AB261" t="s">
        <v>8</v>
      </c>
      <c r="AC261">
        <v>19.237722180999899</v>
      </c>
      <c r="AD261" t="s">
        <v>7</v>
      </c>
      <c r="AE261">
        <v>19.34835447</v>
      </c>
      <c r="AF261" t="s">
        <v>8</v>
      </c>
      <c r="AG261">
        <v>19.404679419999798</v>
      </c>
      <c r="AH261" t="s">
        <v>4</v>
      </c>
      <c r="AI261">
        <v>19.717490773000002</v>
      </c>
    </row>
    <row r="262" spans="1:35" x14ac:dyDescent="0.25">
      <c r="A262" s="7">
        <v>42929</v>
      </c>
      <c r="B262" t="s">
        <v>56</v>
      </c>
      <c r="C262" s="3">
        <f>(COUNT(UserTrials[[#This Row],[Event 1]:[Time 56]])-2)/2</f>
        <v>6</v>
      </c>
      <c r="D262">
        <v>52</v>
      </c>
      <c r="E262" t="s">
        <v>21</v>
      </c>
      <c r="F262" t="s">
        <v>10</v>
      </c>
      <c r="G262" t="s">
        <v>20</v>
      </c>
      <c r="H262" t="s">
        <v>3</v>
      </c>
      <c r="I262" s="1">
        <v>6.5100000483653199E-6</v>
      </c>
      <c r="J262" t="s">
        <v>7</v>
      </c>
      <c r="K262">
        <v>1.0823829779999401</v>
      </c>
      <c r="L262" t="s">
        <v>8</v>
      </c>
      <c r="M262">
        <v>1.11999609200006</v>
      </c>
      <c r="N262" t="s">
        <v>7</v>
      </c>
      <c r="O262">
        <v>1.34992557400005</v>
      </c>
      <c r="P262" t="s">
        <v>8</v>
      </c>
      <c r="Q262">
        <v>1.40623953099998</v>
      </c>
      <c r="R262" t="s">
        <v>7</v>
      </c>
      <c r="S262">
        <v>1.5210637489999499</v>
      </c>
      <c r="T262" t="s">
        <v>8</v>
      </c>
      <c r="U262">
        <v>1.57379036399993</v>
      </c>
      <c r="V262" t="s">
        <v>7</v>
      </c>
      <c r="W262">
        <v>1.77924494700005</v>
      </c>
      <c r="X262" t="s">
        <v>8</v>
      </c>
      <c r="Y262">
        <v>1.8233936459998801</v>
      </c>
      <c r="Z262" t="s">
        <v>7</v>
      </c>
      <c r="AA262">
        <v>2.0503309890000301</v>
      </c>
      <c r="AB262" t="s">
        <v>8</v>
      </c>
      <c r="AC262">
        <v>2.0737834889998701</v>
      </c>
      <c r="AD262" t="s">
        <v>7</v>
      </c>
      <c r="AE262">
        <v>2.1856595300000601</v>
      </c>
      <c r="AF262" t="s">
        <v>8</v>
      </c>
      <c r="AG262">
        <v>2.22909781199996</v>
      </c>
      <c r="AH262" t="s">
        <v>4</v>
      </c>
      <c r="AI262">
        <v>2.5651583849998998</v>
      </c>
    </row>
    <row r="263" spans="1:35" x14ac:dyDescent="0.25">
      <c r="A263" s="7">
        <v>42929</v>
      </c>
      <c r="B263" t="s">
        <v>56</v>
      </c>
      <c r="C263" s="3">
        <f>(COUNT(UserTrials[[#This Row],[Event 1]:[Time 56]])-2)/2</f>
        <v>6</v>
      </c>
      <c r="D263">
        <v>53</v>
      </c>
      <c r="E263" t="s">
        <v>21</v>
      </c>
      <c r="F263" t="s">
        <v>10</v>
      </c>
      <c r="G263" t="s">
        <v>20</v>
      </c>
      <c r="H263" t="s">
        <v>3</v>
      </c>
      <c r="I263" s="1">
        <v>6.6149998474429501E-6</v>
      </c>
      <c r="J263" t="s">
        <v>7</v>
      </c>
      <c r="K263">
        <v>0.79477111299979697</v>
      </c>
      <c r="L263" t="s">
        <v>8</v>
      </c>
      <c r="M263">
        <v>0.83872889799999895</v>
      </c>
      <c r="N263" t="s">
        <v>7</v>
      </c>
      <c r="O263">
        <v>1.15122828399989</v>
      </c>
      <c r="P263" t="s">
        <v>8</v>
      </c>
      <c r="Q263">
        <v>1.15964869999993</v>
      </c>
      <c r="R263" t="s">
        <v>7</v>
      </c>
      <c r="S263">
        <v>1.27771973899984</v>
      </c>
      <c r="T263" t="s">
        <v>8</v>
      </c>
      <c r="U263">
        <v>1.3270696349998099</v>
      </c>
      <c r="V263" t="s">
        <v>7</v>
      </c>
      <c r="W263">
        <v>1.51516020799999</v>
      </c>
      <c r="X263" t="s">
        <v>8</v>
      </c>
      <c r="Y263">
        <v>1.55264921799994</v>
      </c>
      <c r="Z263" t="s">
        <v>7</v>
      </c>
      <c r="AA263">
        <v>1.7590869789999</v>
      </c>
      <c r="AB263" t="s">
        <v>8</v>
      </c>
      <c r="AC263">
        <v>1.8152472389999701</v>
      </c>
      <c r="AD263" t="s">
        <v>7</v>
      </c>
      <c r="AE263">
        <v>1.9207853629998199</v>
      </c>
      <c r="AF263" t="s">
        <v>8</v>
      </c>
      <c r="AG263">
        <v>1.96977333199993</v>
      </c>
      <c r="AH263" t="s">
        <v>4</v>
      </c>
      <c r="AI263">
        <v>2.3476447949999502</v>
      </c>
    </row>
    <row r="264" spans="1:35" x14ac:dyDescent="0.25">
      <c r="A264" s="7">
        <v>42929</v>
      </c>
      <c r="B264" t="s">
        <v>56</v>
      </c>
      <c r="C264" s="3">
        <f>(COUNT(UserTrials[[#This Row],[Event 1]:[Time 56]])-2)/2</f>
        <v>6</v>
      </c>
      <c r="D264">
        <v>54</v>
      </c>
      <c r="E264" t="s">
        <v>21</v>
      </c>
      <c r="F264" t="s">
        <v>10</v>
      </c>
      <c r="G264" t="s">
        <v>20</v>
      </c>
      <c r="H264" t="s">
        <v>3</v>
      </c>
      <c r="I264" s="1">
        <v>5.3650001063942901E-6</v>
      </c>
      <c r="J264" t="s">
        <v>7</v>
      </c>
      <c r="K264">
        <v>1.5432324430000699</v>
      </c>
      <c r="L264" t="s">
        <v>8</v>
      </c>
      <c r="M264">
        <v>1.5948263510001599</v>
      </c>
      <c r="N264" t="s">
        <v>7</v>
      </c>
      <c r="O264">
        <v>1.8637586419999901</v>
      </c>
      <c r="P264" t="s">
        <v>8</v>
      </c>
      <c r="Q264">
        <v>1.9042565070001201</v>
      </c>
      <c r="R264" t="s">
        <v>7</v>
      </c>
      <c r="S264">
        <v>2.00430119300017</v>
      </c>
      <c r="T264" t="s">
        <v>8</v>
      </c>
      <c r="U264">
        <v>2.0595014540001499</v>
      </c>
      <c r="V264" t="s">
        <v>7</v>
      </c>
      <c r="W264">
        <v>2.2393218710001199</v>
      </c>
      <c r="X264" t="s">
        <v>8</v>
      </c>
      <c r="Y264">
        <v>2.3238831730000098</v>
      </c>
      <c r="Z264" t="s">
        <v>7</v>
      </c>
      <c r="AA264">
        <v>2.5228667660000998</v>
      </c>
      <c r="AB264" t="s">
        <v>8</v>
      </c>
      <c r="AC264">
        <v>2.54856812100001</v>
      </c>
      <c r="AD264" t="s">
        <v>7</v>
      </c>
      <c r="AE264">
        <v>2.6544386940001901</v>
      </c>
      <c r="AF264" t="s">
        <v>8</v>
      </c>
      <c r="AG264">
        <v>2.7152618190000299</v>
      </c>
      <c r="AH264" t="s">
        <v>4</v>
      </c>
      <c r="AI264">
        <v>3.1958079790001599</v>
      </c>
    </row>
    <row r="265" spans="1:35" x14ac:dyDescent="0.25">
      <c r="A265" s="7">
        <v>42929</v>
      </c>
      <c r="B265" t="s">
        <v>56</v>
      </c>
      <c r="C265" s="3">
        <f>(COUNT(UserTrials[[#This Row],[Event 1]:[Time 56]])-2)/2</f>
        <v>6</v>
      </c>
      <c r="D265">
        <v>55</v>
      </c>
      <c r="E265" t="s">
        <v>21</v>
      </c>
      <c r="F265" t="s">
        <v>10</v>
      </c>
      <c r="G265" t="s">
        <v>20</v>
      </c>
      <c r="H265" t="s">
        <v>3</v>
      </c>
      <c r="I265" s="1">
        <v>6.3019999743119098E-6</v>
      </c>
      <c r="J265" t="s">
        <v>7</v>
      </c>
      <c r="K265">
        <v>1.14080983300004</v>
      </c>
      <c r="L265" t="s">
        <v>8</v>
      </c>
      <c r="M265">
        <v>1.1543648839999601</v>
      </c>
      <c r="N265" t="s">
        <v>7</v>
      </c>
      <c r="O265">
        <v>1.44351306099997</v>
      </c>
      <c r="P265" t="s">
        <v>8</v>
      </c>
      <c r="Q265">
        <v>1.4758310279999001</v>
      </c>
      <c r="R265" t="s">
        <v>7</v>
      </c>
      <c r="S265">
        <v>1.5859956609999699</v>
      </c>
      <c r="T265" t="s">
        <v>8</v>
      </c>
      <c r="U265">
        <v>1.6430673800000399</v>
      </c>
      <c r="V265" t="s">
        <v>7</v>
      </c>
      <c r="W265">
        <v>1.8367572239999299</v>
      </c>
      <c r="X265" t="s">
        <v>8</v>
      </c>
      <c r="Y265">
        <v>1.8928246210000399</v>
      </c>
      <c r="Z265" t="s">
        <v>7</v>
      </c>
      <c r="AA265">
        <v>2.0869684730000699</v>
      </c>
      <c r="AB265" t="s">
        <v>8</v>
      </c>
      <c r="AC265">
        <v>2.1311683700000601</v>
      </c>
      <c r="AD265" t="s">
        <v>7</v>
      </c>
      <c r="AE265">
        <v>2.2381618069998601</v>
      </c>
      <c r="AF265" t="s">
        <v>8</v>
      </c>
      <c r="AG265">
        <v>2.2861378489999402</v>
      </c>
      <c r="AH265" t="s">
        <v>4</v>
      </c>
      <c r="AI265">
        <v>2.6539988380000001</v>
      </c>
    </row>
    <row r="266" spans="1:35" x14ac:dyDescent="0.25">
      <c r="A266" s="7">
        <v>42929</v>
      </c>
      <c r="B266" t="s">
        <v>56</v>
      </c>
      <c r="C266" s="3">
        <f>(COUNT(UserTrials[[#This Row],[Event 1]:[Time 56]])-2)/2</f>
        <v>6</v>
      </c>
      <c r="D266">
        <v>56</v>
      </c>
      <c r="E266" t="s">
        <v>21</v>
      </c>
      <c r="F266" t="s">
        <v>11</v>
      </c>
      <c r="G266" t="s">
        <v>20</v>
      </c>
      <c r="H266" t="s">
        <v>3</v>
      </c>
      <c r="I266" s="1">
        <v>6.3540001065120998E-6</v>
      </c>
      <c r="J266" t="s">
        <v>7</v>
      </c>
      <c r="K266">
        <v>10.672152651999999</v>
      </c>
      <c r="L266" t="s">
        <v>8</v>
      </c>
      <c r="M266">
        <v>10.710199580000101</v>
      </c>
      <c r="N266" t="s">
        <v>7</v>
      </c>
      <c r="O266">
        <v>10.975374683999901</v>
      </c>
      <c r="P266" t="s">
        <v>8</v>
      </c>
      <c r="Q266">
        <v>11.007822860999999</v>
      </c>
      <c r="R266" t="s">
        <v>7</v>
      </c>
      <c r="S266">
        <v>11.109678903000001</v>
      </c>
      <c r="T266" t="s">
        <v>8</v>
      </c>
      <c r="U266">
        <v>11.1632919749999</v>
      </c>
      <c r="V266" t="s">
        <v>7</v>
      </c>
      <c r="W266">
        <v>11.319356246</v>
      </c>
      <c r="X266" t="s">
        <v>8</v>
      </c>
      <c r="Y266">
        <v>11.391957026</v>
      </c>
      <c r="Z266" t="s">
        <v>7</v>
      </c>
      <c r="AA266">
        <v>11.6146647349999</v>
      </c>
      <c r="AB266" t="s">
        <v>8</v>
      </c>
      <c r="AC266">
        <v>11.651165099</v>
      </c>
      <c r="AD266" t="s">
        <v>7</v>
      </c>
      <c r="AE266">
        <v>11.7503475989999</v>
      </c>
      <c r="AF266" t="s">
        <v>8</v>
      </c>
      <c r="AG266">
        <v>11.806788848999901</v>
      </c>
      <c r="AH266" t="s">
        <v>4</v>
      </c>
      <c r="AI266">
        <v>12.127511610000001</v>
      </c>
    </row>
    <row r="267" spans="1:35" x14ac:dyDescent="0.25">
      <c r="A267" s="7">
        <v>42929</v>
      </c>
      <c r="B267" t="s">
        <v>56</v>
      </c>
      <c r="C267" s="3">
        <f>(COUNT(UserTrials[[#This Row],[Event 1]:[Time 56]])-2)/2</f>
        <v>6</v>
      </c>
      <c r="D267">
        <v>57</v>
      </c>
      <c r="E267" t="s">
        <v>21</v>
      </c>
      <c r="F267" t="s">
        <v>11</v>
      </c>
      <c r="G267" t="s">
        <v>20</v>
      </c>
      <c r="H267" t="s">
        <v>3</v>
      </c>
      <c r="I267" s="1">
        <v>5.6769999901007302E-6</v>
      </c>
      <c r="J267" t="s">
        <v>7</v>
      </c>
      <c r="K267">
        <v>0.95105072799992696</v>
      </c>
      <c r="L267" t="s">
        <v>8</v>
      </c>
      <c r="M267">
        <v>1.0303741139998599</v>
      </c>
      <c r="N267" t="s">
        <v>7</v>
      </c>
      <c r="O267">
        <v>1.22517197899992</v>
      </c>
      <c r="P267" t="s">
        <v>8</v>
      </c>
      <c r="Q267">
        <v>1.2925611979999301</v>
      </c>
      <c r="R267" t="s">
        <v>7</v>
      </c>
      <c r="S267">
        <v>1.39288291499997</v>
      </c>
      <c r="T267" t="s">
        <v>8</v>
      </c>
      <c r="U267">
        <v>1.45966015499993</v>
      </c>
      <c r="V267" t="s">
        <v>7</v>
      </c>
      <c r="W267">
        <v>1.6533334880000401</v>
      </c>
      <c r="X267" t="s">
        <v>8</v>
      </c>
      <c r="Y267">
        <v>1.70962400799999</v>
      </c>
      <c r="Z267" t="s">
        <v>7</v>
      </c>
      <c r="AA267">
        <v>1.92607796700008</v>
      </c>
      <c r="AB267" t="s">
        <v>8</v>
      </c>
      <c r="AC267">
        <v>1.97217369600002</v>
      </c>
      <c r="AD267" t="s">
        <v>7</v>
      </c>
      <c r="AE267">
        <v>2.0901474459999401</v>
      </c>
      <c r="AF267" t="s">
        <v>8</v>
      </c>
      <c r="AG267">
        <v>2.1528729149999801</v>
      </c>
      <c r="AH267" t="s">
        <v>4</v>
      </c>
      <c r="AI267">
        <v>2.4163493209998701</v>
      </c>
    </row>
    <row r="268" spans="1:35" x14ac:dyDescent="0.25">
      <c r="A268" s="7">
        <v>42929</v>
      </c>
      <c r="B268" t="s">
        <v>56</v>
      </c>
      <c r="C268" s="3">
        <f>(COUNT(UserTrials[[#This Row],[Event 1]:[Time 56]])-2)/2</f>
        <v>6</v>
      </c>
      <c r="D268">
        <v>58</v>
      </c>
      <c r="E268" t="s">
        <v>21</v>
      </c>
      <c r="F268" t="s">
        <v>11</v>
      </c>
      <c r="G268" t="s">
        <v>20</v>
      </c>
      <c r="H268" t="s">
        <v>3</v>
      </c>
      <c r="I268" s="1">
        <v>5.7810000271274399E-6</v>
      </c>
      <c r="J268" t="s">
        <v>7</v>
      </c>
      <c r="K268">
        <v>0.71849770700009596</v>
      </c>
      <c r="L268" t="s">
        <v>8</v>
      </c>
      <c r="M268">
        <v>0.77527520700004904</v>
      </c>
      <c r="N268" t="s">
        <v>7</v>
      </c>
      <c r="O268">
        <v>1.0030601030000501</v>
      </c>
      <c r="P268" t="s">
        <v>8</v>
      </c>
      <c r="Q268">
        <v>1.0493336460001501</v>
      </c>
      <c r="R268" t="s">
        <v>7</v>
      </c>
      <c r="S268">
        <v>1.1370340100002001</v>
      </c>
      <c r="T268" t="s">
        <v>8</v>
      </c>
      <c r="U268">
        <v>1.21720578100007</v>
      </c>
      <c r="V268" t="s">
        <v>7</v>
      </c>
      <c r="W268">
        <v>1.3886519260001899</v>
      </c>
      <c r="X268" t="s">
        <v>8</v>
      </c>
      <c r="Y268">
        <v>1.4303752600001101</v>
      </c>
      <c r="Z268" t="s">
        <v>7</v>
      </c>
      <c r="AA268">
        <v>1.64880526000001</v>
      </c>
      <c r="AB268" t="s">
        <v>8</v>
      </c>
      <c r="AC268">
        <v>1.6930731240001899</v>
      </c>
      <c r="AD268" t="s">
        <v>7</v>
      </c>
      <c r="AE268">
        <v>1.78322250000019</v>
      </c>
      <c r="AF268" t="s">
        <v>8</v>
      </c>
      <c r="AG268">
        <v>1.87144109400014</v>
      </c>
      <c r="AH268" t="s">
        <v>4</v>
      </c>
      <c r="AI268">
        <v>2.19588140700011</v>
      </c>
    </row>
    <row r="269" spans="1:35" x14ac:dyDescent="0.25">
      <c r="A269" s="7">
        <v>42929</v>
      </c>
      <c r="B269" t="s">
        <v>56</v>
      </c>
      <c r="C269" s="3">
        <f>(COUNT(UserTrials[[#This Row],[Event 1]:[Time 56]])-2)/2</f>
        <v>6</v>
      </c>
      <c r="D269">
        <v>59</v>
      </c>
      <c r="E269" t="s">
        <v>21</v>
      </c>
      <c r="F269" t="s">
        <v>11</v>
      </c>
      <c r="G269" t="s">
        <v>20</v>
      </c>
      <c r="H269" t="s">
        <v>3</v>
      </c>
      <c r="I269" s="1">
        <v>5.3640001169696899E-6</v>
      </c>
      <c r="J269" t="s">
        <v>7</v>
      </c>
      <c r="K269">
        <v>0.83103093400018202</v>
      </c>
      <c r="L269" t="s">
        <v>8</v>
      </c>
      <c r="M269">
        <v>0.88910916400004603</v>
      </c>
      <c r="N269" t="s">
        <v>7</v>
      </c>
      <c r="O269">
        <v>1.1930273920001999</v>
      </c>
      <c r="P269" t="s">
        <v>8</v>
      </c>
      <c r="Q269">
        <v>1.2223276020001701</v>
      </c>
      <c r="R269" t="s">
        <v>7</v>
      </c>
      <c r="S269">
        <v>1.3311179660001899</v>
      </c>
      <c r="T269" t="s">
        <v>8</v>
      </c>
      <c r="U269">
        <v>1.3889628610002001</v>
      </c>
      <c r="V269" t="s">
        <v>7</v>
      </c>
      <c r="W269">
        <v>1.5949541660002</v>
      </c>
      <c r="X269" t="s">
        <v>8</v>
      </c>
      <c r="Y269">
        <v>1.65097207900021</v>
      </c>
      <c r="Z269" t="s">
        <v>7</v>
      </c>
      <c r="AA269">
        <v>1.85745004900013</v>
      </c>
      <c r="AB269" t="s">
        <v>8</v>
      </c>
      <c r="AC269">
        <v>1.9244967150000301</v>
      </c>
      <c r="AD269" t="s">
        <v>7</v>
      </c>
      <c r="AE269">
        <v>2.0264867150001402</v>
      </c>
      <c r="AF269" t="s">
        <v>8</v>
      </c>
      <c r="AG269">
        <v>2.0919776010000501</v>
      </c>
      <c r="AH269" t="s">
        <v>4</v>
      </c>
      <c r="AI269">
        <v>2.3955749960000499</v>
      </c>
    </row>
    <row r="270" spans="1:35" x14ac:dyDescent="0.25">
      <c r="A270" s="7">
        <v>42929</v>
      </c>
      <c r="B270" t="s">
        <v>56</v>
      </c>
      <c r="C270" s="3">
        <f>(COUNT(UserTrials[[#This Row],[Event 1]:[Time 56]])-2)/2</f>
        <v>6</v>
      </c>
      <c r="D270">
        <v>60</v>
      </c>
      <c r="E270" t="s">
        <v>21</v>
      </c>
      <c r="F270" t="s">
        <v>11</v>
      </c>
      <c r="G270" t="s">
        <v>20</v>
      </c>
      <c r="H270" t="s">
        <v>3</v>
      </c>
      <c r="I270" s="1">
        <v>6.7710000166698499E-6</v>
      </c>
      <c r="J270" t="s">
        <v>7</v>
      </c>
      <c r="K270">
        <v>1.2240821349998801</v>
      </c>
      <c r="L270" t="s">
        <v>8</v>
      </c>
      <c r="M270">
        <v>1.26766031299985</v>
      </c>
      <c r="N270" t="s">
        <v>7</v>
      </c>
      <c r="O270">
        <v>1.5949949480000201</v>
      </c>
      <c r="P270" t="s">
        <v>8</v>
      </c>
      <c r="Q270">
        <v>1.63682541599996</v>
      </c>
      <c r="R270" t="s">
        <v>7</v>
      </c>
      <c r="S270">
        <v>1.7604296869999401</v>
      </c>
      <c r="T270" t="s">
        <v>8</v>
      </c>
      <c r="U270">
        <v>1.8273780729998601</v>
      </c>
      <c r="V270" t="s">
        <v>7</v>
      </c>
      <c r="W270">
        <v>2.0897918759999299</v>
      </c>
      <c r="X270" t="s">
        <v>8</v>
      </c>
      <c r="Y270">
        <v>2.1371108339999401</v>
      </c>
      <c r="Z270" t="s">
        <v>7</v>
      </c>
      <c r="AA270">
        <v>2.3288607279998801</v>
      </c>
      <c r="AB270" t="s">
        <v>8</v>
      </c>
      <c r="AC270">
        <v>2.3756416139999601</v>
      </c>
      <c r="AD270" t="s">
        <v>7</v>
      </c>
      <c r="AE270">
        <v>2.47474520800005</v>
      </c>
      <c r="AF270" t="s">
        <v>8</v>
      </c>
      <c r="AG270">
        <v>2.5421560409999899</v>
      </c>
      <c r="AH270" t="s">
        <v>4</v>
      </c>
      <c r="AI270">
        <v>2.8196769789999498</v>
      </c>
    </row>
    <row r="271" spans="1:35" x14ac:dyDescent="0.25">
      <c r="A271" s="7">
        <v>42929</v>
      </c>
      <c r="B271" t="s">
        <v>56</v>
      </c>
      <c r="C271" s="3">
        <f>(COUNT(UserTrials[[#This Row],[Event 1]:[Time 56]])-2)/2</f>
        <v>6</v>
      </c>
      <c r="D271">
        <v>61</v>
      </c>
      <c r="E271" t="s">
        <v>22</v>
      </c>
      <c r="F271" t="s">
        <v>6</v>
      </c>
      <c r="G271" t="s">
        <v>20</v>
      </c>
      <c r="H271" t="s">
        <v>3</v>
      </c>
      <c r="I271" s="1">
        <v>3.64600009561399E-6</v>
      </c>
      <c r="J271" t="s">
        <v>7</v>
      </c>
      <c r="K271">
        <v>37.636764411999998</v>
      </c>
      <c r="L271" t="s">
        <v>8</v>
      </c>
      <c r="M271">
        <v>37.695870038000002</v>
      </c>
      <c r="N271" t="s">
        <v>7</v>
      </c>
      <c r="O271">
        <v>38.286582848999998</v>
      </c>
      <c r="P271" t="s">
        <v>8</v>
      </c>
      <c r="Q271">
        <v>38.338542903000103</v>
      </c>
      <c r="R271" t="s">
        <v>7</v>
      </c>
      <c r="S271">
        <v>38.4944075370001</v>
      </c>
      <c r="T271" t="s">
        <v>8</v>
      </c>
      <c r="U271">
        <v>38.581226702999999</v>
      </c>
      <c r="V271" t="s">
        <v>7</v>
      </c>
      <c r="W271">
        <v>39.214195508000103</v>
      </c>
      <c r="X271" t="s">
        <v>8</v>
      </c>
      <c r="Y271">
        <v>39.257996755999997</v>
      </c>
      <c r="Z271" t="s">
        <v>7</v>
      </c>
      <c r="AA271">
        <v>40.143967589000098</v>
      </c>
      <c r="AB271" t="s">
        <v>8</v>
      </c>
      <c r="AC271">
        <v>40.192405453999903</v>
      </c>
      <c r="AD271" t="s">
        <v>7</v>
      </c>
      <c r="AE271">
        <v>40.362566600000001</v>
      </c>
      <c r="AF271" t="s">
        <v>8</v>
      </c>
      <c r="AG271">
        <v>40.419441807000098</v>
      </c>
      <c r="AH271" t="s">
        <v>4</v>
      </c>
      <c r="AI271">
        <v>44.257982796</v>
      </c>
    </row>
    <row r="272" spans="1:35" x14ac:dyDescent="0.25">
      <c r="A272" s="7">
        <v>42929</v>
      </c>
      <c r="B272" t="s">
        <v>56</v>
      </c>
      <c r="C272" s="3">
        <f>(COUNT(UserTrials[[#This Row],[Event 1]:[Time 56]])-2)/2</f>
        <v>6</v>
      </c>
      <c r="D272">
        <v>62</v>
      </c>
      <c r="E272" t="s">
        <v>22</v>
      </c>
      <c r="F272" t="s">
        <v>6</v>
      </c>
      <c r="G272" t="s">
        <v>20</v>
      </c>
      <c r="H272" t="s">
        <v>3</v>
      </c>
      <c r="I272" s="1">
        <v>7.5529999321588497E-6</v>
      </c>
      <c r="J272" t="s">
        <v>7</v>
      </c>
      <c r="K272">
        <v>10.605117093999899</v>
      </c>
      <c r="L272" t="s">
        <v>8</v>
      </c>
      <c r="M272">
        <v>10.649530521000001</v>
      </c>
      <c r="N272" t="s">
        <v>7</v>
      </c>
      <c r="O272">
        <v>11.2047436499999</v>
      </c>
      <c r="P272" t="s">
        <v>8</v>
      </c>
      <c r="Q272">
        <v>11.256882121999899</v>
      </c>
      <c r="R272" t="s">
        <v>7</v>
      </c>
      <c r="S272">
        <v>11.3914279729999</v>
      </c>
      <c r="T272" t="s">
        <v>8</v>
      </c>
      <c r="U272">
        <v>11.435310047</v>
      </c>
      <c r="V272" t="s">
        <v>7</v>
      </c>
      <c r="W272">
        <v>12.1753653079999</v>
      </c>
      <c r="X272" t="s">
        <v>8</v>
      </c>
      <c r="Y272">
        <v>12.195801401999899</v>
      </c>
      <c r="Z272" t="s">
        <v>7</v>
      </c>
      <c r="AA272">
        <v>12.9926258289999</v>
      </c>
      <c r="AB272" t="s">
        <v>8</v>
      </c>
      <c r="AC272">
        <v>13.004344058999999</v>
      </c>
      <c r="AD272" t="s">
        <v>7</v>
      </c>
      <c r="AE272">
        <v>13.170416246</v>
      </c>
      <c r="AF272" t="s">
        <v>8</v>
      </c>
      <c r="AG272">
        <v>13.206984006000001</v>
      </c>
      <c r="AH272" t="s">
        <v>4</v>
      </c>
      <c r="AI272">
        <v>14.907166300999901</v>
      </c>
    </row>
    <row r="273" spans="1:35" x14ac:dyDescent="0.25">
      <c r="A273" s="7">
        <v>42929</v>
      </c>
      <c r="B273" t="s">
        <v>56</v>
      </c>
      <c r="C273" s="3">
        <f>(COUNT(UserTrials[[#This Row],[Event 1]:[Time 56]])-2)/2</f>
        <v>6</v>
      </c>
      <c r="D273">
        <v>63</v>
      </c>
      <c r="E273" t="s">
        <v>22</v>
      </c>
      <c r="F273" t="s">
        <v>6</v>
      </c>
      <c r="G273" t="s">
        <v>20</v>
      </c>
      <c r="H273" t="s">
        <v>3</v>
      </c>
      <c r="I273" s="1">
        <v>1.2500000138970701E-5</v>
      </c>
      <c r="J273" t="s">
        <v>7</v>
      </c>
      <c r="K273">
        <v>1.3296295889999701</v>
      </c>
      <c r="L273" t="s">
        <v>8</v>
      </c>
      <c r="M273">
        <v>1.3696294740000201</v>
      </c>
      <c r="N273" t="s">
        <v>7</v>
      </c>
      <c r="O273">
        <v>1.9258444750000701</v>
      </c>
      <c r="P273" t="s">
        <v>8</v>
      </c>
      <c r="Q273">
        <v>1.98814905600011</v>
      </c>
      <c r="R273" t="s">
        <v>7</v>
      </c>
      <c r="S273">
        <v>2.1183024419999499</v>
      </c>
      <c r="T273" t="s">
        <v>8</v>
      </c>
      <c r="U273">
        <v>2.1553143690000498</v>
      </c>
      <c r="V273" t="s">
        <v>7</v>
      </c>
      <c r="W273">
        <v>2.8887476510001302</v>
      </c>
      <c r="X273" t="s">
        <v>8</v>
      </c>
      <c r="Y273">
        <v>2.9106026510000902</v>
      </c>
      <c r="Z273" t="s">
        <v>7</v>
      </c>
      <c r="AA273">
        <v>3.73592442300014</v>
      </c>
      <c r="AB273" t="s">
        <v>8</v>
      </c>
      <c r="AC273">
        <v>3.7643821290000599</v>
      </c>
      <c r="AD273" t="s">
        <v>7</v>
      </c>
      <c r="AE273">
        <v>3.9174724940000898</v>
      </c>
      <c r="AF273" t="s">
        <v>8</v>
      </c>
      <c r="AG273">
        <v>3.94143681700006</v>
      </c>
      <c r="AH273" t="s">
        <v>4</v>
      </c>
      <c r="AI273">
        <v>4.9950574940000898</v>
      </c>
    </row>
    <row r="274" spans="1:35" x14ac:dyDescent="0.25">
      <c r="A274" s="7">
        <v>42929</v>
      </c>
      <c r="B274" t="s">
        <v>56</v>
      </c>
      <c r="C274" s="3">
        <f>(COUNT(UserTrials[[#This Row],[Event 1]:[Time 56]])-2)/2</f>
        <v>6</v>
      </c>
      <c r="D274">
        <v>64</v>
      </c>
      <c r="E274" t="s">
        <v>22</v>
      </c>
      <c r="F274" t="s">
        <v>6</v>
      </c>
      <c r="G274" t="s">
        <v>20</v>
      </c>
      <c r="H274" t="s">
        <v>3</v>
      </c>
      <c r="I274" s="1">
        <v>6.2500000694853901E-6</v>
      </c>
      <c r="J274" t="s">
        <v>7</v>
      </c>
      <c r="K274">
        <v>1.34784274100002</v>
      </c>
      <c r="L274" t="s">
        <v>8</v>
      </c>
      <c r="M274">
        <v>1.36374187399997</v>
      </c>
      <c r="N274" t="s">
        <v>7</v>
      </c>
      <c r="O274">
        <v>1.9275850870001201</v>
      </c>
      <c r="P274" t="s">
        <v>8</v>
      </c>
      <c r="Q274">
        <v>1.9822253140000601</v>
      </c>
      <c r="R274" t="s">
        <v>7</v>
      </c>
      <c r="S274">
        <v>2.1242232290001</v>
      </c>
      <c r="T274" t="s">
        <v>8</v>
      </c>
      <c r="U274">
        <v>2.1609732799999999</v>
      </c>
      <c r="V274" t="s">
        <v>7</v>
      </c>
      <c r="W274">
        <v>3.0128820940001302</v>
      </c>
      <c r="X274" t="s">
        <v>8</v>
      </c>
      <c r="Y274">
        <v>3.0588112509999501</v>
      </c>
      <c r="Z274" t="s">
        <v>7</v>
      </c>
      <c r="AA274">
        <v>3.8104971860000201</v>
      </c>
      <c r="AB274" t="s">
        <v>8</v>
      </c>
      <c r="AC274">
        <v>3.87981494700011</v>
      </c>
      <c r="AD274" t="s">
        <v>7</v>
      </c>
      <c r="AE274">
        <v>3.9937902589999701</v>
      </c>
      <c r="AF274" t="s">
        <v>8</v>
      </c>
      <c r="AG274">
        <v>4.0588854679999704</v>
      </c>
      <c r="AH274" t="s">
        <v>4</v>
      </c>
      <c r="AI274">
        <v>5.1210883840001298</v>
      </c>
    </row>
    <row r="275" spans="1:35" x14ac:dyDescent="0.25">
      <c r="A275" s="7">
        <v>42929</v>
      </c>
      <c r="B275" t="s">
        <v>56</v>
      </c>
      <c r="C275" s="3">
        <f>(COUNT(UserTrials[[#This Row],[Event 1]:[Time 56]])-2)/2</f>
        <v>6</v>
      </c>
      <c r="D275">
        <v>65</v>
      </c>
      <c r="E275" t="s">
        <v>22</v>
      </c>
      <c r="F275" t="s">
        <v>6</v>
      </c>
      <c r="G275" t="s">
        <v>20</v>
      </c>
      <c r="H275" t="s">
        <v>3</v>
      </c>
      <c r="I275" s="1">
        <v>6.1450000430340802E-6</v>
      </c>
      <c r="J275" t="s">
        <v>7</v>
      </c>
      <c r="K275">
        <v>1.1856398949998901</v>
      </c>
      <c r="L275" t="s">
        <v>8</v>
      </c>
      <c r="M275">
        <v>1.1907782299999701</v>
      </c>
      <c r="N275" t="s">
        <v>7</v>
      </c>
      <c r="O275">
        <v>1.7410629670000599</v>
      </c>
      <c r="P275" t="s">
        <v>8</v>
      </c>
      <c r="Q275">
        <v>1.796631144</v>
      </c>
      <c r="R275" t="s">
        <v>7</v>
      </c>
      <c r="S275">
        <v>1.9209692689998901</v>
      </c>
      <c r="T275" t="s">
        <v>8</v>
      </c>
      <c r="U275">
        <v>1.9751912480000999</v>
      </c>
      <c r="V275" t="s">
        <v>7</v>
      </c>
      <c r="W275">
        <v>2.8332376169998899</v>
      </c>
      <c r="X275" t="s">
        <v>8</v>
      </c>
      <c r="Y275">
        <v>2.8843554049999498</v>
      </c>
      <c r="Z275" t="s">
        <v>7</v>
      </c>
      <c r="AA275">
        <v>3.5670184870000399</v>
      </c>
      <c r="AB275" t="s">
        <v>8</v>
      </c>
      <c r="AC275">
        <v>3.6030435380000601</v>
      </c>
      <c r="AD275" t="s">
        <v>7</v>
      </c>
      <c r="AE275">
        <v>3.7456035390000499</v>
      </c>
      <c r="AF275" t="s">
        <v>8</v>
      </c>
      <c r="AG275">
        <v>3.79327432099989</v>
      </c>
      <c r="AH275" t="s">
        <v>4</v>
      </c>
      <c r="AI275">
        <v>4.6246595840000202</v>
      </c>
    </row>
    <row r="276" spans="1:35" x14ac:dyDescent="0.25">
      <c r="A276" s="7">
        <v>42929</v>
      </c>
      <c r="B276" t="s">
        <v>56</v>
      </c>
      <c r="C276" s="3">
        <f>(COUNT(UserTrials[[#This Row],[Event 1]:[Time 56]])-2)/2</f>
        <v>6</v>
      </c>
      <c r="D276">
        <v>66</v>
      </c>
      <c r="E276" t="s">
        <v>22</v>
      </c>
      <c r="F276" t="s">
        <v>6</v>
      </c>
      <c r="G276" t="s">
        <v>20</v>
      </c>
      <c r="H276" t="s">
        <v>3</v>
      </c>
      <c r="I276" s="1">
        <v>7.2920001912279901E-6</v>
      </c>
      <c r="J276" t="s">
        <v>7</v>
      </c>
      <c r="K276">
        <v>1.0780258820000199</v>
      </c>
      <c r="L276" t="s">
        <v>8</v>
      </c>
      <c r="M276">
        <v>1.12416223600007</v>
      </c>
      <c r="N276" t="s">
        <v>7</v>
      </c>
      <c r="O276">
        <v>1.77688952800008</v>
      </c>
      <c r="P276" t="s">
        <v>8</v>
      </c>
      <c r="Q276">
        <v>1.8051984860001</v>
      </c>
      <c r="R276" t="s">
        <v>7</v>
      </c>
      <c r="S276">
        <v>1.9608391640001599</v>
      </c>
      <c r="T276" t="s">
        <v>8</v>
      </c>
      <c r="U276">
        <v>1.99581556900011</v>
      </c>
      <c r="V276" t="s">
        <v>7</v>
      </c>
      <c r="W276">
        <v>2.73953077800001</v>
      </c>
      <c r="X276" t="s">
        <v>8</v>
      </c>
      <c r="Y276">
        <v>2.79043994400012</v>
      </c>
      <c r="Z276" t="s">
        <v>7</v>
      </c>
      <c r="AA276">
        <v>3.4357446920000698</v>
      </c>
      <c r="AB276" t="s">
        <v>8</v>
      </c>
      <c r="AC276">
        <v>3.4951486930001399</v>
      </c>
      <c r="AD276" t="s">
        <v>7</v>
      </c>
      <c r="AE276">
        <v>3.6264171840000401</v>
      </c>
      <c r="AF276" t="s">
        <v>8</v>
      </c>
      <c r="AG276">
        <v>3.6859298910001099</v>
      </c>
      <c r="AH276" t="s">
        <v>4</v>
      </c>
      <c r="AI276">
        <v>4.7054951530001201</v>
      </c>
    </row>
    <row r="277" spans="1:35" x14ac:dyDescent="0.25">
      <c r="A277" s="7">
        <v>42929</v>
      </c>
      <c r="B277" t="s">
        <v>56</v>
      </c>
      <c r="C277" s="3">
        <f>(COUNT(UserTrials[[#This Row],[Event 1]:[Time 56]])-2)/2</f>
        <v>6</v>
      </c>
      <c r="D277">
        <v>67</v>
      </c>
      <c r="E277" t="s">
        <v>22</v>
      </c>
      <c r="F277" t="s">
        <v>6</v>
      </c>
      <c r="G277" t="s">
        <v>20</v>
      </c>
      <c r="H277" t="s">
        <v>3</v>
      </c>
      <c r="I277" s="1">
        <v>5.6769999901007302E-6</v>
      </c>
      <c r="J277" t="s">
        <v>7</v>
      </c>
      <c r="K277">
        <v>1.1831413800000501</v>
      </c>
      <c r="L277" t="s">
        <v>8</v>
      </c>
      <c r="M277">
        <v>1.2291278380000601</v>
      </c>
      <c r="N277" t="s">
        <v>7</v>
      </c>
      <c r="O277">
        <v>1.82874383000012</v>
      </c>
      <c r="P277" t="s">
        <v>8</v>
      </c>
      <c r="Q277">
        <v>1.88353774799998</v>
      </c>
      <c r="R277" t="s">
        <v>7</v>
      </c>
      <c r="S277">
        <v>2.03620539200005</v>
      </c>
      <c r="T277" t="s">
        <v>8</v>
      </c>
      <c r="U277">
        <v>2.0865221189999299</v>
      </c>
      <c r="V277" t="s">
        <v>7</v>
      </c>
      <c r="W277">
        <v>2.7960084359999602</v>
      </c>
      <c r="X277" t="s">
        <v>8</v>
      </c>
      <c r="Y277">
        <v>2.81994494500008</v>
      </c>
      <c r="Z277" t="s">
        <v>7</v>
      </c>
      <c r="AA277">
        <v>3.6110448370000001</v>
      </c>
      <c r="AB277" t="s">
        <v>8</v>
      </c>
      <c r="AC277">
        <v>3.6510065100001099</v>
      </c>
      <c r="AD277" t="s">
        <v>7</v>
      </c>
      <c r="AE277">
        <v>3.78136786300001</v>
      </c>
      <c r="AF277" t="s">
        <v>8</v>
      </c>
      <c r="AG277">
        <v>3.8437670810001201</v>
      </c>
      <c r="AH277" t="s">
        <v>4</v>
      </c>
      <c r="AI277">
        <v>4.5213098520000496</v>
      </c>
    </row>
    <row r="278" spans="1:35" x14ac:dyDescent="0.25">
      <c r="A278" s="7">
        <v>42929</v>
      </c>
      <c r="B278" t="s">
        <v>56</v>
      </c>
      <c r="C278" s="3">
        <f>(COUNT(UserTrials[[#This Row],[Event 1]:[Time 56]])-2)/2</f>
        <v>6</v>
      </c>
      <c r="D278">
        <v>68</v>
      </c>
      <c r="E278" t="s">
        <v>22</v>
      </c>
      <c r="F278" t="s">
        <v>6</v>
      </c>
      <c r="G278" t="s">
        <v>20</v>
      </c>
      <c r="H278" t="s">
        <v>3</v>
      </c>
      <c r="I278" s="1">
        <v>5.5730001804477002E-6</v>
      </c>
      <c r="J278" t="s">
        <v>7</v>
      </c>
      <c r="K278">
        <v>0.81774570700008498</v>
      </c>
      <c r="L278" t="s">
        <v>8</v>
      </c>
      <c r="M278">
        <v>0.825946157000089</v>
      </c>
      <c r="N278" t="s">
        <v>7</v>
      </c>
      <c r="O278">
        <v>1.4697071240000199</v>
      </c>
      <c r="P278" t="s">
        <v>8</v>
      </c>
      <c r="Q278">
        <v>1.51575103200002</v>
      </c>
      <c r="R278" t="s">
        <v>7</v>
      </c>
      <c r="S278">
        <v>1.6492124370001799</v>
      </c>
      <c r="T278" t="s">
        <v>8</v>
      </c>
      <c r="U278">
        <v>1.69466665699997</v>
      </c>
      <c r="V278" t="s">
        <v>7</v>
      </c>
      <c r="W278">
        <v>2.4152987810000401</v>
      </c>
      <c r="X278" t="s">
        <v>8</v>
      </c>
      <c r="Y278">
        <v>2.4288008309999798</v>
      </c>
      <c r="Z278" t="s">
        <v>7</v>
      </c>
      <c r="AA278">
        <v>3.1316726980001</v>
      </c>
      <c r="AB278" t="s">
        <v>8</v>
      </c>
      <c r="AC278">
        <v>3.2000027170001801</v>
      </c>
      <c r="AD278" t="s">
        <v>7</v>
      </c>
      <c r="AE278">
        <v>3.3769003730001201</v>
      </c>
      <c r="AF278" t="s">
        <v>8</v>
      </c>
      <c r="AG278">
        <v>3.4002455470001598</v>
      </c>
      <c r="AH278" t="s">
        <v>4</v>
      </c>
      <c r="AI278">
        <v>4.1184366449999699</v>
      </c>
    </row>
    <row r="279" spans="1:35" x14ac:dyDescent="0.25">
      <c r="A279" s="7">
        <v>42929</v>
      </c>
      <c r="B279" t="s">
        <v>56</v>
      </c>
      <c r="C279" s="3">
        <f>(COUNT(UserTrials[[#This Row],[Event 1]:[Time 56]])-2)/2</f>
        <v>6</v>
      </c>
      <c r="D279">
        <v>69</v>
      </c>
      <c r="E279" t="s">
        <v>22</v>
      </c>
      <c r="F279" t="s">
        <v>6</v>
      </c>
      <c r="G279" t="s">
        <v>20</v>
      </c>
      <c r="H279" t="s">
        <v>3</v>
      </c>
      <c r="I279" s="1">
        <v>5.4160000217962003E-6</v>
      </c>
      <c r="J279" t="s">
        <v>7</v>
      </c>
      <c r="K279">
        <v>1.0611255860001101</v>
      </c>
      <c r="L279" t="s">
        <v>8</v>
      </c>
      <c r="M279">
        <v>1.1496801580001299</v>
      </c>
      <c r="N279" t="s">
        <v>7</v>
      </c>
      <c r="O279">
        <v>1.61308047700003</v>
      </c>
      <c r="P279" t="s">
        <v>8</v>
      </c>
      <c r="Q279">
        <v>1.6590838609999901</v>
      </c>
      <c r="R279" t="s">
        <v>7</v>
      </c>
      <c r="S279">
        <v>1.79187979800008</v>
      </c>
      <c r="T279" t="s">
        <v>8</v>
      </c>
      <c r="U279">
        <v>1.8374591740000501</v>
      </c>
      <c r="V279" t="s">
        <v>7</v>
      </c>
      <c r="W279">
        <v>2.6712994330000499</v>
      </c>
      <c r="X279" t="s">
        <v>8</v>
      </c>
      <c r="Y279">
        <v>2.72150719399996</v>
      </c>
      <c r="Z279" t="s">
        <v>7</v>
      </c>
      <c r="AA279">
        <v>3.5395565690000601</v>
      </c>
      <c r="AB279" t="s">
        <v>8</v>
      </c>
      <c r="AC279">
        <v>3.5795279750000102</v>
      </c>
      <c r="AD279" t="s">
        <v>7</v>
      </c>
      <c r="AE279">
        <v>3.7259589130001101</v>
      </c>
      <c r="AF279" t="s">
        <v>8</v>
      </c>
      <c r="AG279">
        <v>3.7706976100000702</v>
      </c>
      <c r="AH279" t="s">
        <v>4</v>
      </c>
      <c r="AI279">
        <v>4.4381142270001401</v>
      </c>
    </row>
    <row r="280" spans="1:35" x14ac:dyDescent="0.25">
      <c r="A280" s="7">
        <v>42929</v>
      </c>
      <c r="B280" t="s">
        <v>56</v>
      </c>
      <c r="C280" s="3">
        <f>(COUNT(UserTrials[[#This Row],[Event 1]:[Time 56]])-2)/2</f>
        <v>6</v>
      </c>
      <c r="D280">
        <v>70</v>
      </c>
      <c r="E280" t="s">
        <v>22</v>
      </c>
      <c r="F280" t="s">
        <v>6</v>
      </c>
      <c r="G280" t="s">
        <v>20</v>
      </c>
      <c r="H280" t="s">
        <v>3</v>
      </c>
      <c r="I280" s="1">
        <v>5.8850000641541496E-6</v>
      </c>
      <c r="J280" t="s">
        <v>7</v>
      </c>
      <c r="K280">
        <v>0.82609667400015496</v>
      </c>
      <c r="L280" t="s">
        <v>8</v>
      </c>
      <c r="M280">
        <v>0.84888342800013505</v>
      </c>
      <c r="N280" t="s">
        <v>7</v>
      </c>
      <c r="O280">
        <v>1.5416458300000999</v>
      </c>
      <c r="P280" t="s">
        <v>8</v>
      </c>
      <c r="Q280">
        <v>1.5802273409999501</v>
      </c>
      <c r="R280" t="s">
        <v>7</v>
      </c>
      <c r="S280">
        <v>1.68866275799996</v>
      </c>
      <c r="T280" t="s">
        <v>8</v>
      </c>
      <c r="U280">
        <v>1.75860671600003</v>
      </c>
      <c r="V280" t="s">
        <v>7</v>
      </c>
      <c r="W280">
        <v>2.60336744799997</v>
      </c>
      <c r="X280" t="s">
        <v>8</v>
      </c>
      <c r="Y280">
        <v>2.6544908299999799</v>
      </c>
      <c r="Z280" t="s">
        <v>7</v>
      </c>
      <c r="AA280">
        <v>3.3035784860001001</v>
      </c>
      <c r="AB280" t="s">
        <v>8</v>
      </c>
      <c r="AC280">
        <v>3.3354966629999501</v>
      </c>
      <c r="AD280" t="s">
        <v>7</v>
      </c>
      <c r="AE280">
        <v>3.4571572360000502</v>
      </c>
      <c r="AF280" t="s">
        <v>8</v>
      </c>
      <c r="AG280">
        <v>3.51473077700006</v>
      </c>
      <c r="AH280" t="s">
        <v>4</v>
      </c>
      <c r="AI280">
        <v>4.2998926039999699</v>
      </c>
    </row>
    <row r="281" spans="1:35" x14ac:dyDescent="0.25">
      <c r="A281" s="7">
        <v>42929</v>
      </c>
      <c r="B281" t="s">
        <v>56</v>
      </c>
      <c r="C281" s="3">
        <f>(COUNT(UserTrials[[#This Row],[Event 1]:[Time 56]])-2)/2</f>
        <v>6</v>
      </c>
      <c r="D281">
        <v>71</v>
      </c>
      <c r="E281" t="s">
        <v>22</v>
      </c>
      <c r="F281" t="s">
        <v>6</v>
      </c>
      <c r="G281" t="s">
        <v>20</v>
      </c>
      <c r="H281" t="s">
        <v>3</v>
      </c>
      <c r="I281" s="1">
        <v>5.8329999319539596E-6</v>
      </c>
      <c r="J281" t="s">
        <v>7</v>
      </c>
      <c r="K281">
        <v>0.62300822399993105</v>
      </c>
      <c r="L281" t="s">
        <v>8</v>
      </c>
      <c r="M281">
        <v>0.66649515199992404</v>
      </c>
      <c r="N281" t="s">
        <v>7</v>
      </c>
      <c r="O281">
        <v>1.3536630159999199</v>
      </c>
      <c r="P281" t="s">
        <v>8</v>
      </c>
      <c r="Q281">
        <v>1.3975612449999</v>
      </c>
      <c r="R281" t="s">
        <v>7</v>
      </c>
      <c r="S281">
        <v>1.53933650599992</v>
      </c>
      <c r="T281" t="s">
        <v>8</v>
      </c>
      <c r="U281">
        <v>1.5652695779999699</v>
      </c>
      <c r="V281" t="s">
        <v>7</v>
      </c>
      <c r="W281">
        <v>2.5513905259999698</v>
      </c>
      <c r="X281" t="s">
        <v>8</v>
      </c>
      <c r="Y281">
        <v>2.58638061900001</v>
      </c>
      <c r="Z281" t="s">
        <v>7</v>
      </c>
      <c r="AA281">
        <v>3.4369465039999301</v>
      </c>
      <c r="AB281" t="s">
        <v>8</v>
      </c>
      <c r="AC281">
        <v>3.49501536000002</v>
      </c>
      <c r="AD281" t="s">
        <v>7</v>
      </c>
      <c r="AE281">
        <v>3.6367347860000301</v>
      </c>
      <c r="AF281" t="s">
        <v>8</v>
      </c>
      <c r="AG281">
        <v>3.67362926600003</v>
      </c>
      <c r="AH281" t="s">
        <v>4</v>
      </c>
      <c r="AI281">
        <v>4.3690859850000798</v>
      </c>
    </row>
    <row r="282" spans="1:35" x14ac:dyDescent="0.25">
      <c r="A282" s="7">
        <v>42929</v>
      </c>
      <c r="B282" t="s">
        <v>56</v>
      </c>
      <c r="C282" s="3">
        <f>(COUNT(UserTrials[[#This Row],[Event 1]:[Time 56]])-2)/2</f>
        <v>6</v>
      </c>
      <c r="D282">
        <v>72</v>
      </c>
      <c r="E282" t="s">
        <v>22</v>
      </c>
      <c r="F282" t="s">
        <v>6</v>
      </c>
      <c r="G282" t="s">
        <v>20</v>
      </c>
      <c r="H282" t="s">
        <v>3</v>
      </c>
      <c r="I282" s="1">
        <v>6.0929999108338902E-6</v>
      </c>
      <c r="J282" t="s">
        <v>7</v>
      </c>
      <c r="K282">
        <v>0.84973429699993996</v>
      </c>
      <c r="L282" t="s">
        <v>8</v>
      </c>
      <c r="M282">
        <v>0.88196722799989402</v>
      </c>
      <c r="N282" t="s">
        <v>7</v>
      </c>
      <c r="O282">
        <v>1.59616379899989</v>
      </c>
      <c r="P282" t="s">
        <v>8</v>
      </c>
      <c r="Q282">
        <v>1.6400452599998501</v>
      </c>
      <c r="R282" t="s">
        <v>7</v>
      </c>
      <c r="S282">
        <v>1.75060317499992</v>
      </c>
      <c r="T282" t="s">
        <v>8</v>
      </c>
      <c r="U282">
        <v>1.8181617169998301</v>
      </c>
      <c r="V282" t="s">
        <v>7</v>
      </c>
      <c r="W282">
        <v>2.7855517169998598</v>
      </c>
      <c r="X282" t="s">
        <v>8</v>
      </c>
      <c r="Y282">
        <v>2.82889838499977</v>
      </c>
      <c r="Z282" t="s">
        <v>7</v>
      </c>
      <c r="AA282">
        <v>3.6147998419999099</v>
      </c>
      <c r="AB282" t="s">
        <v>8</v>
      </c>
      <c r="AC282">
        <v>3.6289246849999</v>
      </c>
      <c r="AD282" t="s">
        <v>7</v>
      </c>
      <c r="AE282">
        <v>3.7361661429999899</v>
      </c>
      <c r="AF282" t="s">
        <v>8</v>
      </c>
      <c r="AG282">
        <v>3.8041970809999799</v>
      </c>
      <c r="AH282" t="s">
        <v>4</v>
      </c>
      <c r="AI282">
        <v>4.7182156219998799</v>
      </c>
    </row>
    <row r="283" spans="1:35" x14ac:dyDescent="0.25">
      <c r="A283" s="7">
        <v>42929</v>
      </c>
      <c r="B283" t="s">
        <v>56</v>
      </c>
      <c r="C283" s="3">
        <f>(COUNT(UserTrials[[#This Row],[Event 1]:[Time 56]])-2)/2</f>
        <v>6</v>
      </c>
      <c r="D283">
        <v>73</v>
      </c>
      <c r="E283" t="s">
        <v>22</v>
      </c>
      <c r="F283" t="s">
        <v>6</v>
      </c>
      <c r="G283" t="s">
        <v>20</v>
      </c>
      <c r="H283" t="s">
        <v>3</v>
      </c>
      <c r="I283" s="1">
        <v>6.7189998844696598E-6</v>
      </c>
      <c r="J283" t="s">
        <v>7</v>
      </c>
      <c r="K283">
        <v>0.73950713799990797</v>
      </c>
      <c r="L283" t="s">
        <v>8</v>
      </c>
      <c r="M283">
        <v>0.76749749999998995</v>
      </c>
      <c r="N283" t="s">
        <v>7</v>
      </c>
      <c r="O283">
        <v>1.41366844399999</v>
      </c>
      <c r="P283" t="s">
        <v>8</v>
      </c>
      <c r="Q283">
        <v>1.4853446370000201</v>
      </c>
      <c r="R283" t="s">
        <v>7</v>
      </c>
      <c r="S283">
        <v>1.5902421359999099</v>
      </c>
      <c r="T283" t="s">
        <v>8</v>
      </c>
      <c r="U283">
        <v>1.6763888020000099</v>
      </c>
      <c r="V283" t="s">
        <v>7</v>
      </c>
      <c r="W283">
        <v>2.5015221849998799</v>
      </c>
      <c r="X283" t="s">
        <v>8</v>
      </c>
      <c r="Y283">
        <v>2.5570838529999902</v>
      </c>
      <c r="Z283" t="s">
        <v>7</v>
      </c>
      <c r="AA283">
        <v>3.6176432820000102</v>
      </c>
      <c r="AB283" t="s">
        <v>8</v>
      </c>
      <c r="AC283">
        <v>3.6571013539999</v>
      </c>
      <c r="AD283" t="s">
        <v>7</v>
      </c>
      <c r="AE283">
        <v>3.77398244799996</v>
      </c>
      <c r="AF283" t="s">
        <v>8</v>
      </c>
      <c r="AG283">
        <v>3.8474187489998699</v>
      </c>
      <c r="AH283" t="s">
        <v>4</v>
      </c>
      <c r="AI283">
        <v>4.8980865079999996</v>
      </c>
    </row>
    <row r="284" spans="1:35" x14ac:dyDescent="0.25">
      <c r="A284" s="7">
        <v>42929</v>
      </c>
      <c r="B284" t="s">
        <v>56</v>
      </c>
      <c r="C284" s="3">
        <f>(COUNT(UserTrials[[#This Row],[Event 1]:[Time 56]])-2)/2</f>
        <v>6</v>
      </c>
      <c r="D284">
        <v>74</v>
      </c>
      <c r="E284" t="s">
        <v>22</v>
      </c>
      <c r="F284" t="s">
        <v>6</v>
      </c>
      <c r="G284" t="s">
        <v>20</v>
      </c>
      <c r="H284" t="s">
        <v>3</v>
      </c>
      <c r="I284" s="1">
        <v>6.4060000113386102E-6</v>
      </c>
      <c r="J284" t="s">
        <v>7</v>
      </c>
      <c r="K284">
        <v>0.927856926999993</v>
      </c>
      <c r="L284" t="s">
        <v>8</v>
      </c>
      <c r="M284">
        <v>0.94551437499990199</v>
      </c>
      <c r="N284" t="s">
        <v>7</v>
      </c>
      <c r="O284">
        <v>1.7694172399999299</v>
      </c>
      <c r="P284" t="s">
        <v>8</v>
      </c>
      <c r="Q284">
        <v>1.8259453139999</v>
      </c>
      <c r="R284" t="s">
        <v>7</v>
      </c>
      <c r="S284">
        <v>1.96546249900006</v>
      </c>
      <c r="T284" t="s">
        <v>8</v>
      </c>
      <c r="U284">
        <v>2.0158235930000501</v>
      </c>
      <c r="V284" t="s">
        <v>7</v>
      </c>
      <c r="W284">
        <v>2.99871577999988</v>
      </c>
      <c r="X284" t="s">
        <v>8</v>
      </c>
      <c r="Y284">
        <v>3.0519567179999201</v>
      </c>
      <c r="Z284" t="s">
        <v>7</v>
      </c>
      <c r="AA284">
        <v>4.0148028639998703</v>
      </c>
      <c r="AB284" t="s">
        <v>8</v>
      </c>
      <c r="AC284">
        <v>4.0369309359998597</v>
      </c>
      <c r="AD284" t="s">
        <v>7</v>
      </c>
      <c r="AE284">
        <v>4.1836018750000203</v>
      </c>
      <c r="AF284" t="s">
        <v>8</v>
      </c>
      <c r="AG284">
        <v>4.2155960390000402</v>
      </c>
      <c r="AH284" t="s">
        <v>4</v>
      </c>
      <c r="AI284">
        <v>4.8514042159999899</v>
      </c>
    </row>
    <row r="285" spans="1:35" x14ac:dyDescent="0.25">
      <c r="A285" s="7">
        <v>42929</v>
      </c>
      <c r="B285" t="s">
        <v>56</v>
      </c>
      <c r="C285" s="3">
        <f>(COUNT(UserTrials[[#This Row],[Event 1]:[Time 56]])-2)/2</f>
        <v>6</v>
      </c>
      <c r="D285">
        <v>75</v>
      </c>
      <c r="E285" t="s">
        <v>22</v>
      </c>
      <c r="F285" t="s">
        <v>6</v>
      </c>
      <c r="G285" t="s">
        <v>20</v>
      </c>
      <c r="H285" t="s">
        <v>3</v>
      </c>
      <c r="I285" s="1">
        <v>6.0419999954319699E-6</v>
      </c>
      <c r="J285" t="s">
        <v>7</v>
      </c>
      <c r="K285">
        <v>1.15049161499996</v>
      </c>
      <c r="L285" t="s">
        <v>8</v>
      </c>
      <c r="M285">
        <v>1.16226468800005</v>
      </c>
      <c r="N285" t="s">
        <v>7</v>
      </c>
      <c r="O285">
        <v>1.7306581289999401</v>
      </c>
      <c r="P285" t="s">
        <v>8</v>
      </c>
      <c r="Q285">
        <v>1.7741558319999</v>
      </c>
      <c r="R285" t="s">
        <v>7</v>
      </c>
      <c r="S285">
        <v>1.9116431249999499</v>
      </c>
      <c r="T285" t="s">
        <v>8</v>
      </c>
      <c r="U285">
        <v>1.9649355219999001</v>
      </c>
      <c r="V285" t="s">
        <v>7</v>
      </c>
      <c r="W285">
        <v>2.8253496879999598</v>
      </c>
      <c r="X285" t="s">
        <v>8</v>
      </c>
      <c r="Y285">
        <v>2.8842990109999298</v>
      </c>
      <c r="Z285" t="s">
        <v>7</v>
      </c>
      <c r="AA285">
        <v>3.67290932300011</v>
      </c>
      <c r="AB285" t="s">
        <v>8</v>
      </c>
      <c r="AC285">
        <v>3.7046914580000698</v>
      </c>
      <c r="AD285" t="s">
        <v>7</v>
      </c>
      <c r="AE285">
        <v>3.8349791139998999</v>
      </c>
      <c r="AF285" t="s">
        <v>8</v>
      </c>
      <c r="AG285">
        <v>3.88302859400005</v>
      </c>
      <c r="AH285" t="s">
        <v>4</v>
      </c>
      <c r="AI285">
        <v>4.3362728110000699</v>
      </c>
    </row>
    <row r="286" spans="1:35" x14ac:dyDescent="0.25">
      <c r="A286" s="7">
        <v>42929</v>
      </c>
      <c r="B286" t="s">
        <v>56</v>
      </c>
      <c r="C286" s="3">
        <f>(COUNT(UserTrials[[#This Row],[Event 1]:[Time 56]])-2)/2</f>
        <v>6</v>
      </c>
      <c r="D286">
        <v>76</v>
      </c>
      <c r="E286" t="s">
        <v>22</v>
      </c>
      <c r="F286" t="s">
        <v>9</v>
      </c>
      <c r="G286" t="s">
        <v>20</v>
      </c>
      <c r="H286" t="s">
        <v>3</v>
      </c>
      <c r="I286" s="1">
        <v>7.0830001277499798E-6</v>
      </c>
      <c r="J286" t="s">
        <v>7</v>
      </c>
      <c r="K286">
        <v>12.102259528000101</v>
      </c>
      <c r="L286" t="s">
        <v>8</v>
      </c>
      <c r="M286">
        <v>12.1434373920001</v>
      </c>
      <c r="N286" t="s">
        <v>7</v>
      </c>
      <c r="O286">
        <v>12.6471611429999</v>
      </c>
      <c r="P286" t="s">
        <v>8</v>
      </c>
      <c r="Q286">
        <v>12.7145533299999</v>
      </c>
      <c r="R286" t="s">
        <v>7</v>
      </c>
      <c r="S286">
        <v>12.833456819</v>
      </c>
      <c r="T286" t="s">
        <v>8</v>
      </c>
      <c r="U286">
        <v>12.89308333</v>
      </c>
      <c r="V286" t="s">
        <v>7</v>
      </c>
      <c r="W286">
        <v>13.711872437</v>
      </c>
      <c r="X286" t="s">
        <v>8</v>
      </c>
      <c r="Y286">
        <v>13.763352656</v>
      </c>
      <c r="Z286" t="s">
        <v>7</v>
      </c>
      <c r="AA286">
        <v>14.384907965000099</v>
      </c>
      <c r="AB286" t="s">
        <v>8</v>
      </c>
      <c r="AC286">
        <v>14.431280255000001</v>
      </c>
      <c r="AD286" t="s">
        <v>7</v>
      </c>
      <c r="AE286">
        <v>14.546941401000099</v>
      </c>
      <c r="AF286" t="s">
        <v>8</v>
      </c>
      <c r="AG286">
        <v>14.5857711410001</v>
      </c>
      <c r="AH286" t="s">
        <v>4</v>
      </c>
      <c r="AI286">
        <v>16.823115934</v>
      </c>
    </row>
    <row r="287" spans="1:35" x14ac:dyDescent="0.25">
      <c r="A287" s="7">
        <v>42929</v>
      </c>
      <c r="B287" t="s">
        <v>56</v>
      </c>
      <c r="C287" s="3">
        <f>(COUNT(UserTrials[[#This Row],[Event 1]:[Time 56]])-2)/2</f>
        <v>6</v>
      </c>
      <c r="D287">
        <v>77</v>
      </c>
      <c r="E287" t="s">
        <v>22</v>
      </c>
      <c r="F287" t="s">
        <v>9</v>
      </c>
      <c r="G287" t="s">
        <v>20</v>
      </c>
      <c r="H287" t="s">
        <v>3</v>
      </c>
      <c r="I287" s="1">
        <v>5.6769999901007302E-6</v>
      </c>
      <c r="J287" t="s">
        <v>7</v>
      </c>
      <c r="K287">
        <v>2.1264548399999499</v>
      </c>
      <c r="L287" t="s">
        <v>8</v>
      </c>
      <c r="M287">
        <v>2.17256364299987</v>
      </c>
      <c r="N287" t="s">
        <v>7</v>
      </c>
      <c r="O287">
        <v>2.70875156099987</v>
      </c>
      <c r="P287" t="s">
        <v>8</v>
      </c>
      <c r="Q287">
        <v>2.7552035910000501</v>
      </c>
      <c r="R287" t="s">
        <v>7</v>
      </c>
      <c r="S287">
        <v>2.8970385390000502</v>
      </c>
      <c r="T287" t="s">
        <v>8</v>
      </c>
      <c r="U287">
        <v>2.93325692300004</v>
      </c>
      <c r="V287" t="s">
        <v>7</v>
      </c>
      <c r="W287">
        <v>3.78573994399994</v>
      </c>
      <c r="X287" t="s">
        <v>8</v>
      </c>
      <c r="Y287">
        <v>3.8301253110000699</v>
      </c>
      <c r="Z287" t="s">
        <v>7</v>
      </c>
      <c r="AA287">
        <v>4.5439324550000002</v>
      </c>
      <c r="AB287" t="s">
        <v>8</v>
      </c>
      <c r="AC287">
        <v>4.5996958819998701</v>
      </c>
      <c r="AD287" t="s">
        <v>7</v>
      </c>
      <c r="AE287">
        <v>4.7067240589999502</v>
      </c>
      <c r="AF287" t="s">
        <v>8</v>
      </c>
      <c r="AG287">
        <v>4.7660028089999198</v>
      </c>
      <c r="AH287" t="s">
        <v>4</v>
      </c>
      <c r="AI287">
        <v>5.3262639540000603</v>
      </c>
    </row>
    <row r="288" spans="1:35" x14ac:dyDescent="0.25">
      <c r="A288" s="7">
        <v>42929</v>
      </c>
      <c r="B288" t="s">
        <v>56</v>
      </c>
      <c r="C288" s="3">
        <f>(COUNT(UserTrials[[#This Row],[Event 1]:[Time 56]])-2)/2</f>
        <v>6</v>
      </c>
      <c r="D288">
        <v>78</v>
      </c>
      <c r="E288" t="s">
        <v>22</v>
      </c>
      <c r="F288" t="s">
        <v>9</v>
      </c>
      <c r="G288" t="s">
        <v>20</v>
      </c>
      <c r="H288" t="s">
        <v>3</v>
      </c>
      <c r="I288" s="1">
        <v>6.6659999902185501E-6</v>
      </c>
      <c r="J288" t="s">
        <v>7</v>
      </c>
      <c r="K288">
        <v>2.86631371999988</v>
      </c>
      <c r="L288" t="s">
        <v>8</v>
      </c>
      <c r="M288">
        <v>2.9019239909998702</v>
      </c>
      <c r="N288" t="s">
        <v>7</v>
      </c>
      <c r="O288">
        <v>3.3881622899998498</v>
      </c>
      <c r="P288" t="s">
        <v>8</v>
      </c>
      <c r="Q288">
        <v>3.4248456399998299</v>
      </c>
      <c r="R288" t="s">
        <v>7</v>
      </c>
      <c r="S288">
        <v>3.5807668799998198</v>
      </c>
      <c r="T288" t="s">
        <v>8</v>
      </c>
      <c r="U288">
        <v>3.6151376499999501</v>
      </c>
      <c r="V288" t="s">
        <v>7</v>
      </c>
      <c r="W288">
        <v>4.5450347889998204</v>
      </c>
      <c r="X288" t="s">
        <v>8</v>
      </c>
      <c r="Y288">
        <v>4.5859086429998097</v>
      </c>
      <c r="Z288" t="s">
        <v>7</v>
      </c>
      <c r="AA288">
        <v>5.2748770939999696</v>
      </c>
      <c r="AB288" t="s">
        <v>8</v>
      </c>
      <c r="AC288">
        <v>5.3171410319998804</v>
      </c>
      <c r="AD288" t="s">
        <v>7</v>
      </c>
      <c r="AE288">
        <v>5.4206127029999598</v>
      </c>
      <c r="AF288" t="s">
        <v>8</v>
      </c>
      <c r="AG288">
        <v>5.4841014559999604</v>
      </c>
      <c r="AH288" t="s">
        <v>4</v>
      </c>
      <c r="AI288">
        <v>6.1085352599998197</v>
      </c>
    </row>
    <row r="289" spans="1:59" x14ac:dyDescent="0.25">
      <c r="A289" s="7">
        <v>42929</v>
      </c>
      <c r="B289" t="s">
        <v>56</v>
      </c>
      <c r="C289" s="3">
        <f>(COUNT(UserTrials[[#This Row],[Event 1]:[Time 56]])-2)/2</f>
        <v>6</v>
      </c>
      <c r="D289">
        <v>79</v>
      </c>
      <c r="E289" t="s">
        <v>22</v>
      </c>
      <c r="F289" t="s">
        <v>9</v>
      </c>
      <c r="G289" t="s">
        <v>20</v>
      </c>
      <c r="H289" t="s">
        <v>3</v>
      </c>
      <c r="I289" s="1">
        <v>5.8329999319539596E-6</v>
      </c>
      <c r="J289" t="s">
        <v>7</v>
      </c>
      <c r="K289">
        <v>3.3102391639999902</v>
      </c>
      <c r="L289" t="s">
        <v>8</v>
      </c>
      <c r="M289">
        <v>3.3774419230001</v>
      </c>
      <c r="N289" t="s">
        <v>7</v>
      </c>
      <c r="O289">
        <v>3.91412999499993</v>
      </c>
      <c r="P289" t="s">
        <v>8</v>
      </c>
      <c r="Q289">
        <v>3.95763484200006</v>
      </c>
      <c r="R289" t="s">
        <v>7</v>
      </c>
      <c r="S289">
        <v>4.0760046840000497</v>
      </c>
      <c r="T289" t="s">
        <v>8</v>
      </c>
      <c r="U289">
        <v>4.1357587459999596</v>
      </c>
      <c r="V289" t="s">
        <v>7</v>
      </c>
      <c r="W289">
        <v>4.9880535830000099</v>
      </c>
      <c r="X289" t="s">
        <v>8</v>
      </c>
      <c r="Y289">
        <v>5.0433065120000702</v>
      </c>
      <c r="Z289" t="s">
        <v>7</v>
      </c>
      <c r="AA289">
        <v>5.7008583290000798</v>
      </c>
      <c r="AB289" t="s">
        <v>8</v>
      </c>
      <c r="AC289">
        <v>5.7349745779999903</v>
      </c>
      <c r="AD289" t="s">
        <v>7</v>
      </c>
      <c r="AE289">
        <v>5.89268098499997</v>
      </c>
      <c r="AF289" t="s">
        <v>8</v>
      </c>
      <c r="AG289">
        <v>5.9251538490000204</v>
      </c>
      <c r="AH289" t="s">
        <v>4</v>
      </c>
      <c r="AI289">
        <v>6.6000442679999196</v>
      </c>
    </row>
    <row r="290" spans="1:59" x14ac:dyDescent="0.25">
      <c r="A290" s="7">
        <v>42929</v>
      </c>
      <c r="B290" t="s">
        <v>56</v>
      </c>
      <c r="C290" s="3">
        <f>(COUNT(UserTrials[[#This Row],[Event 1]:[Time 56]])-2)/2</f>
        <v>6</v>
      </c>
      <c r="D290">
        <v>80</v>
      </c>
      <c r="E290" t="s">
        <v>22</v>
      </c>
      <c r="F290" t="s">
        <v>9</v>
      </c>
      <c r="G290" t="s">
        <v>20</v>
      </c>
      <c r="H290" t="s">
        <v>3</v>
      </c>
      <c r="I290" s="1">
        <v>6.2499998421117198E-6</v>
      </c>
      <c r="J290" t="s">
        <v>7</v>
      </c>
      <c r="K290">
        <v>7.1442882589999499</v>
      </c>
      <c r="L290" t="s">
        <v>8</v>
      </c>
      <c r="M290">
        <v>7.1990690239999804</v>
      </c>
      <c r="N290" t="s">
        <v>7</v>
      </c>
      <c r="O290">
        <v>7.70007586799988</v>
      </c>
      <c r="P290" t="s">
        <v>8</v>
      </c>
      <c r="Q290">
        <v>7.7577984359998</v>
      </c>
      <c r="R290" t="s">
        <v>7</v>
      </c>
      <c r="S290">
        <v>7.8878377039998204</v>
      </c>
      <c r="T290" t="s">
        <v>8</v>
      </c>
      <c r="U290">
        <v>7.92423280599996</v>
      </c>
      <c r="V290" t="s">
        <v>7</v>
      </c>
      <c r="W290">
        <v>8.9535747839997804</v>
      </c>
      <c r="X290" t="s">
        <v>8</v>
      </c>
      <c r="Y290">
        <v>9.0234506709998605</v>
      </c>
      <c r="Z290" t="s">
        <v>7</v>
      </c>
      <c r="AA290">
        <v>9.5638234329999197</v>
      </c>
      <c r="AB290" t="s">
        <v>8</v>
      </c>
      <c r="AC290">
        <v>9.6297932219999893</v>
      </c>
      <c r="AD290" t="s">
        <v>7</v>
      </c>
      <c r="AE290">
        <v>9.7253133259998705</v>
      </c>
      <c r="AF290" t="s">
        <v>8</v>
      </c>
      <c r="AG290">
        <v>9.7962830659998801</v>
      </c>
      <c r="AH290" t="s">
        <v>4</v>
      </c>
      <c r="AI290">
        <v>10.6002982509999</v>
      </c>
    </row>
    <row r="291" spans="1:59" x14ac:dyDescent="0.25">
      <c r="A291" s="7">
        <v>42929</v>
      </c>
      <c r="B291" t="s">
        <v>56</v>
      </c>
      <c r="C291" s="3">
        <f>(COUNT(UserTrials[[#This Row],[Event 1]:[Time 56]])-2)/2</f>
        <v>6</v>
      </c>
      <c r="D291">
        <v>81</v>
      </c>
      <c r="E291" t="s">
        <v>22</v>
      </c>
      <c r="F291" t="s">
        <v>9</v>
      </c>
      <c r="G291" t="s">
        <v>20</v>
      </c>
      <c r="H291" t="s">
        <v>3</v>
      </c>
      <c r="I291" s="1">
        <v>3.2499999861101901E-5</v>
      </c>
      <c r="J291" t="s">
        <v>7</v>
      </c>
      <c r="K291">
        <v>4.7871270289999703</v>
      </c>
      <c r="L291" t="s">
        <v>8</v>
      </c>
      <c r="M291">
        <v>4.8333855729999797</v>
      </c>
      <c r="N291" t="s">
        <v>7</v>
      </c>
      <c r="O291">
        <v>5.2297690620000497</v>
      </c>
      <c r="P291" t="s">
        <v>8</v>
      </c>
      <c r="Q291">
        <v>5.2846768730000804</v>
      </c>
      <c r="R291" t="s">
        <v>7</v>
      </c>
      <c r="S291">
        <v>5.4154007279998897</v>
      </c>
      <c r="T291" t="s">
        <v>8</v>
      </c>
      <c r="U291">
        <v>5.4511855189998597</v>
      </c>
      <c r="V291" t="s">
        <v>7</v>
      </c>
      <c r="W291">
        <v>6.5853495829999202</v>
      </c>
      <c r="X291" t="s">
        <v>8</v>
      </c>
      <c r="Y291">
        <v>6.6009682829999203</v>
      </c>
      <c r="Z291" t="s">
        <v>7</v>
      </c>
      <c r="AA291">
        <v>7.1440409459999001</v>
      </c>
      <c r="AB291" t="s">
        <v>8</v>
      </c>
      <c r="AC291">
        <v>7.1840345819998603</v>
      </c>
      <c r="AD291" t="s">
        <v>7</v>
      </c>
      <c r="AE291">
        <v>7.2943522349999004</v>
      </c>
      <c r="AF291" t="s">
        <v>8</v>
      </c>
      <c r="AG291">
        <v>7.3506901549999304</v>
      </c>
      <c r="AH291" t="s">
        <v>4</v>
      </c>
      <c r="AI291">
        <v>8.2282580159999199</v>
      </c>
    </row>
    <row r="292" spans="1:59" x14ac:dyDescent="0.25">
      <c r="A292" s="7">
        <v>42929</v>
      </c>
      <c r="B292" t="s">
        <v>56</v>
      </c>
      <c r="C292" s="3">
        <f>(COUNT(UserTrials[[#This Row],[Event 1]:[Time 56]])-2)/2</f>
        <v>6</v>
      </c>
      <c r="D292">
        <v>82</v>
      </c>
      <c r="E292" t="s">
        <v>22</v>
      </c>
      <c r="F292" t="s">
        <v>9</v>
      </c>
      <c r="G292" t="s">
        <v>20</v>
      </c>
      <c r="H292" t="s">
        <v>3</v>
      </c>
      <c r="I292" s="1">
        <v>6.0940001276321701E-6</v>
      </c>
      <c r="J292" t="s">
        <v>7</v>
      </c>
      <c r="K292">
        <v>1.95162999800004</v>
      </c>
      <c r="L292" t="s">
        <v>8</v>
      </c>
      <c r="M292">
        <v>2.0026372429999801</v>
      </c>
      <c r="N292" t="s">
        <v>7</v>
      </c>
      <c r="O292">
        <v>2.6334097400001601</v>
      </c>
      <c r="P292" t="s">
        <v>8</v>
      </c>
      <c r="Q292">
        <v>2.6593949519999498</v>
      </c>
      <c r="R292" t="s">
        <v>7</v>
      </c>
      <c r="S292">
        <v>2.7889331789999598</v>
      </c>
      <c r="T292" t="s">
        <v>8</v>
      </c>
      <c r="U292">
        <v>2.82565177200012</v>
      </c>
      <c r="V292" t="s">
        <v>7</v>
      </c>
      <c r="W292">
        <v>3.8354454740001498</v>
      </c>
      <c r="X292" t="s">
        <v>8</v>
      </c>
      <c r="Y292">
        <v>3.8720919360000599</v>
      </c>
      <c r="Z292" t="s">
        <v>7</v>
      </c>
      <c r="AA292">
        <v>4.4354674969999897</v>
      </c>
      <c r="AB292" t="s">
        <v>8</v>
      </c>
      <c r="AC292">
        <v>4.47857865100013</v>
      </c>
      <c r="AD292" t="s">
        <v>7</v>
      </c>
      <c r="AE292">
        <v>4.6106037500000996</v>
      </c>
      <c r="AF292" t="s">
        <v>8</v>
      </c>
      <c r="AG292">
        <v>4.6570422920001402</v>
      </c>
      <c r="AH292" t="s">
        <v>4</v>
      </c>
      <c r="AI292">
        <v>5.3068868230000099</v>
      </c>
    </row>
    <row r="293" spans="1:59" x14ac:dyDescent="0.25">
      <c r="A293" s="7">
        <v>42929</v>
      </c>
      <c r="B293" t="s">
        <v>56</v>
      </c>
      <c r="C293" s="3">
        <f>(COUNT(UserTrials[[#This Row],[Event 1]:[Time 56]])-2)/2</f>
        <v>6</v>
      </c>
      <c r="D293">
        <v>83</v>
      </c>
      <c r="E293" t="s">
        <v>22</v>
      </c>
      <c r="F293" t="s">
        <v>9</v>
      </c>
      <c r="G293" t="s">
        <v>20</v>
      </c>
      <c r="H293" t="s">
        <v>3</v>
      </c>
      <c r="I293" s="1">
        <v>6.1459998050850101E-6</v>
      </c>
      <c r="J293" t="s">
        <v>7</v>
      </c>
      <c r="K293">
        <v>1.9135070929999001</v>
      </c>
      <c r="L293" t="s">
        <v>8</v>
      </c>
      <c r="M293">
        <v>1.9363340779998399</v>
      </c>
      <c r="N293" t="s">
        <v>7</v>
      </c>
      <c r="O293">
        <v>2.5981889799997999</v>
      </c>
      <c r="P293" t="s">
        <v>8</v>
      </c>
      <c r="Q293">
        <v>2.6295200419999598</v>
      </c>
      <c r="R293" t="s">
        <v>7</v>
      </c>
      <c r="S293">
        <v>2.7569475429997898</v>
      </c>
      <c r="T293" t="s">
        <v>8</v>
      </c>
      <c r="U293">
        <v>2.7961011009999699</v>
      </c>
      <c r="V293" t="s">
        <v>7</v>
      </c>
      <c r="W293">
        <v>4.0683410849999202</v>
      </c>
      <c r="X293" t="s">
        <v>8</v>
      </c>
      <c r="Y293">
        <v>4.0960326919998797</v>
      </c>
      <c r="Z293" t="s">
        <v>7</v>
      </c>
      <c r="AA293">
        <v>4.6078918219998197</v>
      </c>
      <c r="AB293" t="s">
        <v>8</v>
      </c>
      <c r="AC293">
        <v>4.6543969259998903</v>
      </c>
      <c r="AD293" t="s">
        <v>7</v>
      </c>
      <c r="AE293">
        <v>4.7782132269999202</v>
      </c>
      <c r="AF293" t="s">
        <v>8</v>
      </c>
      <c r="AG293">
        <v>4.8333199979999701</v>
      </c>
      <c r="AH293" t="s">
        <v>4</v>
      </c>
      <c r="AI293">
        <v>5.6218147399999898</v>
      </c>
    </row>
    <row r="294" spans="1:59" x14ac:dyDescent="0.25">
      <c r="A294" s="7">
        <v>42929</v>
      </c>
      <c r="B294" t="s">
        <v>56</v>
      </c>
      <c r="C294" s="3">
        <f>(COUNT(UserTrials[[#This Row],[Event 1]:[Time 56]])-2)/2</f>
        <v>6</v>
      </c>
      <c r="D294">
        <v>84</v>
      </c>
      <c r="E294" t="s">
        <v>22</v>
      </c>
      <c r="F294" t="s">
        <v>9</v>
      </c>
      <c r="G294" t="s">
        <v>20</v>
      </c>
      <c r="H294" t="s">
        <v>3</v>
      </c>
      <c r="I294" s="1">
        <v>6.3019999743119098E-6</v>
      </c>
      <c r="J294" t="s">
        <v>7</v>
      </c>
      <c r="K294">
        <v>1.6695316129998901</v>
      </c>
      <c r="L294" t="s">
        <v>8</v>
      </c>
      <c r="M294">
        <v>1.68559603999983</v>
      </c>
      <c r="N294" t="s">
        <v>7</v>
      </c>
      <c r="O294">
        <v>2.5166386639998501</v>
      </c>
      <c r="P294" t="s">
        <v>8</v>
      </c>
      <c r="Q294">
        <v>2.54511983199995</v>
      </c>
      <c r="R294" t="s">
        <v>7</v>
      </c>
      <c r="S294">
        <v>2.67538124599991</v>
      </c>
      <c r="T294" t="s">
        <v>8</v>
      </c>
      <c r="U294">
        <v>2.6993268219998701</v>
      </c>
      <c r="V294" t="s">
        <v>7</v>
      </c>
      <c r="W294">
        <v>3.7762529669998899</v>
      </c>
      <c r="X294" t="s">
        <v>8</v>
      </c>
      <c r="Y294">
        <v>3.8156427049998398</v>
      </c>
      <c r="Z294" t="s">
        <v>7</v>
      </c>
      <c r="AA294">
        <v>4.3385562449998298</v>
      </c>
      <c r="AB294" t="s">
        <v>8</v>
      </c>
      <c r="AC294">
        <v>4.3823560929999896</v>
      </c>
      <c r="AD294" t="s">
        <v>7</v>
      </c>
      <c r="AE294">
        <v>4.5145565599998401</v>
      </c>
      <c r="AF294" t="s">
        <v>8</v>
      </c>
      <c r="AG294">
        <v>4.57267015299999</v>
      </c>
      <c r="AH294" t="s">
        <v>4</v>
      </c>
      <c r="AI294">
        <v>5.1006887779999399</v>
      </c>
    </row>
    <row r="295" spans="1:59" x14ac:dyDescent="0.25">
      <c r="A295" s="7">
        <v>42929</v>
      </c>
      <c r="B295" t="s">
        <v>56</v>
      </c>
      <c r="C295" s="3">
        <f>(COUNT(UserTrials[[#This Row],[Event 1]:[Time 56]])-2)/2</f>
        <v>6</v>
      </c>
      <c r="D295">
        <v>85</v>
      </c>
      <c r="E295" t="s">
        <v>22</v>
      </c>
      <c r="F295" t="s">
        <v>9</v>
      </c>
      <c r="G295" t="s">
        <v>20</v>
      </c>
      <c r="H295" t="s">
        <v>3</v>
      </c>
      <c r="I295" s="1">
        <v>6.5110000377899201E-6</v>
      </c>
      <c r="J295" t="s">
        <v>7</v>
      </c>
      <c r="K295">
        <v>1.99456301999998</v>
      </c>
      <c r="L295" t="s">
        <v>8</v>
      </c>
      <c r="M295">
        <v>2.0476520469999202</v>
      </c>
      <c r="N295" t="s">
        <v>7</v>
      </c>
      <c r="O295">
        <v>2.5994969480000201</v>
      </c>
      <c r="P295" t="s">
        <v>8</v>
      </c>
      <c r="Q295">
        <v>2.6544045040000102</v>
      </c>
      <c r="R295" t="s">
        <v>7</v>
      </c>
      <c r="S295">
        <v>2.7958831480000299</v>
      </c>
      <c r="T295" t="s">
        <v>8</v>
      </c>
      <c r="U295">
        <v>2.8448781479998999</v>
      </c>
      <c r="V295" t="s">
        <v>7</v>
      </c>
      <c r="W295">
        <v>3.7172057509999301</v>
      </c>
      <c r="X295" t="s">
        <v>8</v>
      </c>
      <c r="Y295">
        <v>3.7538609079999699</v>
      </c>
      <c r="Z295" t="s">
        <v>7</v>
      </c>
      <c r="AA295">
        <v>4.3485731460000299</v>
      </c>
      <c r="AB295" t="s">
        <v>8</v>
      </c>
      <c r="AC295">
        <v>4.39572892899991</v>
      </c>
      <c r="AD295" t="s">
        <v>7</v>
      </c>
      <c r="AE295">
        <v>4.5281591880000098</v>
      </c>
      <c r="AF295" t="s">
        <v>8</v>
      </c>
      <c r="AG295">
        <v>4.5503162190000204</v>
      </c>
      <c r="AH295" t="s">
        <v>4</v>
      </c>
      <c r="AI295">
        <v>4.9270751779999902</v>
      </c>
    </row>
    <row r="296" spans="1:59" x14ac:dyDescent="0.25">
      <c r="A296" s="7">
        <v>42929</v>
      </c>
      <c r="B296" t="s">
        <v>56</v>
      </c>
      <c r="C296" s="3">
        <f>(COUNT(UserTrials[[#This Row],[Event 1]:[Time 56]])-2)/2</f>
        <v>6</v>
      </c>
      <c r="D296">
        <v>86</v>
      </c>
      <c r="E296" t="s">
        <v>22</v>
      </c>
      <c r="F296" t="s">
        <v>9</v>
      </c>
      <c r="G296" t="s">
        <v>20</v>
      </c>
      <c r="H296" t="s">
        <v>3</v>
      </c>
      <c r="I296" s="1">
        <v>5.4689999160473201E-6</v>
      </c>
      <c r="J296" t="s">
        <v>7</v>
      </c>
      <c r="K296">
        <v>16.130794036999902</v>
      </c>
      <c r="L296" t="s">
        <v>8</v>
      </c>
      <c r="M296">
        <v>16.2008520239999</v>
      </c>
      <c r="N296" t="s">
        <v>7</v>
      </c>
      <c r="O296">
        <v>16.694737230999799</v>
      </c>
      <c r="P296" t="s">
        <v>8</v>
      </c>
      <c r="Q296">
        <v>16.769293117999901</v>
      </c>
      <c r="R296" t="s">
        <v>7</v>
      </c>
      <c r="S296">
        <v>16.886770513999799</v>
      </c>
      <c r="T296" t="s">
        <v>8</v>
      </c>
      <c r="U296">
        <v>16.935784732999899</v>
      </c>
      <c r="V296" t="s">
        <v>7</v>
      </c>
      <c r="W296">
        <v>18.332415084999798</v>
      </c>
      <c r="X296" t="s">
        <v>8</v>
      </c>
      <c r="Y296">
        <v>18.3663219889999</v>
      </c>
      <c r="Z296" t="s">
        <v>7</v>
      </c>
      <c r="AA296">
        <v>18.8540521269999</v>
      </c>
      <c r="AB296" t="s">
        <v>8</v>
      </c>
      <c r="AC296">
        <v>18.924506137999899</v>
      </c>
      <c r="AD296" t="s">
        <v>7</v>
      </c>
      <c r="AE296">
        <v>19.0505088449999</v>
      </c>
      <c r="AF296" t="s">
        <v>8</v>
      </c>
      <c r="AG296">
        <v>19.0790197329999</v>
      </c>
      <c r="AH296" t="s">
        <v>4</v>
      </c>
      <c r="AI296">
        <v>19.772456768999898</v>
      </c>
    </row>
    <row r="297" spans="1:59" x14ac:dyDescent="0.25">
      <c r="A297" s="7">
        <v>42929</v>
      </c>
      <c r="B297" t="s">
        <v>56</v>
      </c>
      <c r="C297" s="3">
        <f>(COUNT(UserTrials[[#This Row],[Event 1]:[Time 56]])-2)/2</f>
        <v>6</v>
      </c>
      <c r="D297">
        <v>87</v>
      </c>
      <c r="E297" t="s">
        <v>22</v>
      </c>
      <c r="F297" t="s">
        <v>9</v>
      </c>
      <c r="G297" t="s">
        <v>20</v>
      </c>
      <c r="H297" t="s">
        <v>3</v>
      </c>
      <c r="I297" s="1">
        <v>5.4690001434209896E-6</v>
      </c>
      <c r="J297" t="s">
        <v>7</v>
      </c>
      <c r="K297">
        <v>1.3965959250001501</v>
      </c>
      <c r="L297" t="s">
        <v>8</v>
      </c>
      <c r="M297">
        <v>1.4385770830001501</v>
      </c>
      <c r="N297" t="s">
        <v>7</v>
      </c>
      <c r="O297">
        <v>1.9818153020000799</v>
      </c>
      <c r="P297" t="s">
        <v>8</v>
      </c>
      <c r="Q297">
        <v>2.0335703060000001</v>
      </c>
      <c r="R297" t="s">
        <v>7</v>
      </c>
      <c r="S297">
        <v>2.1513483779999598</v>
      </c>
      <c r="T297" t="s">
        <v>8</v>
      </c>
      <c r="U297">
        <v>2.2005607729999999</v>
      </c>
      <c r="V297" t="s">
        <v>7</v>
      </c>
      <c r="W297">
        <v>3.06172473500009</v>
      </c>
      <c r="X297" t="s">
        <v>8</v>
      </c>
      <c r="Y297">
        <v>3.1557568680000201</v>
      </c>
      <c r="Z297" t="s">
        <v>7</v>
      </c>
      <c r="AA297">
        <v>3.8468169709999498</v>
      </c>
      <c r="AB297" t="s">
        <v>8</v>
      </c>
      <c r="AC297">
        <v>3.8870499930001099</v>
      </c>
      <c r="AD297" t="s">
        <v>7</v>
      </c>
      <c r="AE297">
        <v>4.0022410860001401</v>
      </c>
      <c r="AF297" t="s">
        <v>8</v>
      </c>
      <c r="AG297">
        <v>4.0677378560001198</v>
      </c>
      <c r="AH297" t="s">
        <v>4</v>
      </c>
      <c r="AI297">
        <v>4.5689045199999301</v>
      </c>
    </row>
    <row r="298" spans="1:59" x14ac:dyDescent="0.25">
      <c r="A298" s="7">
        <v>42929</v>
      </c>
      <c r="B298" t="s">
        <v>56</v>
      </c>
      <c r="C298" s="3">
        <f>(COUNT(UserTrials[[#This Row],[Event 1]:[Time 56]])-2)/2</f>
        <v>6</v>
      </c>
      <c r="D298">
        <v>88</v>
      </c>
      <c r="E298" t="s">
        <v>22</v>
      </c>
      <c r="F298" t="s">
        <v>9</v>
      </c>
      <c r="G298" t="s">
        <v>20</v>
      </c>
      <c r="H298" t="s">
        <v>3</v>
      </c>
      <c r="I298" s="1">
        <v>7.4479999057075398E-6</v>
      </c>
      <c r="J298" t="s">
        <v>7</v>
      </c>
      <c r="K298">
        <v>1.48138528499998</v>
      </c>
      <c r="L298" t="s">
        <v>8</v>
      </c>
      <c r="M298">
        <v>1.5009190289999801</v>
      </c>
      <c r="N298" t="s">
        <v>7</v>
      </c>
      <c r="O298">
        <v>2.0328771499998699</v>
      </c>
      <c r="P298" t="s">
        <v>8</v>
      </c>
      <c r="Q298">
        <v>2.0788400499998199</v>
      </c>
      <c r="R298" t="s">
        <v>7</v>
      </c>
      <c r="S298">
        <v>2.22112813099988</v>
      </c>
      <c r="T298" t="s">
        <v>8</v>
      </c>
      <c r="U298">
        <v>2.2570242719998501</v>
      </c>
      <c r="V298" t="s">
        <v>7</v>
      </c>
      <c r="W298">
        <v>3.0845920329998</v>
      </c>
      <c r="X298" t="s">
        <v>8</v>
      </c>
      <c r="Y298">
        <v>3.14057661799984</v>
      </c>
      <c r="Z298" t="s">
        <v>7</v>
      </c>
      <c r="AA298">
        <v>3.6865585959999398</v>
      </c>
      <c r="AB298" t="s">
        <v>8</v>
      </c>
      <c r="AC298">
        <v>3.7229348449998199</v>
      </c>
      <c r="AD298" t="s">
        <v>7</v>
      </c>
      <c r="AE298">
        <v>3.8527086469998699</v>
      </c>
      <c r="AF298" t="s">
        <v>8</v>
      </c>
      <c r="AG298">
        <v>3.9128933879999201</v>
      </c>
      <c r="AH298" t="s">
        <v>4</v>
      </c>
      <c r="AI298">
        <v>4.7522292710000302</v>
      </c>
    </row>
    <row r="299" spans="1:59" x14ac:dyDescent="0.25">
      <c r="A299" s="7">
        <v>42929</v>
      </c>
      <c r="B299" t="s">
        <v>56</v>
      </c>
      <c r="C299" s="3">
        <f>(COUNT(UserTrials[[#This Row],[Event 1]:[Time 56]])-2)/2</f>
        <v>6</v>
      </c>
      <c r="D299">
        <v>89</v>
      </c>
      <c r="E299" t="s">
        <v>22</v>
      </c>
      <c r="F299" t="s">
        <v>9</v>
      </c>
      <c r="G299" t="s">
        <v>20</v>
      </c>
      <c r="H299" t="s">
        <v>3</v>
      </c>
      <c r="I299" s="1">
        <v>5.5729999530740298E-6</v>
      </c>
      <c r="J299" t="s">
        <v>7</v>
      </c>
      <c r="K299">
        <v>0.91881005499999402</v>
      </c>
      <c r="L299" t="s">
        <v>8</v>
      </c>
      <c r="M299">
        <v>0.94133609300001797</v>
      </c>
      <c r="N299" t="s">
        <v>7</v>
      </c>
      <c r="O299">
        <v>1.5314441840000601</v>
      </c>
      <c r="P299" t="s">
        <v>8</v>
      </c>
      <c r="Q299">
        <v>1.57114910900008</v>
      </c>
      <c r="R299" t="s">
        <v>7</v>
      </c>
      <c r="S299">
        <v>1.70104963499989</v>
      </c>
      <c r="T299" t="s">
        <v>8</v>
      </c>
      <c r="U299">
        <v>1.738140939</v>
      </c>
      <c r="V299" t="s">
        <v>7</v>
      </c>
      <c r="W299">
        <v>2.54421557299997</v>
      </c>
      <c r="X299" t="s">
        <v>8</v>
      </c>
      <c r="Y299">
        <v>2.6074140630000699</v>
      </c>
      <c r="Z299" t="s">
        <v>7</v>
      </c>
      <c r="AA299">
        <v>3.1499369279999798</v>
      </c>
      <c r="AB299" t="s">
        <v>8</v>
      </c>
      <c r="AC299">
        <v>3.2135059889999402</v>
      </c>
      <c r="AD299" t="s">
        <v>7</v>
      </c>
      <c r="AE299">
        <v>3.3475790089999</v>
      </c>
      <c r="AF299" t="s">
        <v>8</v>
      </c>
      <c r="AG299">
        <v>3.3918015120000198</v>
      </c>
      <c r="AH299" t="s">
        <v>4</v>
      </c>
      <c r="AI299">
        <v>3.9157098959999499</v>
      </c>
    </row>
    <row r="300" spans="1:59" x14ac:dyDescent="0.25">
      <c r="A300" s="7">
        <v>42929</v>
      </c>
      <c r="B300" t="s">
        <v>56</v>
      </c>
      <c r="C300" s="3">
        <f>(COUNT(UserTrials[[#This Row],[Event 1]:[Time 56]])-2)/2</f>
        <v>6</v>
      </c>
      <c r="D300">
        <v>90</v>
      </c>
      <c r="E300" t="s">
        <v>22</v>
      </c>
      <c r="F300" t="s">
        <v>9</v>
      </c>
      <c r="G300" t="s">
        <v>20</v>
      </c>
      <c r="H300" t="s">
        <v>3</v>
      </c>
      <c r="I300" s="1">
        <v>7.18799992682761E-6</v>
      </c>
      <c r="J300" t="s">
        <v>7</v>
      </c>
      <c r="K300">
        <v>1.2838773910000301</v>
      </c>
      <c r="L300" t="s">
        <v>8</v>
      </c>
      <c r="M300">
        <v>1.3121547420000701</v>
      </c>
      <c r="N300" t="s">
        <v>7</v>
      </c>
      <c r="O300">
        <v>1.83130984299987</v>
      </c>
      <c r="P300" t="s">
        <v>8</v>
      </c>
      <c r="Q300">
        <v>1.88227604000007</v>
      </c>
      <c r="R300" t="s">
        <v>7</v>
      </c>
      <c r="S300">
        <v>2.02426713599993</v>
      </c>
      <c r="T300" t="s">
        <v>8</v>
      </c>
      <c r="U300">
        <v>2.04894312400006</v>
      </c>
      <c r="V300" t="s">
        <v>7</v>
      </c>
      <c r="W300">
        <v>3.0657471729998602</v>
      </c>
      <c r="X300" t="s">
        <v>8</v>
      </c>
      <c r="Y300">
        <v>3.0856201970000199</v>
      </c>
      <c r="Z300" t="s">
        <v>7</v>
      </c>
      <c r="AA300">
        <v>3.6607331509999299</v>
      </c>
      <c r="AB300" t="s">
        <v>8</v>
      </c>
      <c r="AC300">
        <v>3.7277793799998999</v>
      </c>
      <c r="AD300" t="s">
        <v>7</v>
      </c>
      <c r="AE300">
        <v>3.86172724199991</v>
      </c>
      <c r="AF300" t="s">
        <v>8</v>
      </c>
      <c r="AG300">
        <v>3.9184207789999101</v>
      </c>
      <c r="AH300" t="s">
        <v>4</v>
      </c>
      <c r="AI300">
        <v>4.2941081759999999</v>
      </c>
    </row>
    <row r="301" spans="1:59" x14ac:dyDescent="0.25">
      <c r="A301" s="7">
        <v>42929</v>
      </c>
      <c r="B301" t="s">
        <v>56</v>
      </c>
      <c r="C301" s="3">
        <f>(COUNT(UserTrials[[#This Row],[Event 1]:[Time 56]])-2)/2</f>
        <v>12</v>
      </c>
      <c r="D301">
        <v>91</v>
      </c>
      <c r="E301" t="s">
        <v>23</v>
      </c>
      <c r="F301" t="s">
        <v>6</v>
      </c>
      <c r="G301" t="s">
        <v>20</v>
      </c>
      <c r="H301" t="s">
        <v>3</v>
      </c>
      <c r="I301" s="1">
        <v>1.31250001231819E-5</v>
      </c>
      <c r="J301" t="s">
        <v>7</v>
      </c>
      <c r="K301">
        <v>44.993300763999898</v>
      </c>
      <c r="L301" t="s">
        <v>8</v>
      </c>
      <c r="M301">
        <v>45.0903096179999</v>
      </c>
      <c r="N301" t="s">
        <v>7</v>
      </c>
      <c r="O301">
        <v>45.666574879000102</v>
      </c>
      <c r="P301" t="s">
        <v>8</v>
      </c>
      <c r="Q301">
        <v>45.769777952000098</v>
      </c>
      <c r="R301" t="s">
        <v>7</v>
      </c>
      <c r="S301">
        <v>46.112971184000102</v>
      </c>
      <c r="T301" t="s">
        <v>8</v>
      </c>
      <c r="U301">
        <v>46.214567485000003</v>
      </c>
      <c r="V301" t="s">
        <v>7</v>
      </c>
      <c r="W301">
        <v>46.610397743</v>
      </c>
      <c r="X301" t="s">
        <v>8</v>
      </c>
      <c r="Y301">
        <v>46.712498730999997</v>
      </c>
      <c r="Z301" t="s">
        <v>7</v>
      </c>
      <c r="AA301">
        <v>47.077276337000001</v>
      </c>
      <c r="AB301" t="s">
        <v>8</v>
      </c>
      <c r="AC301">
        <v>47.144055347000098</v>
      </c>
      <c r="AD301" t="s">
        <v>7</v>
      </c>
      <c r="AE301">
        <v>47.513712013000003</v>
      </c>
      <c r="AF301" t="s">
        <v>8</v>
      </c>
      <c r="AG301">
        <v>47.610363575999997</v>
      </c>
      <c r="AH301" t="s">
        <v>7</v>
      </c>
      <c r="AI301">
        <v>48.298339357000003</v>
      </c>
      <c r="AJ301" t="s">
        <v>8</v>
      </c>
      <c r="AK301">
        <v>48.388774303999902</v>
      </c>
      <c r="AL301" t="s">
        <v>7</v>
      </c>
      <c r="AM301">
        <v>48.757888314000098</v>
      </c>
      <c r="AN301" t="s">
        <v>8</v>
      </c>
      <c r="AO301">
        <v>48.871259877999996</v>
      </c>
      <c r="AP301" t="s">
        <v>7</v>
      </c>
      <c r="AQ301">
        <v>49.177137325000103</v>
      </c>
      <c r="AR301" t="s">
        <v>8</v>
      </c>
      <c r="AS301">
        <v>49.270515916999997</v>
      </c>
      <c r="AT301" t="s">
        <v>7</v>
      </c>
      <c r="AU301">
        <v>49.97615571</v>
      </c>
      <c r="AV301" t="s">
        <v>8</v>
      </c>
      <c r="AW301">
        <v>50.076661125999998</v>
      </c>
      <c r="AX301" t="s">
        <v>7</v>
      </c>
      <c r="AY301">
        <v>50.410202218999899</v>
      </c>
      <c r="AZ301" t="s">
        <v>8</v>
      </c>
      <c r="BA301">
        <v>50.524255657000097</v>
      </c>
      <c r="BB301" t="s">
        <v>7</v>
      </c>
      <c r="BC301">
        <v>51.267628783000099</v>
      </c>
      <c r="BD301" t="s">
        <v>8</v>
      </c>
      <c r="BE301">
        <v>51.3289513859999</v>
      </c>
      <c r="BF301" t="s">
        <v>4</v>
      </c>
      <c r="BG301">
        <v>52.551006956999998</v>
      </c>
    </row>
    <row r="302" spans="1:59" x14ac:dyDescent="0.25">
      <c r="A302" s="7">
        <v>42929</v>
      </c>
      <c r="B302" t="s">
        <v>56</v>
      </c>
      <c r="C302" s="3">
        <f>(COUNT(UserTrials[[#This Row],[Event 1]:[Time 56]])-2)/2</f>
        <v>12</v>
      </c>
      <c r="D302">
        <v>92</v>
      </c>
      <c r="E302" t="s">
        <v>23</v>
      </c>
      <c r="F302" t="s">
        <v>6</v>
      </c>
      <c r="G302" t="s">
        <v>20</v>
      </c>
      <c r="H302" t="s">
        <v>3</v>
      </c>
      <c r="I302" s="1">
        <v>1.43750000916043E-5</v>
      </c>
      <c r="J302" t="s">
        <v>7</v>
      </c>
      <c r="K302">
        <v>1.9690868760001099</v>
      </c>
      <c r="L302" t="s">
        <v>8</v>
      </c>
      <c r="M302">
        <v>2.0944192689998999</v>
      </c>
      <c r="N302" t="s">
        <v>7</v>
      </c>
      <c r="O302">
        <v>2.52153453000005</v>
      </c>
      <c r="P302" t="s">
        <v>8</v>
      </c>
      <c r="Q302">
        <v>2.5977664550000501</v>
      </c>
      <c r="R302" t="s">
        <v>7</v>
      </c>
      <c r="S302">
        <v>2.7494085400001</v>
      </c>
      <c r="T302" t="s">
        <v>8</v>
      </c>
      <c r="U302">
        <v>2.8094936960001098</v>
      </c>
      <c r="V302" t="s">
        <v>7</v>
      </c>
      <c r="W302">
        <v>3.1367466140000002</v>
      </c>
      <c r="X302" t="s">
        <v>8</v>
      </c>
      <c r="Y302">
        <v>3.2169615089999199</v>
      </c>
      <c r="Z302" t="s">
        <v>7</v>
      </c>
      <c r="AA302">
        <v>3.5311742409999098</v>
      </c>
      <c r="AB302" t="s">
        <v>8</v>
      </c>
      <c r="AC302">
        <v>3.65276833000007</v>
      </c>
      <c r="AD302" t="s">
        <v>7</v>
      </c>
      <c r="AE302">
        <v>3.95458151399998</v>
      </c>
      <c r="AF302" t="s">
        <v>8</v>
      </c>
      <c r="AG302">
        <v>4.0364342759999001</v>
      </c>
      <c r="AH302" t="s">
        <v>7</v>
      </c>
      <c r="AI302">
        <v>4.7068167760000899</v>
      </c>
      <c r="AJ302" t="s">
        <v>8</v>
      </c>
      <c r="AK302">
        <v>4.7920585899998898</v>
      </c>
      <c r="AL302" t="s">
        <v>7</v>
      </c>
      <c r="AM302">
        <v>5.1052936440000796</v>
      </c>
      <c r="AN302" t="s">
        <v>8</v>
      </c>
      <c r="AO302">
        <v>5.1687601529999903</v>
      </c>
      <c r="AP302" t="s">
        <v>7</v>
      </c>
      <c r="AQ302">
        <v>5.46197843499999</v>
      </c>
      <c r="AR302" t="s">
        <v>8</v>
      </c>
      <c r="AS302">
        <v>5.5519280169999004</v>
      </c>
      <c r="AT302" t="s">
        <v>7</v>
      </c>
      <c r="AU302">
        <v>6.1912960500001102</v>
      </c>
      <c r="AV302" t="s">
        <v>8</v>
      </c>
      <c r="AW302">
        <v>6.2879322979999799</v>
      </c>
      <c r="AX302" t="s">
        <v>7</v>
      </c>
      <c r="AY302">
        <v>6.55067244399992</v>
      </c>
      <c r="AZ302" t="s">
        <v>8</v>
      </c>
      <c r="BA302">
        <v>6.6371972879999204</v>
      </c>
      <c r="BB302" t="s">
        <v>7</v>
      </c>
      <c r="BC302">
        <v>7.2790715599999203</v>
      </c>
      <c r="BD302" t="s">
        <v>8</v>
      </c>
      <c r="BE302">
        <v>7.3387129650000098</v>
      </c>
      <c r="BF302" t="s">
        <v>4</v>
      </c>
      <c r="BG302">
        <v>10.3565739059999</v>
      </c>
    </row>
    <row r="303" spans="1:59" x14ac:dyDescent="0.25">
      <c r="A303" s="7">
        <v>42929</v>
      </c>
      <c r="B303" t="s">
        <v>56</v>
      </c>
      <c r="C303" s="3">
        <f>(COUNT(UserTrials[[#This Row],[Event 1]:[Time 56]])-2)/2</f>
        <v>12</v>
      </c>
      <c r="D303">
        <v>93</v>
      </c>
      <c r="E303" t="s">
        <v>23</v>
      </c>
      <c r="F303" t="s">
        <v>6</v>
      </c>
      <c r="G303" t="s">
        <v>20</v>
      </c>
      <c r="H303" t="s">
        <v>3</v>
      </c>
      <c r="I303" s="1">
        <v>7.5000000379077299E-6</v>
      </c>
      <c r="J303" t="s">
        <v>7</v>
      </c>
      <c r="K303">
        <v>6.7221016109999701</v>
      </c>
      <c r="L303" t="s">
        <v>8</v>
      </c>
      <c r="M303">
        <v>6.8119472339999403</v>
      </c>
      <c r="N303" t="s">
        <v>7</v>
      </c>
      <c r="O303">
        <v>7.2334774420000896</v>
      </c>
      <c r="P303" t="s">
        <v>8</v>
      </c>
      <c r="Q303">
        <v>7.2996255680000104</v>
      </c>
      <c r="R303" t="s">
        <v>7</v>
      </c>
      <c r="S303">
        <v>7.4288635350001098</v>
      </c>
      <c r="T303" t="s">
        <v>8</v>
      </c>
      <c r="U303">
        <v>7.4873525460000101</v>
      </c>
      <c r="V303" t="s">
        <v>7</v>
      </c>
      <c r="W303">
        <v>7.8159845750001198</v>
      </c>
      <c r="X303" t="s">
        <v>8</v>
      </c>
      <c r="Y303">
        <v>7.89425077600003</v>
      </c>
      <c r="Z303" t="s">
        <v>7</v>
      </c>
      <c r="AA303">
        <v>8.2032582790000106</v>
      </c>
      <c r="AB303" t="s">
        <v>8</v>
      </c>
      <c r="AC303">
        <v>8.2742555639999793</v>
      </c>
      <c r="AD303" t="s">
        <v>7</v>
      </c>
      <c r="AE303">
        <v>8.5913096290000794</v>
      </c>
      <c r="AF303" t="s">
        <v>8</v>
      </c>
      <c r="AG303">
        <v>8.6778977540000106</v>
      </c>
      <c r="AH303" t="s">
        <v>7</v>
      </c>
      <c r="AI303">
        <v>9.2497488750000194</v>
      </c>
      <c r="AJ303" t="s">
        <v>8</v>
      </c>
      <c r="AK303">
        <v>9.3511301230000701</v>
      </c>
      <c r="AL303" t="s">
        <v>7</v>
      </c>
      <c r="AM303">
        <v>9.6546984540000196</v>
      </c>
      <c r="AN303" t="s">
        <v>8</v>
      </c>
      <c r="AO303">
        <v>9.7216684850000092</v>
      </c>
      <c r="AP303" t="s">
        <v>7</v>
      </c>
      <c r="AQ303">
        <v>9.98783405400013</v>
      </c>
      <c r="AR303" t="s">
        <v>8</v>
      </c>
      <c r="AS303">
        <v>10.0803916059999</v>
      </c>
      <c r="AT303" t="s">
        <v>7</v>
      </c>
      <c r="AU303">
        <v>10.5947200489999</v>
      </c>
      <c r="AV303" t="s">
        <v>8</v>
      </c>
      <c r="AW303">
        <v>10.675059784</v>
      </c>
      <c r="AX303" t="s">
        <v>7</v>
      </c>
      <c r="AY303">
        <v>10.988543376999999</v>
      </c>
      <c r="AZ303" t="s">
        <v>8</v>
      </c>
      <c r="BA303">
        <v>11.055293533999899</v>
      </c>
      <c r="BB303" t="s">
        <v>7</v>
      </c>
      <c r="BC303">
        <v>11.67646072</v>
      </c>
      <c r="BD303" t="s">
        <v>8</v>
      </c>
      <c r="BE303">
        <v>11.732515616999899</v>
      </c>
      <c r="BF303" t="s">
        <v>4</v>
      </c>
      <c r="BG303">
        <v>15.615284470999899</v>
      </c>
    </row>
    <row r="304" spans="1:59" x14ac:dyDescent="0.25">
      <c r="A304" s="7">
        <v>42929</v>
      </c>
      <c r="B304" t="s">
        <v>56</v>
      </c>
      <c r="C304" s="3">
        <f>(COUNT(UserTrials[[#This Row],[Event 1]:[Time 56]])-2)/2</f>
        <v>12</v>
      </c>
      <c r="D304">
        <v>94</v>
      </c>
      <c r="E304" t="s">
        <v>23</v>
      </c>
      <c r="F304" t="s">
        <v>6</v>
      </c>
      <c r="G304" t="s">
        <v>20</v>
      </c>
      <c r="H304" t="s">
        <v>3</v>
      </c>
      <c r="I304" s="1">
        <v>7.3960000008810303E-6</v>
      </c>
      <c r="J304" t="s">
        <v>7</v>
      </c>
      <c r="K304">
        <v>1.6294621930001001</v>
      </c>
      <c r="L304" t="s">
        <v>8</v>
      </c>
      <c r="M304">
        <v>1.74254057200005</v>
      </c>
      <c r="N304" t="s">
        <v>7</v>
      </c>
      <c r="O304">
        <v>2.0970503130001799</v>
      </c>
      <c r="P304" t="s">
        <v>8</v>
      </c>
      <c r="Q304">
        <v>2.17518031300005</v>
      </c>
      <c r="R304" t="s">
        <v>7</v>
      </c>
      <c r="S304">
        <v>2.3147628640001501</v>
      </c>
      <c r="T304" t="s">
        <v>8</v>
      </c>
      <c r="U304">
        <v>2.3750071880001502</v>
      </c>
      <c r="V304" t="s">
        <v>7</v>
      </c>
      <c r="W304">
        <v>2.7639332109999901</v>
      </c>
      <c r="X304" t="s">
        <v>8</v>
      </c>
      <c r="Y304">
        <v>2.84026432700011</v>
      </c>
      <c r="Z304" t="s">
        <v>7</v>
      </c>
      <c r="AA304">
        <v>3.1319619790001498</v>
      </c>
      <c r="AB304" t="s">
        <v>8</v>
      </c>
      <c r="AC304">
        <v>3.2102503759999701</v>
      </c>
      <c r="AD304" t="s">
        <v>7</v>
      </c>
      <c r="AE304">
        <v>3.5055059880000901</v>
      </c>
      <c r="AF304" t="s">
        <v>8</v>
      </c>
      <c r="AG304">
        <v>3.57898520700018</v>
      </c>
      <c r="AH304" t="s">
        <v>7</v>
      </c>
      <c r="AI304">
        <v>4.1313871849999897</v>
      </c>
      <c r="AJ304" t="s">
        <v>8</v>
      </c>
      <c r="AK304">
        <v>4.2409610400000002</v>
      </c>
      <c r="AL304" t="s">
        <v>7</v>
      </c>
      <c r="AM304">
        <v>4.52788718600004</v>
      </c>
      <c r="AN304" t="s">
        <v>8</v>
      </c>
      <c r="AO304">
        <v>4.6021722890000003</v>
      </c>
      <c r="AP304" t="s">
        <v>7</v>
      </c>
      <c r="AQ304">
        <v>4.9123522890001796</v>
      </c>
      <c r="AR304" t="s">
        <v>8</v>
      </c>
      <c r="AS304">
        <v>4.9943620280000598</v>
      </c>
      <c r="AT304" t="s">
        <v>7</v>
      </c>
      <c r="AU304">
        <v>5.5738938030001401</v>
      </c>
      <c r="AV304" t="s">
        <v>8</v>
      </c>
      <c r="AW304">
        <v>5.6597751020001397</v>
      </c>
      <c r="AX304" t="s">
        <v>7</v>
      </c>
      <c r="AY304">
        <v>5.9113045809999596</v>
      </c>
      <c r="AZ304" t="s">
        <v>8</v>
      </c>
      <c r="BA304">
        <v>6.0365268719999596</v>
      </c>
      <c r="BB304" t="s">
        <v>7</v>
      </c>
      <c r="BC304">
        <v>6.6390320709999697</v>
      </c>
      <c r="BD304" t="s">
        <v>8</v>
      </c>
      <c r="BE304">
        <v>6.6946319780001797</v>
      </c>
      <c r="BF304" t="s">
        <v>4</v>
      </c>
      <c r="BG304">
        <v>7.5691316110000999</v>
      </c>
    </row>
    <row r="305" spans="1:59" x14ac:dyDescent="0.25">
      <c r="A305" s="7">
        <v>42929</v>
      </c>
      <c r="B305" t="s">
        <v>56</v>
      </c>
      <c r="C305" s="3">
        <f>(COUNT(UserTrials[[#This Row],[Event 1]:[Time 56]])-2)/2</f>
        <v>12</v>
      </c>
      <c r="D305">
        <v>95</v>
      </c>
      <c r="E305" t="s">
        <v>23</v>
      </c>
      <c r="F305" t="s">
        <v>6</v>
      </c>
      <c r="G305" t="s">
        <v>20</v>
      </c>
      <c r="H305" t="s">
        <v>3</v>
      </c>
      <c r="I305" s="1">
        <v>8.4900000274501508E-6</v>
      </c>
      <c r="J305" t="s">
        <v>7</v>
      </c>
      <c r="K305">
        <v>1.16604969699983</v>
      </c>
      <c r="L305" t="s">
        <v>8</v>
      </c>
      <c r="M305">
        <v>1.2163396219998499</v>
      </c>
      <c r="N305" t="s">
        <v>7</v>
      </c>
      <c r="O305">
        <v>1.62882986499994</v>
      </c>
      <c r="P305" t="s">
        <v>8</v>
      </c>
      <c r="Q305">
        <v>1.69196911099993</v>
      </c>
      <c r="R305" t="s">
        <v>7</v>
      </c>
      <c r="S305">
        <v>1.8238815629999801</v>
      </c>
      <c r="T305" t="s">
        <v>8</v>
      </c>
      <c r="U305">
        <v>1.88203963499995</v>
      </c>
      <c r="V305" t="s">
        <v>7</v>
      </c>
      <c r="W305">
        <v>2.2459732799998098</v>
      </c>
      <c r="X305" t="s">
        <v>8</v>
      </c>
      <c r="Y305">
        <v>2.3097791129998702</v>
      </c>
      <c r="Z305" t="s">
        <v>7</v>
      </c>
      <c r="AA305">
        <v>2.5926712479999798</v>
      </c>
      <c r="AB305" t="s">
        <v>8</v>
      </c>
      <c r="AC305">
        <v>2.6690306759999198</v>
      </c>
      <c r="AD305" t="s">
        <v>7</v>
      </c>
      <c r="AE305">
        <v>2.9892395309998299</v>
      </c>
      <c r="AF305" t="s">
        <v>8</v>
      </c>
      <c r="AG305">
        <v>3.0474984359998398</v>
      </c>
      <c r="AH305" t="s">
        <v>7</v>
      </c>
      <c r="AI305">
        <v>3.6141851559998401</v>
      </c>
      <c r="AJ305" t="s">
        <v>8</v>
      </c>
      <c r="AK305">
        <v>3.71696578199998</v>
      </c>
      <c r="AL305" t="s">
        <v>7</v>
      </c>
      <c r="AM305">
        <v>4.01322312299998</v>
      </c>
      <c r="AN305" t="s">
        <v>8</v>
      </c>
      <c r="AO305">
        <v>4.0952518729998202</v>
      </c>
      <c r="AP305" t="s">
        <v>7</v>
      </c>
      <c r="AQ305">
        <v>4.4268741649998402</v>
      </c>
      <c r="AR305" t="s">
        <v>8</v>
      </c>
      <c r="AS305">
        <v>4.5257987479999402</v>
      </c>
      <c r="AT305" t="s">
        <v>7</v>
      </c>
      <c r="AU305">
        <v>5.1109772380000296</v>
      </c>
      <c r="AV305" t="s">
        <v>8</v>
      </c>
      <c r="AW305">
        <v>5.2002744759999997</v>
      </c>
      <c r="AX305" t="s">
        <v>7</v>
      </c>
      <c r="AY305">
        <v>5.5750299039998401</v>
      </c>
      <c r="AZ305" t="s">
        <v>8</v>
      </c>
      <c r="BA305">
        <v>5.6647471349999696</v>
      </c>
      <c r="BB305" t="s">
        <v>7</v>
      </c>
      <c r="BC305">
        <v>6.1942315109999901</v>
      </c>
      <c r="BD305" t="s">
        <v>8</v>
      </c>
      <c r="BE305">
        <v>6.2598061429998699</v>
      </c>
      <c r="BF305" t="s">
        <v>4</v>
      </c>
      <c r="BG305">
        <v>7.2727006739998998</v>
      </c>
    </row>
    <row r="306" spans="1:59" x14ac:dyDescent="0.25">
      <c r="A306" s="7">
        <v>42929</v>
      </c>
      <c r="B306" t="s">
        <v>56</v>
      </c>
      <c r="C306" s="3">
        <f>(COUNT(UserTrials[[#This Row],[Event 1]:[Time 56]])-2)/2</f>
        <v>12</v>
      </c>
      <c r="D306">
        <v>96</v>
      </c>
      <c r="E306" t="s">
        <v>23</v>
      </c>
      <c r="F306" t="s">
        <v>6</v>
      </c>
      <c r="G306" t="s">
        <v>20</v>
      </c>
      <c r="H306" t="s">
        <v>3</v>
      </c>
      <c r="I306" s="1">
        <v>1.40099998588993E-5</v>
      </c>
      <c r="J306" t="s">
        <v>7</v>
      </c>
      <c r="K306">
        <v>1.43806593699991</v>
      </c>
      <c r="L306" t="s">
        <v>8</v>
      </c>
      <c r="M306">
        <v>1.5243309360000601</v>
      </c>
      <c r="N306" t="s">
        <v>7</v>
      </c>
      <c r="O306">
        <v>1.9175202569999701</v>
      </c>
      <c r="P306" t="s">
        <v>8</v>
      </c>
      <c r="Q306">
        <v>2.0151279139999998</v>
      </c>
      <c r="R306" t="s">
        <v>7</v>
      </c>
      <c r="S306">
        <v>2.1511252579998601</v>
      </c>
      <c r="T306" t="s">
        <v>8</v>
      </c>
      <c r="U306">
        <v>2.1998668199998899</v>
      </c>
      <c r="V306" t="s">
        <v>7</v>
      </c>
      <c r="W306">
        <v>2.5477754109999702</v>
      </c>
      <c r="X306" t="s">
        <v>8</v>
      </c>
      <c r="Y306">
        <v>2.6179392659998899</v>
      </c>
      <c r="Z306" t="s">
        <v>7</v>
      </c>
      <c r="AA306">
        <v>2.9346746839999001</v>
      </c>
      <c r="AB306" t="s">
        <v>8</v>
      </c>
      <c r="AC306">
        <v>2.9722344760000299</v>
      </c>
      <c r="AD306" t="s">
        <v>7</v>
      </c>
      <c r="AE306">
        <v>3.2961312989998501</v>
      </c>
      <c r="AF306" t="s">
        <v>8</v>
      </c>
      <c r="AG306">
        <v>3.3777229659999599</v>
      </c>
      <c r="AH306" t="s">
        <v>7</v>
      </c>
      <c r="AI306">
        <v>4.0191618189999101</v>
      </c>
      <c r="AJ306" t="s">
        <v>8</v>
      </c>
      <c r="AK306">
        <v>4.0674958820000002</v>
      </c>
      <c r="AL306" t="s">
        <v>7</v>
      </c>
      <c r="AM306">
        <v>4.40173015100003</v>
      </c>
      <c r="AN306" t="s">
        <v>8</v>
      </c>
      <c r="AO306">
        <v>4.4860598909999601</v>
      </c>
      <c r="AP306" t="s">
        <v>7</v>
      </c>
      <c r="AQ306">
        <v>4.8101965579999097</v>
      </c>
      <c r="AR306" t="s">
        <v>8</v>
      </c>
      <c r="AS306">
        <v>4.8757396839998801</v>
      </c>
      <c r="AT306" t="s">
        <v>7</v>
      </c>
      <c r="AU306">
        <v>5.5123928609998503</v>
      </c>
      <c r="AV306" t="s">
        <v>8</v>
      </c>
      <c r="AW306">
        <v>5.5820927039999297</v>
      </c>
      <c r="AX306" t="s">
        <v>7</v>
      </c>
      <c r="AY306">
        <v>5.9154918179999596</v>
      </c>
      <c r="AZ306" t="s">
        <v>8</v>
      </c>
      <c r="BA306">
        <v>5.9857918709999396</v>
      </c>
      <c r="BB306" t="s">
        <v>7</v>
      </c>
      <c r="BC306">
        <v>6.4981923909999697</v>
      </c>
      <c r="BD306" t="s">
        <v>8</v>
      </c>
      <c r="BE306">
        <v>6.581336039</v>
      </c>
      <c r="BF306" t="s">
        <v>4</v>
      </c>
      <c r="BG306">
        <v>7.4030953080000401</v>
      </c>
    </row>
    <row r="307" spans="1:59" x14ac:dyDescent="0.25">
      <c r="A307" s="7">
        <v>42929</v>
      </c>
      <c r="B307" t="s">
        <v>56</v>
      </c>
      <c r="C307" s="3">
        <f>(COUNT(UserTrials[[#This Row],[Event 1]:[Time 56]])-2)/2</f>
        <v>12</v>
      </c>
      <c r="D307">
        <v>97</v>
      </c>
      <c r="E307" t="s">
        <v>23</v>
      </c>
      <c r="F307" t="s">
        <v>6</v>
      </c>
      <c r="G307" t="s">
        <v>20</v>
      </c>
      <c r="H307" t="s">
        <v>3</v>
      </c>
      <c r="I307" s="1">
        <v>7.5000000379077299E-6</v>
      </c>
      <c r="J307" t="s">
        <v>7</v>
      </c>
      <c r="K307">
        <v>1.20611234800003</v>
      </c>
      <c r="L307" t="s">
        <v>8</v>
      </c>
      <c r="M307">
        <v>1.2924321909999801</v>
      </c>
      <c r="N307" t="s">
        <v>7</v>
      </c>
      <c r="O307">
        <v>1.7737707490000501</v>
      </c>
      <c r="P307" t="s">
        <v>8</v>
      </c>
      <c r="Q307">
        <v>1.8395326079998899</v>
      </c>
      <c r="R307" t="s">
        <v>7</v>
      </c>
      <c r="S307">
        <v>1.9660673959999699</v>
      </c>
      <c r="T307" t="s">
        <v>8</v>
      </c>
      <c r="U307">
        <v>2.0155560410000799</v>
      </c>
      <c r="V307" t="s">
        <v>7</v>
      </c>
      <c r="W307">
        <v>2.3678459889999801</v>
      </c>
      <c r="X307" t="s">
        <v>8</v>
      </c>
      <c r="Y307">
        <v>2.4309757809999102</v>
      </c>
      <c r="Z307" t="s">
        <v>7</v>
      </c>
      <c r="AA307">
        <v>2.7432187479998902</v>
      </c>
      <c r="AB307" t="s">
        <v>8</v>
      </c>
      <c r="AC307">
        <v>2.8138453619999302</v>
      </c>
      <c r="AD307" t="s">
        <v>7</v>
      </c>
      <c r="AE307">
        <v>3.1210586459999301</v>
      </c>
      <c r="AF307" t="s">
        <v>8</v>
      </c>
      <c r="AG307">
        <v>3.1936666649998999</v>
      </c>
      <c r="AH307" t="s">
        <v>7</v>
      </c>
      <c r="AI307">
        <v>3.7392936439998699</v>
      </c>
      <c r="AJ307" t="s">
        <v>8</v>
      </c>
      <c r="AK307">
        <v>3.8238333819999699</v>
      </c>
      <c r="AL307" t="s">
        <v>7</v>
      </c>
      <c r="AM307">
        <v>4.1903944260000099</v>
      </c>
      <c r="AN307" t="s">
        <v>8</v>
      </c>
      <c r="AO307">
        <v>4.2492805179999698</v>
      </c>
      <c r="AP307" t="s">
        <v>7</v>
      </c>
      <c r="AQ307">
        <v>4.6052259369998803</v>
      </c>
      <c r="AR307" t="s">
        <v>8</v>
      </c>
      <c r="AS307">
        <v>4.6640246849999496</v>
      </c>
      <c r="AT307" t="s">
        <v>7</v>
      </c>
      <c r="AU307">
        <v>5.2891430189999902</v>
      </c>
      <c r="AV307" t="s">
        <v>8</v>
      </c>
      <c r="AW307">
        <v>5.3442978620000696</v>
      </c>
      <c r="AX307" t="s">
        <v>7</v>
      </c>
      <c r="AY307">
        <v>5.6570331230000104</v>
      </c>
      <c r="AZ307" t="s">
        <v>8</v>
      </c>
      <c r="BA307">
        <v>5.7382834350000804</v>
      </c>
      <c r="BB307" t="s">
        <v>7</v>
      </c>
      <c r="BC307">
        <v>6.2870886099999499</v>
      </c>
      <c r="BD307" t="s">
        <v>8</v>
      </c>
      <c r="BE307">
        <v>6.3807680160000402</v>
      </c>
      <c r="BF307" t="s">
        <v>4</v>
      </c>
      <c r="BG307">
        <v>7.0994826030000597</v>
      </c>
    </row>
    <row r="308" spans="1:59" x14ac:dyDescent="0.25">
      <c r="A308" s="7">
        <v>42929</v>
      </c>
      <c r="B308" t="s">
        <v>56</v>
      </c>
      <c r="C308" s="3">
        <f>(COUNT(UserTrials[[#This Row],[Event 1]:[Time 56]])-2)/2</f>
        <v>12</v>
      </c>
      <c r="D308">
        <v>98</v>
      </c>
      <c r="E308" t="s">
        <v>23</v>
      </c>
      <c r="F308" t="s">
        <v>6</v>
      </c>
      <c r="G308" t="s">
        <v>20</v>
      </c>
      <c r="H308" t="s">
        <v>3</v>
      </c>
      <c r="I308" s="1">
        <v>6.1460000324586796E-6</v>
      </c>
      <c r="J308" t="s">
        <v>7</v>
      </c>
      <c r="K308">
        <v>1.35064615300007</v>
      </c>
      <c r="L308" t="s">
        <v>8</v>
      </c>
      <c r="M308">
        <v>1.39471530300011</v>
      </c>
      <c r="N308" t="s">
        <v>7</v>
      </c>
      <c r="O308">
        <v>1.8565465230001299</v>
      </c>
      <c r="P308" t="s">
        <v>8</v>
      </c>
      <c r="Q308">
        <v>1.92141480300006</v>
      </c>
      <c r="R308" t="s">
        <v>7</v>
      </c>
      <c r="S308">
        <v>2.0600450440001601</v>
      </c>
      <c r="T308" t="s">
        <v>8</v>
      </c>
      <c r="U308">
        <v>2.09692077600016</v>
      </c>
      <c r="V308" t="s">
        <v>7</v>
      </c>
      <c r="W308">
        <v>2.47030182100002</v>
      </c>
      <c r="X308" t="s">
        <v>8</v>
      </c>
      <c r="Y308">
        <v>2.5375593210001099</v>
      </c>
      <c r="Z308" t="s">
        <v>7</v>
      </c>
      <c r="AA308">
        <v>2.8498212040001301</v>
      </c>
      <c r="AB308" t="s">
        <v>8</v>
      </c>
      <c r="AC308">
        <v>2.9045975440001199</v>
      </c>
      <c r="AD308" t="s">
        <v>7</v>
      </c>
      <c r="AE308">
        <v>3.2170783040000899</v>
      </c>
      <c r="AF308" t="s">
        <v>8</v>
      </c>
      <c r="AG308">
        <v>3.2867548520000498</v>
      </c>
      <c r="AH308" t="s">
        <v>7</v>
      </c>
      <c r="AI308">
        <v>3.8277311430001602</v>
      </c>
      <c r="AJ308" t="s">
        <v>8</v>
      </c>
      <c r="AK308">
        <v>3.9163626530000699</v>
      </c>
      <c r="AL308" t="s">
        <v>7</v>
      </c>
      <c r="AM308">
        <v>4.2270501010000299</v>
      </c>
      <c r="AN308" t="s">
        <v>8</v>
      </c>
      <c r="AO308">
        <v>4.2976598410000397</v>
      </c>
      <c r="AP308" t="s">
        <v>7</v>
      </c>
      <c r="AQ308">
        <v>4.5850642150001004</v>
      </c>
      <c r="AR308" t="s">
        <v>8</v>
      </c>
      <c r="AS308">
        <v>4.6663949960000002</v>
      </c>
      <c r="AT308" t="s">
        <v>7</v>
      </c>
      <c r="AU308">
        <v>5.2384561260000702</v>
      </c>
      <c r="AV308" t="s">
        <v>8</v>
      </c>
      <c r="AW308">
        <v>5.3320349020000304</v>
      </c>
      <c r="AX308" t="s">
        <v>7</v>
      </c>
      <c r="AY308">
        <v>5.6411769290000304</v>
      </c>
      <c r="AZ308" t="s">
        <v>8</v>
      </c>
      <c r="BA308">
        <v>5.7383666079999696</v>
      </c>
      <c r="BB308" t="s">
        <v>7</v>
      </c>
      <c r="BC308">
        <v>6.2763784360001802</v>
      </c>
      <c r="BD308" t="s">
        <v>8</v>
      </c>
      <c r="BE308">
        <v>6.3421707770000904</v>
      </c>
      <c r="BF308" t="s">
        <v>4</v>
      </c>
      <c r="BG308">
        <v>6.9741871820001498</v>
      </c>
    </row>
    <row r="309" spans="1:59" x14ac:dyDescent="0.25">
      <c r="A309" s="7">
        <v>42929</v>
      </c>
      <c r="B309" t="s">
        <v>56</v>
      </c>
      <c r="C309" s="3">
        <f>(COUNT(UserTrials[[#This Row],[Event 1]:[Time 56]])-2)/2</f>
        <v>12</v>
      </c>
      <c r="D309">
        <v>99</v>
      </c>
      <c r="E309" t="s">
        <v>23</v>
      </c>
      <c r="F309" t="s">
        <v>6</v>
      </c>
      <c r="G309" t="s">
        <v>20</v>
      </c>
      <c r="H309" t="s">
        <v>3</v>
      </c>
      <c r="I309" s="1">
        <v>1.07289999959903E-5</v>
      </c>
      <c r="J309" t="s">
        <v>7</v>
      </c>
      <c r="K309">
        <v>1.1110189699998001</v>
      </c>
      <c r="L309" t="s">
        <v>8</v>
      </c>
      <c r="M309">
        <v>1.1692177239999599</v>
      </c>
      <c r="N309" t="s">
        <v>7</v>
      </c>
      <c r="O309">
        <v>1.7373959369999701</v>
      </c>
      <c r="P309" t="s">
        <v>8</v>
      </c>
      <c r="Q309">
        <v>1.77574536499992</v>
      </c>
      <c r="R309" t="s">
        <v>7</v>
      </c>
      <c r="S309">
        <v>1.8769661439998799</v>
      </c>
      <c r="T309" t="s">
        <v>8</v>
      </c>
      <c r="U309">
        <v>1.94232598899998</v>
      </c>
      <c r="V309" t="s">
        <v>7</v>
      </c>
      <c r="W309">
        <v>2.3546629149998299</v>
      </c>
      <c r="X309" t="s">
        <v>8</v>
      </c>
      <c r="Y309">
        <v>2.4058462499999602</v>
      </c>
      <c r="Z309" t="s">
        <v>7</v>
      </c>
      <c r="AA309">
        <v>2.6587294259998</v>
      </c>
      <c r="AB309" t="s">
        <v>8</v>
      </c>
      <c r="AC309">
        <v>2.7559846869998998</v>
      </c>
      <c r="AD309" t="s">
        <v>7</v>
      </c>
      <c r="AE309">
        <v>3.0833139069998099</v>
      </c>
      <c r="AF309" t="s">
        <v>8</v>
      </c>
      <c r="AG309">
        <v>3.1308719259998199</v>
      </c>
      <c r="AH309" t="s">
        <v>7</v>
      </c>
      <c r="AI309">
        <v>3.8352219249998099</v>
      </c>
      <c r="AJ309" t="s">
        <v>8</v>
      </c>
      <c r="AK309">
        <v>3.8875712479998499</v>
      </c>
      <c r="AL309" t="s">
        <v>7</v>
      </c>
      <c r="AM309">
        <v>4.1759314060000099</v>
      </c>
      <c r="AN309" t="s">
        <v>8</v>
      </c>
      <c r="AO309">
        <v>4.22049249899987</v>
      </c>
      <c r="AP309" t="s">
        <v>7</v>
      </c>
      <c r="AQ309">
        <v>4.5479036439999101</v>
      </c>
      <c r="AR309" t="s">
        <v>8</v>
      </c>
      <c r="AS309">
        <v>4.6148283840000204</v>
      </c>
      <c r="AT309" t="s">
        <v>7</v>
      </c>
      <c r="AU309">
        <v>5.1071267759998502</v>
      </c>
      <c r="AV309" t="s">
        <v>8</v>
      </c>
      <c r="AW309">
        <v>5.18517432199996</v>
      </c>
      <c r="AX309" t="s">
        <v>7</v>
      </c>
      <c r="AY309">
        <v>5.5718794259998896</v>
      </c>
      <c r="AZ309" t="s">
        <v>8</v>
      </c>
      <c r="BA309">
        <v>5.64936031199999</v>
      </c>
      <c r="BB309" t="s">
        <v>7</v>
      </c>
      <c r="BC309">
        <v>6.1850217699998202</v>
      </c>
      <c r="BD309" t="s">
        <v>8</v>
      </c>
      <c r="BE309">
        <v>6.3069695299998303</v>
      </c>
      <c r="BF309" t="s">
        <v>4</v>
      </c>
      <c r="BG309">
        <v>7.1797629659999904</v>
      </c>
    </row>
    <row r="310" spans="1:59" x14ac:dyDescent="0.25">
      <c r="A310" s="7">
        <v>42929</v>
      </c>
      <c r="B310" t="s">
        <v>56</v>
      </c>
      <c r="C310" s="3">
        <f>(COUNT(UserTrials[[#This Row],[Event 1]:[Time 56]])-2)/2</f>
        <v>12</v>
      </c>
      <c r="D310">
        <v>100</v>
      </c>
      <c r="E310" t="s">
        <v>23</v>
      </c>
      <c r="F310" t="s">
        <v>6</v>
      </c>
      <c r="G310" t="s">
        <v>20</v>
      </c>
      <c r="H310" t="s">
        <v>3</v>
      </c>
      <c r="I310" s="1">
        <v>1.4896000038788699E-5</v>
      </c>
      <c r="J310" t="s">
        <v>7</v>
      </c>
      <c r="K310">
        <v>0.86678573200015296</v>
      </c>
      <c r="L310" t="s">
        <v>8</v>
      </c>
      <c r="M310">
        <v>0.90654640600018799</v>
      </c>
      <c r="N310" t="s">
        <v>7</v>
      </c>
      <c r="O310">
        <v>1.3743405730001499</v>
      </c>
      <c r="P310" t="s">
        <v>8</v>
      </c>
      <c r="Q310">
        <v>1.4398723960000499</v>
      </c>
      <c r="R310" t="s">
        <v>7</v>
      </c>
      <c r="S310">
        <v>1.54811348900011</v>
      </c>
      <c r="T310" t="s">
        <v>8</v>
      </c>
      <c r="U310">
        <v>1.61836843800006</v>
      </c>
      <c r="V310" t="s">
        <v>7</v>
      </c>
      <c r="W310">
        <v>1.9297861980001001</v>
      </c>
      <c r="X310" t="s">
        <v>8</v>
      </c>
      <c r="Y310">
        <v>2.0325886970001599</v>
      </c>
      <c r="Z310" t="s">
        <v>7</v>
      </c>
      <c r="AA310">
        <v>2.31520484400016</v>
      </c>
      <c r="AB310" t="s">
        <v>8</v>
      </c>
      <c r="AC310">
        <v>2.3795303640001699</v>
      </c>
      <c r="AD310" t="s">
        <v>7</v>
      </c>
      <c r="AE310">
        <v>2.7432746870001599</v>
      </c>
      <c r="AF310" t="s">
        <v>8</v>
      </c>
      <c r="AG310">
        <v>2.8091583320001501</v>
      </c>
      <c r="AH310" t="s">
        <v>7</v>
      </c>
      <c r="AI310">
        <v>3.3641885490001102</v>
      </c>
      <c r="AJ310" t="s">
        <v>8</v>
      </c>
      <c r="AK310">
        <v>3.4308390620001301</v>
      </c>
      <c r="AL310" t="s">
        <v>7</v>
      </c>
      <c r="AM310">
        <v>3.7294038540001102</v>
      </c>
      <c r="AN310" t="s">
        <v>8</v>
      </c>
      <c r="AO310">
        <v>3.7810459880001801</v>
      </c>
      <c r="AP310" t="s">
        <v>7</v>
      </c>
      <c r="AQ310">
        <v>4.0666397400000198</v>
      </c>
      <c r="AR310" t="s">
        <v>8</v>
      </c>
      <c r="AS310">
        <v>4.1145122370000902</v>
      </c>
      <c r="AT310" t="s">
        <v>7</v>
      </c>
      <c r="AU310">
        <v>4.61769557000002</v>
      </c>
      <c r="AV310" t="s">
        <v>8</v>
      </c>
      <c r="AW310">
        <v>4.6873855720000304</v>
      </c>
      <c r="AX310" t="s">
        <v>7</v>
      </c>
      <c r="AY310">
        <v>5.0276700500000899</v>
      </c>
      <c r="AZ310" t="s">
        <v>8</v>
      </c>
      <c r="BA310">
        <v>5.1030122370000299</v>
      </c>
      <c r="BB310" t="s">
        <v>7</v>
      </c>
      <c r="BC310">
        <v>5.5749683820001703</v>
      </c>
      <c r="BD310" t="s">
        <v>8</v>
      </c>
      <c r="BE310">
        <v>5.6235820830002003</v>
      </c>
      <c r="BF310" t="s">
        <v>4</v>
      </c>
      <c r="BG310">
        <v>6.2472049980001403</v>
      </c>
    </row>
    <row r="311" spans="1:59" x14ac:dyDescent="0.25">
      <c r="A311" s="7">
        <v>42929</v>
      </c>
      <c r="B311" t="s">
        <v>56</v>
      </c>
      <c r="C311" s="3">
        <f>(COUNT(UserTrials[[#This Row],[Event 1]:[Time 56]])-2)/2</f>
        <v>12</v>
      </c>
      <c r="D311">
        <v>101</v>
      </c>
      <c r="E311" t="s">
        <v>23</v>
      </c>
      <c r="F311" t="s">
        <v>6</v>
      </c>
      <c r="G311" t="s">
        <v>20</v>
      </c>
      <c r="H311" t="s">
        <v>3</v>
      </c>
      <c r="I311" s="1">
        <v>1.4217999932952801E-5</v>
      </c>
      <c r="J311" t="s">
        <v>7</v>
      </c>
      <c r="K311">
        <v>3.0950699590000501</v>
      </c>
      <c r="L311" t="s">
        <v>8</v>
      </c>
      <c r="M311">
        <v>3.15832161799994</v>
      </c>
      <c r="N311" t="s">
        <v>7</v>
      </c>
      <c r="O311">
        <v>3.4826790879999399</v>
      </c>
      <c r="P311" t="s">
        <v>8</v>
      </c>
      <c r="Q311">
        <v>3.5391644200001302</v>
      </c>
      <c r="R311" t="s">
        <v>7</v>
      </c>
      <c r="S311">
        <v>3.6944106789999198</v>
      </c>
      <c r="T311" t="s">
        <v>8</v>
      </c>
      <c r="U311">
        <v>3.72946182500004</v>
      </c>
      <c r="V311" t="s">
        <v>7</v>
      </c>
      <c r="W311">
        <v>4.0866400980000801</v>
      </c>
      <c r="X311" t="s">
        <v>8</v>
      </c>
      <c r="Y311">
        <v>4.1588869260001502</v>
      </c>
      <c r="Z311" t="s">
        <v>7</v>
      </c>
      <c r="AA311">
        <v>4.4231680210000297</v>
      </c>
      <c r="AB311" t="s">
        <v>8</v>
      </c>
      <c r="AC311">
        <v>4.4783041140001298</v>
      </c>
      <c r="AD311" t="s">
        <v>7</v>
      </c>
      <c r="AE311">
        <v>4.7674001560001198</v>
      </c>
      <c r="AF311" t="s">
        <v>8</v>
      </c>
      <c r="AG311">
        <v>4.8376423419999801</v>
      </c>
      <c r="AH311" t="s">
        <v>7</v>
      </c>
      <c r="AI311">
        <v>5.3023301030000303</v>
      </c>
      <c r="AJ311" t="s">
        <v>8</v>
      </c>
      <c r="AK311">
        <v>5.3961780700001301</v>
      </c>
      <c r="AL311" t="s">
        <v>7</v>
      </c>
      <c r="AM311">
        <v>5.6958392169999499</v>
      </c>
      <c r="AN311" t="s">
        <v>8</v>
      </c>
      <c r="AO311">
        <v>5.7629689039999903</v>
      </c>
      <c r="AP311" t="s">
        <v>7</v>
      </c>
      <c r="AQ311">
        <v>6.0606178099999397</v>
      </c>
      <c r="AR311" t="s">
        <v>8</v>
      </c>
      <c r="AS311">
        <v>6.1645005200000398</v>
      </c>
      <c r="AT311" t="s">
        <v>7</v>
      </c>
      <c r="AU311">
        <v>6.68629026000007</v>
      </c>
      <c r="AV311" t="s">
        <v>8</v>
      </c>
      <c r="AW311">
        <v>6.7488957269999901</v>
      </c>
      <c r="AX311" t="s">
        <v>7</v>
      </c>
      <c r="AY311">
        <v>7.06131879999998</v>
      </c>
      <c r="AZ311" t="s">
        <v>8</v>
      </c>
      <c r="BA311">
        <v>7.1317587470000401</v>
      </c>
      <c r="BB311" t="s">
        <v>7</v>
      </c>
      <c r="BC311">
        <v>7.6237844780000597</v>
      </c>
      <c r="BD311" t="s">
        <v>8</v>
      </c>
      <c r="BE311">
        <v>7.7136424459999899</v>
      </c>
      <c r="BF311" t="s">
        <v>4</v>
      </c>
      <c r="BG311">
        <v>8.3960914570000096</v>
      </c>
    </row>
    <row r="312" spans="1:59" x14ac:dyDescent="0.25">
      <c r="A312" s="7">
        <v>42929</v>
      </c>
      <c r="B312" t="s">
        <v>56</v>
      </c>
      <c r="C312" s="3">
        <f>(COUNT(UserTrials[[#This Row],[Event 1]:[Time 56]])-2)/2</f>
        <v>12</v>
      </c>
      <c r="D312">
        <v>102</v>
      </c>
      <c r="E312" t="s">
        <v>23</v>
      </c>
      <c r="F312" t="s">
        <v>6</v>
      </c>
      <c r="G312" t="s">
        <v>20</v>
      </c>
      <c r="H312" t="s">
        <v>3</v>
      </c>
      <c r="I312" s="1">
        <v>6.0929999108338902E-6</v>
      </c>
      <c r="J312" t="s">
        <v>7</v>
      </c>
      <c r="K312">
        <v>0.88323113999990699</v>
      </c>
      <c r="L312" t="s">
        <v>8</v>
      </c>
      <c r="M312">
        <v>0.94009172000005403</v>
      </c>
      <c r="N312" t="s">
        <v>7</v>
      </c>
      <c r="O312">
        <v>1.38106145799997</v>
      </c>
      <c r="P312" t="s">
        <v>8</v>
      </c>
      <c r="Q312">
        <v>1.4392993740000199</v>
      </c>
      <c r="R312" t="s">
        <v>7</v>
      </c>
      <c r="S312">
        <v>1.56866041500006</v>
      </c>
      <c r="T312" t="s">
        <v>8</v>
      </c>
      <c r="U312">
        <v>1.59331515500002</v>
      </c>
      <c r="V312" t="s">
        <v>7</v>
      </c>
      <c r="W312">
        <v>1.97342015399999</v>
      </c>
      <c r="X312" t="s">
        <v>8</v>
      </c>
      <c r="Y312">
        <v>2.03305051799998</v>
      </c>
      <c r="Z312" t="s">
        <v>7</v>
      </c>
      <c r="AA312">
        <v>2.31047129900002</v>
      </c>
      <c r="AB312" t="s">
        <v>8</v>
      </c>
      <c r="AC312">
        <v>2.3901545819999201</v>
      </c>
      <c r="AD312" t="s">
        <v>7</v>
      </c>
      <c r="AE312">
        <v>2.69136917900004</v>
      </c>
      <c r="AF312" t="s">
        <v>8</v>
      </c>
      <c r="AG312">
        <v>2.7615086400001001</v>
      </c>
      <c r="AH312" t="s">
        <v>7</v>
      </c>
      <c r="AI312">
        <v>3.3749790599999798</v>
      </c>
      <c r="AJ312" t="s">
        <v>8</v>
      </c>
      <c r="AK312">
        <v>3.44076317400003</v>
      </c>
      <c r="AL312" t="s">
        <v>7</v>
      </c>
      <c r="AM312">
        <v>3.7546708320000999</v>
      </c>
      <c r="AN312" t="s">
        <v>8</v>
      </c>
      <c r="AO312">
        <v>3.81820541499996</v>
      </c>
      <c r="AP312" t="s">
        <v>7</v>
      </c>
      <c r="AQ312">
        <v>4.0716001529999604</v>
      </c>
      <c r="AR312" t="s">
        <v>8</v>
      </c>
      <c r="AS312">
        <v>4.1396688520001099</v>
      </c>
      <c r="AT312" t="s">
        <v>7</v>
      </c>
      <c r="AU312">
        <v>4.6423067690000099</v>
      </c>
      <c r="AV312" t="s">
        <v>8</v>
      </c>
      <c r="AW312">
        <v>4.7436741119999999</v>
      </c>
      <c r="AX312" t="s">
        <v>7</v>
      </c>
      <c r="AY312">
        <v>5.1936883450000497</v>
      </c>
      <c r="AZ312" t="s">
        <v>8</v>
      </c>
      <c r="BA312">
        <v>5.2571964040000596</v>
      </c>
      <c r="BB312" t="s">
        <v>7</v>
      </c>
      <c r="BC312">
        <v>5.7400308339999802</v>
      </c>
      <c r="BD312" t="s">
        <v>8</v>
      </c>
      <c r="BE312">
        <v>5.80361702599998</v>
      </c>
      <c r="BF312" t="s">
        <v>4</v>
      </c>
      <c r="BG312">
        <v>6.5253672910000597</v>
      </c>
    </row>
    <row r="313" spans="1:59" x14ac:dyDescent="0.25">
      <c r="A313" s="7">
        <v>42929</v>
      </c>
      <c r="B313" t="s">
        <v>56</v>
      </c>
      <c r="C313" s="3">
        <f>(COUNT(UserTrials[[#This Row],[Event 1]:[Time 56]])-2)/2</f>
        <v>12</v>
      </c>
      <c r="D313">
        <v>103</v>
      </c>
      <c r="E313" t="s">
        <v>23</v>
      </c>
      <c r="F313" t="s">
        <v>6</v>
      </c>
      <c r="G313" t="s">
        <v>20</v>
      </c>
      <c r="H313" t="s">
        <v>3</v>
      </c>
      <c r="I313" s="1">
        <v>6.0939999002584904E-6</v>
      </c>
      <c r="J313" t="s">
        <v>7</v>
      </c>
      <c r="K313">
        <v>0.92048691999980203</v>
      </c>
      <c r="L313" t="s">
        <v>8</v>
      </c>
      <c r="M313">
        <v>0.99320489399997303</v>
      </c>
      <c r="N313" t="s">
        <v>7</v>
      </c>
      <c r="O313">
        <v>1.45357322699987</v>
      </c>
      <c r="P313" t="s">
        <v>8</v>
      </c>
      <c r="Q313">
        <v>1.5016443759998299</v>
      </c>
      <c r="R313" t="s">
        <v>7</v>
      </c>
      <c r="S313">
        <v>1.6318118199999301</v>
      </c>
      <c r="T313" t="s">
        <v>8</v>
      </c>
      <c r="U313">
        <v>1.6682037999999</v>
      </c>
      <c r="V313" t="s">
        <v>7</v>
      </c>
      <c r="W313">
        <v>2.03486374699991</v>
      </c>
      <c r="X313" t="s">
        <v>8</v>
      </c>
      <c r="Y313">
        <v>2.0717797889999399</v>
      </c>
      <c r="Z313" t="s">
        <v>7</v>
      </c>
      <c r="AA313">
        <v>2.38628056999982</v>
      </c>
      <c r="AB313" t="s">
        <v>8</v>
      </c>
      <c r="AC313">
        <v>2.4546918720000099</v>
      </c>
      <c r="AD313" t="s">
        <v>7</v>
      </c>
      <c r="AE313">
        <v>2.76479858999982</v>
      </c>
      <c r="AF313" t="s">
        <v>8</v>
      </c>
      <c r="AG313">
        <v>2.8341377570000001</v>
      </c>
      <c r="AH313" t="s">
        <v>7</v>
      </c>
      <c r="AI313">
        <v>3.4156189629998099</v>
      </c>
      <c r="AJ313" t="s">
        <v>8</v>
      </c>
      <c r="AK313">
        <v>3.4879260389998299</v>
      </c>
      <c r="AL313" t="s">
        <v>7</v>
      </c>
      <c r="AM313">
        <v>3.8264321899998701</v>
      </c>
      <c r="AN313" t="s">
        <v>8</v>
      </c>
      <c r="AO313">
        <v>3.88970671399988</v>
      </c>
      <c r="AP313" t="s">
        <v>7</v>
      </c>
      <c r="AQ313">
        <v>4.20589327899983</v>
      </c>
      <c r="AR313" t="s">
        <v>8</v>
      </c>
      <c r="AS313">
        <v>4.2579594239998597</v>
      </c>
      <c r="AT313" t="s">
        <v>7</v>
      </c>
      <c r="AU313">
        <v>4.8906739059998401</v>
      </c>
      <c r="AV313" t="s">
        <v>8</v>
      </c>
      <c r="AW313">
        <v>4.9373819749998802</v>
      </c>
      <c r="AX313" t="s">
        <v>7</v>
      </c>
      <c r="AY313">
        <v>5.2658493689998496</v>
      </c>
      <c r="AZ313" t="s">
        <v>8</v>
      </c>
      <c r="BA313">
        <v>5.33221082999989</v>
      </c>
      <c r="BB313" t="s">
        <v>7</v>
      </c>
      <c r="BC313">
        <v>5.8501834819999203</v>
      </c>
      <c r="BD313" t="s">
        <v>8</v>
      </c>
      <c r="BE313">
        <v>5.91166379899982</v>
      </c>
      <c r="BF313" t="s">
        <v>4</v>
      </c>
      <c r="BG313">
        <v>6.5328862970000001</v>
      </c>
    </row>
    <row r="314" spans="1:59" x14ac:dyDescent="0.25">
      <c r="A314" s="7">
        <v>42929</v>
      </c>
      <c r="B314" t="s">
        <v>56</v>
      </c>
      <c r="C314" s="3">
        <f>(COUNT(UserTrials[[#This Row],[Event 1]:[Time 56]])-2)/2</f>
        <v>12</v>
      </c>
      <c r="D314">
        <v>104</v>
      </c>
      <c r="E314" t="s">
        <v>23</v>
      </c>
      <c r="F314" t="s">
        <v>6</v>
      </c>
      <c r="G314" t="s">
        <v>20</v>
      </c>
      <c r="H314" t="s">
        <v>3</v>
      </c>
      <c r="I314" s="1">
        <v>1.3853999917046099E-5</v>
      </c>
      <c r="J314" t="s">
        <v>7</v>
      </c>
      <c r="K314">
        <v>0.82636197599981598</v>
      </c>
      <c r="L314" t="s">
        <v>8</v>
      </c>
      <c r="M314">
        <v>0.88381958199988697</v>
      </c>
      <c r="N314" t="s">
        <v>7</v>
      </c>
      <c r="O314">
        <v>1.3133278139998701</v>
      </c>
      <c r="P314" t="s">
        <v>8</v>
      </c>
      <c r="Q314">
        <v>1.37152619699986</v>
      </c>
      <c r="R314" t="s">
        <v>7</v>
      </c>
      <c r="S314">
        <v>1.50578624899981</v>
      </c>
      <c r="T314" t="s">
        <v>8</v>
      </c>
      <c r="U314">
        <v>1.53794005099985</v>
      </c>
      <c r="V314" t="s">
        <v>7</v>
      </c>
      <c r="W314">
        <v>1.9213847889998299</v>
      </c>
      <c r="X314" t="s">
        <v>8</v>
      </c>
      <c r="Y314">
        <v>1.97720354099988</v>
      </c>
      <c r="Z314" t="s">
        <v>7</v>
      </c>
      <c r="AA314">
        <v>2.2705690629998099</v>
      </c>
      <c r="AB314" t="s">
        <v>8</v>
      </c>
      <c r="AC314">
        <v>2.3225136459998299</v>
      </c>
      <c r="AD314" t="s">
        <v>7</v>
      </c>
      <c r="AE314">
        <v>2.6616600600000302</v>
      </c>
      <c r="AF314" t="s">
        <v>8</v>
      </c>
      <c r="AG314">
        <v>2.7289069260000298</v>
      </c>
      <c r="AH314" t="s">
        <v>7</v>
      </c>
      <c r="AI314">
        <v>3.3703171879999401</v>
      </c>
      <c r="AJ314" t="s">
        <v>8</v>
      </c>
      <c r="AK314">
        <v>3.4304470289998701</v>
      </c>
      <c r="AL314" t="s">
        <v>7</v>
      </c>
      <c r="AM314">
        <v>3.7423536439998699</v>
      </c>
      <c r="AN314" t="s">
        <v>8</v>
      </c>
      <c r="AO314">
        <v>3.8244705189999801</v>
      </c>
      <c r="AP314" t="s">
        <v>7</v>
      </c>
      <c r="AQ314">
        <v>4.135076196</v>
      </c>
      <c r="AR314" t="s">
        <v>8</v>
      </c>
      <c r="AS314">
        <v>4.1907381219998499</v>
      </c>
      <c r="AT314" t="s">
        <v>7</v>
      </c>
      <c r="AU314">
        <v>4.8384357279999204</v>
      </c>
      <c r="AV314" t="s">
        <v>8</v>
      </c>
      <c r="AW314">
        <v>4.9102497369999503</v>
      </c>
      <c r="AX314" t="s">
        <v>7</v>
      </c>
      <c r="AY314">
        <v>5.2678997379998602</v>
      </c>
      <c r="AZ314" t="s">
        <v>8</v>
      </c>
      <c r="BA314">
        <v>5.35035864399992</v>
      </c>
      <c r="BB314" t="s">
        <v>7</v>
      </c>
      <c r="BC314">
        <v>5.9096222890000201</v>
      </c>
      <c r="BD314" t="s">
        <v>8</v>
      </c>
      <c r="BE314">
        <v>5.9797949969999902</v>
      </c>
      <c r="BF314" t="s">
        <v>4</v>
      </c>
      <c r="BG314">
        <v>6.4537352569998303</v>
      </c>
    </row>
    <row r="315" spans="1:59" x14ac:dyDescent="0.25">
      <c r="A315" s="7">
        <v>42929</v>
      </c>
      <c r="B315" t="s">
        <v>56</v>
      </c>
      <c r="C315" s="3">
        <f>(COUNT(UserTrials[[#This Row],[Event 1]:[Time 56]])-2)/2</f>
        <v>12</v>
      </c>
      <c r="D315">
        <v>105</v>
      </c>
      <c r="E315" t="s">
        <v>23</v>
      </c>
      <c r="F315" t="s">
        <v>6</v>
      </c>
      <c r="G315" t="s">
        <v>20</v>
      </c>
      <c r="H315" t="s">
        <v>3</v>
      </c>
      <c r="I315" s="1">
        <v>1.4062999980524099E-5</v>
      </c>
      <c r="J315" t="s">
        <v>7</v>
      </c>
      <c r="K315">
        <v>5.0946522279998501</v>
      </c>
      <c r="L315" t="s">
        <v>8</v>
      </c>
      <c r="M315">
        <v>5.1619763419998801</v>
      </c>
      <c r="N315" t="s">
        <v>7</v>
      </c>
      <c r="O315">
        <v>5.65561868899999</v>
      </c>
      <c r="P315" t="s">
        <v>8</v>
      </c>
      <c r="Q315">
        <v>5.7208369699999304</v>
      </c>
      <c r="R315" t="s">
        <v>7</v>
      </c>
      <c r="S315">
        <v>5.8175317089999199</v>
      </c>
      <c r="T315" t="s">
        <v>8</v>
      </c>
      <c r="U315">
        <v>5.8728908239997901</v>
      </c>
      <c r="V315" t="s">
        <v>7</v>
      </c>
      <c r="W315">
        <v>6.2193467629999697</v>
      </c>
      <c r="X315" t="s">
        <v>8</v>
      </c>
      <c r="Y315">
        <v>6.2892974389999301</v>
      </c>
      <c r="Z315" t="s">
        <v>7</v>
      </c>
      <c r="AA315">
        <v>6.6057834839998497</v>
      </c>
      <c r="AB315" t="s">
        <v>8</v>
      </c>
      <c r="AC315">
        <v>6.6573685829998697</v>
      </c>
      <c r="AD315" t="s">
        <v>7</v>
      </c>
      <c r="AE315">
        <v>6.9271584789998997</v>
      </c>
      <c r="AF315" t="s">
        <v>8</v>
      </c>
      <c r="AG315">
        <v>7.0050239489999004</v>
      </c>
      <c r="AH315" t="s">
        <v>7</v>
      </c>
      <c r="AI315">
        <v>7.6315688449999399</v>
      </c>
      <c r="AJ315" t="s">
        <v>8</v>
      </c>
      <c r="AK315">
        <v>7.6705749899999702</v>
      </c>
      <c r="AL315" t="s">
        <v>7</v>
      </c>
      <c r="AM315">
        <v>7.9469800939998496</v>
      </c>
      <c r="AN315" t="s">
        <v>8</v>
      </c>
      <c r="AO315">
        <v>8.0036441049999194</v>
      </c>
      <c r="AP315" t="s">
        <v>7</v>
      </c>
      <c r="AQ315">
        <v>8.29863410499979</v>
      </c>
      <c r="AR315" t="s">
        <v>8</v>
      </c>
      <c r="AS315">
        <v>8.3486402499997894</v>
      </c>
      <c r="AT315" t="s">
        <v>7</v>
      </c>
      <c r="AU315">
        <v>8.9761438769999096</v>
      </c>
      <c r="AV315" t="s">
        <v>8</v>
      </c>
      <c r="AW315">
        <v>9.0055536219999794</v>
      </c>
      <c r="AX315" t="s">
        <v>7</v>
      </c>
      <c r="AY315">
        <v>9.3236088949997793</v>
      </c>
      <c r="AZ315" t="s">
        <v>8</v>
      </c>
      <c r="BA315">
        <v>9.3842501969997993</v>
      </c>
      <c r="BB315" t="s">
        <v>7</v>
      </c>
      <c r="BC315">
        <v>10.010567702999801</v>
      </c>
      <c r="BD315" t="s">
        <v>8</v>
      </c>
      <c r="BE315">
        <v>10.0398830609999</v>
      </c>
      <c r="BF315" t="s">
        <v>4</v>
      </c>
      <c r="BG315">
        <v>10.606932751999899</v>
      </c>
    </row>
    <row r="316" spans="1:59" x14ac:dyDescent="0.25">
      <c r="A316" s="7">
        <v>42929</v>
      </c>
      <c r="B316" t="s">
        <v>56</v>
      </c>
      <c r="C316" s="3">
        <f>(COUNT(UserTrials[[#This Row],[Event 1]:[Time 56]])-2)/2</f>
        <v>12</v>
      </c>
      <c r="D316">
        <v>106</v>
      </c>
      <c r="E316" t="s">
        <v>23</v>
      </c>
      <c r="F316" t="s">
        <v>10</v>
      </c>
      <c r="G316" t="s">
        <v>20</v>
      </c>
      <c r="H316" t="s">
        <v>3</v>
      </c>
      <c r="I316" s="1">
        <v>8.7551999968127293E-5</v>
      </c>
      <c r="J316" t="s">
        <v>7</v>
      </c>
      <c r="K316">
        <v>9.2895284649998704</v>
      </c>
      <c r="L316" t="s">
        <v>8</v>
      </c>
      <c r="M316">
        <v>9.3517789109998795</v>
      </c>
      <c r="N316" t="s">
        <v>7</v>
      </c>
      <c r="O316">
        <v>9.8231350959999801</v>
      </c>
      <c r="P316" t="s">
        <v>8</v>
      </c>
      <c r="Q316">
        <v>9.9006477539999196</v>
      </c>
      <c r="R316" t="s">
        <v>7</v>
      </c>
      <c r="S316">
        <v>10.020176401000001</v>
      </c>
      <c r="T316" t="s">
        <v>8</v>
      </c>
      <c r="U316">
        <v>10.0650997339998</v>
      </c>
      <c r="V316" t="s">
        <v>7</v>
      </c>
      <c r="W316">
        <v>10.4318613469999</v>
      </c>
      <c r="X316" t="s">
        <v>8</v>
      </c>
      <c r="Y316">
        <v>10.4814329609998</v>
      </c>
      <c r="Z316" t="s">
        <v>7</v>
      </c>
      <c r="AA316">
        <v>10.8010198909998</v>
      </c>
      <c r="AB316" t="s">
        <v>8</v>
      </c>
      <c r="AC316">
        <v>10.8864780669998</v>
      </c>
      <c r="AD316" t="s">
        <v>7</v>
      </c>
      <c r="AE316">
        <v>11.179616347</v>
      </c>
      <c r="AF316" t="s">
        <v>8</v>
      </c>
      <c r="AG316">
        <v>11.256222076</v>
      </c>
      <c r="AH316" t="s">
        <v>7</v>
      </c>
      <c r="AI316">
        <v>11.874886920999799</v>
      </c>
      <c r="AJ316" t="s">
        <v>8</v>
      </c>
      <c r="AK316">
        <v>11.9328109809998</v>
      </c>
      <c r="AL316" t="s">
        <v>7</v>
      </c>
      <c r="AM316">
        <v>12.245767648999999</v>
      </c>
      <c r="AN316" t="s">
        <v>8</v>
      </c>
      <c r="AO316">
        <v>12.301706659000001</v>
      </c>
      <c r="AP316" t="s">
        <v>7</v>
      </c>
      <c r="AQ316">
        <v>12.613931033999901</v>
      </c>
      <c r="AR316" t="s">
        <v>8</v>
      </c>
      <c r="AS316">
        <v>12.684134263000001</v>
      </c>
      <c r="AT316" t="s">
        <v>7</v>
      </c>
      <c r="AU316">
        <v>13.2724113429999</v>
      </c>
      <c r="AV316" t="s">
        <v>8</v>
      </c>
      <c r="AW316">
        <v>13.337905614999899</v>
      </c>
      <c r="AX316" t="s">
        <v>7</v>
      </c>
      <c r="AY316">
        <v>13.694894886999901</v>
      </c>
      <c r="AZ316" t="s">
        <v>8</v>
      </c>
      <c r="BA316">
        <v>13.765487908000001</v>
      </c>
      <c r="BB316" t="s">
        <v>7</v>
      </c>
      <c r="BC316">
        <v>14.280269574999901</v>
      </c>
      <c r="BD316" t="s">
        <v>8</v>
      </c>
      <c r="BE316">
        <v>14.347539678999899</v>
      </c>
      <c r="BF316" t="s">
        <v>4</v>
      </c>
      <c r="BG316">
        <v>15.0846764489999</v>
      </c>
    </row>
    <row r="317" spans="1:59" x14ac:dyDescent="0.25">
      <c r="A317" s="7">
        <v>42929</v>
      </c>
      <c r="B317" t="s">
        <v>56</v>
      </c>
      <c r="C317" s="3">
        <f>(COUNT(UserTrials[[#This Row],[Event 1]:[Time 56]])-2)/2</f>
        <v>12</v>
      </c>
      <c r="D317">
        <v>107</v>
      </c>
      <c r="E317" t="s">
        <v>23</v>
      </c>
      <c r="F317" t="s">
        <v>10</v>
      </c>
      <c r="G317" t="s">
        <v>20</v>
      </c>
      <c r="H317" t="s">
        <v>3</v>
      </c>
      <c r="I317" s="1">
        <v>6.3540001065120998E-6</v>
      </c>
      <c r="J317" t="s">
        <v>7</v>
      </c>
      <c r="K317">
        <v>1.7667479300000599</v>
      </c>
      <c r="L317" t="s">
        <v>8</v>
      </c>
      <c r="M317">
        <v>1.8213859449999701</v>
      </c>
      <c r="N317" t="s">
        <v>7</v>
      </c>
      <c r="O317">
        <v>2.2877614850001402</v>
      </c>
      <c r="P317" t="s">
        <v>8</v>
      </c>
      <c r="Q317">
        <v>2.33222986800001</v>
      </c>
      <c r="R317" t="s">
        <v>7</v>
      </c>
      <c r="S317">
        <v>2.4503511489999701</v>
      </c>
      <c r="T317" t="s">
        <v>8</v>
      </c>
      <c r="U317">
        <v>2.5108141140001399</v>
      </c>
      <c r="V317" t="s">
        <v>7</v>
      </c>
      <c r="W317">
        <v>2.8699674470001302</v>
      </c>
      <c r="X317" t="s">
        <v>8</v>
      </c>
      <c r="Y317">
        <v>2.9267377080000099</v>
      </c>
      <c r="Z317" t="s">
        <v>7</v>
      </c>
      <c r="AA317">
        <v>3.2548201029999202</v>
      </c>
      <c r="AB317" t="s">
        <v>8</v>
      </c>
      <c r="AC317">
        <v>3.3188736980000599</v>
      </c>
      <c r="AD317" t="s">
        <v>7</v>
      </c>
      <c r="AE317">
        <v>3.6679614580000299</v>
      </c>
      <c r="AF317" t="s">
        <v>8</v>
      </c>
      <c r="AG317">
        <v>3.736524271</v>
      </c>
      <c r="AH317" t="s">
        <v>7</v>
      </c>
      <c r="AI317">
        <v>4.3861523959999396</v>
      </c>
      <c r="AJ317" t="s">
        <v>8</v>
      </c>
      <c r="AK317">
        <v>4.4394302089999602</v>
      </c>
      <c r="AL317" t="s">
        <v>7</v>
      </c>
      <c r="AM317">
        <v>4.7519434890000403</v>
      </c>
      <c r="AN317" t="s">
        <v>8</v>
      </c>
      <c r="AO317">
        <v>4.7960237500001304</v>
      </c>
      <c r="AP317" t="s">
        <v>7</v>
      </c>
      <c r="AQ317">
        <v>5.1113388010001</v>
      </c>
      <c r="AR317" t="s">
        <v>8</v>
      </c>
      <c r="AS317">
        <v>5.1780246339999296</v>
      </c>
      <c r="AT317" t="s">
        <v>7</v>
      </c>
      <c r="AU317">
        <v>5.8151774469999902</v>
      </c>
      <c r="AV317" t="s">
        <v>8</v>
      </c>
      <c r="AW317">
        <v>5.8563590610001404</v>
      </c>
      <c r="AX317" t="s">
        <v>7</v>
      </c>
      <c r="AY317">
        <v>6.2047621920000804</v>
      </c>
      <c r="AZ317" t="s">
        <v>8</v>
      </c>
      <c r="BA317">
        <v>6.2866610979999598</v>
      </c>
      <c r="BB317" t="s">
        <v>7</v>
      </c>
      <c r="BC317">
        <v>6.8342167170001096</v>
      </c>
      <c r="BD317" t="s">
        <v>8</v>
      </c>
      <c r="BE317">
        <v>6.9043135920000998</v>
      </c>
      <c r="BF317" t="s">
        <v>4</v>
      </c>
      <c r="BG317">
        <v>7.6028398949999803</v>
      </c>
    </row>
    <row r="318" spans="1:59" x14ac:dyDescent="0.25">
      <c r="A318" s="7">
        <v>42929</v>
      </c>
      <c r="B318" t="s">
        <v>56</v>
      </c>
      <c r="C318" s="3">
        <f>(COUNT(UserTrials[[#This Row],[Event 1]:[Time 56]])-2)/2</f>
        <v>12</v>
      </c>
      <c r="D318">
        <v>108</v>
      </c>
      <c r="E318" t="s">
        <v>23</v>
      </c>
      <c r="F318" t="s">
        <v>10</v>
      </c>
      <c r="G318" t="s">
        <v>20</v>
      </c>
      <c r="H318" t="s">
        <v>3</v>
      </c>
      <c r="I318" s="1">
        <v>9.6869998742477003E-6</v>
      </c>
      <c r="J318" t="s">
        <v>7</v>
      </c>
      <c r="K318">
        <v>0.73265259999993704</v>
      </c>
      <c r="L318" t="s">
        <v>8</v>
      </c>
      <c r="M318">
        <v>0.817024379000031</v>
      </c>
      <c r="N318" t="s">
        <v>7</v>
      </c>
      <c r="O318">
        <v>1.26845452799989</v>
      </c>
      <c r="P318" t="s">
        <v>8</v>
      </c>
      <c r="Q318">
        <v>1.32555848899983</v>
      </c>
      <c r="R318" t="s">
        <v>7</v>
      </c>
      <c r="S318">
        <v>1.4426669780000301</v>
      </c>
      <c r="T318" t="s">
        <v>8</v>
      </c>
      <c r="U318">
        <v>1.49213926799984</v>
      </c>
      <c r="V318" t="s">
        <v>7</v>
      </c>
      <c r="W318">
        <v>1.87194619699994</v>
      </c>
      <c r="X318" t="s">
        <v>8</v>
      </c>
      <c r="Y318">
        <v>1.9315946320000399</v>
      </c>
      <c r="Z318" t="s">
        <v>7</v>
      </c>
      <c r="AA318">
        <v>2.2233462479998698</v>
      </c>
      <c r="AB318" t="s">
        <v>8</v>
      </c>
      <c r="AC318">
        <v>2.2764936940000098</v>
      </c>
      <c r="AD318" t="s">
        <v>7</v>
      </c>
      <c r="AE318">
        <v>2.6289552579999</v>
      </c>
      <c r="AF318" t="s">
        <v>8</v>
      </c>
      <c r="AG318">
        <v>2.7061970800000301</v>
      </c>
      <c r="AH318" t="s">
        <v>7</v>
      </c>
      <c r="AI318">
        <v>3.3361119769999701</v>
      </c>
      <c r="AJ318" t="s">
        <v>8</v>
      </c>
      <c r="AK318">
        <v>3.3720436949999999</v>
      </c>
      <c r="AL318" t="s">
        <v>7</v>
      </c>
      <c r="AM318">
        <v>3.6884205179999299</v>
      </c>
      <c r="AN318" t="s">
        <v>8</v>
      </c>
      <c r="AO318">
        <v>3.7286387469998701</v>
      </c>
      <c r="AP318" t="s">
        <v>7</v>
      </c>
      <c r="AQ318">
        <v>4.0566630700000097</v>
      </c>
      <c r="AR318" t="s">
        <v>8</v>
      </c>
      <c r="AS318">
        <v>4.1230041110000002</v>
      </c>
      <c r="AT318" t="s">
        <v>7</v>
      </c>
      <c r="AU318">
        <v>4.80479249299992</v>
      </c>
      <c r="AV318" t="s">
        <v>8</v>
      </c>
      <c r="AW318">
        <v>4.8626786459999396</v>
      </c>
      <c r="AX318" t="s">
        <v>7</v>
      </c>
      <c r="AY318">
        <v>5.1999941120000104</v>
      </c>
      <c r="AZ318" t="s">
        <v>8</v>
      </c>
      <c r="BA318">
        <v>5.2670649960000402</v>
      </c>
      <c r="BB318" t="s">
        <v>7</v>
      </c>
      <c r="BC318">
        <v>5.8400790069999804</v>
      </c>
      <c r="BD318" t="s">
        <v>8</v>
      </c>
      <c r="BE318">
        <v>5.89668530799986</v>
      </c>
      <c r="BF318" t="s">
        <v>4</v>
      </c>
      <c r="BG318">
        <v>6.5982605169999697</v>
      </c>
    </row>
    <row r="319" spans="1:59" x14ac:dyDescent="0.25">
      <c r="A319" s="7">
        <v>42929</v>
      </c>
      <c r="B319" t="s">
        <v>56</v>
      </c>
      <c r="C319" s="3">
        <f>(COUNT(UserTrials[[#This Row],[Event 1]:[Time 56]])-2)/2</f>
        <v>12</v>
      </c>
      <c r="D319">
        <v>109</v>
      </c>
      <c r="E319" t="s">
        <v>23</v>
      </c>
      <c r="F319" t="s">
        <v>10</v>
      </c>
      <c r="G319" t="s">
        <v>20</v>
      </c>
      <c r="H319" t="s">
        <v>3</v>
      </c>
      <c r="I319" s="1">
        <v>7.3429998792562401E-6</v>
      </c>
      <c r="J319" t="s">
        <v>7</v>
      </c>
      <c r="K319">
        <v>0.810954166999863</v>
      </c>
      <c r="L319" t="s">
        <v>8</v>
      </c>
      <c r="M319">
        <v>0.87121505100003505</v>
      </c>
      <c r="N319" t="s">
        <v>7</v>
      </c>
      <c r="O319">
        <v>1.3083695309999199</v>
      </c>
      <c r="P319" t="s">
        <v>8</v>
      </c>
      <c r="Q319">
        <v>1.3357931749999301</v>
      </c>
      <c r="R319" t="s">
        <v>7</v>
      </c>
      <c r="S319">
        <v>1.4637772910000399</v>
      </c>
      <c r="T319" t="s">
        <v>8</v>
      </c>
      <c r="U319">
        <v>1.5136573419999799</v>
      </c>
      <c r="V319" t="s">
        <v>7</v>
      </c>
      <c r="W319">
        <v>1.8690869259998999</v>
      </c>
      <c r="X319" t="s">
        <v>8</v>
      </c>
      <c r="Y319">
        <v>1.9050456229999699</v>
      </c>
      <c r="Z319" t="s">
        <v>7</v>
      </c>
      <c r="AA319">
        <v>2.2187098939998502</v>
      </c>
      <c r="AB319" t="s">
        <v>8</v>
      </c>
      <c r="AC319">
        <v>2.2506307799999301</v>
      </c>
      <c r="AD319" t="s">
        <v>7</v>
      </c>
      <c r="AE319">
        <v>2.59946999899989</v>
      </c>
      <c r="AF319" t="s">
        <v>8</v>
      </c>
      <c r="AG319">
        <v>2.6542078630000101</v>
      </c>
      <c r="AH319" t="s">
        <v>7</v>
      </c>
      <c r="AI319">
        <v>3.2382366140000101</v>
      </c>
      <c r="AJ319" t="s">
        <v>8</v>
      </c>
      <c r="AK319">
        <v>3.29614786199999</v>
      </c>
      <c r="AL319" t="s">
        <v>7</v>
      </c>
      <c r="AM319">
        <v>3.6890646859999299</v>
      </c>
      <c r="AN319" t="s">
        <v>8</v>
      </c>
      <c r="AO319">
        <v>3.76173937299995</v>
      </c>
      <c r="AP319" t="s">
        <v>7</v>
      </c>
      <c r="AQ319">
        <v>4.09916577900003</v>
      </c>
      <c r="AR319" t="s">
        <v>8</v>
      </c>
      <c r="AS319">
        <v>4.1634762999999504</v>
      </c>
      <c r="AT319" t="s">
        <v>7</v>
      </c>
      <c r="AU319">
        <v>4.7006769780000397</v>
      </c>
      <c r="AV319" t="s">
        <v>8</v>
      </c>
      <c r="AW319">
        <v>4.77215135200003</v>
      </c>
      <c r="AX319" t="s">
        <v>7</v>
      </c>
      <c r="AY319">
        <v>5.1578411949999401</v>
      </c>
      <c r="AZ319" t="s">
        <v>8</v>
      </c>
      <c r="BA319">
        <v>5.2364582789998604</v>
      </c>
      <c r="BB319" t="s">
        <v>7</v>
      </c>
      <c r="BC319">
        <v>5.77212291499995</v>
      </c>
      <c r="BD319" t="s">
        <v>8</v>
      </c>
      <c r="BE319">
        <v>5.8421864550000402</v>
      </c>
      <c r="BF319" t="s">
        <v>4</v>
      </c>
      <c r="BG319">
        <v>6.6204914019999697</v>
      </c>
    </row>
    <row r="320" spans="1:59" x14ac:dyDescent="0.25">
      <c r="A320" s="7">
        <v>42929</v>
      </c>
      <c r="B320" t="s">
        <v>56</v>
      </c>
      <c r="C320" s="3">
        <f>(COUNT(UserTrials[[#This Row],[Event 1]:[Time 56]])-2)/2</f>
        <v>12</v>
      </c>
      <c r="D320">
        <v>110</v>
      </c>
      <c r="E320" t="s">
        <v>23</v>
      </c>
      <c r="F320" t="s">
        <v>10</v>
      </c>
      <c r="G320" t="s">
        <v>20</v>
      </c>
      <c r="H320" t="s">
        <v>3</v>
      </c>
      <c r="I320" s="1">
        <v>6.9790000907232701E-6</v>
      </c>
      <c r="J320" t="s">
        <v>7</v>
      </c>
      <c r="K320">
        <v>1.1252288529999499</v>
      </c>
      <c r="L320" t="s">
        <v>8</v>
      </c>
      <c r="M320">
        <v>1.1975170309999601</v>
      </c>
      <c r="N320" t="s">
        <v>7</v>
      </c>
      <c r="O320">
        <v>1.66235390600013</v>
      </c>
      <c r="P320" t="s">
        <v>8</v>
      </c>
      <c r="Q320">
        <v>1.6949335420001701</v>
      </c>
      <c r="R320" t="s">
        <v>7</v>
      </c>
      <c r="S320">
        <v>1.8242639070001501</v>
      </c>
      <c r="T320" t="s">
        <v>8</v>
      </c>
      <c r="U320">
        <v>1.87250791700012</v>
      </c>
      <c r="V320" t="s">
        <v>7</v>
      </c>
      <c r="W320">
        <v>2.2163818240000999</v>
      </c>
      <c r="X320" t="s">
        <v>8</v>
      </c>
      <c r="Y320">
        <v>2.2689287489999899</v>
      </c>
      <c r="Z320" t="s">
        <v>7</v>
      </c>
      <c r="AA320">
        <v>2.58525109300012</v>
      </c>
      <c r="AB320" t="s">
        <v>8</v>
      </c>
      <c r="AC320">
        <v>2.6212687490001301</v>
      </c>
      <c r="AD320" t="s">
        <v>7</v>
      </c>
      <c r="AE320">
        <v>2.9329294780000001</v>
      </c>
      <c r="AF320" t="s">
        <v>8</v>
      </c>
      <c r="AG320">
        <v>2.9896544260000102</v>
      </c>
      <c r="AH320" t="s">
        <v>7</v>
      </c>
      <c r="AI320">
        <v>3.61241677400016</v>
      </c>
      <c r="AJ320" t="s">
        <v>8</v>
      </c>
      <c r="AK320">
        <v>3.66901166499997</v>
      </c>
      <c r="AL320" t="s">
        <v>7</v>
      </c>
      <c r="AM320">
        <v>3.9861309370000901</v>
      </c>
      <c r="AN320" t="s">
        <v>8</v>
      </c>
      <c r="AO320">
        <v>4.0262526550000004</v>
      </c>
      <c r="AP320" t="s">
        <v>7</v>
      </c>
      <c r="AQ320">
        <v>4.3378334359999799</v>
      </c>
      <c r="AR320" t="s">
        <v>8</v>
      </c>
      <c r="AS320">
        <v>4.4391539570001397</v>
      </c>
      <c r="AT320" t="s">
        <v>7</v>
      </c>
      <c r="AU320">
        <v>4.9445767170000101</v>
      </c>
      <c r="AV320" t="s">
        <v>8</v>
      </c>
      <c r="AW320">
        <v>5.0239330700001101</v>
      </c>
      <c r="AX320" t="s">
        <v>7</v>
      </c>
      <c r="AY320">
        <v>5.3479257250000902</v>
      </c>
      <c r="AZ320" t="s">
        <v>8</v>
      </c>
      <c r="BA320">
        <v>5.4297419760000496</v>
      </c>
      <c r="BB320" t="s">
        <v>7</v>
      </c>
      <c r="BC320">
        <v>6.0179144810001599</v>
      </c>
      <c r="BD320" t="s">
        <v>8</v>
      </c>
      <c r="BE320">
        <v>6.0815145290000601</v>
      </c>
      <c r="BF320" t="s">
        <v>4</v>
      </c>
      <c r="BG320">
        <v>6.7925628110001499</v>
      </c>
    </row>
    <row r="321" spans="1:59" x14ac:dyDescent="0.25">
      <c r="A321" s="7">
        <v>42929</v>
      </c>
      <c r="B321" t="s">
        <v>56</v>
      </c>
      <c r="C321" s="3">
        <f>(COUNT(UserTrials[[#This Row],[Event 1]:[Time 56]])-2)/2</f>
        <v>12</v>
      </c>
      <c r="D321">
        <v>111</v>
      </c>
      <c r="E321" t="s">
        <v>23</v>
      </c>
      <c r="F321" t="s">
        <v>10</v>
      </c>
      <c r="G321" t="s">
        <v>20</v>
      </c>
      <c r="H321" t="s">
        <v>3</v>
      </c>
      <c r="I321" s="1">
        <v>7.0830001277499798E-6</v>
      </c>
      <c r="J321" t="s">
        <v>7</v>
      </c>
      <c r="K321">
        <v>1.1617735410000001</v>
      </c>
      <c r="L321" t="s">
        <v>8</v>
      </c>
      <c r="M321">
        <v>1.2169882790001301</v>
      </c>
      <c r="N321" t="s">
        <v>7</v>
      </c>
      <c r="O321">
        <v>1.6875730830001801</v>
      </c>
      <c r="P321" t="s">
        <v>8</v>
      </c>
      <c r="Q321">
        <v>1.7401523890000501</v>
      </c>
      <c r="R321" t="s">
        <v>7</v>
      </c>
      <c r="S321">
        <v>1.8603104680000699</v>
      </c>
      <c r="T321" t="s">
        <v>8</v>
      </c>
      <c r="U321">
        <v>1.91886067500013</v>
      </c>
      <c r="V321" t="s">
        <v>7</v>
      </c>
      <c r="W321">
        <v>2.23552610500019</v>
      </c>
      <c r="X321" t="s">
        <v>8</v>
      </c>
      <c r="Y321">
        <v>2.3015774430000402</v>
      </c>
      <c r="Z321" t="s">
        <v>7</v>
      </c>
      <c r="AA321">
        <v>2.6026516640001698</v>
      </c>
      <c r="AB321" t="s">
        <v>8</v>
      </c>
      <c r="AC321">
        <v>2.6554068720001802</v>
      </c>
      <c r="AD321" t="s">
        <v>7</v>
      </c>
      <c r="AE321">
        <v>3.02305572800014</v>
      </c>
      <c r="AF321" t="s">
        <v>8</v>
      </c>
      <c r="AG321">
        <v>3.0590093210000702</v>
      </c>
      <c r="AH321" t="s">
        <v>7</v>
      </c>
      <c r="AI321">
        <v>3.6862862510001801</v>
      </c>
      <c r="AJ321" t="s">
        <v>8</v>
      </c>
      <c r="AK321">
        <v>3.7530037989999898</v>
      </c>
      <c r="AL321" t="s">
        <v>7</v>
      </c>
      <c r="AM321">
        <v>4.0473561450000899</v>
      </c>
      <c r="AN321" t="s">
        <v>8</v>
      </c>
      <c r="AO321">
        <v>4.1072769240001801</v>
      </c>
      <c r="AP321" t="s">
        <v>7</v>
      </c>
      <c r="AQ321">
        <v>4.3943611950000996</v>
      </c>
      <c r="AR321" t="s">
        <v>8</v>
      </c>
      <c r="AS321">
        <v>4.46659963299998</v>
      </c>
      <c r="AT321" t="s">
        <v>7</v>
      </c>
      <c r="AU321">
        <v>5.0100976080000201</v>
      </c>
      <c r="AV321" t="s">
        <v>8</v>
      </c>
      <c r="AW321">
        <v>5.0841300480001301</v>
      </c>
      <c r="AX321" t="s">
        <v>7</v>
      </c>
      <c r="AY321">
        <v>5.4902429150001799</v>
      </c>
      <c r="AZ321" t="s">
        <v>8</v>
      </c>
      <c r="BA321">
        <v>5.5957016100001002</v>
      </c>
      <c r="BB321" t="s">
        <v>7</v>
      </c>
      <c r="BC321">
        <v>6.1314732260000202</v>
      </c>
      <c r="BD321" t="s">
        <v>8</v>
      </c>
      <c r="BE321">
        <v>6.2133705690000598</v>
      </c>
      <c r="BF321" t="s">
        <v>4</v>
      </c>
      <c r="BG321">
        <v>6.8375857770001804</v>
      </c>
    </row>
    <row r="322" spans="1:59" hidden="1" x14ac:dyDescent="0.25">
      <c r="A322" s="7">
        <v>42929</v>
      </c>
      <c r="B322" s="2" t="s">
        <v>57</v>
      </c>
      <c r="C322" s="3">
        <f>(COUNT(UserTrials[[#This Row],[Event 1]:[Time 56]])-2)/2</f>
        <v>0</v>
      </c>
      <c r="D322">
        <v>112</v>
      </c>
      <c r="E322" t="s">
        <v>24</v>
      </c>
      <c r="F322" t="s">
        <v>10</v>
      </c>
      <c r="G322" t="s">
        <v>20</v>
      </c>
      <c r="H322" t="s">
        <v>3</v>
      </c>
      <c r="I322" s="1">
        <v>4.7400001221831096E-6</v>
      </c>
      <c r="J322" t="s">
        <v>4</v>
      </c>
      <c r="K322">
        <v>22.144427857999901</v>
      </c>
    </row>
    <row r="323" spans="1:59" hidden="1" x14ac:dyDescent="0.25">
      <c r="A323" s="7">
        <v>42929</v>
      </c>
      <c r="B323" s="2" t="s">
        <v>57</v>
      </c>
      <c r="C323" s="3">
        <f>(COUNT(UserTrials[[#This Row],[Event 1]:[Time 56]])-2)/2</f>
        <v>11</v>
      </c>
      <c r="D323">
        <v>113</v>
      </c>
      <c r="E323" t="s">
        <v>25</v>
      </c>
      <c r="F323" t="s">
        <v>6</v>
      </c>
      <c r="G323" t="s">
        <v>20</v>
      </c>
      <c r="H323" t="s">
        <v>3</v>
      </c>
      <c r="I323" s="1">
        <v>4.97187000064514E-4</v>
      </c>
      <c r="J323" t="s">
        <v>7</v>
      </c>
      <c r="K323">
        <v>4.2814898410001598</v>
      </c>
      <c r="L323" t="s">
        <v>8</v>
      </c>
      <c r="M323">
        <v>4.4271545290000596</v>
      </c>
      <c r="N323" t="s">
        <v>7</v>
      </c>
      <c r="O323">
        <v>16.078049786000001</v>
      </c>
      <c r="P323" t="s">
        <v>8</v>
      </c>
      <c r="Q323">
        <v>16.124223743000101</v>
      </c>
      <c r="R323" t="s">
        <v>7</v>
      </c>
      <c r="S323">
        <v>16.3419050460001</v>
      </c>
      <c r="T323" t="s">
        <v>8</v>
      </c>
      <c r="U323">
        <v>16.386039471999901</v>
      </c>
      <c r="V323" t="s">
        <v>7</v>
      </c>
      <c r="W323">
        <v>16.554129837000101</v>
      </c>
      <c r="X323" t="s">
        <v>8</v>
      </c>
      <c r="Y323">
        <v>16.589376243</v>
      </c>
      <c r="Z323" t="s">
        <v>7</v>
      </c>
      <c r="AA323">
        <v>16.718025463</v>
      </c>
      <c r="AB323" t="s">
        <v>8</v>
      </c>
      <c r="AC323">
        <v>16.743298692</v>
      </c>
      <c r="AD323" t="s">
        <v>7</v>
      </c>
      <c r="AE323">
        <v>16.988540565999902</v>
      </c>
      <c r="AF323" t="s">
        <v>8</v>
      </c>
      <c r="AG323">
        <v>17.016431609000101</v>
      </c>
      <c r="AH323" t="s">
        <v>7</v>
      </c>
      <c r="AI323">
        <v>17.242400878000101</v>
      </c>
      <c r="AJ323" t="s">
        <v>8</v>
      </c>
      <c r="AK323">
        <v>17.268178898999999</v>
      </c>
      <c r="AL323" t="s">
        <v>7</v>
      </c>
      <c r="AM323">
        <v>17.485669419000001</v>
      </c>
      <c r="AN323" t="s">
        <v>8</v>
      </c>
      <c r="AO323">
        <v>17.517798586000001</v>
      </c>
      <c r="AP323" t="s">
        <v>7</v>
      </c>
      <c r="AQ323">
        <v>17.646527911</v>
      </c>
      <c r="AR323" t="s">
        <v>8</v>
      </c>
      <c r="AS323">
        <v>17.6839747860001</v>
      </c>
      <c r="AT323" t="s">
        <v>7</v>
      </c>
      <c r="AU323">
        <v>17.781528012999999</v>
      </c>
      <c r="AV323" t="s">
        <v>8</v>
      </c>
      <c r="AW323">
        <v>17.825944212000099</v>
      </c>
      <c r="AX323" t="s">
        <v>7</v>
      </c>
      <c r="AY323">
        <v>17.929582701000001</v>
      </c>
      <c r="AZ323" t="s">
        <v>8</v>
      </c>
      <c r="BA323">
        <v>17.957011713000099</v>
      </c>
      <c r="BB323" t="s">
        <v>4</v>
      </c>
      <c r="BC323">
        <v>18.757335723000001</v>
      </c>
    </row>
    <row r="324" spans="1:59" x14ac:dyDescent="0.25">
      <c r="A324" s="7">
        <v>42929</v>
      </c>
      <c r="B324" t="s">
        <v>56</v>
      </c>
      <c r="C324" s="3">
        <f>(COUNT(UserTrials[[#This Row],[Event 1]:[Time 56]])-2)/2</f>
        <v>10</v>
      </c>
      <c r="D324">
        <v>114</v>
      </c>
      <c r="E324" t="s">
        <v>26</v>
      </c>
      <c r="F324" t="s">
        <v>6</v>
      </c>
      <c r="G324" t="s">
        <v>20</v>
      </c>
      <c r="H324" t="s">
        <v>3</v>
      </c>
      <c r="I324" s="1">
        <v>4.4799999159295103E-6</v>
      </c>
      <c r="J324" t="s">
        <v>7</v>
      </c>
      <c r="K324">
        <v>8.2316307779997206</v>
      </c>
      <c r="L324" t="s">
        <v>8</v>
      </c>
      <c r="M324">
        <v>8.2643203610000402</v>
      </c>
      <c r="N324" t="s">
        <v>7</v>
      </c>
      <c r="O324">
        <v>8.46914853699991</v>
      </c>
      <c r="P324" t="s">
        <v>8</v>
      </c>
      <c r="Q324">
        <v>8.5252559860000403</v>
      </c>
      <c r="R324" t="s">
        <v>7</v>
      </c>
      <c r="S324">
        <v>8.7624603079998398</v>
      </c>
      <c r="T324" t="s">
        <v>8</v>
      </c>
      <c r="U324">
        <v>8.7991246849996898</v>
      </c>
      <c r="V324" t="s">
        <v>7</v>
      </c>
      <c r="W324">
        <v>8.9429723409998498</v>
      </c>
      <c r="X324" t="s">
        <v>8</v>
      </c>
      <c r="Y324">
        <v>8.9773774949999208</v>
      </c>
      <c r="Z324" t="s">
        <v>7</v>
      </c>
      <c r="AA324">
        <v>9.2152458309997201</v>
      </c>
      <c r="AB324" t="s">
        <v>8</v>
      </c>
      <c r="AC324">
        <v>9.2639169760000097</v>
      </c>
      <c r="AD324" t="s">
        <v>7</v>
      </c>
      <c r="AE324">
        <v>9.4927304139996505</v>
      </c>
      <c r="AF324" t="s">
        <v>8</v>
      </c>
      <c r="AG324">
        <v>9.56094353699973</v>
      </c>
      <c r="AH324" t="s">
        <v>7</v>
      </c>
      <c r="AI324">
        <v>9.7731172359999601</v>
      </c>
      <c r="AJ324" t="s">
        <v>8</v>
      </c>
      <c r="AK324">
        <v>9.8343726519997201</v>
      </c>
      <c r="AL324" t="s">
        <v>7</v>
      </c>
      <c r="AM324">
        <v>9.9521535899998508</v>
      </c>
      <c r="AN324" t="s">
        <v>8</v>
      </c>
      <c r="AO324">
        <v>9.9887968709999697</v>
      </c>
      <c r="AP324" t="s">
        <v>7</v>
      </c>
      <c r="AQ324">
        <v>10.1162396839999</v>
      </c>
      <c r="AR324" t="s">
        <v>8</v>
      </c>
      <c r="AS324">
        <v>10.144087653</v>
      </c>
      <c r="AT324" t="s">
        <v>7</v>
      </c>
      <c r="AU324">
        <v>10.248797704999999</v>
      </c>
      <c r="AV324" t="s">
        <v>8</v>
      </c>
      <c r="AW324">
        <v>10.2989837469999</v>
      </c>
      <c r="AX324" t="s">
        <v>4</v>
      </c>
      <c r="AY324">
        <v>11.629699646000001</v>
      </c>
    </row>
    <row r="325" spans="1:59" x14ac:dyDescent="0.25">
      <c r="A325" s="7">
        <v>42929</v>
      </c>
      <c r="B325" t="s">
        <v>56</v>
      </c>
      <c r="C325" s="3">
        <f>(COUNT(UserTrials[[#This Row],[Event 1]:[Time 56]])-2)/2</f>
        <v>10</v>
      </c>
      <c r="D325">
        <v>115</v>
      </c>
      <c r="E325" t="s">
        <v>26</v>
      </c>
      <c r="F325" t="s">
        <v>6</v>
      </c>
      <c r="G325" t="s">
        <v>20</v>
      </c>
      <c r="H325" t="s">
        <v>3</v>
      </c>
      <c r="I325" s="1">
        <v>9.3230000857147303E-6</v>
      </c>
      <c r="J325" t="s">
        <v>7</v>
      </c>
      <c r="K325">
        <v>1.9130068310000701</v>
      </c>
      <c r="L325" t="s">
        <v>8</v>
      </c>
      <c r="M325">
        <v>1.95203980299993</v>
      </c>
      <c r="N325" t="s">
        <v>7</v>
      </c>
      <c r="O325">
        <v>2.1667231360002002</v>
      </c>
      <c r="P325" t="s">
        <v>8</v>
      </c>
      <c r="Q325">
        <v>2.21376652200024</v>
      </c>
      <c r="R325" t="s">
        <v>7</v>
      </c>
      <c r="S325">
        <v>2.4553813120000898</v>
      </c>
      <c r="T325" t="s">
        <v>8</v>
      </c>
      <c r="U325">
        <v>2.4996241779999702</v>
      </c>
      <c r="V325" t="s">
        <v>7</v>
      </c>
      <c r="W325">
        <v>2.6273849580002202</v>
      </c>
      <c r="X325" t="s">
        <v>8</v>
      </c>
      <c r="Y325">
        <v>2.6658230829998502</v>
      </c>
      <c r="Z325" t="s">
        <v>7</v>
      </c>
      <c r="AA325">
        <v>2.8996243340002299</v>
      </c>
      <c r="AB325" t="s">
        <v>8</v>
      </c>
      <c r="AC325">
        <v>2.93974292700022</v>
      </c>
      <c r="AD325" t="s">
        <v>7</v>
      </c>
      <c r="AE325">
        <v>3.1814146450001299</v>
      </c>
      <c r="AF325" t="s">
        <v>8</v>
      </c>
      <c r="AG325">
        <v>3.2251258950000099</v>
      </c>
      <c r="AH325" t="s">
        <v>7</v>
      </c>
      <c r="AI325">
        <v>3.4788795919998798</v>
      </c>
      <c r="AJ325" t="s">
        <v>8</v>
      </c>
      <c r="AK325">
        <v>3.52267423100011</v>
      </c>
      <c r="AL325" t="s">
        <v>7</v>
      </c>
      <c r="AM325">
        <v>3.6263018859999598</v>
      </c>
      <c r="AN325" t="s">
        <v>8</v>
      </c>
      <c r="AO325">
        <v>3.6773851660000201</v>
      </c>
      <c r="AP325" t="s">
        <v>7</v>
      </c>
      <c r="AQ325">
        <v>3.80008709399999</v>
      </c>
      <c r="AR325" t="s">
        <v>8</v>
      </c>
      <c r="AS325">
        <v>3.84391063500015</v>
      </c>
      <c r="AT325" t="s">
        <v>7</v>
      </c>
      <c r="AU325">
        <v>3.97568881200004</v>
      </c>
      <c r="AV325" t="s">
        <v>8</v>
      </c>
      <c r="AW325">
        <v>4.0106163119999101</v>
      </c>
      <c r="AX325" t="s">
        <v>4</v>
      </c>
      <c r="AY325">
        <v>4.4224776670002903</v>
      </c>
    </row>
    <row r="326" spans="1:59" x14ac:dyDescent="0.25">
      <c r="A326" s="7">
        <v>42929</v>
      </c>
      <c r="B326" t="s">
        <v>56</v>
      </c>
      <c r="C326" s="3">
        <f>(COUNT(UserTrials[[#This Row],[Event 1]:[Time 56]])-2)/2</f>
        <v>10</v>
      </c>
      <c r="D326">
        <v>116</v>
      </c>
      <c r="E326" t="s">
        <v>26</v>
      </c>
      <c r="F326" t="s">
        <v>6</v>
      </c>
      <c r="G326" t="s">
        <v>20</v>
      </c>
      <c r="H326" t="s">
        <v>3</v>
      </c>
      <c r="I326" s="1">
        <v>5.9369999689806701E-6</v>
      </c>
      <c r="J326" t="s">
        <v>7</v>
      </c>
      <c r="K326">
        <v>1.62060742199992</v>
      </c>
      <c r="L326" t="s">
        <v>8</v>
      </c>
      <c r="M326">
        <v>1.66735672599998</v>
      </c>
      <c r="N326" t="s">
        <v>7</v>
      </c>
      <c r="O326">
        <v>1.91760281100005</v>
      </c>
      <c r="P326" t="s">
        <v>8</v>
      </c>
      <c r="Q326">
        <v>1.95273181999982</v>
      </c>
      <c r="R326" t="s">
        <v>7</v>
      </c>
      <c r="S326">
        <v>2.1708768210000899</v>
      </c>
      <c r="T326" t="s">
        <v>8</v>
      </c>
      <c r="U326">
        <v>2.2026777579999299</v>
      </c>
      <c r="V326" t="s">
        <v>7</v>
      </c>
      <c r="W326">
        <v>2.33767030999979</v>
      </c>
      <c r="X326" t="s">
        <v>8</v>
      </c>
      <c r="Y326">
        <v>2.36850390399968</v>
      </c>
      <c r="Z326" t="s">
        <v>7</v>
      </c>
      <c r="AA326">
        <v>2.5874725489998101</v>
      </c>
      <c r="AB326" t="s">
        <v>8</v>
      </c>
      <c r="AC326">
        <v>2.6554633299997401</v>
      </c>
      <c r="AD326" t="s">
        <v>7</v>
      </c>
      <c r="AE326">
        <v>2.8889446339999201</v>
      </c>
      <c r="AF326" t="s">
        <v>8</v>
      </c>
      <c r="AG326">
        <v>2.9283396339997099</v>
      </c>
      <c r="AH326" t="s">
        <v>7</v>
      </c>
      <c r="AI326">
        <v>3.1556613509996998</v>
      </c>
      <c r="AJ326" t="s">
        <v>8</v>
      </c>
      <c r="AK326">
        <v>3.2020919759997901</v>
      </c>
      <c r="AL326" t="s">
        <v>7</v>
      </c>
      <c r="AM326">
        <v>3.3200927569996499</v>
      </c>
      <c r="AN326" t="s">
        <v>8</v>
      </c>
      <c r="AO326">
        <v>3.3455857260000799</v>
      </c>
      <c r="AP326" t="s">
        <v>7</v>
      </c>
      <c r="AQ326">
        <v>3.4736729659998602</v>
      </c>
      <c r="AR326" t="s">
        <v>8</v>
      </c>
      <c r="AS326">
        <v>3.49929176799969</v>
      </c>
      <c r="AT326" t="s">
        <v>7</v>
      </c>
      <c r="AU326">
        <v>3.6005819239999202</v>
      </c>
      <c r="AV326" t="s">
        <v>8</v>
      </c>
      <c r="AW326">
        <v>3.6418777049998399</v>
      </c>
      <c r="AX326" t="s">
        <v>4</v>
      </c>
      <c r="AY326">
        <v>3.9809294749998099</v>
      </c>
    </row>
    <row r="327" spans="1:59" x14ac:dyDescent="0.25">
      <c r="A327" s="7">
        <v>42929</v>
      </c>
      <c r="B327" t="s">
        <v>56</v>
      </c>
      <c r="C327" s="3">
        <f>(COUNT(UserTrials[[#This Row],[Event 1]:[Time 56]])-2)/2</f>
        <v>10</v>
      </c>
      <c r="D327">
        <v>117</v>
      </c>
      <c r="E327" t="s">
        <v>26</v>
      </c>
      <c r="F327" t="s">
        <v>6</v>
      </c>
      <c r="G327" t="s">
        <v>20</v>
      </c>
      <c r="H327" t="s">
        <v>3</v>
      </c>
      <c r="I327" s="1">
        <v>6.4060000113386102E-6</v>
      </c>
      <c r="J327" t="s">
        <v>7</v>
      </c>
      <c r="K327">
        <v>0.92247869999982801</v>
      </c>
      <c r="L327" t="s">
        <v>8</v>
      </c>
      <c r="M327">
        <v>0.94943057199998204</v>
      </c>
      <c r="N327" t="s">
        <v>7</v>
      </c>
      <c r="O327">
        <v>1.1527526039999401</v>
      </c>
      <c r="P327" t="s">
        <v>8</v>
      </c>
      <c r="Q327">
        <v>1.21091843799968</v>
      </c>
      <c r="R327" t="s">
        <v>7</v>
      </c>
      <c r="S327">
        <v>1.3901861969998199</v>
      </c>
      <c r="T327" t="s">
        <v>8</v>
      </c>
      <c r="U327">
        <v>1.46076812499995</v>
      </c>
      <c r="V327" t="s">
        <v>7</v>
      </c>
      <c r="W327">
        <v>1.59516979299996</v>
      </c>
      <c r="X327" t="s">
        <v>8</v>
      </c>
      <c r="Y327">
        <v>1.62918953200005</v>
      </c>
      <c r="Z327" t="s">
        <v>7</v>
      </c>
      <c r="AA327">
        <v>1.8563027579998499</v>
      </c>
      <c r="AB327" t="s">
        <v>8</v>
      </c>
      <c r="AC327">
        <v>1.9009448439996901</v>
      </c>
      <c r="AD327" t="s">
        <v>7</v>
      </c>
      <c r="AE327">
        <v>2.10132932299984</v>
      </c>
      <c r="AF327" t="s">
        <v>8</v>
      </c>
      <c r="AG327">
        <v>2.13912708299994</v>
      </c>
      <c r="AH327" t="s">
        <v>7</v>
      </c>
      <c r="AI327">
        <v>2.3542167709997499</v>
      </c>
      <c r="AJ327" t="s">
        <v>8</v>
      </c>
      <c r="AK327">
        <v>2.40042223999989</v>
      </c>
      <c r="AL327" t="s">
        <v>7</v>
      </c>
      <c r="AM327">
        <v>2.5186404159999198</v>
      </c>
      <c r="AN327" t="s">
        <v>8</v>
      </c>
      <c r="AO327">
        <v>2.5552734889997701</v>
      </c>
      <c r="AP327" t="s">
        <v>7</v>
      </c>
      <c r="AQ327">
        <v>2.6639902599999901</v>
      </c>
      <c r="AR327" t="s">
        <v>8</v>
      </c>
      <c r="AS327">
        <v>2.7098695300001001</v>
      </c>
      <c r="AT327" t="s">
        <v>7</v>
      </c>
      <c r="AU327">
        <v>2.7852006759999299</v>
      </c>
      <c r="AV327" t="s">
        <v>8</v>
      </c>
      <c r="AW327">
        <v>2.8407700509997</v>
      </c>
      <c r="AX327" t="s">
        <v>4</v>
      </c>
      <c r="AY327">
        <v>3.1622739589997702</v>
      </c>
    </row>
    <row r="328" spans="1:59" x14ac:dyDescent="0.25">
      <c r="A328" s="7">
        <v>42929</v>
      </c>
      <c r="B328" t="s">
        <v>56</v>
      </c>
      <c r="C328" s="3">
        <f>(COUNT(UserTrials[[#This Row],[Event 1]:[Time 56]])-2)/2</f>
        <v>10</v>
      </c>
      <c r="D328">
        <v>118</v>
      </c>
      <c r="E328" t="s">
        <v>26</v>
      </c>
      <c r="F328" t="s">
        <v>6</v>
      </c>
      <c r="G328" t="s">
        <v>20</v>
      </c>
      <c r="H328" t="s">
        <v>3</v>
      </c>
      <c r="I328" s="1">
        <v>7.8120001489878598E-6</v>
      </c>
      <c r="J328" t="s">
        <v>7</v>
      </c>
      <c r="K328">
        <v>0.79975205999971799</v>
      </c>
      <c r="L328" t="s">
        <v>8</v>
      </c>
      <c r="M328">
        <v>0.82827729900009195</v>
      </c>
      <c r="N328" t="s">
        <v>7</v>
      </c>
      <c r="O328">
        <v>1.0455618239998301</v>
      </c>
      <c r="P328" t="s">
        <v>8</v>
      </c>
      <c r="Q328">
        <v>1.0887006739999301</v>
      </c>
      <c r="R328" t="s">
        <v>7</v>
      </c>
      <c r="S328">
        <v>1.2945123429999501</v>
      </c>
      <c r="T328" t="s">
        <v>8</v>
      </c>
      <c r="U328">
        <v>1.3266667170000801</v>
      </c>
      <c r="V328" t="s">
        <v>7</v>
      </c>
      <c r="W328">
        <v>1.44475062399988</v>
      </c>
      <c r="X328" t="s">
        <v>8</v>
      </c>
      <c r="Y328">
        <v>1.4826301550001499</v>
      </c>
      <c r="Z328" t="s">
        <v>7</v>
      </c>
      <c r="AA328">
        <v>1.69913848799978</v>
      </c>
      <c r="AB328" t="s">
        <v>8</v>
      </c>
      <c r="AC328">
        <v>1.7428635920000399</v>
      </c>
      <c r="AD328" t="s">
        <v>7</v>
      </c>
      <c r="AE328">
        <v>1.9566661979997599</v>
      </c>
      <c r="AF328" t="s">
        <v>8</v>
      </c>
      <c r="AG328">
        <v>1.9928759859999401</v>
      </c>
      <c r="AH328" t="s">
        <v>7</v>
      </c>
      <c r="AI328">
        <v>2.2457245279997502</v>
      </c>
      <c r="AJ328" t="s">
        <v>8</v>
      </c>
      <c r="AK328">
        <v>2.27952786200012</v>
      </c>
      <c r="AL328" t="s">
        <v>7</v>
      </c>
      <c r="AM328">
        <v>2.4076359880000302</v>
      </c>
      <c r="AN328" t="s">
        <v>8</v>
      </c>
      <c r="AO328">
        <v>2.4327418200000399</v>
      </c>
      <c r="AP328" t="s">
        <v>7</v>
      </c>
      <c r="AQ328">
        <v>2.5293284340000302</v>
      </c>
      <c r="AR328" t="s">
        <v>8</v>
      </c>
      <c r="AS328">
        <v>2.5876636960001602</v>
      </c>
      <c r="AT328" t="s">
        <v>7</v>
      </c>
      <c r="AU328">
        <v>2.7053079669999498</v>
      </c>
      <c r="AV328" t="s">
        <v>8</v>
      </c>
      <c r="AW328">
        <v>2.74244426899986</v>
      </c>
      <c r="AX328" t="s">
        <v>4</v>
      </c>
      <c r="AY328">
        <v>3.06569869499981</v>
      </c>
    </row>
    <row r="329" spans="1:59" x14ac:dyDescent="0.25">
      <c r="A329" s="7">
        <v>42929</v>
      </c>
      <c r="B329" t="s">
        <v>56</v>
      </c>
      <c r="C329" s="3">
        <f>(COUNT(UserTrials[[#This Row],[Event 1]:[Time 56]])-2)/2</f>
        <v>10</v>
      </c>
      <c r="D329">
        <v>119</v>
      </c>
      <c r="E329" t="s">
        <v>26</v>
      </c>
      <c r="F329" t="s">
        <v>6</v>
      </c>
      <c r="G329" t="s">
        <v>20</v>
      </c>
      <c r="H329" t="s">
        <v>3</v>
      </c>
      <c r="I329" s="1">
        <v>7.4479999057075398E-6</v>
      </c>
      <c r="J329" t="s">
        <v>7</v>
      </c>
      <c r="K329">
        <v>0.58043281099980903</v>
      </c>
      <c r="L329" t="s">
        <v>8</v>
      </c>
      <c r="M329">
        <v>0.63565807399981999</v>
      </c>
      <c r="N329" t="s">
        <v>7</v>
      </c>
      <c r="O329">
        <v>0.85765104099982603</v>
      </c>
      <c r="P329" t="s">
        <v>8</v>
      </c>
      <c r="Q329">
        <v>0.89733578100003797</v>
      </c>
      <c r="R329" t="s">
        <v>7</v>
      </c>
      <c r="S329">
        <v>1.1360262489997599</v>
      </c>
      <c r="T329" t="s">
        <v>8</v>
      </c>
      <c r="U329">
        <v>1.15968015699991</v>
      </c>
      <c r="V329" t="s">
        <v>7</v>
      </c>
      <c r="W329">
        <v>1.30149505300005</v>
      </c>
      <c r="X329" t="s">
        <v>8</v>
      </c>
      <c r="Y329">
        <v>1.32587583399981</v>
      </c>
      <c r="Z329" t="s">
        <v>7</v>
      </c>
      <c r="AA329">
        <v>1.54306640699996</v>
      </c>
      <c r="AB329" t="s">
        <v>8</v>
      </c>
      <c r="AC329">
        <v>1.58772749899981</v>
      </c>
      <c r="AD329" t="s">
        <v>7</v>
      </c>
      <c r="AE329">
        <v>1.7932977599998501</v>
      </c>
      <c r="AF329" t="s">
        <v>8</v>
      </c>
      <c r="AG329">
        <v>1.8374826039998799</v>
      </c>
      <c r="AH329" t="s">
        <v>7</v>
      </c>
      <c r="AI329">
        <v>2.08745880199967</v>
      </c>
      <c r="AJ329" t="s">
        <v>8</v>
      </c>
      <c r="AK329">
        <v>2.11086281300003</v>
      </c>
      <c r="AL329" t="s">
        <v>7</v>
      </c>
      <c r="AM329">
        <v>2.22510604099989</v>
      </c>
      <c r="AN329" t="s">
        <v>8</v>
      </c>
      <c r="AO329">
        <v>2.2537438019999101</v>
      </c>
      <c r="AP329" t="s">
        <v>7</v>
      </c>
      <c r="AQ329">
        <v>2.3845640619997499</v>
      </c>
      <c r="AR329" t="s">
        <v>8</v>
      </c>
      <c r="AS329">
        <v>2.4084008849999901</v>
      </c>
      <c r="AT329" t="s">
        <v>7</v>
      </c>
      <c r="AU329">
        <v>2.5356592190000802</v>
      </c>
      <c r="AV329" t="s">
        <v>8</v>
      </c>
      <c r="AW329">
        <v>2.5629782809996802</v>
      </c>
      <c r="AX329" t="s">
        <v>4</v>
      </c>
      <c r="AY329">
        <v>2.82889234399999</v>
      </c>
    </row>
    <row r="330" spans="1:59" x14ac:dyDescent="0.25">
      <c r="A330" s="7">
        <v>42929</v>
      </c>
      <c r="B330" t="s">
        <v>56</v>
      </c>
      <c r="C330" s="3">
        <f>(COUNT(UserTrials[[#This Row],[Event 1]:[Time 56]])-2)/2</f>
        <v>10</v>
      </c>
      <c r="D330">
        <v>120</v>
      </c>
      <c r="E330" t="s">
        <v>26</v>
      </c>
      <c r="F330" t="s">
        <v>6</v>
      </c>
      <c r="G330" t="s">
        <v>20</v>
      </c>
      <c r="H330" t="s">
        <v>3</v>
      </c>
      <c r="I330" s="1">
        <v>7.0830001277499798E-6</v>
      </c>
      <c r="J330" t="s">
        <v>7</v>
      </c>
      <c r="K330">
        <v>0.98364010199975305</v>
      </c>
      <c r="L330" t="s">
        <v>8</v>
      </c>
      <c r="M330">
        <v>1.02352859199982</v>
      </c>
      <c r="N330" t="s">
        <v>7</v>
      </c>
      <c r="O330">
        <v>1.2485138030001499</v>
      </c>
      <c r="P330" t="s">
        <v>8</v>
      </c>
      <c r="Q330">
        <v>1.28502593599978</v>
      </c>
      <c r="R330" t="s">
        <v>7</v>
      </c>
      <c r="S330">
        <v>1.50955994700007</v>
      </c>
      <c r="T330" t="s">
        <v>8</v>
      </c>
      <c r="U330">
        <v>1.5465813000000701</v>
      </c>
      <c r="V330" t="s">
        <v>7</v>
      </c>
      <c r="W330">
        <v>1.6692826019998299</v>
      </c>
      <c r="X330" t="s">
        <v>8</v>
      </c>
      <c r="Y330">
        <v>1.7012493729998801</v>
      </c>
      <c r="Z330" t="s">
        <v>7</v>
      </c>
      <c r="AA330">
        <v>1.9426269249997801</v>
      </c>
      <c r="AB330" t="s">
        <v>8</v>
      </c>
      <c r="AC330">
        <v>1.9865611439999999</v>
      </c>
      <c r="AD330" t="s">
        <v>7</v>
      </c>
      <c r="AE330">
        <v>2.2166549979997399</v>
      </c>
      <c r="AF330" t="s">
        <v>8</v>
      </c>
      <c r="AG330">
        <v>2.2480926019998102</v>
      </c>
      <c r="AH330" t="s">
        <v>7</v>
      </c>
      <c r="AI330">
        <v>2.48890989399978</v>
      </c>
      <c r="AJ330" t="s">
        <v>8</v>
      </c>
      <c r="AK330">
        <v>2.5340432269999802</v>
      </c>
      <c r="AL330" t="s">
        <v>7</v>
      </c>
      <c r="AM330">
        <v>2.64264254999989</v>
      </c>
      <c r="AN330" t="s">
        <v>8</v>
      </c>
      <c r="AO330">
        <v>2.6889594250001201</v>
      </c>
      <c r="AP330" t="s">
        <v>7</v>
      </c>
      <c r="AQ330">
        <v>2.80554187200004</v>
      </c>
      <c r="AR330" t="s">
        <v>8</v>
      </c>
      <c r="AS330">
        <v>2.84374760199989</v>
      </c>
      <c r="AT330" t="s">
        <v>7</v>
      </c>
      <c r="AU330">
        <v>2.93257103899986</v>
      </c>
      <c r="AV330" t="s">
        <v>8</v>
      </c>
      <c r="AW330">
        <v>2.9746353099999299</v>
      </c>
      <c r="AX330" t="s">
        <v>4</v>
      </c>
      <c r="AY330">
        <v>3.2954782789997799</v>
      </c>
    </row>
    <row r="331" spans="1:59" x14ac:dyDescent="0.25">
      <c r="A331" s="7">
        <v>42929</v>
      </c>
      <c r="B331" t="s">
        <v>56</v>
      </c>
      <c r="C331" s="3">
        <f>(COUNT(UserTrials[[#This Row],[Event 1]:[Time 56]])-2)/2</f>
        <v>10</v>
      </c>
      <c r="D331">
        <v>121</v>
      </c>
      <c r="E331" t="s">
        <v>26</v>
      </c>
      <c r="F331" t="s">
        <v>6</v>
      </c>
      <c r="G331" t="s">
        <v>20</v>
      </c>
      <c r="H331" t="s">
        <v>3</v>
      </c>
      <c r="I331" s="1">
        <v>5.9379999584052703E-6</v>
      </c>
      <c r="J331" t="s">
        <v>7</v>
      </c>
      <c r="K331">
        <v>0.91132454400030805</v>
      </c>
      <c r="L331" t="s">
        <v>8</v>
      </c>
      <c r="M331">
        <v>0.95460021200005896</v>
      </c>
      <c r="N331" t="s">
        <v>7</v>
      </c>
      <c r="O331">
        <v>1.1683094340000899</v>
      </c>
      <c r="P331" t="s">
        <v>8</v>
      </c>
      <c r="Q331">
        <v>1.2041878899999501</v>
      </c>
      <c r="R331" t="s">
        <v>7</v>
      </c>
      <c r="S331">
        <v>1.4292128650003999</v>
      </c>
      <c r="T331" t="s">
        <v>8</v>
      </c>
      <c r="U331">
        <v>1.4660873430002499</v>
      </c>
      <c r="V331" t="s">
        <v>7</v>
      </c>
      <c r="W331">
        <v>1.5824553110001001</v>
      </c>
      <c r="X331" t="s">
        <v>8</v>
      </c>
      <c r="Y331">
        <v>1.6205582280003901</v>
      </c>
      <c r="Z331" t="s">
        <v>7</v>
      </c>
      <c r="AA331">
        <v>1.8625248950002</v>
      </c>
      <c r="AB331" t="s">
        <v>8</v>
      </c>
      <c r="AC331">
        <v>1.8950579669999501</v>
      </c>
      <c r="AD331" t="s">
        <v>7</v>
      </c>
      <c r="AE331">
        <v>2.1399459410003998</v>
      </c>
      <c r="AF331" t="s">
        <v>8</v>
      </c>
      <c r="AG331">
        <v>2.1799510400001001</v>
      </c>
      <c r="AH331" t="s">
        <v>7</v>
      </c>
      <c r="AI331">
        <v>2.4221989060001698</v>
      </c>
      <c r="AJ331" t="s">
        <v>8</v>
      </c>
      <c r="AK331">
        <v>2.4652191650002302</v>
      </c>
      <c r="AL331" t="s">
        <v>7</v>
      </c>
      <c r="AM331">
        <v>2.5950185400001802</v>
      </c>
      <c r="AN331" t="s">
        <v>8</v>
      </c>
      <c r="AO331">
        <v>2.62082520700005</v>
      </c>
      <c r="AP331" t="s">
        <v>7</v>
      </c>
      <c r="AQ331">
        <v>2.7489001030003202</v>
      </c>
      <c r="AR331" t="s">
        <v>8</v>
      </c>
      <c r="AS331">
        <v>2.7865619260001</v>
      </c>
      <c r="AT331" t="s">
        <v>7</v>
      </c>
      <c r="AU331">
        <v>2.8969687480002899</v>
      </c>
      <c r="AV331" t="s">
        <v>8</v>
      </c>
      <c r="AW331">
        <v>2.9528396860000599</v>
      </c>
      <c r="AX331" t="s">
        <v>4</v>
      </c>
      <c r="AY331">
        <v>3.3700624460002402</v>
      </c>
    </row>
    <row r="332" spans="1:59" x14ac:dyDescent="0.25">
      <c r="A332" s="7">
        <v>42929</v>
      </c>
      <c r="B332" t="s">
        <v>56</v>
      </c>
      <c r="C332" s="3">
        <f>(COUNT(UserTrials[[#This Row],[Event 1]:[Time 56]])-2)/2</f>
        <v>10</v>
      </c>
      <c r="D332">
        <v>122</v>
      </c>
      <c r="E332" t="s">
        <v>26</v>
      </c>
      <c r="F332" t="s">
        <v>6</v>
      </c>
      <c r="G332" t="s">
        <v>20</v>
      </c>
      <c r="H332" t="s">
        <v>3</v>
      </c>
      <c r="I332" s="1">
        <v>6.9269999585230801E-6</v>
      </c>
      <c r="J332" t="s">
        <v>7</v>
      </c>
      <c r="K332">
        <v>0.53520323400016401</v>
      </c>
      <c r="L332" t="s">
        <v>8</v>
      </c>
      <c r="M332">
        <v>0.57903812399990695</v>
      </c>
      <c r="N332" t="s">
        <v>7</v>
      </c>
      <c r="O332">
        <v>0.80568234300017105</v>
      </c>
      <c r="P332" t="s">
        <v>8</v>
      </c>
      <c r="Q332">
        <v>0.85258099000020504</v>
      </c>
      <c r="R332" t="s">
        <v>7</v>
      </c>
      <c r="S332">
        <v>1.0778478649999601</v>
      </c>
      <c r="T332" t="s">
        <v>8</v>
      </c>
      <c r="U332">
        <v>1.1143340620001201</v>
      </c>
      <c r="V332" t="s">
        <v>7</v>
      </c>
      <c r="W332">
        <v>1.2485475010003</v>
      </c>
      <c r="X332" t="s">
        <v>8</v>
      </c>
      <c r="Y332">
        <v>1.2924995819998899</v>
      </c>
      <c r="Z332" t="s">
        <v>7</v>
      </c>
      <c r="AA332">
        <v>1.5317947369999201</v>
      </c>
      <c r="AB332" t="s">
        <v>8</v>
      </c>
      <c r="AC332">
        <v>1.5789782300002999</v>
      </c>
      <c r="AD332" t="s">
        <v>7</v>
      </c>
      <c r="AE332">
        <v>1.8073036969999501</v>
      </c>
      <c r="AF332" t="s">
        <v>8</v>
      </c>
      <c r="AG332">
        <v>1.8520203120001399</v>
      </c>
      <c r="AH332" t="s">
        <v>7</v>
      </c>
      <c r="AI332">
        <v>2.10145072800014</v>
      </c>
      <c r="AJ332" t="s">
        <v>8</v>
      </c>
      <c r="AK332">
        <v>2.13693369700013</v>
      </c>
      <c r="AL332" t="s">
        <v>7</v>
      </c>
      <c r="AM332">
        <v>2.2398462490000299</v>
      </c>
      <c r="AN332" t="s">
        <v>8</v>
      </c>
      <c r="AO332">
        <v>2.2798089570001099</v>
      </c>
      <c r="AP332" t="s">
        <v>7</v>
      </c>
      <c r="AQ332">
        <v>2.4110207809999298</v>
      </c>
      <c r="AR332" t="s">
        <v>8</v>
      </c>
      <c r="AS332">
        <v>2.4344026030002999</v>
      </c>
      <c r="AT332" t="s">
        <v>7</v>
      </c>
      <c r="AU332">
        <v>2.5451431760002299</v>
      </c>
      <c r="AV332" t="s">
        <v>8</v>
      </c>
      <c r="AW332">
        <v>2.6016799990002202</v>
      </c>
      <c r="AX332" t="s">
        <v>4</v>
      </c>
      <c r="AY332">
        <v>2.9769499980002299</v>
      </c>
    </row>
    <row r="333" spans="1:59" x14ac:dyDescent="0.25">
      <c r="A333" s="7">
        <v>42929</v>
      </c>
      <c r="B333" t="s">
        <v>56</v>
      </c>
      <c r="C333" s="3">
        <f>(COUNT(UserTrials[[#This Row],[Event 1]:[Time 56]])-2)/2</f>
        <v>10</v>
      </c>
      <c r="D333">
        <v>123</v>
      </c>
      <c r="E333" t="s">
        <v>26</v>
      </c>
      <c r="F333" t="s">
        <v>6</v>
      </c>
      <c r="G333" t="s">
        <v>20</v>
      </c>
      <c r="H333" t="s">
        <v>3</v>
      </c>
      <c r="I333" s="1">
        <v>6.3020002016855802E-6</v>
      </c>
      <c r="J333" t="s">
        <v>7</v>
      </c>
      <c r="K333">
        <v>0.60334234299989398</v>
      </c>
      <c r="L333" t="s">
        <v>8</v>
      </c>
      <c r="M333">
        <v>0.64388932300016599</v>
      </c>
      <c r="N333" t="s">
        <v>7</v>
      </c>
      <c r="O333">
        <v>0.87345942599995396</v>
      </c>
      <c r="P333" t="s">
        <v>8</v>
      </c>
      <c r="Q333">
        <v>0.91706510299991295</v>
      </c>
      <c r="R333" t="s">
        <v>7</v>
      </c>
      <c r="S333">
        <v>1.1421262499998099</v>
      </c>
      <c r="T333" t="s">
        <v>8</v>
      </c>
      <c r="U333">
        <v>1.1801341129998899</v>
      </c>
      <c r="V333" t="s">
        <v>7</v>
      </c>
      <c r="W333">
        <v>1.29665812299981</v>
      </c>
      <c r="X333" t="s">
        <v>8</v>
      </c>
      <c r="Y333">
        <v>1.3334425510001799</v>
      </c>
      <c r="Z333" t="s">
        <v>7</v>
      </c>
      <c r="AA333">
        <v>1.5756106230000999</v>
      </c>
      <c r="AB333" t="s">
        <v>8</v>
      </c>
      <c r="AC333">
        <v>1.61930515499989</v>
      </c>
      <c r="AD333" t="s">
        <v>7</v>
      </c>
      <c r="AE333">
        <v>1.8577355200000001</v>
      </c>
      <c r="AF333" t="s">
        <v>8</v>
      </c>
      <c r="AG333">
        <v>1.88074911400008</v>
      </c>
      <c r="AH333" t="s">
        <v>7</v>
      </c>
      <c r="AI333">
        <v>2.0722985400002401</v>
      </c>
      <c r="AJ333" t="s">
        <v>8</v>
      </c>
      <c r="AK333">
        <v>2.1084849469998499</v>
      </c>
      <c r="AL333" t="s">
        <v>7</v>
      </c>
      <c r="AM333">
        <v>2.2497168220002002</v>
      </c>
      <c r="AN333" t="s">
        <v>8</v>
      </c>
      <c r="AO333">
        <v>2.2748664050000098</v>
      </c>
      <c r="AP333" t="s">
        <v>7</v>
      </c>
      <c r="AQ333">
        <v>2.4145133850001899</v>
      </c>
      <c r="AR333" t="s">
        <v>8</v>
      </c>
      <c r="AS333">
        <v>2.44057911200025</v>
      </c>
      <c r="AT333" t="s">
        <v>7</v>
      </c>
      <c r="AU333">
        <v>2.56030859200018</v>
      </c>
      <c r="AV333" t="s">
        <v>8</v>
      </c>
      <c r="AW333">
        <v>2.5942714560001101</v>
      </c>
      <c r="AX333" t="s">
        <v>4</v>
      </c>
      <c r="AY333">
        <v>3.11043255000004</v>
      </c>
    </row>
    <row r="334" spans="1:59" x14ac:dyDescent="0.25">
      <c r="A334" s="7">
        <v>42929</v>
      </c>
      <c r="B334" t="s">
        <v>56</v>
      </c>
      <c r="C334" s="3">
        <f>(COUNT(UserTrials[[#This Row],[Event 1]:[Time 56]])-2)/2</f>
        <v>10</v>
      </c>
      <c r="D334">
        <v>124</v>
      </c>
      <c r="E334" t="s">
        <v>26</v>
      </c>
      <c r="F334" t="s">
        <v>6</v>
      </c>
      <c r="G334" t="s">
        <v>20</v>
      </c>
      <c r="H334" t="s">
        <v>3</v>
      </c>
      <c r="I334" s="1">
        <v>6.3019997469382301E-6</v>
      </c>
      <c r="J334" t="s">
        <v>7</v>
      </c>
      <c r="K334">
        <v>0.60280192900017904</v>
      </c>
      <c r="L334" t="s">
        <v>8</v>
      </c>
      <c r="M334">
        <v>0.65857932200015001</v>
      </c>
      <c r="N334" t="s">
        <v>7</v>
      </c>
      <c r="O334">
        <v>0.896909169000082</v>
      </c>
      <c r="P334" t="s">
        <v>8</v>
      </c>
      <c r="Q334">
        <v>0.92064974000004396</v>
      </c>
      <c r="R334" t="s">
        <v>7</v>
      </c>
      <c r="S334">
        <v>1.1350491660000399</v>
      </c>
      <c r="T334" t="s">
        <v>8</v>
      </c>
      <c r="U334">
        <v>1.15805807300012</v>
      </c>
      <c r="V334" t="s">
        <v>7</v>
      </c>
      <c r="W334">
        <v>1.2889424479999401</v>
      </c>
      <c r="X334" t="s">
        <v>8</v>
      </c>
      <c r="Y334">
        <v>1.31279354199978</v>
      </c>
      <c r="Z334" t="s">
        <v>7</v>
      </c>
      <c r="AA334">
        <v>1.56382937499984</v>
      </c>
      <c r="AB334" t="s">
        <v>8</v>
      </c>
      <c r="AC334">
        <v>1.6001013019999799</v>
      </c>
      <c r="AD334" t="s">
        <v>7</v>
      </c>
      <c r="AE334">
        <v>1.8040550499999799</v>
      </c>
      <c r="AF334" t="s">
        <v>8</v>
      </c>
      <c r="AG334">
        <v>1.8483148440000099</v>
      </c>
      <c r="AH334" t="s">
        <v>7</v>
      </c>
      <c r="AI334">
        <v>2.0747953129998602</v>
      </c>
      <c r="AJ334" t="s">
        <v>8</v>
      </c>
      <c r="AK334">
        <v>2.1096001539999598</v>
      </c>
      <c r="AL334" t="s">
        <v>7</v>
      </c>
      <c r="AM334">
        <v>2.2277266149999302</v>
      </c>
      <c r="AN334" t="s">
        <v>8</v>
      </c>
      <c r="AO334">
        <v>2.26484182300009</v>
      </c>
      <c r="AP334" t="s">
        <v>7</v>
      </c>
      <c r="AQ334">
        <v>2.39335051999978</v>
      </c>
      <c r="AR334" t="s">
        <v>8</v>
      </c>
      <c r="AS334">
        <v>2.4189459889998899</v>
      </c>
      <c r="AT334" t="s">
        <v>7</v>
      </c>
      <c r="AU334">
        <v>2.5193118219999602</v>
      </c>
      <c r="AV334" t="s">
        <v>8</v>
      </c>
      <c r="AW334">
        <v>2.5502839050000099</v>
      </c>
      <c r="AX334" t="s">
        <v>4</v>
      </c>
      <c r="AY334">
        <v>3.1729503639999099</v>
      </c>
    </row>
    <row r="335" spans="1:59" x14ac:dyDescent="0.25">
      <c r="A335" s="7">
        <v>42929</v>
      </c>
      <c r="B335" t="s">
        <v>56</v>
      </c>
      <c r="C335" s="3">
        <f>(COUNT(UserTrials[[#This Row],[Event 1]:[Time 56]])-2)/2</f>
        <v>10</v>
      </c>
      <c r="D335">
        <v>125</v>
      </c>
      <c r="E335" t="s">
        <v>26</v>
      </c>
      <c r="F335" t="s">
        <v>6</v>
      </c>
      <c r="G335" t="s">
        <v>20</v>
      </c>
      <c r="H335" t="s">
        <v>3</v>
      </c>
      <c r="I335" s="1">
        <v>1.46360002872825E-5</v>
      </c>
      <c r="J335" t="s">
        <v>7</v>
      </c>
      <c r="K335">
        <v>2.5708313539998899</v>
      </c>
      <c r="L335" t="s">
        <v>8</v>
      </c>
      <c r="M335">
        <v>2.59619661500028</v>
      </c>
      <c r="N335" t="s">
        <v>7</v>
      </c>
      <c r="O335">
        <v>2.8180448960001701</v>
      </c>
      <c r="P335" t="s">
        <v>8</v>
      </c>
      <c r="Q335">
        <v>2.84523833299999</v>
      </c>
      <c r="R335" t="s">
        <v>7</v>
      </c>
      <c r="S335">
        <v>3.0599074470001102</v>
      </c>
      <c r="T335" t="s">
        <v>8</v>
      </c>
      <c r="U335">
        <v>3.1062090109999101</v>
      </c>
      <c r="V335" t="s">
        <v>7</v>
      </c>
      <c r="W335">
        <v>3.2352004180002001</v>
      </c>
      <c r="X335" t="s">
        <v>8</v>
      </c>
      <c r="Y335">
        <v>3.2603629690001901</v>
      </c>
      <c r="Z335" t="s">
        <v>7</v>
      </c>
      <c r="AA335">
        <v>3.5051983349999301</v>
      </c>
      <c r="AB335" t="s">
        <v>8</v>
      </c>
      <c r="AC335">
        <v>3.5457574490001198</v>
      </c>
      <c r="AD335" t="s">
        <v>7</v>
      </c>
      <c r="AE335">
        <v>3.7853285420001099</v>
      </c>
      <c r="AF335" t="s">
        <v>8</v>
      </c>
      <c r="AG335">
        <v>3.8433364070001499</v>
      </c>
      <c r="AH335" t="s">
        <v>7</v>
      </c>
      <c r="AI335">
        <v>4.0702004680001602</v>
      </c>
      <c r="AJ335" t="s">
        <v>8</v>
      </c>
      <c r="AK335">
        <v>4.1060526559999699</v>
      </c>
      <c r="AL335" t="s">
        <v>7</v>
      </c>
      <c r="AM335">
        <v>4.2319704690003102</v>
      </c>
      <c r="AN335" t="s">
        <v>8</v>
      </c>
      <c r="AO335">
        <v>4.2597766150001899</v>
      </c>
      <c r="AP335" t="s">
        <v>7</v>
      </c>
      <c r="AQ335">
        <v>4.3901390629998698</v>
      </c>
      <c r="AR335" t="s">
        <v>8</v>
      </c>
      <c r="AS335">
        <v>4.4266023430000097</v>
      </c>
      <c r="AT335" t="s">
        <v>7</v>
      </c>
      <c r="AU335">
        <v>4.5443253650000699</v>
      </c>
      <c r="AV335" t="s">
        <v>8</v>
      </c>
      <c r="AW335">
        <v>4.5811393740000304</v>
      </c>
      <c r="AX335" t="s">
        <v>4</v>
      </c>
      <c r="AY335">
        <v>4.9650103040003097</v>
      </c>
    </row>
    <row r="336" spans="1:59" x14ac:dyDescent="0.25">
      <c r="A336" s="7">
        <v>42929</v>
      </c>
      <c r="B336" t="s">
        <v>56</v>
      </c>
      <c r="C336" s="3">
        <f>(COUNT(UserTrials[[#This Row],[Event 1]:[Time 56]])-2)/2</f>
        <v>10</v>
      </c>
      <c r="D336">
        <v>126</v>
      </c>
      <c r="E336" t="s">
        <v>26</v>
      </c>
      <c r="F336" t="s">
        <v>6</v>
      </c>
      <c r="G336" t="s">
        <v>20</v>
      </c>
      <c r="H336" t="s">
        <v>3</v>
      </c>
      <c r="I336" s="1">
        <v>6.4589999055897301E-6</v>
      </c>
      <c r="J336" t="s">
        <v>7</v>
      </c>
      <c r="K336">
        <v>4.19138361800014</v>
      </c>
      <c r="L336" t="s">
        <v>8</v>
      </c>
      <c r="M336">
        <v>4.2192427680001803</v>
      </c>
      <c r="N336" t="s">
        <v>7</v>
      </c>
      <c r="O336">
        <v>4.3975154250001598</v>
      </c>
      <c r="P336" t="s">
        <v>8</v>
      </c>
      <c r="Q336">
        <v>4.4449802650001402</v>
      </c>
      <c r="R336" t="s">
        <v>7</v>
      </c>
      <c r="S336">
        <v>4.6451630790002101</v>
      </c>
      <c r="T336" t="s">
        <v>8</v>
      </c>
      <c r="U336">
        <v>4.6828963080001804</v>
      </c>
      <c r="V336" t="s">
        <v>7</v>
      </c>
      <c r="W336">
        <v>4.8001078699999198</v>
      </c>
      <c r="X336" t="s">
        <v>8</v>
      </c>
      <c r="Y336">
        <v>4.8261497450002899</v>
      </c>
      <c r="Z336" t="s">
        <v>7</v>
      </c>
      <c r="AA336">
        <v>5.0525206309998696</v>
      </c>
      <c r="AB336" t="s">
        <v>8</v>
      </c>
      <c r="AC336">
        <v>5.0774538069999799</v>
      </c>
      <c r="AD336" t="s">
        <v>7</v>
      </c>
      <c r="AE336">
        <v>5.3152344850000102</v>
      </c>
      <c r="AF336" t="s">
        <v>8</v>
      </c>
      <c r="AG336">
        <v>5.3495173470000701</v>
      </c>
      <c r="AH336" t="s">
        <v>7</v>
      </c>
      <c r="AI336">
        <v>5.5672555780001796</v>
      </c>
      <c r="AJ336" t="s">
        <v>8</v>
      </c>
      <c r="AK336">
        <v>5.6114401089998802</v>
      </c>
      <c r="AL336" t="s">
        <v>7</v>
      </c>
      <c r="AM336">
        <v>5.7280451619999404</v>
      </c>
      <c r="AN336" t="s">
        <v>8</v>
      </c>
      <c r="AO336">
        <v>5.7660083390001002</v>
      </c>
      <c r="AP336" t="s">
        <v>7</v>
      </c>
      <c r="AQ336">
        <v>5.8768896400001696</v>
      </c>
      <c r="AR336" t="s">
        <v>8</v>
      </c>
      <c r="AS336">
        <v>5.9087841190003001</v>
      </c>
      <c r="AT336" t="s">
        <v>7</v>
      </c>
      <c r="AU336">
        <v>6.0388229740001398</v>
      </c>
      <c r="AV336" t="s">
        <v>8</v>
      </c>
      <c r="AW336">
        <v>6.0631689629999501</v>
      </c>
      <c r="AX336" t="s">
        <v>4</v>
      </c>
      <c r="AY336">
        <v>6.5153313060000002</v>
      </c>
    </row>
    <row r="337" spans="1:51" x14ac:dyDescent="0.25">
      <c r="A337" s="7">
        <v>42929</v>
      </c>
      <c r="B337" t="s">
        <v>56</v>
      </c>
      <c r="C337" s="3">
        <f>(COUNT(UserTrials[[#This Row],[Event 1]:[Time 56]])-2)/2</f>
        <v>10</v>
      </c>
      <c r="D337">
        <v>127</v>
      </c>
      <c r="E337" t="s">
        <v>26</v>
      </c>
      <c r="F337" t="s">
        <v>6</v>
      </c>
      <c r="G337" t="s">
        <v>20</v>
      </c>
      <c r="H337" t="s">
        <v>3</v>
      </c>
      <c r="I337" s="1">
        <v>6.0419997680583004E-6</v>
      </c>
      <c r="J337" t="s">
        <v>7</v>
      </c>
      <c r="K337">
        <v>0.858324314999663</v>
      </c>
      <c r="L337" t="s">
        <v>8</v>
      </c>
      <c r="M337">
        <v>0.89146583799993095</v>
      </c>
      <c r="N337" t="s">
        <v>7</v>
      </c>
      <c r="O337">
        <v>1.0978655720000401</v>
      </c>
      <c r="P337" t="s">
        <v>8</v>
      </c>
      <c r="Q337">
        <v>1.1309969819999399</v>
      </c>
      <c r="R337" t="s">
        <v>7</v>
      </c>
      <c r="S337">
        <v>1.32241302199963</v>
      </c>
      <c r="T337" t="s">
        <v>8</v>
      </c>
      <c r="U337">
        <v>1.3554763029996999</v>
      </c>
      <c r="V337" t="s">
        <v>7</v>
      </c>
      <c r="W337">
        <v>1.47391807299982</v>
      </c>
      <c r="X337" t="s">
        <v>8</v>
      </c>
      <c r="Y337">
        <v>1.5099019289996201</v>
      </c>
      <c r="Z337" t="s">
        <v>7</v>
      </c>
      <c r="AA337">
        <v>1.7040956259997899</v>
      </c>
      <c r="AB337" t="s">
        <v>8</v>
      </c>
      <c r="AC337">
        <v>1.74777203199982</v>
      </c>
      <c r="AD337" t="s">
        <v>7</v>
      </c>
      <c r="AE337">
        <v>1.99458520899997</v>
      </c>
      <c r="AF337" t="s">
        <v>8</v>
      </c>
      <c r="AG337">
        <v>2.04527536499972</v>
      </c>
      <c r="AH337" t="s">
        <v>7</v>
      </c>
      <c r="AI337">
        <v>2.2395604159996698</v>
      </c>
      <c r="AJ337" t="s">
        <v>8</v>
      </c>
      <c r="AK337">
        <v>2.2833946890000298</v>
      </c>
      <c r="AL337" t="s">
        <v>7</v>
      </c>
      <c r="AM337">
        <v>2.4118904719998602</v>
      </c>
      <c r="AN337" t="s">
        <v>8</v>
      </c>
      <c r="AO337">
        <v>2.43819333500005</v>
      </c>
      <c r="AP337" t="s">
        <v>7</v>
      </c>
      <c r="AQ337">
        <v>2.5543839589999999</v>
      </c>
      <c r="AR337" t="s">
        <v>8</v>
      </c>
      <c r="AS337">
        <v>2.6042093759997398</v>
      </c>
      <c r="AT337" t="s">
        <v>7</v>
      </c>
      <c r="AU337">
        <v>2.7220253639998102</v>
      </c>
      <c r="AV337" t="s">
        <v>8</v>
      </c>
      <c r="AW337">
        <v>2.7472827599999601</v>
      </c>
      <c r="AX337" t="s">
        <v>4</v>
      </c>
      <c r="AY337">
        <v>3.0124130740000501</v>
      </c>
    </row>
    <row r="338" spans="1:51" x14ac:dyDescent="0.25">
      <c r="A338" s="7">
        <v>42929</v>
      </c>
      <c r="B338" t="s">
        <v>56</v>
      </c>
      <c r="C338" s="3">
        <f>(COUNT(UserTrials[[#This Row],[Event 1]:[Time 56]])-2)/2</f>
        <v>10</v>
      </c>
      <c r="D338">
        <v>128</v>
      </c>
      <c r="E338" t="s">
        <v>26</v>
      </c>
      <c r="F338" t="s">
        <v>6</v>
      </c>
      <c r="G338" t="s">
        <v>20</v>
      </c>
      <c r="H338" t="s">
        <v>3</v>
      </c>
      <c r="I338" s="1">
        <v>6.1450000430340802E-6</v>
      </c>
      <c r="J338" t="s">
        <v>7</v>
      </c>
      <c r="K338">
        <v>0.70965879699997403</v>
      </c>
      <c r="L338" t="s">
        <v>8</v>
      </c>
      <c r="M338">
        <v>0.73809130100016695</v>
      </c>
      <c r="N338" t="s">
        <v>7</v>
      </c>
      <c r="O338">
        <v>0.94026692500028697</v>
      </c>
      <c r="P338" t="s">
        <v>8</v>
      </c>
      <c r="Q338">
        <v>0.97547453000015505</v>
      </c>
      <c r="R338" t="s">
        <v>7</v>
      </c>
      <c r="S338">
        <v>1.19056786300006</v>
      </c>
      <c r="T338" t="s">
        <v>8</v>
      </c>
      <c r="U338">
        <v>1.2137020810000601</v>
      </c>
      <c r="V338" t="s">
        <v>7</v>
      </c>
      <c r="W338">
        <v>1.3357479150004099</v>
      </c>
      <c r="X338" t="s">
        <v>8</v>
      </c>
      <c r="Y338">
        <v>1.3796085920002901</v>
      </c>
      <c r="Z338" t="s">
        <v>7</v>
      </c>
      <c r="AA338">
        <v>1.59656692500038</v>
      </c>
      <c r="AB338" t="s">
        <v>8</v>
      </c>
      <c r="AC338">
        <v>1.6414085930000499</v>
      </c>
      <c r="AD338" t="s">
        <v>7</v>
      </c>
      <c r="AE338">
        <v>1.9008780710000699</v>
      </c>
      <c r="AF338" t="s">
        <v>8</v>
      </c>
      <c r="AG338">
        <v>1.92706213300016</v>
      </c>
      <c r="AH338" t="s">
        <v>7</v>
      </c>
      <c r="AI338">
        <v>2.17554583200035</v>
      </c>
      <c r="AJ338" t="s">
        <v>8</v>
      </c>
      <c r="AK338">
        <v>2.2045988530003302</v>
      </c>
      <c r="AL338" t="s">
        <v>7</v>
      </c>
      <c r="AM338">
        <v>2.3085357800000499</v>
      </c>
      <c r="AN338" t="s">
        <v>8</v>
      </c>
      <c r="AO338">
        <v>2.3431944769999902</v>
      </c>
      <c r="AP338" t="s">
        <v>7</v>
      </c>
      <c r="AQ338">
        <v>2.4692550500003501</v>
      </c>
      <c r="AR338" t="s">
        <v>8</v>
      </c>
      <c r="AS338">
        <v>2.49741281000024</v>
      </c>
      <c r="AT338" t="s">
        <v>7</v>
      </c>
      <c r="AU338">
        <v>2.6154316130000499</v>
      </c>
      <c r="AV338" t="s">
        <v>8</v>
      </c>
      <c r="AW338">
        <v>2.6523025490000598</v>
      </c>
      <c r="AX338" t="s">
        <v>4</v>
      </c>
      <c r="AY338">
        <v>2.9724337480001801</v>
      </c>
    </row>
    <row r="339" spans="1:51" x14ac:dyDescent="0.25">
      <c r="A339" s="7">
        <v>42929</v>
      </c>
      <c r="B339" t="s">
        <v>56</v>
      </c>
      <c r="C339" s="3">
        <f>(COUNT(UserTrials[[#This Row],[Event 1]:[Time 56]])-2)/2</f>
        <v>10</v>
      </c>
      <c r="D339">
        <v>129</v>
      </c>
      <c r="E339" t="s">
        <v>26</v>
      </c>
      <c r="F339" t="s">
        <v>6</v>
      </c>
      <c r="G339" t="s">
        <v>20</v>
      </c>
      <c r="H339" t="s">
        <v>3</v>
      </c>
      <c r="I339" s="1">
        <v>6.4589999055897301E-6</v>
      </c>
      <c r="J339" t="s">
        <v>7</v>
      </c>
      <c r="K339">
        <v>0.81257495599993401</v>
      </c>
      <c r="L339" t="s">
        <v>8</v>
      </c>
      <c r="M339">
        <v>0.83175177500015696</v>
      </c>
      <c r="N339" t="s">
        <v>7</v>
      </c>
      <c r="O339">
        <v>1.0598034409999799</v>
      </c>
      <c r="P339" t="s">
        <v>8</v>
      </c>
      <c r="Q339">
        <v>1.09178697800007</v>
      </c>
      <c r="R339" t="s">
        <v>7</v>
      </c>
      <c r="S339">
        <v>1.3258346339998699</v>
      </c>
      <c r="T339" t="s">
        <v>8</v>
      </c>
      <c r="U339">
        <v>1.3538706770000299</v>
      </c>
      <c r="V339" t="s">
        <v>7</v>
      </c>
      <c r="W339">
        <v>1.47272088499994</v>
      </c>
      <c r="X339" t="s">
        <v>8</v>
      </c>
      <c r="Y339">
        <v>1.5080008840000101</v>
      </c>
      <c r="Z339" t="s">
        <v>7</v>
      </c>
      <c r="AA339">
        <v>1.7657186470000801</v>
      </c>
      <c r="AB339" t="s">
        <v>8</v>
      </c>
      <c r="AC339">
        <v>1.8057056749998901</v>
      </c>
      <c r="AD339" t="s">
        <v>7</v>
      </c>
      <c r="AE339">
        <v>2.04721734300028</v>
      </c>
      <c r="AF339" t="s">
        <v>8</v>
      </c>
      <c r="AG339">
        <v>2.07947390500021</v>
      </c>
      <c r="AH339" t="s">
        <v>7</v>
      </c>
      <c r="AI339">
        <v>2.3084111940001999</v>
      </c>
      <c r="AJ339" t="s">
        <v>8</v>
      </c>
      <c r="AK339">
        <v>2.34195786400005</v>
      </c>
      <c r="AL339" t="s">
        <v>7</v>
      </c>
      <c r="AM339">
        <v>2.4809251589999799</v>
      </c>
      <c r="AN339" t="s">
        <v>8</v>
      </c>
      <c r="AO339">
        <v>2.5077679670002899</v>
      </c>
      <c r="AP339" t="s">
        <v>7</v>
      </c>
      <c r="AQ339">
        <v>2.6286830180001699</v>
      </c>
      <c r="AR339" t="s">
        <v>8</v>
      </c>
      <c r="AS339">
        <v>2.6624872370002701</v>
      </c>
      <c r="AT339" t="s">
        <v>7</v>
      </c>
      <c r="AU339">
        <v>2.8165211959999299</v>
      </c>
      <c r="AV339" t="s">
        <v>8</v>
      </c>
      <c r="AW339">
        <v>2.8418615079999601</v>
      </c>
      <c r="AX339" t="s">
        <v>4</v>
      </c>
      <c r="AY339">
        <v>3.1539206219999798</v>
      </c>
    </row>
    <row r="340" spans="1:51" x14ac:dyDescent="0.25">
      <c r="A340" s="7">
        <v>42929</v>
      </c>
      <c r="B340" t="s">
        <v>56</v>
      </c>
      <c r="C340" s="3">
        <f>(COUNT(UserTrials[[#This Row],[Event 1]:[Time 56]])-2)/2</f>
        <v>10</v>
      </c>
      <c r="D340">
        <v>130</v>
      </c>
      <c r="E340" t="s">
        <v>26</v>
      </c>
      <c r="F340" t="s">
        <v>6</v>
      </c>
      <c r="G340" t="s">
        <v>20</v>
      </c>
      <c r="H340" t="s">
        <v>3</v>
      </c>
      <c r="I340" s="1">
        <v>5.6249996305268698E-6</v>
      </c>
      <c r="J340" t="s">
        <v>7</v>
      </c>
      <c r="K340">
        <v>2.58211932299991</v>
      </c>
      <c r="L340" t="s">
        <v>8</v>
      </c>
      <c r="M340">
        <v>2.6096074479996698</v>
      </c>
      <c r="N340" t="s">
        <v>7</v>
      </c>
      <c r="O340">
        <v>2.7299349479999302</v>
      </c>
      <c r="P340" t="s">
        <v>8</v>
      </c>
      <c r="Q340">
        <v>2.7761997389998201</v>
      </c>
      <c r="R340" t="s">
        <v>7</v>
      </c>
      <c r="S340">
        <v>2.8945856249997601</v>
      </c>
      <c r="T340" t="s">
        <v>8</v>
      </c>
      <c r="U340">
        <v>2.9310473430000399</v>
      </c>
      <c r="V340" t="s">
        <v>7</v>
      </c>
      <c r="W340">
        <v>3.0611108849998301</v>
      </c>
      <c r="X340" t="s">
        <v>8</v>
      </c>
      <c r="Y340">
        <v>3.0986332289999101</v>
      </c>
      <c r="Z340" t="s">
        <v>7</v>
      </c>
      <c r="AA340">
        <v>3.2237631769999</v>
      </c>
      <c r="AB340" t="s">
        <v>8</v>
      </c>
      <c r="AC340">
        <v>3.2639864589996201</v>
      </c>
      <c r="AD340" t="s">
        <v>7</v>
      </c>
      <c r="AE340">
        <v>3.3822000509999199</v>
      </c>
      <c r="AF340" t="s">
        <v>8</v>
      </c>
      <c r="AG340">
        <v>3.4188354679999899</v>
      </c>
      <c r="AH340" t="s">
        <v>7</v>
      </c>
      <c r="AI340">
        <v>3.5485385409997399</v>
      </c>
      <c r="AJ340" t="s">
        <v>8</v>
      </c>
      <c r="AK340">
        <v>3.5853413019999598</v>
      </c>
      <c r="AL340" t="s">
        <v>7</v>
      </c>
      <c r="AM340">
        <v>3.7164960929999298</v>
      </c>
      <c r="AN340" t="s">
        <v>8</v>
      </c>
      <c r="AO340">
        <v>3.7405074999996901</v>
      </c>
      <c r="AP340" t="s">
        <v>7</v>
      </c>
      <c r="AQ340">
        <v>3.8664048440000398</v>
      </c>
      <c r="AR340" t="s">
        <v>8</v>
      </c>
      <c r="AS340">
        <v>3.9061590629999001</v>
      </c>
      <c r="AT340" t="s">
        <v>7</v>
      </c>
      <c r="AU340">
        <v>4.0365233869997601</v>
      </c>
      <c r="AV340" t="s">
        <v>8</v>
      </c>
      <c r="AW340">
        <v>4.0732552069998702</v>
      </c>
      <c r="AX340" t="s">
        <v>4</v>
      </c>
      <c r="AY340">
        <v>4.3090891130000202</v>
      </c>
    </row>
    <row r="341" spans="1:51" x14ac:dyDescent="0.25">
      <c r="A341" s="7">
        <v>42929</v>
      </c>
      <c r="B341" t="s">
        <v>56</v>
      </c>
      <c r="C341" s="3">
        <f>(COUNT(UserTrials[[#This Row],[Event 1]:[Time 56]])-2)/2</f>
        <v>10</v>
      </c>
      <c r="D341">
        <v>131</v>
      </c>
      <c r="E341" t="s">
        <v>26</v>
      </c>
      <c r="F341" t="s">
        <v>6</v>
      </c>
      <c r="G341" t="s">
        <v>20</v>
      </c>
      <c r="H341" t="s">
        <v>3</v>
      </c>
      <c r="I341" s="1">
        <v>5.9890003285545297E-6</v>
      </c>
      <c r="J341" t="s">
        <v>7</v>
      </c>
      <c r="K341">
        <v>8.1764247470000502</v>
      </c>
      <c r="L341" t="s">
        <v>8</v>
      </c>
      <c r="M341">
        <v>8.1982833670003803</v>
      </c>
      <c r="N341" t="s">
        <v>7</v>
      </c>
      <c r="O341">
        <v>8.3891299920001003</v>
      </c>
      <c r="P341" t="s">
        <v>8</v>
      </c>
      <c r="Q341">
        <v>8.4359616650003701</v>
      </c>
      <c r="R341" t="s">
        <v>7</v>
      </c>
      <c r="S341">
        <v>8.6300291100001196</v>
      </c>
      <c r="T341" t="s">
        <v>8</v>
      </c>
      <c r="U341">
        <v>8.6616316120002903</v>
      </c>
      <c r="V341" t="s">
        <v>7</v>
      </c>
      <c r="W341">
        <v>8.8041484360000997</v>
      </c>
      <c r="X341" t="s">
        <v>8</v>
      </c>
      <c r="Y341">
        <v>8.8279401009999603</v>
      </c>
      <c r="Z341" t="s">
        <v>7</v>
      </c>
      <c r="AA341">
        <v>9.0486734860000908</v>
      </c>
      <c r="AB341" t="s">
        <v>8</v>
      </c>
      <c r="AC341">
        <v>9.0782372880003095</v>
      </c>
      <c r="AD341" t="s">
        <v>7</v>
      </c>
      <c r="AE341">
        <v>9.3526487470003303</v>
      </c>
      <c r="AF341" t="s">
        <v>8</v>
      </c>
      <c r="AG341">
        <v>9.3636689050003898</v>
      </c>
      <c r="AH341" t="s">
        <v>7</v>
      </c>
      <c r="AI341">
        <v>9.54384634999996</v>
      </c>
      <c r="AJ341" t="s">
        <v>8</v>
      </c>
      <c r="AK341">
        <v>9.5776304660003007</v>
      </c>
      <c r="AL341" t="s">
        <v>7</v>
      </c>
      <c r="AM341">
        <v>9.7316851530003898</v>
      </c>
      <c r="AN341" t="s">
        <v>8</v>
      </c>
      <c r="AO341">
        <v>9.7562670280003605</v>
      </c>
      <c r="AP341" t="s">
        <v>7</v>
      </c>
      <c r="AQ341">
        <v>9.8984045800002605</v>
      </c>
      <c r="AR341" t="s">
        <v>8</v>
      </c>
      <c r="AS341">
        <v>9.9109392150003206</v>
      </c>
      <c r="AT341" t="s">
        <v>7</v>
      </c>
      <c r="AU341">
        <v>11.360069628</v>
      </c>
      <c r="AV341" t="s">
        <v>8</v>
      </c>
      <c r="AW341">
        <v>11.389296874000101</v>
      </c>
      <c r="AX341" t="s">
        <v>4</v>
      </c>
      <c r="AY341">
        <v>11.7658869210004</v>
      </c>
    </row>
    <row r="342" spans="1:51" x14ac:dyDescent="0.25">
      <c r="A342" s="7">
        <v>42929</v>
      </c>
      <c r="B342" t="s">
        <v>56</v>
      </c>
      <c r="C342" s="3">
        <f>(COUNT(UserTrials[[#This Row],[Event 1]:[Time 56]])-2)/2</f>
        <v>10</v>
      </c>
      <c r="D342">
        <v>132</v>
      </c>
      <c r="E342" t="s">
        <v>26</v>
      </c>
      <c r="F342" t="s">
        <v>9</v>
      </c>
      <c r="G342" t="s">
        <v>20</v>
      </c>
      <c r="H342" t="s">
        <v>3</v>
      </c>
      <c r="I342" s="1">
        <v>6.4060000113386102E-6</v>
      </c>
      <c r="J342" t="s">
        <v>7</v>
      </c>
      <c r="K342">
        <v>56.8872488869997</v>
      </c>
      <c r="L342" t="s">
        <v>8</v>
      </c>
      <c r="M342">
        <v>56.930093624999699</v>
      </c>
      <c r="N342" t="s">
        <v>7</v>
      </c>
      <c r="O342">
        <v>57.137721280999799</v>
      </c>
      <c r="P342" t="s">
        <v>8</v>
      </c>
      <c r="Q342">
        <v>57.1795946659999</v>
      </c>
      <c r="R342" t="s">
        <v>7</v>
      </c>
      <c r="S342">
        <v>57.346220655999701</v>
      </c>
      <c r="T342" t="s">
        <v>8</v>
      </c>
      <c r="U342">
        <v>57.3937318529997</v>
      </c>
      <c r="V342" t="s">
        <v>7</v>
      </c>
      <c r="W342">
        <v>57.535929876999901</v>
      </c>
      <c r="X342" t="s">
        <v>8</v>
      </c>
      <c r="Y342">
        <v>57.5604216449996</v>
      </c>
      <c r="Z342" t="s">
        <v>7</v>
      </c>
      <c r="AA342">
        <v>57.774894822999599</v>
      </c>
      <c r="AB342" t="s">
        <v>8</v>
      </c>
      <c r="AC342">
        <v>57.821967893999897</v>
      </c>
      <c r="AD342" t="s">
        <v>7</v>
      </c>
      <c r="AE342">
        <v>58.040169196999599</v>
      </c>
      <c r="AF342" t="s">
        <v>8</v>
      </c>
      <c r="AG342">
        <v>58.072090342999601</v>
      </c>
      <c r="AH342" t="s">
        <v>7</v>
      </c>
      <c r="AI342">
        <v>58.310584613999701</v>
      </c>
      <c r="AJ342" t="s">
        <v>8</v>
      </c>
      <c r="AK342">
        <v>58.345404978999703</v>
      </c>
      <c r="AL342" t="s">
        <v>7</v>
      </c>
      <c r="AM342">
        <v>58.463626123999802</v>
      </c>
      <c r="AN342" t="s">
        <v>8</v>
      </c>
      <c r="AO342">
        <v>58.4886230509996</v>
      </c>
      <c r="AP342" t="s">
        <v>7</v>
      </c>
      <c r="AQ342">
        <v>58.5947217499997</v>
      </c>
      <c r="AR342" t="s">
        <v>8</v>
      </c>
      <c r="AS342">
        <v>58.631535185999802</v>
      </c>
      <c r="AT342" t="s">
        <v>7</v>
      </c>
      <c r="AU342">
        <v>58.7370475829998</v>
      </c>
      <c r="AV342" t="s">
        <v>8</v>
      </c>
      <c r="AW342">
        <v>58.762138728999602</v>
      </c>
      <c r="AX342" t="s">
        <v>4</v>
      </c>
      <c r="AY342">
        <v>59.393423049999903</v>
      </c>
    </row>
    <row r="343" spans="1:51" x14ac:dyDescent="0.25">
      <c r="A343" s="7">
        <v>42929</v>
      </c>
      <c r="B343" t="s">
        <v>56</v>
      </c>
      <c r="C343" s="3">
        <f>(COUNT(UserTrials[[#This Row],[Event 1]:[Time 56]])-2)/2</f>
        <v>10</v>
      </c>
      <c r="D343">
        <v>133</v>
      </c>
      <c r="E343" t="s">
        <v>26</v>
      </c>
      <c r="F343" t="s">
        <v>9</v>
      </c>
      <c r="G343" t="s">
        <v>20</v>
      </c>
      <c r="H343" t="s">
        <v>3</v>
      </c>
      <c r="I343" s="1">
        <v>7.0309997681761101E-6</v>
      </c>
      <c r="J343" t="s">
        <v>7</v>
      </c>
      <c r="K343">
        <v>3.7797209360000998</v>
      </c>
      <c r="L343" t="s">
        <v>8</v>
      </c>
      <c r="M343">
        <v>3.80550197799993</v>
      </c>
      <c r="N343" t="s">
        <v>7</v>
      </c>
      <c r="O343">
        <v>3.9819375510001001</v>
      </c>
      <c r="P343" t="s">
        <v>8</v>
      </c>
      <c r="Q343">
        <v>4.0321741130001101</v>
      </c>
      <c r="R343" t="s">
        <v>7</v>
      </c>
      <c r="S343">
        <v>4.2344666650001201</v>
      </c>
      <c r="T343" t="s">
        <v>8</v>
      </c>
      <c r="U343">
        <v>4.2823110929998602</v>
      </c>
      <c r="V343" t="s">
        <v>7</v>
      </c>
      <c r="W343">
        <v>4.3814595819999296</v>
      </c>
      <c r="X343" t="s">
        <v>8</v>
      </c>
      <c r="Y343">
        <v>4.4241457799998898</v>
      </c>
      <c r="Z343" t="s">
        <v>7</v>
      </c>
      <c r="AA343">
        <v>4.6296305719997601</v>
      </c>
      <c r="AB343" t="s">
        <v>8</v>
      </c>
      <c r="AC343">
        <v>4.67401286299991</v>
      </c>
      <c r="AD343" t="s">
        <v>7</v>
      </c>
      <c r="AE343">
        <v>4.9088109869999199</v>
      </c>
      <c r="AF343" t="s">
        <v>8</v>
      </c>
      <c r="AG343">
        <v>4.9361673419998597</v>
      </c>
      <c r="AH343" t="s">
        <v>7</v>
      </c>
      <c r="AI343">
        <v>5.1488712479999696</v>
      </c>
      <c r="AJ343" t="s">
        <v>8</v>
      </c>
      <c r="AK343">
        <v>5.1861983829999101</v>
      </c>
      <c r="AL343" t="s">
        <v>7</v>
      </c>
      <c r="AM343">
        <v>5.2833123939999496</v>
      </c>
      <c r="AN343" t="s">
        <v>8</v>
      </c>
      <c r="AO343">
        <v>5.3281774460001499</v>
      </c>
      <c r="AP343" t="s">
        <v>7</v>
      </c>
      <c r="AQ343">
        <v>5.4449647890000898</v>
      </c>
      <c r="AR343" t="s">
        <v>8</v>
      </c>
      <c r="AS343">
        <v>5.4832826020001404</v>
      </c>
      <c r="AT343" t="s">
        <v>7</v>
      </c>
      <c r="AU343">
        <v>5.6005082810001996</v>
      </c>
      <c r="AV343" t="s">
        <v>8</v>
      </c>
      <c r="AW343">
        <v>5.6257584879999696</v>
      </c>
      <c r="AX343" t="s">
        <v>4</v>
      </c>
      <c r="AY343">
        <v>6.6969919230000396</v>
      </c>
    </row>
    <row r="344" spans="1:51" hidden="1" x14ac:dyDescent="0.25">
      <c r="A344" s="7">
        <v>42929</v>
      </c>
      <c r="B344" s="2" t="s">
        <v>175</v>
      </c>
      <c r="C344" s="3">
        <f>(COUNT(UserTrials[[#This Row],[Event 1]:[Time 56]])-2)/2</f>
        <v>0</v>
      </c>
      <c r="D344">
        <v>134</v>
      </c>
      <c r="E344" t="s">
        <v>26</v>
      </c>
      <c r="F344" t="s">
        <v>9</v>
      </c>
      <c r="G344" t="s">
        <v>20</v>
      </c>
      <c r="H344" t="s">
        <v>3</v>
      </c>
      <c r="I344" s="1">
        <v>4.0620002437208297E-6</v>
      </c>
      <c r="J344" t="s">
        <v>4</v>
      </c>
      <c r="K344">
        <v>0.705973697999979</v>
      </c>
    </row>
    <row r="345" spans="1:51" x14ac:dyDescent="0.25">
      <c r="A345" s="7">
        <v>42929</v>
      </c>
      <c r="B345" t="s">
        <v>56</v>
      </c>
      <c r="C345" s="3">
        <f>(COUNT(UserTrials[[#This Row],[Event 1]:[Time 56]])-2)/2</f>
        <v>10</v>
      </c>
      <c r="D345">
        <v>135</v>
      </c>
      <c r="E345" t="s">
        <v>26</v>
      </c>
      <c r="F345" t="s">
        <v>9</v>
      </c>
      <c r="G345" t="s">
        <v>20</v>
      </c>
      <c r="H345" t="s">
        <v>3</v>
      </c>
      <c r="I345" s="1">
        <v>6.3540001065120998E-6</v>
      </c>
      <c r="J345" t="s">
        <v>7</v>
      </c>
      <c r="K345">
        <v>2.0855306769999502</v>
      </c>
      <c r="L345" t="s">
        <v>8</v>
      </c>
      <c r="M345">
        <v>2.1281688009998998</v>
      </c>
      <c r="N345" t="s">
        <v>7</v>
      </c>
      <c r="O345">
        <v>2.3461204159998399</v>
      </c>
      <c r="P345" t="s">
        <v>8</v>
      </c>
      <c r="Q345">
        <v>2.4130886950001602</v>
      </c>
      <c r="R345" t="s">
        <v>7</v>
      </c>
      <c r="S345">
        <v>2.6181845800001602</v>
      </c>
      <c r="T345" t="s">
        <v>8</v>
      </c>
      <c r="U345">
        <v>2.6867334879998399</v>
      </c>
      <c r="V345" t="s">
        <v>7</v>
      </c>
      <c r="W345">
        <v>2.7731986959997799</v>
      </c>
      <c r="X345" t="s">
        <v>8</v>
      </c>
      <c r="Y345">
        <v>2.8175318730000001</v>
      </c>
      <c r="Z345" t="s">
        <v>7</v>
      </c>
      <c r="AA345">
        <v>3.0456579669998902</v>
      </c>
      <c r="AB345" t="s">
        <v>8</v>
      </c>
      <c r="AC345">
        <v>3.0914850499998399</v>
      </c>
      <c r="AD345" t="s">
        <v>7</v>
      </c>
      <c r="AE345">
        <v>3.3148339069998598</v>
      </c>
      <c r="AF345" t="s">
        <v>8</v>
      </c>
      <c r="AG345">
        <v>3.36481666500003</v>
      </c>
      <c r="AH345" t="s">
        <v>7</v>
      </c>
      <c r="AI345">
        <v>3.5537778610000701</v>
      </c>
      <c r="AJ345" t="s">
        <v>8</v>
      </c>
      <c r="AK345">
        <v>3.60279176799986</v>
      </c>
      <c r="AL345" t="s">
        <v>7</v>
      </c>
      <c r="AM345">
        <v>3.7205278100000201</v>
      </c>
      <c r="AN345" t="s">
        <v>8</v>
      </c>
      <c r="AO345">
        <v>3.7578545810001698</v>
      </c>
      <c r="AP345" t="s">
        <v>7</v>
      </c>
      <c r="AQ345">
        <v>3.8703797889997902</v>
      </c>
      <c r="AR345" t="s">
        <v>8</v>
      </c>
      <c r="AS345">
        <v>3.90031317400007</v>
      </c>
      <c r="AT345" t="s">
        <v>7</v>
      </c>
      <c r="AU345">
        <v>3.97503244500012</v>
      </c>
      <c r="AV345" t="s">
        <v>8</v>
      </c>
      <c r="AW345">
        <v>4.01923666399989</v>
      </c>
      <c r="AX345" t="s">
        <v>4</v>
      </c>
      <c r="AY345">
        <v>4.3003596989997197</v>
      </c>
    </row>
    <row r="346" spans="1:51" x14ac:dyDescent="0.25">
      <c r="A346" s="7">
        <v>42929</v>
      </c>
      <c r="B346" t="s">
        <v>56</v>
      </c>
      <c r="C346" s="3">
        <f>(COUNT(UserTrials[[#This Row],[Event 1]:[Time 56]])-2)/2</f>
        <v>10</v>
      </c>
      <c r="D346">
        <v>136</v>
      </c>
      <c r="E346" t="s">
        <v>26</v>
      </c>
      <c r="F346" t="s">
        <v>9</v>
      </c>
      <c r="G346" t="s">
        <v>20</v>
      </c>
      <c r="H346" t="s">
        <v>3</v>
      </c>
      <c r="I346" s="1">
        <v>5.8340001487522301E-6</v>
      </c>
      <c r="J346" t="s">
        <v>7</v>
      </c>
      <c r="K346">
        <v>2.33220499300023</v>
      </c>
      <c r="L346" t="s">
        <v>8</v>
      </c>
      <c r="M346">
        <v>2.3758881600001498</v>
      </c>
      <c r="N346" t="s">
        <v>7</v>
      </c>
      <c r="O346">
        <v>2.6176254010001601</v>
      </c>
      <c r="P346" t="s">
        <v>8</v>
      </c>
      <c r="Q346">
        <v>2.6620126950001501</v>
      </c>
      <c r="R346" t="s">
        <v>7</v>
      </c>
      <c r="S346">
        <v>2.8798409220003101</v>
      </c>
      <c r="T346" t="s">
        <v>8</v>
      </c>
      <c r="U346">
        <v>2.9356420680000999</v>
      </c>
      <c r="V346" t="s">
        <v>7</v>
      </c>
      <c r="W346">
        <v>3.0399519640000099</v>
      </c>
      <c r="X346" t="s">
        <v>8</v>
      </c>
      <c r="Y346">
        <v>3.0782846199999701</v>
      </c>
      <c r="Z346" t="s">
        <v>7</v>
      </c>
      <c r="AA346">
        <v>3.3071484219999498</v>
      </c>
      <c r="AB346" t="s">
        <v>8</v>
      </c>
      <c r="AC346">
        <v>3.3400718080001699</v>
      </c>
      <c r="AD346" t="s">
        <v>7</v>
      </c>
      <c r="AE346">
        <v>3.59119326600011</v>
      </c>
      <c r="AF346" t="s">
        <v>8</v>
      </c>
      <c r="AG346">
        <v>3.6256890480003601</v>
      </c>
      <c r="AH346" t="s">
        <v>7</v>
      </c>
      <c r="AI346">
        <v>3.9124182670002399</v>
      </c>
      <c r="AJ346" t="s">
        <v>8</v>
      </c>
      <c r="AK346">
        <v>3.9585569119999402</v>
      </c>
      <c r="AL346" t="s">
        <v>7</v>
      </c>
      <c r="AM346">
        <v>4.0613908190002803</v>
      </c>
      <c r="AN346" t="s">
        <v>8</v>
      </c>
      <c r="AO346">
        <v>4.10104826600036</v>
      </c>
      <c r="AP346" t="s">
        <v>7</v>
      </c>
      <c r="AQ346">
        <v>4.2325201940002399</v>
      </c>
      <c r="AR346" t="s">
        <v>8</v>
      </c>
      <c r="AS346">
        <v>4.2563438390002304</v>
      </c>
      <c r="AT346" t="s">
        <v>7</v>
      </c>
      <c r="AU346">
        <v>4.3742072770000897</v>
      </c>
      <c r="AV346" t="s">
        <v>8</v>
      </c>
      <c r="AW346">
        <v>4.3987660790003202</v>
      </c>
      <c r="AX346" t="s">
        <v>4</v>
      </c>
      <c r="AY346">
        <v>4.6846367570001304</v>
      </c>
    </row>
    <row r="347" spans="1:51" x14ac:dyDescent="0.25">
      <c r="A347" s="7">
        <v>42929</v>
      </c>
      <c r="B347" t="s">
        <v>56</v>
      </c>
      <c r="C347" s="3">
        <f>(COUNT(UserTrials[[#This Row],[Event 1]:[Time 56]])-2)/2</f>
        <v>10</v>
      </c>
      <c r="D347">
        <v>137</v>
      </c>
      <c r="E347" t="s">
        <v>26</v>
      </c>
      <c r="F347" t="s">
        <v>9</v>
      </c>
      <c r="G347" t="s">
        <v>20</v>
      </c>
      <c r="H347" t="s">
        <v>3</v>
      </c>
      <c r="I347" s="1">
        <v>6.1450000430340802E-6</v>
      </c>
      <c r="J347" t="s">
        <v>7</v>
      </c>
      <c r="K347">
        <v>1.30878093499995</v>
      </c>
      <c r="L347" t="s">
        <v>8</v>
      </c>
      <c r="M347">
        <v>1.3262430719996701</v>
      </c>
      <c r="N347" t="s">
        <v>7</v>
      </c>
      <c r="O347">
        <v>1.54827635299989</v>
      </c>
      <c r="P347" t="s">
        <v>8</v>
      </c>
      <c r="Q347">
        <v>1.5852994249999</v>
      </c>
      <c r="R347" t="s">
        <v>7</v>
      </c>
      <c r="S347">
        <v>1.82671395599982</v>
      </c>
      <c r="T347" t="s">
        <v>8</v>
      </c>
      <c r="U347">
        <v>1.8701571859996799</v>
      </c>
      <c r="V347" t="s">
        <v>7</v>
      </c>
      <c r="W347">
        <v>1.9684396329998799</v>
      </c>
      <c r="X347" t="s">
        <v>8</v>
      </c>
      <c r="Y347">
        <v>2.0135308310000202</v>
      </c>
      <c r="Z347" t="s">
        <v>7</v>
      </c>
      <c r="AA347">
        <v>2.2705901549998</v>
      </c>
      <c r="AB347" t="s">
        <v>8</v>
      </c>
      <c r="AC347">
        <v>2.3343594240000098</v>
      </c>
      <c r="AD347" t="s">
        <v>7</v>
      </c>
      <c r="AE347">
        <v>2.56546999900001</v>
      </c>
      <c r="AF347" t="s">
        <v>8</v>
      </c>
      <c r="AG347">
        <v>2.6076410399996299</v>
      </c>
      <c r="AH347" t="s">
        <v>7</v>
      </c>
      <c r="AI347">
        <v>2.8370070299997598</v>
      </c>
      <c r="AJ347" t="s">
        <v>8</v>
      </c>
      <c r="AK347">
        <v>2.88170963199991</v>
      </c>
      <c r="AL347" t="s">
        <v>7</v>
      </c>
      <c r="AM347">
        <v>2.9987597369999999</v>
      </c>
      <c r="AN347" t="s">
        <v>8</v>
      </c>
      <c r="AO347">
        <v>3.03641848699999</v>
      </c>
      <c r="AP347" t="s">
        <v>7</v>
      </c>
      <c r="AQ347">
        <v>3.15234213299982</v>
      </c>
      <c r="AR347" t="s">
        <v>8</v>
      </c>
      <c r="AS347">
        <v>3.1912290079999299</v>
      </c>
      <c r="AT347" t="s">
        <v>7</v>
      </c>
      <c r="AU347">
        <v>3.3086240609995898</v>
      </c>
      <c r="AV347" t="s">
        <v>8</v>
      </c>
      <c r="AW347">
        <v>3.3455902579999002</v>
      </c>
      <c r="AX347" t="s">
        <v>4</v>
      </c>
      <c r="AY347">
        <v>3.72041218399999</v>
      </c>
    </row>
    <row r="348" spans="1:51" x14ac:dyDescent="0.25">
      <c r="A348" s="7">
        <v>42929</v>
      </c>
      <c r="B348" t="s">
        <v>56</v>
      </c>
      <c r="C348" s="3">
        <f>(COUNT(UserTrials[[#This Row],[Event 1]:[Time 56]])-2)/2</f>
        <v>10</v>
      </c>
      <c r="D348">
        <v>138</v>
      </c>
      <c r="E348" t="s">
        <v>26</v>
      </c>
      <c r="F348" t="s">
        <v>9</v>
      </c>
      <c r="G348" t="s">
        <v>20</v>
      </c>
      <c r="H348" t="s">
        <v>3</v>
      </c>
      <c r="I348" s="1">
        <v>7.7080003393348306E-6</v>
      </c>
      <c r="J348" t="s">
        <v>7</v>
      </c>
      <c r="K348">
        <v>0.90463733900014598</v>
      </c>
      <c r="L348" t="s">
        <v>8</v>
      </c>
      <c r="M348">
        <v>0.95984427100029202</v>
      </c>
      <c r="N348" t="s">
        <v>7</v>
      </c>
      <c r="O348">
        <v>1.1862265640002001</v>
      </c>
      <c r="P348" t="s">
        <v>8</v>
      </c>
      <c r="Q348">
        <v>1.221529895</v>
      </c>
      <c r="R348" t="s">
        <v>7</v>
      </c>
      <c r="S348">
        <v>1.45072520800022</v>
      </c>
      <c r="T348" t="s">
        <v>8</v>
      </c>
      <c r="U348">
        <v>1.49495015499996</v>
      </c>
      <c r="V348" t="s">
        <v>7</v>
      </c>
      <c r="W348">
        <v>1.58131791599998</v>
      </c>
      <c r="X348" t="s">
        <v>8</v>
      </c>
      <c r="Y348">
        <v>1.6259384899999501</v>
      </c>
      <c r="Z348" t="s">
        <v>7</v>
      </c>
      <c r="AA348">
        <v>1.84385447800013</v>
      </c>
      <c r="AB348" t="s">
        <v>8</v>
      </c>
      <c r="AC348">
        <v>1.8879383319999701</v>
      </c>
      <c r="AD348" t="s">
        <v>7</v>
      </c>
      <c r="AE348">
        <v>2.11717520599995</v>
      </c>
      <c r="AF348" t="s">
        <v>8</v>
      </c>
      <c r="AG348">
        <v>2.1493960410002702</v>
      </c>
      <c r="AH348" t="s">
        <v>7</v>
      </c>
      <c r="AI348">
        <v>2.3994281250002101</v>
      </c>
      <c r="AJ348" t="s">
        <v>8</v>
      </c>
      <c r="AK348">
        <v>2.4237442210001001</v>
      </c>
      <c r="AL348" t="s">
        <v>7</v>
      </c>
      <c r="AM348">
        <v>2.5388829170001301</v>
      </c>
      <c r="AN348" t="s">
        <v>8</v>
      </c>
      <c r="AO348">
        <v>2.5657717710000698</v>
      </c>
      <c r="AP348" t="s">
        <v>7</v>
      </c>
      <c r="AQ348">
        <v>2.7089733840002701</v>
      </c>
      <c r="AR348" t="s">
        <v>8</v>
      </c>
      <c r="AS348">
        <v>2.7318910399999301</v>
      </c>
      <c r="AT348" t="s">
        <v>7</v>
      </c>
      <c r="AU348">
        <v>2.8446269260002701</v>
      </c>
      <c r="AV348" t="s">
        <v>8</v>
      </c>
      <c r="AW348">
        <v>2.8864363530001298</v>
      </c>
      <c r="AX348" t="s">
        <v>4</v>
      </c>
      <c r="AY348">
        <v>3.19129005200011</v>
      </c>
    </row>
    <row r="349" spans="1:51" x14ac:dyDescent="0.25">
      <c r="A349" s="7">
        <v>42929</v>
      </c>
      <c r="B349" t="s">
        <v>56</v>
      </c>
      <c r="C349" s="3">
        <f>(COUNT(UserTrials[[#This Row],[Event 1]:[Time 56]])-2)/2</f>
        <v>10</v>
      </c>
      <c r="D349">
        <v>139</v>
      </c>
      <c r="E349" t="s">
        <v>26</v>
      </c>
      <c r="F349" t="s">
        <v>11</v>
      </c>
      <c r="G349" t="s">
        <v>20</v>
      </c>
      <c r="H349" t="s">
        <v>3</v>
      </c>
      <c r="I349" s="1">
        <v>6.7710002440435304E-6</v>
      </c>
      <c r="J349" t="s">
        <v>7</v>
      </c>
      <c r="K349">
        <v>6.7327506729998197</v>
      </c>
      <c r="L349" t="s">
        <v>8</v>
      </c>
      <c r="M349">
        <v>6.7764619250001399</v>
      </c>
      <c r="N349" t="s">
        <v>7</v>
      </c>
      <c r="O349">
        <v>6.9992342149998796</v>
      </c>
      <c r="P349" t="s">
        <v>8</v>
      </c>
      <c r="Q349">
        <v>7.0255370810000297</v>
      </c>
      <c r="R349" t="s">
        <v>7</v>
      </c>
      <c r="S349">
        <v>7.2313190579998201</v>
      </c>
      <c r="T349" t="s">
        <v>8</v>
      </c>
      <c r="U349">
        <v>7.2639922369999104</v>
      </c>
      <c r="V349" t="s">
        <v>7</v>
      </c>
      <c r="W349">
        <v>7.3635574969998698</v>
      </c>
      <c r="X349" t="s">
        <v>8</v>
      </c>
      <c r="Y349">
        <v>7.4064083819998796</v>
      </c>
      <c r="Z349" t="s">
        <v>7</v>
      </c>
      <c r="AA349">
        <v>7.6076207249998298</v>
      </c>
      <c r="AB349" t="s">
        <v>8</v>
      </c>
      <c r="AC349">
        <v>7.6326952570002504</v>
      </c>
      <c r="AD349" t="s">
        <v>7</v>
      </c>
      <c r="AE349">
        <v>7.8355546839998098</v>
      </c>
      <c r="AF349" t="s">
        <v>8</v>
      </c>
      <c r="AG349">
        <v>7.8717853090001801</v>
      </c>
      <c r="AH349" t="s">
        <v>7</v>
      </c>
      <c r="AI349">
        <v>8.0881549450000403</v>
      </c>
      <c r="AJ349" t="s">
        <v>8</v>
      </c>
      <c r="AK349">
        <v>8.1121024439999001</v>
      </c>
      <c r="AL349" t="s">
        <v>7</v>
      </c>
      <c r="AM349">
        <v>8.2241464540002198</v>
      </c>
      <c r="AN349" t="s">
        <v>8</v>
      </c>
      <c r="AO349">
        <v>8.2531095800000003</v>
      </c>
      <c r="AP349" t="s">
        <v>7</v>
      </c>
      <c r="AQ349">
        <v>8.3804601530000493</v>
      </c>
      <c r="AR349" t="s">
        <v>8</v>
      </c>
      <c r="AS349">
        <v>8.4060357260000202</v>
      </c>
      <c r="AT349" t="s">
        <v>7</v>
      </c>
      <c r="AU349">
        <v>8.4930240580001701</v>
      </c>
      <c r="AV349" t="s">
        <v>8</v>
      </c>
      <c r="AW349">
        <v>8.5250993210001909</v>
      </c>
      <c r="AX349" t="s">
        <v>4</v>
      </c>
      <c r="AY349">
        <v>9.6060877569998393</v>
      </c>
    </row>
    <row r="350" spans="1:51" x14ac:dyDescent="0.25">
      <c r="A350" s="7">
        <v>42929</v>
      </c>
      <c r="B350" t="s">
        <v>56</v>
      </c>
      <c r="C350" s="3">
        <f>(COUNT(UserTrials[[#This Row],[Event 1]:[Time 56]])-2)/2</f>
        <v>10</v>
      </c>
      <c r="D350">
        <v>140</v>
      </c>
      <c r="E350" t="s">
        <v>26</v>
      </c>
      <c r="F350" t="s">
        <v>11</v>
      </c>
      <c r="G350" t="s">
        <v>20</v>
      </c>
      <c r="H350" t="s">
        <v>3</v>
      </c>
      <c r="I350" s="1">
        <v>1.5990000065357799E-5</v>
      </c>
      <c r="J350" t="s">
        <v>7</v>
      </c>
      <c r="K350">
        <v>1.60975452899992</v>
      </c>
      <c r="L350" t="s">
        <v>8</v>
      </c>
      <c r="M350">
        <v>1.6337633329999299</v>
      </c>
      <c r="N350" t="s">
        <v>7</v>
      </c>
      <c r="O350">
        <v>1.8232741140000099</v>
      </c>
      <c r="P350" t="s">
        <v>8</v>
      </c>
      <c r="Q350">
        <v>1.84795499900019</v>
      </c>
      <c r="R350" t="s">
        <v>7</v>
      </c>
      <c r="S350">
        <v>2.0774343210000499</v>
      </c>
      <c r="T350" t="s">
        <v>8</v>
      </c>
      <c r="U350">
        <v>2.1102307280002601</v>
      </c>
      <c r="V350" t="s">
        <v>7</v>
      </c>
      <c r="W350">
        <v>2.1960227059998898</v>
      </c>
      <c r="X350" t="s">
        <v>8</v>
      </c>
      <c r="Y350">
        <v>2.2292032800000898</v>
      </c>
      <c r="Z350" t="s">
        <v>7</v>
      </c>
      <c r="AA350">
        <v>2.4797944249999002</v>
      </c>
      <c r="AB350" t="s">
        <v>8</v>
      </c>
      <c r="AC350">
        <v>2.5143675499998599</v>
      </c>
      <c r="AD350" t="s">
        <v>7</v>
      </c>
      <c r="AE350">
        <v>2.75964005100013</v>
      </c>
      <c r="AF350" t="s">
        <v>8</v>
      </c>
      <c r="AG350">
        <v>2.7882155199999898</v>
      </c>
      <c r="AH350" t="s">
        <v>7</v>
      </c>
      <c r="AI350">
        <v>3.0177483299998999</v>
      </c>
      <c r="AJ350" t="s">
        <v>8</v>
      </c>
      <c r="AK350">
        <v>3.0496440090000698</v>
      </c>
      <c r="AL350" t="s">
        <v>7</v>
      </c>
      <c r="AM350">
        <v>3.1549315080001099</v>
      </c>
      <c r="AN350" t="s">
        <v>8</v>
      </c>
      <c r="AO350">
        <v>3.1919312489999299</v>
      </c>
      <c r="AP350" t="s">
        <v>7</v>
      </c>
      <c r="AQ350">
        <v>3.2793295810001801</v>
      </c>
      <c r="AR350" t="s">
        <v>8</v>
      </c>
      <c r="AS350">
        <v>3.32309937399986</v>
      </c>
      <c r="AT350" t="s">
        <v>7</v>
      </c>
      <c r="AU350">
        <v>3.4266264040002099</v>
      </c>
      <c r="AV350" t="s">
        <v>8</v>
      </c>
      <c r="AW350">
        <v>3.47756770600017</v>
      </c>
      <c r="AX350" t="s">
        <v>4</v>
      </c>
      <c r="AY350">
        <v>3.8751970260000199</v>
      </c>
    </row>
    <row r="351" spans="1:51" x14ac:dyDescent="0.25">
      <c r="A351" s="7">
        <v>42929</v>
      </c>
      <c r="B351" t="s">
        <v>56</v>
      </c>
      <c r="C351" s="3">
        <f>(COUNT(UserTrials[[#This Row],[Event 1]:[Time 56]])-2)/2</f>
        <v>10</v>
      </c>
      <c r="D351">
        <v>141</v>
      </c>
      <c r="E351" t="s">
        <v>26</v>
      </c>
      <c r="F351" t="s">
        <v>11</v>
      </c>
      <c r="G351" t="s">
        <v>20</v>
      </c>
      <c r="H351" t="s">
        <v>3</v>
      </c>
      <c r="I351" s="1">
        <v>6.1979999372852001E-6</v>
      </c>
      <c r="J351" t="s">
        <v>7</v>
      </c>
      <c r="K351">
        <v>3.47847010399982</v>
      </c>
      <c r="L351" t="s">
        <v>8</v>
      </c>
      <c r="M351">
        <v>3.5187445839997</v>
      </c>
      <c r="N351" t="s">
        <v>7</v>
      </c>
      <c r="O351">
        <v>3.7094225539999499</v>
      </c>
      <c r="P351" t="s">
        <v>8</v>
      </c>
      <c r="Q351">
        <v>3.73259422000001</v>
      </c>
      <c r="R351" t="s">
        <v>7</v>
      </c>
      <c r="S351">
        <v>3.92113692799966</v>
      </c>
      <c r="T351" t="s">
        <v>8</v>
      </c>
      <c r="U351">
        <v>3.9584509389996998</v>
      </c>
      <c r="V351" t="s">
        <v>7</v>
      </c>
      <c r="W351">
        <v>4.0605813549996101</v>
      </c>
      <c r="X351" t="s">
        <v>8</v>
      </c>
      <c r="Y351">
        <v>4.1015399499997303</v>
      </c>
      <c r="Z351" t="s">
        <v>7</v>
      </c>
      <c r="AA351">
        <v>4.3146522429997196</v>
      </c>
      <c r="AB351" t="s">
        <v>8</v>
      </c>
      <c r="AC351">
        <v>4.35121625199963</v>
      </c>
      <c r="AD351" t="s">
        <v>7</v>
      </c>
      <c r="AE351">
        <v>4.5541815120000102</v>
      </c>
      <c r="AF351" t="s">
        <v>8</v>
      </c>
      <c r="AG351">
        <v>4.59061812799973</v>
      </c>
      <c r="AH351" t="s">
        <v>7</v>
      </c>
      <c r="AI351">
        <v>4.8068370839996497</v>
      </c>
      <c r="AJ351" t="s">
        <v>8</v>
      </c>
      <c r="AK351">
        <v>4.8510248459997403</v>
      </c>
      <c r="AL351" t="s">
        <v>7</v>
      </c>
      <c r="AM351">
        <v>4.9492149489997201</v>
      </c>
      <c r="AN351" t="s">
        <v>8</v>
      </c>
      <c r="AO351">
        <v>4.9940230219999604</v>
      </c>
      <c r="AP351" t="s">
        <v>7</v>
      </c>
      <c r="AQ351">
        <v>5.10659234499962</v>
      </c>
      <c r="AR351" t="s">
        <v>8</v>
      </c>
      <c r="AS351">
        <v>5.1483051579998502</v>
      </c>
      <c r="AT351" t="s">
        <v>7</v>
      </c>
      <c r="AU351">
        <v>5.27832911599989</v>
      </c>
      <c r="AV351" t="s">
        <v>8</v>
      </c>
      <c r="AW351">
        <v>5.2908810959997901</v>
      </c>
      <c r="AX351" t="s">
        <v>4</v>
      </c>
      <c r="AY351">
        <v>6.98157245099992</v>
      </c>
    </row>
    <row r="352" spans="1:51" x14ac:dyDescent="0.25">
      <c r="A352" s="7">
        <v>42929</v>
      </c>
      <c r="B352" t="s">
        <v>56</v>
      </c>
      <c r="C352" s="3">
        <f>(COUNT(UserTrials[[#This Row],[Event 1]:[Time 56]])-2)/2</f>
        <v>10</v>
      </c>
      <c r="D352">
        <v>142</v>
      </c>
      <c r="E352" t="s">
        <v>26</v>
      </c>
      <c r="F352" t="s">
        <v>11</v>
      </c>
      <c r="G352" t="s">
        <v>20</v>
      </c>
      <c r="H352" t="s">
        <v>3</v>
      </c>
      <c r="I352" s="1">
        <v>1.01040000117791E-5</v>
      </c>
      <c r="J352" t="s">
        <v>7</v>
      </c>
      <c r="K352">
        <v>0.61524364200022297</v>
      </c>
      <c r="L352" t="s">
        <v>8</v>
      </c>
      <c r="M352">
        <v>0.65745421800011095</v>
      </c>
      <c r="N352" t="s">
        <v>7</v>
      </c>
      <c r="O352">
        <v>0.87904968700013297</v>
      </c>
      <c r="P352" t="s">
        <v>8</v>
      </c>
      <c r="Q352">
        <v>0.90732869700013896</v>
      </c>
      <c r="R352" t="s">
        <v>7</v>
      </c>
      <c r="S352">
        <v>1.10707583300018</v>
      </c>
      <c r="T352" t="s">
        <v>8</v>
      </c>
      <c r="U352">
        <v>1.15698864400019</v>
      </c>
      <c r="V352" t="s">
        <v>7</v>
      </c>
      <c r="W352">
        <v>1.26211775999991</v>
      </c>
      <c r="X352" t="s">
        <v>8</v>
      </c>
      <c r="Y352">
        <v>1.28814635300022</v>
      </c>
      <c r="Z352" t="s">
        <v>7</v>
      </c>
      <c r="AA352">
        <v>1.5285535920002</v>
      </c>
      <c r="AB352" t="s">
        <v>8</v>
      </c>
      <c r="AC352">
        <v>1.5733561450001601</v>
      </c>
      <c r="AD352" t="s">
        <v>7</v>
      </c>
      <c r="AE352">
        <v>1.7880155180000601</v>
      </c>
      <c r="AF352" t="s">
        <v>8</v>
      </c>
      <c r="AG352">
        <v>1.83464432200025</v>
      </c>
      <c r="AH352" t="s">
        <v>7</v>
      </c>
      <c r="AI352">
        <v>2.07461171600016</v>
      </c>
      <c r="AJ352" t="s">
        <v>8</v>
      </c>
      <c r="AK352">
        <v>2.1088093210000798</v>
      </c>
      <c r="AL352" t="s">
        <v>7</v>
      </c>
      <c r="AM352">
        <v>2.208129998</v>
      </c>
      <c r="AN352" t="s">
        <v>8</v>
      </c>
      <c r="AO352">
        <v>2.2515668210003201</v>
      </c>
      <c r="AP352" t="s">
        <v>7</v>
      </c>
      <c r="AQ352">
        <v>2.356012706</v>
      </c>
      <c r="AR352" t="s">
        <v>8</v>
      </c>
      <c r="AS352">
        <v>2.3821877059999599</v>
      </c>
      <c r="AT352" t="s">
        <v>7</v>
      </c>
      <c r="AU352">
        <v>2.4883360399999201</v>
      </c>
      <c r="AV352" t="s">
        <v>8</v>
      </c>
      <c r="AW352">
        <v>2.5130222900002002</v>
      </c>
      <c r="AX352" t="s">
        <v>4</v>
      </c>
      <c r="AY352">
        <v>2.8254364029999102</v>
      </c>
    </row>
    <row r="353" spans="1:51" x14ac:dyDescent="0.25">
      <c r="A353" s="7">
        <v>42929</v>
      </c>
      <c r="B353" t="s">
        <v>56</v>
      </c>
      <c r="C353" s="3">
        <f>(COUNT(UserTrials[[#This Row],[Event 1]:[Time 56]])-2)/2</f>
        <v>10</v>
      </c>
      <c r="D353">
        <v>143</v>
      </c>
      <c r="E353" t="s">
        <v>26</v>
      </c>
      <c r="F353" t="s">
        <v>11</v>
      </c>
      <c r="G353" t="s">
        <v>20</v>
      </c>
      <c r="H353" t="s">
        <v>3</v>
      </c>
      <c r="I353" s="1">
        <v>7.1350000325764902E-6</v>
      </c>
      <c r="J353" t="s">
        <v>7</v>
      </c>
      <c r="K353">
        <v>2.7410501479998799</v>
      </c>
      <c r="L353" t="s">
        <v>8</v>
      </c>
      <c r="M353">
        <v>2.78489610099995</v>
      </c>
      <c r="N353" t="s">
        <v>7</v>
      </c>
      <c r="O353">
        <v>2.9906331209999699</v>
      </c>
      <c r="P353" t="s">
        <v>8</v>
      </c>
      <c r="Q353">
        <v>3.0226597400000998</v>
      </c>
      <c r="R353" t="s">
        <v>7</v>
      </c>
      <c r="S353">
        <v>3.2167435900000698</v>
      </c>
      <c r="T353" t="s">
        <v>8</v>
      </c>
      <c r="U353">
        <v>3.2611430770002698</v>
      </c>
      <c r="V353" t="s">
        <v>7</v>
      </c>
      <c r="W353">
        <v>3.3571069270001299</v>
      </c>
      <c r="X353" t="s">
        <v>8</v>
      </c>
      <c r="Y353">
        <v>3.4033191140001602</v>
      </c>
      <c r="Z353" t="s">
        <v>7</v>
      </c>
      <c r="AA353">
        <v>3.6212793720001102</v>
      </c>
      <c r="AB353" t="s">
        <v>8</v>
      </c>
      <c r="AC353">
        <v>3.6534057819999299</v>
      </c>
      <c r="AD353" t="s">
        <v>7</v>
      </c>
      <c r="AE353">
        <v>3.8689001550001101</v>
      </c>
      <c r="AF353" t="s">
        <v>8</v>
      </c>
      <c r="AG353">
        <v>3.9149145830001499</v>
      </c>
      <c r="AH353" t="s">
        <v>7</v>
      </c>
      <c r="AI353">
        <v>4.1805986980002601</v>
      </c>
      <c r="AJ353" t="s">
        <v>8</v>
      </c>
      <c r="AK353">
        <v>4.2125120300001901</v>
      </c>
      <c r="AL353" t="s">
        <v>7</v>
      </c>
      <c r="AM353">
        <v>4.3273433320000496</v>
      </c>
      <c r="AN353" t="s">
        <v>8</v>
      </c>
      <c r="AO353">
        <v>4.3558668220002801</v>
      </c>
      <c r="AP353" t="s">
        <v>7</v>
      </c>
      <c r="AQ353">
        <v>4.4733941650001698</v>
      </c>
      <c r="AR353" t="s">
        <v>8</v>
      </c>
      <c r="AS353">
        <v>4.5096369779998797</v>
      </c>
      <c r="AT353" t="s">
        <v>7</v>
      </c>
      <c r="AU353">
        <v>4.6269724470002904</v>
      </c>
      <c r="AV353" t="s">
        <v>8</v>
      </c>
      <c r="AW353">
        <v>4.6540666139999303</v>
      </c>
      <c r="AX353" t="s">
        <v>4</v>
      </c>
      <c r="AY353">
        <v>4.9620344780000698</v>
      </c>
    </row>
    <row r="354" spans="1:51" x14ac:dyDescent="0.25">
      <c r="A354" s="7">
        <v>42929</v>
      </c>
      <c r="B354" t="s">
        <v>56</v>
      </c>
      <c r="C354" s="3">
        <f>(COUNT(UserTrials[[#This Row],[Event 1]:[Time 56]])-2)/2</f>
        <v>10</v>
      </c>
      <c r="D354">
        <v>144</v>
      </c>
      <c r="E354" t="s">
        <v>26</v>
      </c>
      <c r="F354" t="s">
        <v>10</v>
      </c>
      <c r="G354" t="s">
        <v>20</v>
      </c>
      <c r="H354" t="s">
        <v>3</v>
      </c>
      <c r="I354" s="1">
        <v>8.64599996930337E-6</v>
      </c>
      <c r="J354" t="s">
        <v>7</v>
      </c>
      <c r="K354">
        <v>16.891272337999901</v>
      </c>
      <c r="L354" t="s">
        <v>8</v>
      </c>
      <c r="M354">
        <v>16.929262859000101</v>
      </c>
      <c r="N354" t="s">
        <v>7</v>
      </c>
      <c r="O354">
        <v>17.1318900979999</v>
      </c>
      <c r="P354" t="s">
        <v>8</v>
      </c>
      <c r="Q354">
        <v>17.191178222999898</v>
      </c>
      <c r="R354" t="s">
        <v>7</v>
      </c>
      <c r="S354">
        <v>17.385528379000299</v>
      </c>
      <c r="T354" t="s">
        <v>8</v>
      </c>
      <c r="U354">
        <v>17.429678847999998</v>
      </c>
      <c r="V354" t="s">
        <v>7</v>
      </c>
      <c r="W354">
        <v>17.534047440999899</v>
      </c>
      <c r="X354" t="s">
        <v>8</v>
      </c>
      <c r="Y354">
        <v>17.571508171000001</v>
      </c>
      <c r="Z354" t="s">
        <v>7</v>
      </c>
      <c r="AA354">
        <v>17.758067180000101</v>
      </c>
      <c r="AB354" t="s">
        <v>8</v>
      </c>
      <c r="AC354">
        <v>17.809721816</v>
      </c>
      <c r="AD354" t="s">
        <v>7</v>
      </c>
      <c r="AE354">
        <v>18.051469211000001</v>
      </c>
      <c r="AF354" t="s">
        <v>8</v>
      </c>
      <c r="AG354">
        <v>18.095263273999901</v>
      </c>
      <c r="AH354" t="s">
        <v>7</v>
      </c>
      <c r="AI354">
        <v>18.3635964509999</v>
      </c>
      <c r="AJ354" t="s">
        <v>8</v>
      </c>
      <c r="AK354">
        <v>18.392779315999999</v>
      </c>
      <c r="AL354" t="s">
        <v>7</v>
      </c>
      <c r="AM354">
        <v>18.505530409000102</v>
      </c>
      <c r="AN354" t="s">
        <v>8</v>
      </c>
      <c r="AO354">
        <v>18.535480097000299</v>
      </c>
      <c r="AP354" t="s">
        <v>7</v>
      </c>
      <c r="AQ354">
        <v>18.652531449999898</v>
      </c>
      <c r="AR354" t="s">
        <v>8</v>
      </c>
      <c r="AS354">
        <v>18.678345618000002</v>
      </c>
      <c r="AT354" t="s">
        <v>7</v>
      </c>
      <c r="AU354">
        <v>18.786515983000299</v>
      </c>
      <c r="AV354" t="s">
        <v>8</v>
      </c>
      <c r="AW354">
        <v>18.820832701000199</v>
      </c>
      <c r="AX354" t="s">
        <v>4</v>
      </c>
      <c r="AY354">
        <v>19.2548088990001</v>
      </c>
    </row>
    <row r="355" spans="1:51" x14ac:dyDescent="0.25">
      <c r="A355" s="7">
        <v>42929</v>
      </c>
      <c r="B355" t="s">
        <v>56</v>
      </c>
      <c r="C355" s="3">
        <f>(COUNT(UserTrials[[#This Row],[Event 1]:[Time 56]])-2)/2</f>
        <v>10</v>
      </c>
      <c r="D355">
        <v>145</v>
      </c>
      <c r="E355" t="s">
        <v>26</v>
      </c>
      <c r="F355" t="s">
        <v>10</v>
      </c>
      <c r="G355" t="s">
        <v>20</v>
      </c>
      <c r="H355" t="s">
        <v>3</v>
      </c>
      <c r="I355" s="1">
        <v>5.9369999689806701E-6</v>
      </c>
      <c r="J355" t="s">
        <v>7</v>
      </c>
      <c r="K355">
        <v>1.8703339600001501</v>
      </c>
      <c r="L355" t="s">
        <v>8</v>
      </c>
      <c r="M355">
        <v>1.90948899900013</v>
      </c>
      <c r="N355" t="s">
        <v>7</v>
      </c>
      <c r="O355">
        <v>2.0896880180002801</v>
      </c>
      <c r="P355" t="s">
        <v>8</v>
      </c>
      <c r="Q355">
        <v>2.1358673439999598</v>
      </c>
      <c r="R355" t="s">
        <v>7</v>
      </c>
      <c r="S355">
        <v>2.3165726030001599</v>
      </c>
      <c r="T355" t="s">
        <v>8</v>
      </c>
      <c r="U355">
        <v>2.3620171850002398</v>
      </c>
      <c r="V355" t="s">
        <v>7</v>
      </c>
      <c r="W355">
        <v>2.4490822900002001</v>
      </c>
      <c r="X355" t="s">
        <v>8</v>
      </c>
      <c r="Y355">
        <v>2.5046268730002299</v>
      </c>
      <c r="Z355" t="s">
        <v>7</v>
      </c>
      <c r="AA355">
        <v>2.7344182790002298</v>
      </c>
      <c r="AB355" t="s">
        <v>8</v>
      </c>
      <c r="AC355">
        <v>2.8020404150001901</v>
      </c>
      <c r="AD355" t="s">
        <v>7</v>
      </c>
      <c r="AE355">
        <v>2.9727857800003199</v>
      </c>
      <c r="AF355" t="s">
        <v>8</v>
      </c>
      <c r="AG355">
        <v>3.0163236440002898</v>
      </c>
      <c r="AH355" t="s">
        <v>7</v>
      </c>
      <c r="AI355">
        <v>3.22773827900027</v>
      </c>
      <c r="AJ355" t="s">
        <v>8</v>
      </c>
      <c r="AK355">
        <v>3.2782279670000198</v>
      </c>
      <c r="AL355" t="s">
        <v>7</v>
      </c>
      <c r="AM355">
        <v>3.3773020820003601</v>
      </c>
      <c r="AN355" t="s">
        <v>8</v>
      </c>
      <c r="AO355">
        <v>3.42133265400025</v>
      </c>
      <c r="AP355" t="s">
        <v>7</v>
      </c>
      <c r="AQ355">
        <v>3.5364587480003098</v>
      </c>
      <c r="AR355" t="s">
        <v>8</v>
      </c>
      <c r="AS355">
        <v>3.5755512480000098</v>
      </c>
      <c r="AT355" t="s">
        <v>7</v>
      </c>
      <c r="AU355">
        <v>3.6623470290001001</v>
      </c>
      <c r="AV355" t="s">
        <v>8</v>
      </c>
      <c r="AW355">
        <v>3.7299573929999399</v>
      </c>
      <c r="AX355" t="s">
        <v>4</v>
      </c>
      <c r="AY355">
        <v>4.0234480190001696</v>
      </c>
    </row>
    <row r="356" spans="1:51" x14ac:dyDescent="0.25">
      <c r="A356" s="7">
        <v>42929</v>
      </c>
      <c r="B356" t="s">
        <v>56</v>
      </c>
      <c r="C356" s="3">
        <f>(COUNT(UserTrials[[#This Row],[Event 1]:[Time 56]])-2)/2</f>
        <v>10</v>
      </c>
      <c r="D356">
        <v>146</v>
      </c>
      <c r="E356" t="s">
        <v>26</v>
      </c>
      <c r="F356" t="s">
        <v>10</v>
      </c>
      <c r="G356" t="s">
        <v>20</v>
      </c>
      <c r="H356" t="s">
        <v>3</v>
      </c>
      <c r="I356" s="1">
        <v>6.9269999585230801E-6</v>
      </c>
      <c r="J356" t="s">
        <v>7</v>
      </c>
      <c r="K356">
        <v>0.67637260499986895</v>
      </c>
      <c r="L356" t="s">
        <v>8</v>
      </c>
      <c r="M356">
        <v>0.71953302099973304</v>
      </c>
      <c r="N356" t="s">
        <v>7</v>
      </c>
      <c r="O356">
        <v>0.91092822900009196</v>
      </c>
      <c r="P356" t="s">
        <v>8</v>
      </c>
      <c r="Q356">
        <v>0.95716166700003602</v>
      </c>
      <c r="R356" t="s">
        <v>7</v>
      </c>
      <c r="S356">
        <v>1.1605797389997801</v>
      </c>
      <c r="T356" t="s">
        <v>8</v>
      </c>
      <c r="U356">
        <v>1.1837438019997499</v>
      </c>
      <c r="V356" t="s">
        <v>7</v>
      </c>
      <c r="W356">
        <v>1.2991415100000201</v>
      </c>
      <c r="X356" t="s">
        <v>8</v>
      </c>
      <c r="Y356">
        <v>1.32644177099973</v>
      </c>
      <c r="Z356" t="s">
        <v>7</v>
      </c>
      <c r="AA356">
        <v>1.5451748959999301</v>
      </c>
      <c r="AB356" t="s">
        <v>8</v>
      </c>
      <c r="AC356">
        <v>1.58834166699989</v>
      </c>
      <c r="AD356" t="s">
        <v>7</v>
      </c>
      <c r="AE356">
        <v>1.78165963399987</v>
      </c>
      <c r="AF356" t="s">
        <v>8</v>
      </c>
      <c r="AG356">
        <v>1.84960223899997</v>
      </c>
      <c r="AH356" t="s">
        <v>7</v>
      </c>
      <c r="AI356">
        <v>2.0542696869997599</v>
      </c>
      <c r="AJ356" t="s">
        <v>8</v>
      </c>
      <c r="AK356">
        <v>2.0878285919998198</v>
      </c>
      <c r="AL356" t="s">
        <v>7</v>
      </c>
      <c r="AM356">
        <v>2.20375843700003</v>
      </c>
      <c r="AN356" t="s">
        <v>8</v>
      </c>
      <c r="AO356">
        <v>2.2419853639999001</v>
      </c>
      <c r="AP356" t="s">
        <v>7</v>
      </c>
      <c r="AQ356">
        <v>2.3486831239997601</v>
      </c>
      <c r="AR356" t="s">
        <v>8</v>
      </c>
      <c r="AS356">
        <v>2.38558557199985</v>
      </c>
      <c r="AT356" t="s">
        <v>7</v>
      </c>
      <c r="AU356">
        <v>2.4984571350000802</v>
      </c>
      <c r="AV356" t="s">
        <v>8</v>
      </c>
      <c r="AW356">
        <v>2.5392769780000801</v>
      </c>
      <c r="AX356" t="s">
        <v>4</v>
      </c>
      <c r="AY356">
        <v>2.86966114699998</v>
      </c>
    </row>
    <row r="357" spans="1:51" x14ac:dyDescent="0.25">
      <c r="A357" s="7">
        <v>42929</v>
      </c>
      <c r="B357" t="s">
        <v>56</v>
      </c>
      <c r="C357" s="3">
        <f>(COUNT(UserTrials[[#This Row],[Event 1]:[Time 56]])-2)/2</f>
        <v>10</v>
      </c>
      <c r="D357">
        <v>147</v>
      </c>
      <c r="E357" t="s">
        <v>26</v>
      </c>
      <c r="F357" t="s">
        <v>10</v>
      </c>
      <c r="G357" t="s">
        <v>20</v>
      </c>
      <c r="H357" t="s">
        <v>3</v>
      </c>
      <c r="I357" s="1">
        <v>6.3540001065120998E-6</v>
      </c>
      <c r="J357" t="s">
        <v>7</v>
      </c>
      <c r="K357">
        <v>0.49134458299977202</v>
      </c>
      <c r="L357" t="s">
        <v>8</v>
      </c>
      <c r="M357">
        <v>0.53596671800005402</v>
      </c>
      <c r="N357" t="s">
        <v>7</v>
      </c>
      <c r="O357">
        <v>0.73892681999996002</v>
      </c>
      <c r="P357" t="s">
        <v>8</v>
      </c>
      <c r="Q357">
        <v>0.774843073999818</v>
      </c>
      <c r="R357" t="s">
        <v>7</v>
      </c>
      <c r="S357">
        <v>0.99980062299982797</v>
      </c>
      <c r="T357" t="s">
        <v>8</v>
      </c>
      <c r="U357">
        <v>1.0355859359997299</v>
      </c>
      <c r="V357" t="s">
        <v>7</v>
      </c>
      <c r="W357">
        <v>1.1268958320001701</v>
      </c>
      <c r="X357" t="s">
        <v>8</v>
      </c>
      <c r="Y357">
        <v>1.1776552589999401</v>
      </c>
      <c r="Z357" t="s">
        <v>7</v>
      </c>
      <c r="AA357">
        <v>1.4136715609997701</v>
      </c>
      <c r="AB357" t="s">
        <v>8</v>
      </c>
      <c r="AC357">
        <v>1.46316791399976</v>
      </c>
      <c r="AD357" t="s">
        <v>7</v>
      </c>
      <c r="AE357">
        <v>1.6454936439999901</v>
      </c>
      <c r="AF357" t="s">
        <v>8</v>
      </c>
      <c r="AG357">
        <v>1.68959343599999</v>
      </c>
      <c r="AH357" t="s">
        <v>7</v>
      </c>
      <c r="AI357">
        <v>1.8828952059998301</v>
      </c>
      <c r="AJ357" t="s">
        <v>8</v>
      </c>
      <c r="AK357">
        <v>1.9516521330001499</v>
      </c>
      <c r="AL357" t="s">
        <v>7</v>
      </c>
      <c r="AM357">
        <v>2.0580356750001498</v>
      </c>
      <c r="AN357" t="s">
        <v>8</v>
      </c>
      <c r="AO357">
        <v>2.0939033300001002</v>
      </c>
      <c r="AP357" t="s">
        <v>7</v>
      </c>
      <c r="AQ357">
        <v>2.18051062199992</v>
      </c>
      <c r="AR357" t="s">
        <v>8</v>
      </c>
      <c r="AS357">
        <v>2.2363983310001401</v>
      </c>
      <c r="AT357" t="s">
        <v>7</v>
      </c>
      <c r="AU357">
        <v>2.3546932790000001</v>
      </c>
      <c r="AV357" t="s">
        <v>8</v>
      </c>
      <c r="AW357">
        <v>2.3794369769998398</v>
      </c>
      <c r="AX357" t="s">
        <v>4</v>
      </c>
      <c r="AY357">
        <v>2.7034972890000901</v>
      </c>
    </row>
    <row r="358" spans="1:51" x14ac:dyDescent="0.25">
      <c r="A358" s="7">
        <v>42929</v>
      </c>
      <c r="B358" t="s">
        <v>56</v>
      </c>
      <c r="C358" s="3">
        <f>(COUNT(UserTrials[[#This Row],[Event 1]:[Time 56]])-2)/2</f>
        <v>10</v>
      </c>
      <c r="D358">
        <v>148</v>
      </c>
      <c r="E358" t="s">
        <v>26</v>
      </c>
      <c r="F358" t="s">
        <v>10</v>
      </c>
      <c r="G358" t="s">
        <v>20</v>
      </c>
      <c r="H358" t="s">
        <v>3</v>
      </c>
      <c r="I358" s="1">
        <v>6.8219997046980998E-6</v>
      </c>
      <c r="J358" t="s">
        <v>7</v>
      </c>
      <c r="K358">
        <v>0.49024588499969401</v>
      </c>
      <c r="L358" t="s">
        <v>8</v>
      </c>
      <c r="M358">
        <v>0.52947380199975602</v>
      </c>
      <c r="N358" t="s">
        <v>7</v>
      </c>
      <c r="O358">
        <v>0.74691218599991704</v>
      </c>
      <c r="P358" t="s">
        <v>8</v>
      </c>
      <c r="Q358">
        <v>0.76704077899967105</v>
      </c>
      <c r="R358" t="s">
        <v>7</v>
      </c>
      <c r="S358">
        <v>0.99622057199985603</v>
      </c>
      <c r="T358" t="s">
        <v>8</v>
      </c>
      <c r="U358">
        <v>1.02907734299969</v>
      </c>
      <c r="V358" t="s">
        <v>7</v>
      </c>
      <c r="W358">
        <v>1.1470143219999001</v>
      </c>
      <c r="X358" t="s">
        <v>8</v>
      </c>
      <c r="Y358">
        <v>1.1832568219997399</v>
      </c>
      <c r="Z358" t="s">
        <v>7</v>
      </c>
      <c r="AA358">
        <v>1.42909119899968</v>
      </c>
      <c r="AB358" t="s">
        <v>8</v>
      </c>
      <c r="AC358">
        <v>1.4572025519996701</v>
      </c>
      <c r="AD358" t="s">
        <v>7</v>
      </c>
      <c r="AE358">
        <v>1.68258557099989</v>
      </c>
      <c r="AF358" t="s">
        <v>8</v>
      </c>
      <c r="AG358">
        <v>1.6950564609996901</v>
      </c>
      <c r="AH358" t="s">
        <v>7</v>
      </c>
      <c r="AI358">
        <v>1.9244128629998101</v>
      </c>
      <c r="AJ358" t="s">
        <v>8</v>
      </c>
      <c r="AK358">
        <v>1.95667609499969</v>
      </c>
      <c r="AL358" t="s">
        <v>7</v>
      </c>
      <c r="AM358">
        <v>2.0849833849997501</v>
      </c>
      <c r="AN358" t="s">
        <v>8</v>
      </c>
      <c r="AO358">
        <v>2.11112213499973</v>
      </c>
      <c r="AP358" t="s">
        <v>7</v>
      </c>
      <c r="AQ358">
        <v>2.2178280719999699</v>
      </c>
      <c r="AR358" t="s">
        <v>8</v>
      </c>
      <c r="AS358">
        <v>2.2538522899999398</v>
      </c>
      <c r="AT358" t="s">
        <v>7</v>
      </c>
      <c r="AU358">
        <v>2.32641807199979</v>
      </c>
      <c r="AV358" t="s">
        <v>8</v>
      </c>
      <c r="AW358">
        <v>2.38441994599998</v>
      </c>
      <c r="AX358" t="s">
        <v>4</v>
      </c>
      <c r="AY358">
        <v>2.65940364399966</v>
      </c>
    </row>
    <row r="359" spans="1:51" x14ac:dyDescent="0.25">
      <c r="A359" s="7">
        <v>42929</v>
      </c>
      <c r="B359" t="s">
        <v>56</v>
      </c>
      <c r="C359" s="3">
        <f>(COUNT(UserTrials[[#This Row],[Event 1]:[Time 56]])-2)/2</f>
        <v>6</v>
      </c>
      <c r="D359">
        <v>149</v>
      </c>
      <c r="E359" t="s">
        <v>27</v>
      </c>
      <c r="F359" t="s">
        <v>6</v>
      </c>
      <c r="G359" t="s">
        <v>20</v>
      </c>
      <c r="H359" t="s">
        <v>3</v>
      </c>
      <c r="I359" s="1">
        <v>1.4114000350673399E-5</v>
      </c>
      <c r="J359" t="s">
        <v>7</v>
      </c>
      <c r="K359">
        <v>0.58169359800012899</v>
      </c>
      <c r="L359" t="s">
        <v>8</v>
      </c>
      <c r="M359">
        <v>0.62305694199994799</v>
      </c>
      <c r="N359" t="s">
        <v>7</v>
      </c>
      <c r="O359">
        <v>0.77203925999992795</v>
      </c>
      <c r="P359" t="s">
        <v>8</v>
      </c>
      <c r="Q359">
        <v>0.81215382500022304</v>
      </c>
      <c r="R359" t="s">
        <v>7</v>
      </c>
      <c r="S359">
        <v>0.97530464600003997</v>
      </c>
      <c r="T359" t="s">
        <v>8</v>
      </c>
      <c r="U359">
        <v>1.02645724300009</v>
      </c>
      <c r="V359" t="s">
        <v>7</v>
      </c>
      <c r="W359">
        <v>1.45804952800017</v>
      </c>
      <c r="X359" t="s">
        <v>8</v>
      </c>
      <c r="Y359">
        <v>1.5135857400000501</v>
      </c>
      <c r="Z359" t="s">
        <v>7</v>
      </c>
      <c r="AA359">
        <v>1.6417675050001801</v>
      </c>
      <c r="AB359" t="s">
        <v>8</v>
      </c>
      <c r="AC359">
        <v>1.7036600579999599</v>
      </c>
      <c r="AD359" t="s">
        <v>7</v>
      </c>
      <c r="AE359">
        <v>2.1567655300000199</v>
      </c>
      <c r="AF359" t="s">
        <v>8</v>
      </c>
      <c r="AG359">
        <v>2.2268688580002101</v>
      </c>
      <c r="AH359" t="s">
        <v>4</v>
      </c>
      <c r="AI359">
        <v>4.1224613200001796</v>
      </c>
    </row>
    <row r="360" spans="1:51" x14ac:dyDescent="0.25">
      <c r="A360" s="7">
        <v>42929</v>
      </c>
      <c r="B360" t="s">
        <v>56</v>
      </c>
      <c r="C360" s="3">
        <f>(COUNT(UserTrials[[#This Row],[Event 1]:[Time 56]])-2)/2</f>
        <v>6</v>
      </c>
      <c r="D360">
        <v>150</v>
      </c>
      <c r="E360" t="s">
        <v>27</v>
      </c>
      <c r="F360" t="s">
        <v>6</v>
      </c>
      <c r="G360" t="s">
        <v>20</v>
      </c>
      <c r="H360" t="s">
        <v>3</v>
      </c>
      <c r="I360" s="1">
        <v>5.9379999584052703E-6</v>
      </c>
      <c r="J360" t="s">
        <v>7</v>
      </c>
      <c r="K360">
        <v>3.1946915619996599</v>
      </c>
      <c r="L360" t="s">
        <v>8</v>
      </c>
      <c r="M360">
        <v>3.2269880149997299</v>
      </c>
      <c r="N360" t="s">
        <v>7</v>
      </c>
      <c r="O360">
        <v>3.3818279079996501</v>
      </c>
      <c r="P360" t="s">
        <v>8</v>
      </c>
      <c r="Q360">
        <v>3.4174582209998299</v>
      </c>
      <c r="R360" t="s">
        <v>7</v>
      </c>
      <c r="S360">
        <v>3.5578570229999902</v>
      </c>
      <c r="T360" t="s">
        <v>8</v>
      </c>
      <c r="U360">
        <v>3.61965530399993</v>
      </c>
      <c r="V360" t="s">
        <v>7</v>
      </c>
      <c r="W360">
        <v>4.0795091109998696</v>
      </c>
      <c r="X360" t="s">
        <v>8</v>
      </c>
      <c r="Y360">
        <v>4.1195198899999896</v>
      </c>
      <c r="Z360" t="s">
        <v>7</v>
      </c>
      <c r="AA360">
        <v>4.2886198359997199</v>
      </c>
      <c r="AB360" t="s">
        <v>8</v>
      </c>
      <c r="AC360">
        <v>4.3445798879997701</v>
      </c>
      <c r="AD360" t="s">
        <v>7</v>
      </c>
      <c r="AE360">
        <v>4.79225728299979</v>
      </c>
      <c r="AF360" t="s">
        <v>8</v>
      </c>
      <c r="AG360">
        <v>4.8441775959999998</v>
      </c>
      <c r="AH360" t="s">
        <v>4</v>
      </c>
      <c r="AI360">
        <v>5.7925013449998897</v>
      </c>
    </row>
    <row r="361" spans="1:51" x14ac:dyDescent="0.25">
      <c r="A361" s="7">
        <v>42929</v>
      </c>
      <c r="B361" t="s">
        <v>56</v>
      </c>
      <c r="C361" s="3">
        <f>(COUNT(UserTrials[[#This Row],[Event 1]:[Time 56]])-2)/2</f>
        <v>6</v>
      </c>
      <c r="D361">
        <v>151</v>
      </c>
      <c r="E361" t="s">
        <v>27</v>
      </c>
      <c r="F361" t="s">
        <v>6</v>
      </c>
      <c r="G361" t="s">
        <v>20</v>
      </c>
      <c r="H361" t="s">
        <v>3</v>
      </c>
      <c r="I361" s="1">
        <v>6.2499998421117198E-6</v>
      </c>
      <c r="J361" t="s">
        <v>7</v>
      </c>
      <c r="K361">
        <v>0.71333364600013704</v>
      </c>
      <c r="L361" t="s">
        <v>8</v>
      </c>
      <c r="M361">
        <v>0.76502036400006501</v>
      </c>
      <c r="N361" t="s">
        <v>7</v>
      </c>
      <c r="O361">
        <v>0.89770640599999696</v>
      </c>
      <c r="P361" t="s">
        <v>8</v>
      </c>
      <c r="Q361">
        <v>0.95518786399998101</v>
      </c>
      <c r="R361" t="s">
        <v>7</v>
      </c>
      <c r="S361">
        <v>1.0883492699999799</v>
      </c>
      <c r="T361" t="s">
        <v>8</v>
      </c>
      <c r="U361">
        <v>1.14598598800012</v>
      </c>
      <c r="V361" t="s">
        <v>7</v>
      </c>
      <c r="W361">
        <v>1.55384593500002</v>
      </c>
      <c r="X361" t="s">
        <v>8</v>
      </c>
      <c r="Y361">
        <v>1.6099061449999601</v>
      </c>
      <c r="Z361" t="s">
        <v>7</v>
      </c>
      <c r="AA361">
        <v>1.79715583200004</v>
      </c>
      <c r="AB361" t="s">
        <v>8</v>
      </c>
      <c r="AC361">
        <v>1.83538208200025</v>
      </c>
      <c r="AD361" t="s">
        <v>7</v>
      </c>
      <c r="AE361">
        <v>2.3113824500001101</v>
      </c>
      <c r="AF361" t="s">
        <v>8</v>
      </c>
      <c r="AG361">
        <v>2.3814079160001702</v>
      </c>
      <c r="AH361" t="s">
        <v>4</v>
      </c>
      <c r="AI361">
        <v>3.0806939560002302</v>
      </c>
    </row>
    <row r="362" spans="1:51" x14ac:dyDescent="0.25">
      <c r="A362" s="7">
        <v>42929</v>
      </c>
      <c r="B362" t="s">
        <v>56</v>
      </c>
      <c r="C362" s="3">
        <f>(COUNT(UserTrials[[#This Row],[Event 1]:[Time 56]])-2)/2</f>
        <v>6</v>
      </c>
      <c r="D362">
        <v>152</v>
      </c>
      <c r="E362" t="s">
        <v>27</v>
      </c>
      <c r="F362" t="s">
        <v>6</v>
      </c>
      <c r="G362" t="s">
        <v>20</v>
      </c>
      <c r="H362" t="s">
        <v>3</v>
      </c>
      <c r="I362" s="1">
        <v>6.8230001488700501E-6</v>
      </c>
      <c r="J362" t="s">
        <v>7</v>
      </c>
      <c r="K362">
        <v>0.56315536500005603</v>
      </c>
      <c r="L362" t="s">
        <v>8</v>
      </c>
      <c r="M362">
        <v>0.60278546900008201</v>
      </c>
      <c r="N362" t="s">
        <v>7</v>
      </c>
      <c r="O362">
        <v>0.76138494899987497</v>
      </c>
      <c r="P362" t="s">
        <v>8</v>
      </c>
      <c r="Q362">
        <v>0.81668651200015996</v>
      </c>
      <c r="R362" t="s">
        <v>7</v>
      </c>
      <c r="S362">
        <v>0.99624968799980695</v>
      </c>
      <c r="T362" t="s">
        <v>8</v>
      </c>
      <c r="U362">
        <v>1.0309886979998699</v>
      </c>
      <c r="V362" t="s">
        <v>7</v>
      </c>
      <c r="W362">
        <v>1.51415828200015</v>
      </c>
      <c r="X362" t="s">
        <v>8</v>
      </c>
      <c r="Y362">
        <v>1.5656648439999099</v>
      </c>
      <c r="Z362" t="s">
        <v>7</v>
      </c>
      <c r="AA362">
        <v>1.7333376040000901</v>
      </c>
      <c r="AB362" t="s">
        <v>8</v>
      </c>
      <c r="AC362">
        <v>1.77968557299982</v>
      </c>
      <c r="AD362" t="s">
        <v>7</v>
      </c>
      <c r="AE362">
        <v>2.2516721500001</v>
      </c>
      <c r="AF362" t="s">
        <v>8</v>
      </c>
      <c r="AG362">
        <v>2.3146368719999302</v>
      </c>
      <c r="AH362" t="s">
        <v>4</v>
      </c>
      <c r="AI362">
        <v>3.0412504890000398</v>
      </c>
    </row>
    <row r="363" spans="1:51" x14ac:dyDescent="0.25">
      <c r="A363" s="7">
        <v>42929</v>
      </c>
      <c r="B363" t="s">
        <v>56</v>
      </c>
      <c r="C363" s="3">
        <f>(COUNT(UserTrials[[#This Row],[Event 1]:[Time 56]])-2)/2</f>
        <v>6</v>
      </c>
      <c r="D363">
        <v>153</v>
      </c>
      <c r="E363" t="s">
        <v>27</v>
      </c>
      <c r="F363" t="s">
        <v>6</v>
      </c>
      <c r="G363" t="s">
        <v>20</v>
      </c>
      <c r="H363" t="s">
        <v>3</v>
      </c>
      <c r="I363" s="1">
        <v>6.7709997892961803E-6</v>
      </c>
      <c r="J363" t="s">
        <v>7</v>
      </c>
      <c r="K363">
        <v>0.63333440299993504</v>
      </c>
      <c r="L363" t="s">
        <v>8</v>
      </c>
      <c r="M363">
        <v>0.68437956399975497</v>
      </c>
      <c r="N363" t="s">
        <v>7</v>
      </c>
      <c r="O363">
        <v>0.82605138500002795</v>
      </c>
      <c r="P363" t="s">
        <v>8</v>
      </c>
      <c r="Q363">
        <v>0.87411976999965102</v>
      </c>
      <c r="R363" t="s">
        <v>7</v>
      </c>
      <c r="S363">
        <v>1.04112081199991</v>
      </c>
      <c r="T363" t="s">
        <v>8</v>
      </c>
      <c r="U363">
        <v>1.07671700999981</v>
      </c>
      <c r="V363" t="s">
        <v>7</v>
      </c>
      <c r="W363">
        <v>1.5118394559999599</v>
      </c>
      <c r="X363" t="s">
        <v>8</v>
      </c>
      <c r="Y363">
        <v>1.5640015929998199</v>
      </c>
      <c r="Z363" t="s">
        <v>7</v>
      </c>
      <c r="AA363">
        <v>1.7276339889999599</v>
      </c>
      <c r="AB363" t="s">
        <v>8</v>
      </c>
      <c r="AC363">
        <v>1.7902174269997799</v>
      </c>
      <c r="AD363" t="s">
        <v>7</v>
      </c>
      <c r="AE363">
        <v>2.3020891969999799</v>
      </c>
      <c r="AF363" t="s">
        <v>8</v>
      </c>
      <c r="AG363">
        <v>2.3600863319998</v>
      </c>
      <c r="AH363" t="s">
        <v>4</v>
      </c>
      <c r="AI363">
        <v>2.99712112599991</v>
      </c>
    </row>
    <row r="364" spans="1:51" x14ac:dyDescent="0.25">
      <c r="A364" s="7">
        <v>42929</v>
      </c>
      <c r="B364" t="s">
        <v>56</v>
      </c>
      <c r="C364" s="3">
        <f>(COUNT(UserTrials[[#This Row],[Event 1]:[Time 56]])-2)/2</f>
        <v>6</v>
      </c>
      <c r="D364">
        <v>154</v>
      </c>
      <c r="E364" t="s">
        <v>27</v>
      </c>
      <c r="F364" t="s">
        <v>6</v>
      </c>
      <c r="G364" t="s">
        <v>20</v>
      </c>
      <c r="H364" t="s">
        <v>3</v>
      </c>
      <c r="I364" s="1">
        <v>5.6769999901007302E-6</v>
      </c>
      <c r="J364" t="s">
        <v>7</v>
      </c>
      <c r="K364">
        <v>0.73553252900001098</v>
      </c>
      <c r="L364" t="s">
        <v>8</v>
      </c>
      <c r="M364">
        <v>0.77559667800005605</v>
      </c>
      <c r="N364" t="s">
        <v>7</v>
      </c>
      <c r="O364">
        <v>0.94112745999973402</v>
      </c>
      <c r="P364" t="s">
        <v>8</v>
      </c>
      <c r="Q364">
        <v>0.96565809499998001</v>
      </c>
      <c r="R364" t="s">
        <v>7</v>
      </c>
      <c r="S364">
        <v>1.1103563399997201</v>
      </c>
      <c r="T364" t="s">
        <v>8</v>
      </c>
      <c r="U364">
        <v>1.1678613379999601</v>
      </c>
      <c r="V364" t="s">
        <v>7</v>
      </c>
      <c r="W364">
        <v>1.6150301539996601</v>
      </c>
      <c r="X364" t="s">
        <v>8</v>
      </c>
      <c r="Y364">
        <v>1.6670737989997999</v>
      </c>
      <c r="Z364" t="s">
        <v>7</v>
      </c>
      <c r="AA364">
        <v>1.8552923929996701</v>
      </c>
      <c r="AB364" t="s">
        <v>8</v>
      </c>
      <c r="AC364">
        <v>1.90492036099976</v>
      </c>
      <c r="AD364" t="s">
        <v>7</v>
      </c>
      <c r="AE364">
        <v>2.4315181729998501</v>
      </c>
      <c r="AF364" t="s">
        <v>8</v>
      </c>
      <c r="AG364">
        <v>2.49897947599993</v>
      </c>
      <c r="AH364" t="s">
        <v>4</v>
      </c>
      <c r="AI364">
        <v>2.94890614399992</v>
      </c>
    </row>
    <row r="365" spans="1:51" x14ac:dyDescent="0.25">
      <c r="A365" s="7">
        <v>42929</v>
      </c>
      <c r="B365" t="s">
        <v>56</v>
      </c>
      <c r="C365" s="3">
        <f>(COUNT(UserTrials[[#This Row],[Event 1]:[Time 56]])-2)/2</f>
        <v>6</v>
      </c>
      <c r="D365">
        <v>155</v>
      </c>
      <c r="E365" t="s">
        <v>27</v>
      </c>
      <c r="F365" t="s">
        <v>6</v>
      </c>
      <c r="G365" t="s">
        <v>20</v>
      </c>
      <c r="H365" t="s">
        <v>3</v>
      </c>
      <c r="I365" s="1">
        <v>6.0929996834602198E-6</v>
      </c>
      <c r="J365" t="s">
        <v>7</v>
      </c>
      <c r="K365">
        <v>0.62577754999983803</v>
      </c>
      <c r="L365" t="s">
        <v>8</v>
      </c>
      <c r="M365">
        <v>0.66552786300007905</v>
      </c>
      <c r="N365" t="s">
        <v>7</v>
      </c>
      <c r="O365">
        <v>0.80347708299996101</v>
      </c>
      <c r="P365" t="s">
        <v>8</v>
      </c>
      <c r="Q365">
        <v>0.85565682099968399</v>
      </c>
      <c r="R365" t="s">
        <v>7</v>
      </c>
      <c r="S365">
        <v>1.0173150499999699</v>
      </c>
      <c r="T365" t="s">
        <v>8</v>
      </c>
      <c r="U365">
        <v>1.0700743209999899</v>
      </c>
      <c r="V365" t="s">
        <v>7</v>
      </c>
      <c r="W365">
        <v>1.4654418209997799</v>
      </c>
      <c r="X365" t="s">
        <v>8</v>
      </c>
      <c r="Y365">
        <v>1.50900661299965</v>
      </c>
      <c r="Z365" t="s">
        <v>7</v>
      </c>
      <c r="AA365">
        <v>1.6912369759998001</v>
      </c>
      <c r="AB365" t="s">
        <v>8</v>
      </c>
      <c r="AC365">
        <v>1.7472912469997901</v>
      </c>
      <c r="AD365" t="s">
        <v>7</v>
      </c>
      <c r="AE365">
        <v>2.2151945319997099</v>
      </c>
      <c r="AF365" t="s">
        <v>8</v>
      </c>
      <c r="AG365">
        <v>2.2820721349999</v>
      </c>
      <c r="AH365" t="s">
        <v>4</v>
      </c>
      <c r="AI365">
        <v>2.8299843719996698</v>
      </c>
    </row>
    <row r="366" spans="1:51" x14ac:dyDescent="0.25">
      <c r="A366" s="7">
        <v>42929</v>
      </c>
      <c r="B366" t="s">
        <v>56</v>
      </c>
      <c r="C366" s="3">
        <f>(COUNT(UserTrials[[#This Row],[Event 1]:[Time 56]])-2)/2</f>
        <v>6</v>
      </c>
      <c r="D366">
        <v>156</v>
      </c>
      <c r="E366" t="s">
        <v>27</v>
      </c>
      <c r="F366" t="s">
        <v>6</v>
      </c>
      <c r="G366" t="s">
        <v>20</v>
      </c>
      <c r="H366" t="s">
        <v>3</v>
      </c>
      <c r="I366" s="1">
        <v>7.2920001912279901E-6</v>
      </c>
      <c r="J366" t="s">
        <v>7</v>
      </c>
      <c r="K366">
        <v>0.62553817700018</v>
      </c>
      <c r="L366" t="s">
        <v>8</v>
      </c>
      <c r="M366">
        <v>0.67258536400004199</v>
      </c>
      <c r="N366" t="s">
        <v>7</v>
      </c>
      <c r="O366">
        <v>0.79504786500001501</v>
      </c>
      <c r="P366" t="s">
        <v>8</v>
      </c>
      <c r="Q366">
        <v>0.83972739600039803</v>
      </c>
      <c r="R366" t="s">
        <v>7</v>
      </c>
      <c r="S366">
        <v>0.95177046900016604</v>
      </c>
      <c r="T366" t="s">
        <v>8</v>
      </c>
      <c r="U366">
        <v>1.0182018230002501</v>
      </c>
      <c r="V366" t="s">
        <v>7</v>
      </c>
      <c r="W366">
        <v>1.4653708840000901</v>
      </c>
      <c r="X366" t="s">
        <v>8</v>
      </c>
      <c r="Y366">
        <v>1.50541849000001</v>
      </c>
      <c r="Z366" t="s">
        <v>7</v>
      </c>
      <c r="AA366">
        <v>1.6290432290002099</v>
      </c>
      <c r="AB366" t="s">
        <v>8</v>
      </c>
      <c r="AC366">
        <v>1.6984749480002299</v>
      </c>
      <c r="AD366" t="s">
        <v>7</v>
      </c>
      <c r="AE366">
        <v>2.2336296870002998</v>
      </c>
      <c r="AF366" t="s">
        <v>8</v>
      </c>
      <c r="AG366">
        <v>2.28961281200008</v>
      </c>
      <c r="AH366" t="s">
        <v>4</v>
      </c>
      <c r="AI366">
        <v>2.91829520600003</v>
      </c>
    </row>
    <row r="367" spans="1:51" x14ac:dyDescent="0.25">
      <c r="A367" s="7">
        <v>42929</v>
      </c>
      <c r="B367" t="s">
        <v>56</v>
      </c>
      <c r="C367" s="3">
        <f>(COUNT(UserTrials[[#This Row],[Event 1]:[Time 56]])-2)/2</f>
        <v>6</v>
      </c>
      <c r="D367">
        <v>157</v>
      </c>
      <c r="E367" t="s">
        <v>27</v>
      </c>
      <c r="F367" t="s">
        <v>6</v>
      </c>
      <c r="G367" t="s">
        <v>20</v>
      </c>
      <c r="H367" t="s">
        <v>3</v>
      </c>
      <c r="I367" s="1">
        <v>6.2499998421117198E-6</v>
      </c>
      <c r="J367" t="s">
        <v>7</v>
      </c>
      <c r="K367">
        <v>0.71020287800001802</v>
      </c>
      <c r="L367" t="s">
        <v>8</v>
      </c>
      <c r="M367">
        <v>0.74555114199983996</v>
      </c>
      <c r="N367" t="s">
        <v>7</v>
      </c>
      <c r="O367">
        <v>0.86309213499998805</v>
      </c>
      <c r="P367" t="s">
        <v>8</v>
      </c>
      <c r="Q367">
        <v>0.91114916800006496</v>
      </c>
      <c r="R367" t="s">
        <v>7</v>
      </c>
      <c r="S367">
        <v>1.02798864599981</v>
      </c>
      <c r="T367" t="s">
        <v>8</v>
      </c>
      <c r="U367">
        <v>1.07864291699979</v>
      </c>
      <c r="V367" t="s">
        <v>7</v>
      </c>
      <c r="W367">
        <v>1.5139278289998399</v>
      </c>
      <c r="X367" t="s">
        <v>8</v>
      </c>
      <c r="Y367">
        <v>1.5644121739996899</v>
      </c>
      <c r="Z367" t="s">
        <v>7</v>
      </c>
      <c r="AA367">
        <v>1.7164776139998099</v>
      </c>
      <c r="AB367" t="s">
        <v>8</v>
      </c>
      <c r="AC367">
        <v>1.76669978900008</v>
      </c>
      <c r="AD367" t="s">
        <v>7</v>
      </c>
      <c r="AE367">
        <v>2.3824455650001202</v>
      </c>
      <c r="AF367" t="s">
        <v>8</v>
      </c>
      <c r="AG367">
        <v>2.4341714209999701</v>
      </c>
      <c r="AH367" t="s">
        <v>4</v>
      </c>
      <c r="AI367">
        <v>3.0115524130001101</v>
      </c>
    </row>
    <row r="368" spans="1:51" x14ac:dyDescent="0.25">
      <c r="A368" s="7">
        <v>42929</v>
      </c>
      <c r="B368" t="s">
        <v>56</v>
      </c>
      <c r="C368" s="3">
        <f>(COUNT(UserTrials[[#This Row],[Event 1]:[Time 56]])-2)/2</f>
        <v>6</v>
      </c>
      <c r="D368">
        <v>158</v>
      </c>
      <c r="E368" t="s">
        <v>27</v>
      </c>
      <c r="F368" t="s">
        <v>6</v>
      </c>
      <c r="G368" t="s">
        <v>20</v>
      </c>
      <c r="H368" t="s">
        <v>3</v>
      </c>
      <c r="I368" s="1">
        <v>5.8850000641541496E-6</v>
      </c>
      <c r="J368" t="s">
        <v>7</v>
      </c>
      <c r="K368">
        <v>0.62496831699991096</v>
      </c>
      <c r="L368" t="s">
        <v>8</v>
      </c>
      <c r="M368">
        <v>0.65701821299990104</v>
      </c>
      <c r="N368" t="s">
        <v>7</v>
      </c>
      <c r="O368">
        <v>0.80095592099996704</v>
      </c>
      <c r="P368" t="s">
        <v>8</v>
      </c>
      <c r="Q368">
        <v>0.83543446199973903</v>
      </c>
      <c r="R368" t="s">
        <v>7</v>
      </c>
      <c r="S368">
        <v>0.988447743000051</v>
      </c>
      <c r="T368" t="s">
        <v>8</v>
      </c>
      <c r="U368">
        <v>1.04967831699968</v>
      </c>
      <c r="V368" t="s">
        <v>7</v>
      </c>
      <c r="W368">
        <v>1.4622338899998699</v>
      </c>
      <c r="X368" t="s">
        <v>8</v>
      </c>
      <c r="Y368">
        <v>1.5131771719998099</v>
      </c>
      <c r="Z368" t="s">
        <v>7</v>
      </c>
      <c r="AA368">
        <v>1.6792847229998999</v>
      </c>
      <c r="AB368" t="s">
        <v>8</v>
      </c>
      <c r="AC368">
        <v>1.7269575880000001</v>
      </c>
      <c r="AD368" t="s">
        <v>7</v>
      </c>
      <c r="AE368">
        <v>2.2654968570000098</v>
      </c>
      <c r="AF368" t="s">
        <v>8</v>
      </c>
      <c r="AG368">
        <v>2.3212960779996998</v>
      </c>
      <c r="AH368" t="s">
        <v>4</v>
      </c>
      <c r="AI368">
        <v>2.8449035239996099</v>
      </c>
    </row>
    <row r="369" spans="1:35" x14ac:dyDescent="0.25">
      <c r="A369" s="7">
        <v>42929</v>
      </c>
      <c r="B369" t="s">
        <v>56</v>
      </c>
      <c r="C369" s="3">
        <f>(COUNT(UserTrials[[#This Row],[Event 1]:[Time 56]])-2)/2</f>
        <v>6</v>
      </c>
      <c r="D369">
        <v>159</v>
      </c>
      <c r="E369" t="s">
        <v>27</v>
      </c>
      <c r="F369" t="s">
        <v>6</v>
      </c>
      <c r="G369" t="s">
        <v>20</v>
      </c>
      <c r="H369" t="s">
        <v>3</v>
      </c>
      <c r="I369" s="1">
        <v>7.1869999374030099E-6</v>
      </c>
      <c r="J369" t="s">
        <v>7</v>
      </c>
      <c r="K369">
        <v>0.58734474500033595</v>
      </c>
      <c r="L369" t="s">
        <v>8</v>
      </c>
      <c r="M369">
        <v>0.63788145600028601</v>
      </c>
      <c r="N369" t="s">
        <v>7</v>
      </c>
      <c r="O369">
        <v>0.77231599000015105</v>
      </c>
      <c r="P369" t="s">
        <v>8</v>
      </c>
      <c r="Q369">
        <v>0.81612369899994497</v>
      </c>
      <c r="R369" t="s">
        <v>7</v>
      </c>
      <c r="S369">
        <v>0.98185859500017603</v>
      </c>
      <c r="T369" t="s">
        <v>8</v>
      </c>
      <c r="U369">
        <v>1.0305640619999299</v>
      </c>
      <c r="V369" t="s">
        <v>7</v>
      </c>
      <c r="W369">
        <v>1.42626505199996</v>
      </c>
      <c r="X369" t="s">
        <v>8</v>
      </c>
      <c r="Y369">
        <v>1.4816888540003601</v>
      </c>
      <c r="Z369" t="s">
        <v>7</v>
      </c>
      <c r="AA369">
        <v>1.6258945320000699</v>
      </c>
      <c r="AB369" t="s">
        <v>8</v>
      </c>
      <c r="AC369">
        <v>1.6843056760003401</v>
      </c>
      <c r="AD369" t="s">
        <v>7</v>
      </c>
      <c r="AE369">
        <v>2.0674483860002502</v>
      </c>
      <c r="AF369" t="s">
        <v>8</v>
      </c>
      <c r="AG369">
        <v>2.13528624900027</v>
      </c>
      <c r="AH369" t="s">
        <v>4</v>
      </c>
      <c r="AI369">
        <v>2.9204026030001802</v>
      </c>
    </row>
    <row r="370" spans="1:35" x14ac:dyDescent="0.25">
      <c r="A370" s="7">
        <v>42929</v>
      </c>
      <c r="B370" t="s">
        <v>56</v>
      </c>
      <c r="C370" s="3">
        <f>(COUNT(UserTrials[[#This Row],[Event 1]:[Time 56]])-2)/2</f>
        <v>6</v>
      </c>
      <c r="D370">
        <v>160</v>
      </c>
      <c r="E370" t="s">
        <v>27</v>
      </c>
      <c r="F370" t="s">
        <v>6</v>
      </c>
      <c r="G370" t="s">
        <v>20</v>
      </c>
      <c r="H370" t="s">
        <v>3</v>
      </c>
      <c r="I370" s="1">
        <v>1.3384999874688201E-5</v>
      </c>
      <c r="J370" t="s">
        <v>7</v>
      </c>
      <c r="K370">
        <v>0.35384416399983798</v>
      </c>
      <c r="L370" t="s">
        <v>8</v>
      </c>
      <c r="M370">
        <v>0.38609322599995699</v>
      </c>
      <c r="N370" t="s">
        <v>7</v>
      </c>
      <c r="O370">
        <v>0.51880145599989103</v>
      </c>
      <c r="P370" t="s">
        <v>8</v>
      </c>
      <c r="Q370">
        <v>0.57663286299975802</v>
      </c>
      <c r="R370" t="s">
        <v>7</v>
      </c>
      <c r="S370">
        <v>0.72081989499974897</v>
      </c>
      <c r="T370" t="s">
        <v>8</v>
      </c>
      <c r="U370">
        <v>0.779433591999804</v>
      </c>
      <c r="V370" t="s">
        <v>7</v>
      </c>
      <c r="W370">
        <v>1.3027137869998999</v>
      </c>
      <c r="X370" t="s">
        <v>8</v>
      </c>
      <c r="Y370">
        <v>1.3374289289999901</v>
      </c>
      <c r="Z370" t="s">
        <v>7</v>
      </c>
      <c r="AA370">
        <v>1.5172045310000599</v>
      </c>
      <c r="AB370" t="s">
        <v>8</v>
      </c>
      <c r="AC370">
        <v>1.57558229000005</v>
      </c>
      <c r="AD370" t="s">
        <v>7</v>
      </c>
      <c r="AE370">
        <v>2.1470103120000199</v>
      </c>
      <c r="AF370" t="s">
        <v>8</v>
      </c>
      <c r="AG370">
        <v>2.20526197499975</v>
      </c>
      <c r="AH370" t="s">
        <v>4</v>
      </c>
      <c r="AI370">
        <v>2.9106870289997402</v>
      </c>
    </row>
    <row r="371" spans="1:35" x14ac:dyDescent="0.25">
      <c r="A371" s="7">
        <v>42929</v>
      </c>
      <c r="B371" t="s">
        <v>56</v>
      </c>
      <c r="C371" s="3">
        <f>(COUNT(UserTrials[[#This Row],[Event 1]:[Time 56]])-2)/2</f>
        <v>6</v>
      </c>
      <c r="D371">
        <v>161</v>
      </c>
      <c r="E371" t="s">
        <v>27</v>
      </c>
      <c r="F371" t="s">
        <v>6</v>
      </c>
      <c r="G371" t="s">
        <v>20</v>
      </c>
      <c r="H371" t="s">
        <v>3</v>
      </c>
      <c r="I371" s="1">
        <v>5.7809997997537704E-6</v>
      </c>
      <c r="J371" t="s">
        <v>7</v>
      </c>
      <c r="K371">
        <v>0.60170484299987903</v>
      </c>
      <c r="L371" t="s">
        <v>8</v>
      </c>
      <c r="M371">
        <v>0.65656234300013205</v>
      </c>
      <c r="N371" t="s">
        <v>7</v>
      </c>
      <c r="O371">
        <v>0.81324473799986596</v>
      </c>
      <c r="P371" t="s">
        <v>8</v>
      </c>
      <c r="Q371">
        <v>0.859489113000108</v>
      </c>
      <c r="R371" t="s">
        <v>7</v>
      </c>
      <c r="S371">
        <v>1.0303605210001401</v>
      </c>
      <c r="T371" t="s">
        <v>8</v>
      </c>
      <c r="U371">
        <v>1.0851086450002101</v>
      </c>
      <c r="V371" t="s">
        <v>7</v>
      </c>
      <c r="W371">
        <v>1.5086938519998501</v>
      </c>
      <c r="X371" t="s">
        <v>8</v>
      </c>
      <c r="Y371">
        <v>1.5605262570002101</v>
      </c>
      <c r="Z371" t="s">
        <v>7</v>
      </c>
      <c r="AA371">
        <v>1.7480007270000799</v>
      </c>
      <c r="AB371" t="s">
        <v>8</v>
      </c>
      <c r="AC371">
        <v>1.79787677100011</v>
      </c>
      <c r="AD371" t="s">
        <v>7</v>
      </c>
      <c r="AE371">
        <v>2.35777744799997</v>
      </c>
      <c r="AF371" t="s">
        <v>8</v>
      </c>
      <c r="AG371">
        <v>2.4041995839997901</v>
      </c>
      <c r="AH371" t="s">
        <v>4</v>
      </c>
      <c r="AI371">
        <v>3.3667697920000101</v>
      </c>
    </row>
    <row r="372" spans="1:35" x14ac:dyDescent="0.25">
      <c r="A372" s="7">
        <v>42929</v>
      </c>
      <c r="B372" t="s">
        <v>56</v>
      </c>
      <c r="C372" s="3">
        <f>(COUNT(UserTrials[[#This Row],[Event 1]:[Time 56]])-2)/2</f>
        <v>6</v>
      </c>
      <c r="D372">
        <v>162</v>
      </c>
      <c r="E372" t="s">
        <v>27</v>
      </c>
      <c r="F372" t="s">
        <v>6</v>
      </c>
      <c r="G372" t="s">
        <v>20</v>
      </c>
      <c r="H372" t="s">
        <v>3</v>
      </c>
      <c r="I372" s="1">
        <v>5.8340001487522301E-6</v>
      </c>
      <c r="J372" t="s">
        <v>7</v>
      </c>
      <c r="K372">
        <v>0.48794583200015001</v>
      </c>
      <c r="L372" t="s">
        <v>8</v>
      </c>
      <c r="M372">
        <v>0.54395973800001196</v>
      </c>
      <c r="N372" t="s">
        <v>7</v>
      </c>
      <c r="O372">
        <v>0.68744593600013104</v>
      </c>
      <c r="P372" t="s">
        <v>8</v>
      </c>
      <c r="Q372">
        <v>0.72280171800002702</v>
      </c>
      <c r="R372" t="s">
        <v>7</v>
      </c>
      <c r="S372">
        <v>0.88784140400002798</v>
      </c>
      <c r="T372" t="s">
        <v>8</v>
      </c>
      <c r="U372">
        <v>0.93696770599990398</v>
      </c>
      <c r="V372" t="s">
        <v>7</v>
      </c>
      <c r="W372">
        <v>1.35322202899988</v>
      </c>
      <c r="X372" t="s">
        <v>8</v>
      </c>
      <c r="Y372">
        <v>1.38903041599996</v>
      </c>
      <c r="Z372" t="s">
        <v>7</v>
      </c>
      <c r="AA372">
        <v>1.5658766129999999</v>
      </c>
      <c r="AB372" t="s">
        <v>8</v>
      </c>
      <c r="AC372">
        <v>1.6265374979998299</v>
      </c>
      <c r="AD372" t="s">
        <v>7</v>
      </c>
      <c r="AE372">
        <v>2.10507062399983</v>
      </c>
      <c r="AF372" t="s">
        <v>8</v>
      </c>
      <c r="AG372">
        <v>2.16102051799998</v>
      </c>
      <c r="AH372" t="s">
        <v>4</v>
      </c>
      <c r="AI372">
        <v>2.6695449979997599</v>
      </c>
    </row>
    <row r="373" spans="1:35" x14ac:dyDescent="0.25">
      <c r="A373" s="7">
        <v>42929</v>
      </c>
      <c r="B373" t="s">
        <v>56</v>
      </c>
      <c r="C373" s="3">
        <f>(COUNT(UserTrials[[#This Row],[Event 1]:[Time 56]])-2)/2</f>
        <v>6</v>
      </c>
      <c r="D373">
        <v>163</v>
      </c>
      <c r="E373" t="s">
        <v>27</v>
      </c>
      <c r="F373" t="s">
        <v>6</v>
      </c>
      <c r="G373" t="s">
        <v>20</v>
      </c>
      <c r="H373" t="s">
        <v>3</v>
      </c>
      <c r="I373" s="1">
        <v>1.6458999652968399E-5</v>
      </c>
      <c r="J373" t="s">
        <v>7</v>
      </c>
      <c r="K373">
        <v>0.53211270199972205</v>
      </c>
      <c r="L373" t="s">
        <v>8</v>
      </c>
      <c r="M373">
        <v>0.57074625599989304</v>
      </c>
      <c r="N373" t="s">
        <v>7</v>
      </c>
      <c r="O373">
        <v>0.71292119899999296</v>
      </c>
      <c r="P373" t="s">
        <v>8</v>
      </c>
      <c r="Q373">
        <v>0.76131036399965502</v>
      </c>
      <c r="R373" t="s">
        <v>7</v>
      </c>
      <c r="S373">
        <v>0.94275562499979004</v>
      </c>
      <c r="T373" t="s">
        <v>8</v>
      </c>
      <c r="U373">
        <v>0.999083332999816</v>
      </c>
      <c r="V373" t="s">
        <v>7</v>
      </c>
      <c r="W373">
        <v>1.4069686989996599</v>
      </c>
      <c r="X373" t="s">
        <v>8</v>
      </c>
      <c r="Y373">
        <v>1.4508933859997299</v>
      </c>
      <c r="Z373" t="s">
        <v>7</v>
      </c>
      <c r="AA373">
        <v>1.6264377599995801</v>
      </c>
      <c r="AB373" t="s">
        <v>8</v>
      </c>
      <c r="AC373">
        <v>1.6888804689997401</v>
      </c>
      <c r="AD373" t="s">
        <v>7</v>
      </c>
      <c r="AE373">
        <v>2.1649603079999902</v>
      </c>
      <c r="AF373" t="s">
        <v>8</v>
      </c>
      <c r="AG373">
        <v>2.2229869799998498</v>
      </c>
      <c r="AH373" t="s">
        <v>4</v>
      </c>
      <c r="AI373">
        <v>2.7611016649998401</v>
      </c>
    </row>
    <row r="374" spans="1:35" x14ac:dyDescent="0.25">
      <c r="A374" s="7">
        <v>42929</v>
      </c>
      <c r="B374" t="s">
        <v>56</v>
      </c>
      <c r="C374" s="3">
        <f>(COUNT(UserTrials[[#This Row],[Event 1]:[Time 56]])-2)/2</f>
        <v>6</v>
      </c>
      <c r="D374">
        <v>164</v>
      </c>
      <c r="E374" t="s">
        <v>27</v>
      </c>
      <c r="F374" t="s">
        <v>9</v>
      </c>
      <c r="G374" t="s">
        <v>20</v>
      </c>
      <c r="H374" t="s">
        <v>3</v>
      </c>
      <c r="I374" s="1">
        <v>5.5730001804477002E-6</v>
      </c>
      <c r="J374" t="s">
        <v>7</v>
      </c>
      <c r="K374">
        <v>10.282227146999899</v>
      </c>
      <c r="L374" t="s">
        <v>8</v>
      </c>
      <c r="M374">
        <v>10.3190359250002</v>
      </c>
      <c r="N374" t="s">
        <v>7</v>
      </c>
      <c r="O374">
        <v>10.461753854000101</v>
      </c>
      <c r="P374" t="s">
        <v>8</v>
      </c>
      <c r="Q374">
        <v>10.486107437999999</v>
      </c>
      <c r="R374" t="s">
        <v>7</v>
      </c>
      <c r="S374">
        <v>10.630052337</v>
      </c>
      <c r="T374" t="s">
        <v>8</v>
      </c>
      <c r="U374">
        <v>10.677573956000201</v>
      </c>
      <c r="V374" t="s">
        <v>7</v>
      </c>
      <c r="W374">
        <v>11.0246655230002</v>
      </c>
      <c r="X374" t="s">
        <v>8</v>
      </c>
      <c r="Y374">
        <v>11.068518172999999</v>
      </c>
      <c r="Z374" t="s">
        <v>7</v>
      </c>
      <c r="AA374">
        <v>11.2241967140003</v>
      </c>
      <c r="AB374" t="s">
        <v>8</v>
      </c>
      <c r="AC374">
        <v>11.2706402050002</v>
      </c>
      <c r="AD374" t="s">
        <v>7</v>
      </c>
      <c r="AE374">
        <v>11.778961506</v>
      </c>
      <c r="AF374" t="s">
        <v>8</v>
      </c>
      <c r="AG374">
        <v>11.812377026999901</v>
      </c>
      <c r="AH374" t="s">
        <v>4</v>
      </c>
      <c r="AI374">
        <v>12.1843988499999</v>
      </c>
    </row>
    <row r="375" spans="1:35" x14ac:dyDescent="0.25">
      <c r="A375" s="7">
        <v>42929</v>
      </c>
      <c r="B375" t="s">
        <v>56</v>
      </c>
      <c r="C375" s="3">
        <f>(COUNT(UserTrials[[#This Row],[Event 1]:[Time 56]])-2)/2</f>
        <v>6</v>
      </c>
      <c r="D375">
        <v>165</v>
      </c>
      <c r="E375" t="s">
        <v>27</v>
      </c>
      <c r="F375" t="s">
        <v>9</v>
      </c>
      <c r="G375" t="s">
        <v>20</v>
      </c>
      <c r="H375" t="s">
        <v>3</v>
      </c>
      <c r="I375" s="1">
        <v>6.8230001488700501E-6</v>
      </c>
      <c r="J375" t="s">
        <v>7</v>
      </c>
      <c r="K375">
        <v>0.60455760500008104</v>
      </c>
      <c r="L375" t="s">
        <v>8</v>
      </c>
      <c r="M375">
        <v>0.65074671900037995</v>
      </c>
      <c r="N375" t="s">
        <v>7</v>
      </c>
      <c r="O375">
        <v>0.79413380200003303</v>
      </c>
      <c r="P375" t="s">
        <v>8</v>
      </c>
      <c r="Q375">
        <v>0.82904786500011995</v>
      </c>
      <c r="R375" t="s">
        <v>7</v>
      </c>
      <c r="S375">
        <v>0.981902656000329</v>
      </c>
      <c r="T375" t="s">
        <v>8</v>
      </c>
      <c r="U375">
        <v>1.043298176</v>
      </c>
      <c r="V375" t="s">
        <v>7</v>
      </c>
      <c r="W375">
        <v>1.4684764070002501</v>
      </c>
      <c r="X375" t="s">
        <v>8</v>
      </c>
      <c r="Y375">
        <v>1.49478385300017</v>
      </c>
      <c r="Z375" t="s">
        <v>7</v>
      </c>
      <c r="AA375">
        <v>1.6625187490003499</v>
      </c>
      <c r="AB375" t="s">
        <v>8</v>
      </c>
      <c r="AC375">
        <v>1.70872145800012</v>
      </c>
      <c r="AD375" t="s">
        <v>7</v>
      </c>
      <c r="AE375">
        <v>2.2711429140003898</v>
      </c>
      <c r="AF375" t="s">
        <v>8</v>
      </c>
      <c r="AG375">
        <v>2.3148140640000698</v>
      </c>
      <c r="AH375" t="s">
        <v>4</v>
      </c>
      <c r="AI375">
        <v>2.8530312030002198</v>
      </c>
    </row>
    <row r="376" spans="1:35" x14ac:dyDescent="0.25">
      <c r="A376" s="7">
        <v>42929</v>
      </c>
      <c r="B376" t="s">
        <v>56</v>
      </c>
      <c r="C376" s="3">
        <f>(COUNT(UserTrials[[#This Row],[Event 1]:[Time 56]])-2)/2</f>
        <v>6</v>
      </c>
      <c r="D376">
        <v>166</v>
      </c>
      <c r="E376" t="s">
        <v>27</v>
      </c>
      <c r="F376" t="s">
        <v>9</v>
      </c>
      <c r="G376" t="s">
        <v>20</v>
      </c>
      <c r="H376" t="s">
        <v>3</v>
      </c>
      <c r="I376" s="1">
        <v>5.8860000535787498E-6</v>
      </c>
      <c r="J376" t="s">
        <v>7</v>
      </c>
      <c r="K376">
        <v>0.93484181600024296</v>
      </c>
      <c r="L376" t="s">
        <v>8</v>
      </c>
      <c r="M376">
        <v>0.97397848299988199</v>
      </c>
      <c r="N376" t="s">
        <v>7</v>
      </c>
      <c r="O376">
        <v>1.1253089520000601</v>
      </c>
      <c r="P376" t="s">
        <v>8</v>
      </c>
      <c r="Q376">
        <v>1.17613108700015</v>
      </c>
      <c r="R376" t="s">
        <v>7</v>
      </c>
      <c r="S376">
        <v>1.3416973890002699</v>
      </c>
      <c r="T376" t="s">
        <v>8</v>
      </c>
      <c r="U376">
        <v>1.3779262960001599</v>
      </c>
      <c r="V376" t="s">
        <v>7</v>
      </c>
      <c r="W376">
        <v>1.8036405140000999</v>
      </c>
      <c r="X376" t="s">
        <v>8</v>
      </c>
      <c r="Y376">
        <v>1.8530907230001501</v>
      </c>
      <c r="Z376" t="s">
        <v>7</v>
      </c>
      <c r="AA376">
        <v>2.0078495769998801</v>
      </c>
      <c r="AB376" t="s">
        <v>8</v>
      </c>
      <c r="AC376">
        <v>2.0672405660002302</v>
      </c>
      <c r="AD376" t="s">
        <v>7</v>
      </c>
      <c r="AE376">
        <v>2.54374718799999</v>
      </c>
      <c r="AF376" t="s">
        <v>8</v>
      </c>
      <c r="AG376">
        <v>2.5897334820001499</v>
      </c>
      <c r="AH376" t="s">
        <v>4</v>
      </c>
      <c r="AI376">
        <v>2.9966418690000798</v>
      </c>
    </row>
    <row r="377" spans="1:35" x14ac:dyDescent="0.25">
      <c r="A377" s="7">
        <v>42929</v>
      </c>
      <c r="B377" t="s">
        <v>56</v>
      </c>
      <c r="C377" s="3">
        <f>(COUNT(UserTrials[[#This Row],[Event 1]:[Time 56]])-2)/2</f>
        <v>6</v>
      </c>
      <c r="D377">
        <v>167</v>
      </c>
      <c r="E377" t="s">
        <v>27</v>
      </c>
      <c r="F377" t="s">
        <v>9</v>
      </c>
      <c r="G377" t="s">
        <v>20</v>
      </c>
      <c r="H377" t="s">
        <v>3</v>
      </c>
      <c r="I377" s="1">
        <v>5.7289998949272499E-6</v>
      </c>
      <c r="J377" t="s">
        <v>7</v>
      </c>
      <c r="K377">
        <v>0.65604468699984797</v>
      </c>
      <c r="L377" t="s">
        <v>8</v>
      </c>
      <c r="M377">
        <v>0.67479354199986097</v>
      </c>
      <c r="N377" t="s">
        <v>7</v>
      </c>
      <c r="O377">
        <v>0.82848921799995801</v>
      </c>
      <c r="P377" t="s">
        <v>8</v>
      </c>
      <c r="Q377">
        <v>0.87544557099999998</v>
      </c>
      <c r="R377" t="s">
        <v>7</v>
      </c>
      <c r="S377">
        <v>1.0302065619998699</v>
      </c>
      <c r="T377" t="s">
        <v>8</v>
      </c>
      <c r="U377">
        <v>1.0775936449999699</v>
      </c>
      <c r="V377" t="s">
        <v>7</v>
      </c>
      <c r="W377">
        <v>1.5132012469998699</v>
      </c>
      <c r="X377" t="s">
        <v>8</v>
      </c>
      <c r="Y377">
        <v>1.5528317180000999</v>
      </c>
      <c r="Z377" t="s">
        <v>7</v>
      </c>
      <c r="AA377">
        <v>1.73247166500004</v>
      </c>
      <c r="AB377" t="s">
        <v>8</v>
      </c>
      <c r="AC377">
        <v>1.8025515089998401</v>
      </c>
      <c r="AD377" t="s">
        <v>7</v>
      </c>
      <c r="AE377">
        <v>2.35181067699977</v>
      </c>
      <c r="AF377" t="s">
        <v>8</v>
      </c>
      <c r="AG377">
        <v>2.3969764569996999</v>
      </c>
      <c r="AH377" t="s">
        <v>4</v>
      </c>
      <c r="AI377">
        <v>3.0630513549999701</v>
      </c>
    </row>
    <row r="378" spans="1:35" x14ac:dyDescent="0.25">
      <c r="A378" s="7">
        <v>42929</v>
      </c>
      <c r="B378" t="s">
        <v>56</v>
      </c>
      <c r="C378" s="3">
        <f>(COUNT(UserTrials[[#This Row],[Event 1]:[Time 56]])-2)/2</f>
        <v>6</v>
      </c>
      <c r="D378">
        <v>168</v>
      </c>
      <c r="E378" t="s">
        <v>27</v>
      </c>
      <c r="F378" t="s">
        <v>9</v>
      </c>
      <c r="G378" t="s">
        <v>20</v>
      </c>
      <c r="H378" t="s">
        <v>3</v>
      </c>
      <c r="I378" s="1">
        <v>5.5730001804477002E-6</v>
      </c>
      <c r="J378" t="s">
        <v>7</v>
      </c>
      <c r="K378">
        <v>0.88293509300001405</v>
      </c>
      <c r="L378" t="s">
        <v>8</v>
      </c>
      <c r="M378">
        <v>0.92147943100007901</v>
      </c>
      <c r="N378" t="s">
        <v>7</v>
      </c>
      <c r="O378">
        <v>1.07359947800023</v>
      </c>
      <c r="P378" t="s">
        <v>8</v>
      </c>
      <c r="Q378">
        <v>1.11187145500025</v>
      </c>
      <c r="R378" t="s">
        <v>7</v>
      </c>
      <c r="S378">
        <v>1.2796590070001901</v>
      </c>
      <c r="T378" t="s">
        <v>8</v>
      </c>
      <c r="U378">
        <v>1.33755218499982</v>
      </c>
      <c r="V378" t="s">
        <v>7</v>
      </c>
      <c r="W378">
        <v>1.7738274449998199</v>
      </c>
      <c r="X378" t="s">
        <v>8</v>
      </c>
      <c r="Y378">
        <v>1.8006018720002399</v>
      </c>
      <c r="Z378" t="s">
        <v>7</v>
      </c>
      <c r="AA378">
        <v>1.97858343500001</v>
      </c>
      <c r="AB378" t="s">
        <v>8</v>
      </c>
      <c r="AC378">
        <v>2.0151092679998301</v>
      </c>
      <c r="AD378" t="s">
        <v>7</v>
      </c>
      <c r="AE378">
        <v>2.5337498919998298</v>
      </c>
      <c r="AF378" t="s">
        <v>8</v>
      </c>
      <c r="AG378">
        <v>2.5732753110000801</v>
      </c>
      <c r="AH378" t="s">
        <v>4</v>
      </c>
      <c r="AI378">
        <v>3.0078182779998301</v>
      </c>
    </row>
    <row r="379" spans="1:35" x14ac:dyDescent="0.25">
      <c r="A379" s="7">
        <v>42929</v>
      </c>
      <c r="B379" t="s">
        <v>56</v>
      </c>
      <c r="C379" s="3">
        <f>(COUNT(UserTrials[[#This Row],[Event 1]:[Time 56]])-2)/2</f>
        <v>6</v>
      </c>
      <c r="D379">
        <v>169</v>
      </c>
      <c r="E379" t="s">
        <v>27</v>
      </c>
      <c r="F379" t="s">
        <v>11</v>
      </c>
      <c r="G379" t="s">
        <v>20</v>
      </c>
      <c r="H379" t="s">
        <v>3</v>
      </c>
      <c r="I379" s="1">
        <v>1.4062999980524099E-5</v>
      </c>
      <c r="J379" t="s">
        <v>7</v>
      </c>
      <c r="K379">
        <v>1.8154835629998101</v>
      </c>
      <c r="L379" t="s">
        <v>8</v>
      </c>
      <c r="M379">
        <v>1.84748490899983</v>
      </c>
      <c r="N379" t="s">
        <v>7</v>
      </c>
      <c r="O379">
        <v>1.98190657799978</v>
      </c>
      <c r="P379" t="s">
        <v>8</v>
      </c>
      <c r="Q379">
        <v>2.02617361000011</v>
      </c>
      <c r="R379" t="s">
        <v>7</v>
      </c>
      <c r="S379">
        <v>2.1699850159998202</v>
      </c>
      <c r="T379" t="s">
        <v>8</v>
      </c>
      <c r="U379">
        <v>2.2280690259999498</v>
      </c>
      <c r="V379" t="s">
        <v>7</v>
      </c>
      <c r="W379">
        <v>2.6134938169998301</v>
      </c>
      <c r="X379" t="s">
        <v>8</v>
      </c>
      <c r="Y379">
        <v>2.6441790250000801</v>
      </c>
      <c r="Z379" t="s">
        <v>7</v>
      </c>
      <c r="AA379">
        <v>2.7760087669998899</v>
      </c>
      <c r="AB379" t="s">
        <v>8</v>
      </c>
      <c r="AC379">
        <v>2.8340655880001502</v>
      </c>
      <c r="AD379" t="s">
        <v>7</v>
      </c>
      <c r="AE379">
        <v>3.3218068420001101</v>
      </c>
      <c r="AF379" t="s">
        <v>8</v>
      </c>
      <c r="AG379">
        <v>3.3570465249999799</v>
      </c>
      <c r="AH379" t="s">
        <v>4</v>
      </c>
      <c r="AI379">
        <v>3.7758626229997301</v>
      </c>
    </row>
    <row r="380" spans="1:35" x14ac:dyDescent="0.25">
      <c r="A380" s="7">
        <v>42929</v>
      </c>
      <c r="B380" t="s">
        <v>56</v>
      </c>
      <c r="C380" s="3">
        <f>(COUNT(UserTrials[[#This Row],[Event 1]:[Time 56]])-2)/2</f>
        <v>6</v>
      </c>
      <c r="D380">
        <v>170</v>
      </c>
      <c r="E380" t="s">
        <v>27</v>
      </c>
      <c r="F380" t="s">
        <v>11</v>
      </c>
      <c r="G380" t="s">
        <v>20</v>
      </c>
      <c r="H380" t="s">
        <v>3</v>
      </c>
      <c r="I380" s="1">
        <v>7.3960000008810303E-6</v>
      </c>
      <c r="J380" t="s">
        <v>7</v>
      </c>
      <c r="K380">
        <v>0.554122081000059</v>
      </c>
      <c r="L380" t="s">
        <v>8</v>
      </c>
      <c r="M380">
        <v>0.60204530800001499</v>
      </c>
      <c r="N380" t="s">
        <v>7</v>
      </c>
      <c r="O380">
        <v>0.74438614200016595</v>
      </c>
      <c r="P380" t="s">
        <v>8</v>
      </c>
      <c r="Q380">
        <v>0.79176577700036399</v>
      </c>
      <c r="R380" t="s">
        <v>7</v>
      </c>
      <c r="S380">
        <v>0.94427984000003495</v>
      </c>
      <c r="T380" t="s">
        <v>8</v>
      </c>
      <c r="U380">
        <v>1.0174719750002601</v>
      </c>
      <c r="V380" t="s">
        <v>7</v>
      </c>
      <c r="W380">
        <v>1.4109537460003501</v>
      </c>
      <c r="X380" t="s">
        <v>8</v>
      </c>
      <c r="Y380">
        <v>1.44483827700014</v>
      </c>
      <c r="Z380" t="s">
        <v>7</v>
      </c>
      <c r="AA380">
        <v>1.6033556219999801</v>
      </c>
      <c r="AB380" t="s">
        <v>8</v>
      </c>
      <c r="AC380">
        <v>1.6593928600000201</v>
      </c>
      <c r="AD380" t="s">
        <v>7</v>
      </c>
      <c r="AE380">
        <v>2.23745499999995</v>
      </c>
      <c r="AF380" t="s">
        <v>8</v>
      </c>
      <c r="AG380">
        <v>2.2770818690000798</v>
      </c>
      <c r="AH380" t="s">
        <v>4</v>
      </c>
      <c r="AI380">
        <v>2.8321235880002802</v>
      </c>
    </row>
    <row r="381" spans="1:35" x14ac:dyDescent="0.25">
      <c r="A381" s="7">
        <v>42929</v>
      </c>
      <c r="B381" t="s">
        <v>56</v>
      </c>
      <c r="C381" s="3">
        <f>(COUNT(UserTrials[[#This Row],[Event 1]:[Time 56]])-2)/2</f>
        <v>6</v>
      </c>
      <c r="D381">
        <v>171</v>
      </c>
      <c r="E381" t="s">
        <v>27</v>
      </c>
      <c r="F381" t="s">
        <v>11</v>
      </c>
      <c r="G381" t="s">
        <v>20</v>
      </c>
      <c r="H381" t="s">
        <v>3</v>
      </c>
      <c r="I381" s="1">
        <v>5.7810002545011196E-6</v>
      </c>
      <c r="J381" t="s">
        <v>7</v>
      </c>
      <c r="K381">
        <v>2.12741378700002</v>
      </c>
      <c r="L381" t="s">
        <v>8</v>
      </c>
      <c r="M381">
        <v>2.1380792090003502</v>
      </c>
      <c r="N381" t="s">
        <v>7</v>
      </c>
      <c r="O381">
        <v>2.2930592760003399</v>
      </c>
      <c r="P381" t="s">
        <v>8</v>
      </c>
      <c r="Q381">
        <v>2.3282305699999499</v>
      </c>
      <c r="R381" t="s">
        <v>7</v>
      </c>
      <c r="S381">
        <v>2.49509911400036</v>
      </c>
      <c r="T381" t="s">
        <v>8</v>
      </c>
      <c r="U381">
        <v>2.5304541670002401</v>
      </c>
      <c r="V381" t="s">
        <v>7</v>
      </c>
      <c r="W381">
        <v>2.9550493159999802</v>
      </c>
      <c r="X381" t="s">
        <v>8</v>
      </c>
      <c r="Y381">
        <v>2.9820367880001801</v>
      </c>
      <c r="Z381" t="s">
        <v>7</v>
      </c>
      <c r="AA381">
        <v>3.12619150900036</v>
      </c>
      <c r="AB381" t="s">
        <v>8</v>
      </c>
      <c r="AC381">
        <v>3.17272265600013</v>
      </c>
      <c r="AD381" t="s">
        <v>7</v>
      </c>
      <c r="AE381">
        <v>3.7312267189999999</v>
      </c>
      <c r="AF381" t="s">
        <v>8</v>
      </c>
      <c r="AG381">
        <v>3.7543471339999899</v>
      </c>
      <c r="AH381" t="s">
        <v>4</v>
      </c>
      <c r="AI381">
        <v>4.2020585929999399</v>
      </c>
    </row>
    <row r="382" spans="1:35" x14ac:dyDescent="0.25">
      <c r="A382" s="7">
        <v>42929</v>
      </c>
      <c r="B382" t="s">
        <v>56</v>
      </c>
      <c r="C382" s="3">
        <f>(COUNT(UserTrials[[#This Row],[Event 1]:[Time 56]])-2)/2</f>
        <v>6</v>
      </c>
      <c r="D382">
        <v>172</v>
      </c>
      <c r="E382" t="s">
        <v>27</v>
      </c>
      <c r="F382" t="s">
        <v>11</v>
      </c>
      <c r="G382" t="s">
        <v>20</v>
      </c>
      <c r="H382" t="s">
        <v>3</v>
      </c>
      <c r="I382" s="1">
        <v>5.3640001169696899E-6</v>
      </c>
      <c r="J382" t="s">
        <v>7</v>
      </c>
      <c r="K382">
        <v>0.61214655699996001</v>
      </c>
      <c r="L382" t="s">
        <v>8</v>
      </c>
      <c r="M382">
        <v>0.65579062899996599</v>
      </c>
      <c r="N382" t="s">
        <v>7</v>
      </c>
      <c r="O382">
        <v>0.78499093799973696</v>
      </c>
      <c r="P382" t="s">
        <v>8</v>
      </c>
      <c r="Q382">
        <v>0.82239510399995197</v>
      </c>
      <c r="R382" t="s">
        <v>7</v>
      </c>
      <c r="S382">
        <v>0.96395119699991405</v>
      </c>
      <c r="T382" t="s">
        <v>8</v>
      </c>
      <c r="U382">
        <v>1.0129441660001199</v>
      </c>
      <c r="V382" t="s">
        <v>7</v>
      </c>
      <c r="W382">
        <v>1.4991041700000001</v>
      </c>
      <c r="X382" t="s">
        <v>8</v>
      </c>
      <c r="Y382">
        <v>1.5234627079998899</v>
      </c>
      <c r="Z382" t="s">
        <v>7</v>
      </c>
      <c r="AA382">
        <v>1.70224625199989</v>
      </c>
      <c r="AB382" t="s">
        <v>8</v>
      </c>
      <c r="AC382">
        <v>1.7376968739999901</v>
      </c>
      <c r="AD382" t="s">
        <v>7</v>
      </c>
      <c r="AE382">
        <v>2.2794287789997698</v>
      </c>
      <c r="AF382" t="s">
        <v>8</v>
      </c>
      <c r="AG382">
        <v>2.30839472800016</v>
      </c>
      <c r="AH382" t="s">
        <v>4</v>
      </c>
      <c r="AI382">
        <v>2.8596237440001402</v>
      </c>
    </row>
    <row r="383" spans="1:35" x14ac:dyDescent="0.25">
      <c r="A383" s="7">
        <v>42929</v>
      </c>
      <c r="B383" t="s">
        <v>56</v>
      </c>
      <c r="C383" s="3">
        <f>(COUNT(UserTrials[[#This Row],[Event 1]:[Time 56]])-2)/2</f>
        <v>6</v>
      </c>
      <c r="D383">
        <v>173</v>
      </c>
      <c r="E383" t="s">
        <v>27</v>
      </c>
      <c r="F383" t="s">
        <v>11</v>
      </c>
      <c r="G383" t="s">
        <v>20</v>
      </c>
      <c r="H383" t="s">
        <v>3</v>
      </c>
      <c r="I383" s="1">
        <v>5.8860000535787498E-6</v>
      </c>
      <c r="J383" t="s">
        <v>7</v>
      </c>
      <c r="K383">
        <v>1.05544120200011</v>
      </c>
      <c r="L383" t="s">
        <v>8</v>
      </c>
      <c r="M383">
        <v>1.0989249519998301</v>
      </c>
      <c r="N383" t="s">
        <v>7</v>
      </c>
      <c r="O383">
        <v>1.2523758889997201</v>
      </c>
      <c r="P383" t="s">
        <v>8</v>
      </c>
      <c r="Q383">
        <v>1.27713068499997</v>
      </c>
      <c r="R383" t="s">
        <v>7</v>
      </c>
      <c r="S383">
        <v>1.46839677299976</v>
      </c>
      <c r="T383" t="s">
        <v>8</v>
      </c>
      <c r="U383">
        <v>1.5149028209998501</v>
      </c>
      <c r="V383" t="s">
        <v>7</v>
      </c>
      <c r="W383">
        <v>2.0467854729999999</v>
      </c>
      <c r="X383" t="s">
        <v>8</v>
      </c>
      <c r="Y383">
        <v>2.0853495359997298</v>
      </c>
      <c r="Z383" t="s">
        <v>7</v>
      </c>
      <c r="AA383">
        <v>2.2275215659997198</v>
      </c>
      <c r="AB383" t="s">
        <v>8</v>
      </c>
      <c r="AC383">
        <v>2.2757803689996701</v>
      </c>
      <c r="AD383" t="s">
        <v>7</v>
      </c>
      <c r="AE383">
        <v>2.8183899529999499</v>
      </c>
      <c r="AF383" t="s">
        <v>8</v>
      </c>
      <c r="AG383">
        <v>2.84771203599984</v>
      </c>
      <c r="AH383" t="s">
        <v>4</v>
      </c>
      <c r="AI383">
        <v>3.3724802110000298</v>
      </c>
    </row>
    <row r="384" spans="1:35" x14ac:dyDescent="0.25">
      <c r="A384" s="7">
        <v>42929</v>
      </c>
      <c r="B384" t="s">
        <v>56</v>
      </c>
      <c r="C384" s="3">
        <f>(COUNT(UserTrials[[#This Row],[Event 1]:[Time 56]])-2)/2</f>
        <v>6</v>
      </c>
      <c r="D384">
        <v>174</v>
      </c>
      <c r="E384" t="s">
        <v>27</v>
      </c>
      <c r="F384" t="s">
        <v>10</v>
      </c>
      <c r="G384" t="s">
        <v>20</v>
      </c>
      <c r="H384" t="s">
        <v>3</v>
      </c>
      <c r="I384" s="1">
        <v>6.1980003920325501E-6</v>
      </c>
      <c r="J384" t="s">
        <v>7</v>
      </c>
      <c r="K384">
        <v>12.83877828</v>
      </c>
      <c r="L384" t="s">
        <v>8</v>
      </c>
      <c r="M384">
        <v>12.866512652000401</v>
      </c>
      <c r="N384" t="s">
        <v>7</v>
      </c>
      <c r="O384">
        <v>13.0193266120004</v>
      </c>
      <c r="P384" t="s">
        <v>8</v>
      </c>
      <c r="Q384">
        <v>13.068209371000099</v>
      </c>
      <c r="R384" t="s">
        <v>7</v>
      </c>
      <c r="S384">
        <v>13.223291247000301</v>
      </c>
      <c r="T384" t="s">
        <v>8</v>
      </c>
      <c r="U384">
        <v>13.259200622000201</v>
      </c>
      <c r="V384" t="s">
        <v>7</v>
      </c>
      <c r="W384">
        <v>13.6510184830003</v>
      </c>
      <c r="X384" t="s">
        <v>8</v>
      </c>
      <c r="Y384">
        <v>13.698430674999999</v>
      </c>
      <c r="Z384" t="s">
        <v>7</v>
      </c>
      <c r="AA384">
        <v>13.8650794240002</v>
      </c>
      <c r="AB384" t="s">
        <v>8</v>
      </c>
      <c r="AC384">
        <v>13.9008327030001</v>
      </c>
      <c r="AD384" t="s">
        <v>7</v>
      </c>
      <c r="AE384">
        <v>14.404819282</v>
      </c>
      <c r="AF384" t="s">
        <v>8</v>
      </c>
      <c r="AG384">
        <v>14.447610033000201</v>
      </c>
      <c r="AH384" t="s">
        <v>4</v>
      </c>
      <c r="AI384">
        <v>15.093841967000101</v>
      </c>
    </row>
    <row r="385" spans="1:35" x14ac:dyDescent="0.25">
      <c r="A385" s="7">
        <v>42929</v>
      </c>
      <c r="B385" t="s">
        <v>56</v>
      </c>
      <c r="C385" s="3">
        <f>(COUNT(UserTrials[[#This Row],[Event 1]:[Time 56]])-2)/2</f>
        <v>6</v>
      </c>
      <c r="D385">
        <v>175</v>
      </c>
      <c r="E385" t="s">
        <v>27</v>
      </c>
      <c r="F385" t="s">
        <v>10</v>
      </c>
      <c r="G385" t="s">
        <v>20</v>
      </c>
      <c r="H385" t="s">
        <v>3</v>
      </c>
      <c r="I385" s="1">
        <v>6.5100002757389996E-6</v>
      </c>
      <c r="J385" t="s">
        <v>7</v>
      </c>
      <c r="K385">
        <v>0.857311654000113</v>
      </c>
      <c r="L385" t="s">
        <v>8</v>
      </c>
      <c r="M385">
        <v>0.903777846000139</v>
      </c>
      <c r="N385" t="s">
        <v>7</v>
      </c>
      <c r="O385">
        <v>1.0377978730002699</v>
      </c>
      <c r="P385" t="s">
        <v>8</v>
      </c>
      <c r="Q385">
        <v>1.09372040800008</v>
      </c>
      <c r="R385" t="s">
        <v>7</v>
      </c>
      <c r="S385">
        <v>1.2260794880003201</v>
      </c>
      <c r="T385" t="s">
        <v>8</v>
      </c>
      <c r="U385">
        <v>1.2723321940002199</v>
      </c>
      <c r="V385" t="s">
        <v>7</v>
      </c>
      <c r="W385">
        <v>1.6560996940002</v>
      </c>
      <c r="X385" t="s">
        <v>8</v>
      </c>
      <c r="Y385">
        <v>1.70009245600022</v>
      </c>
      <c r="Z385" t="s">
        <v>7</v>
      </c>
      <c r="AA385">
        <v>1.8558957889999801</v>
      </c>
      <c r="AB385" t="s">
        <v>8</v>
      </c>
      <c r="AC385">
        <v>1.9031021430000601</v>
      </c>
      <c r="AD385" t="s">
        <v>7</v>
      </c>
      <c r="AE385">
        <v>2.3784541210002299</v>
      </c>
      <c r="AF385" t="s">
        <v>8</v>
      </c>
      <c r="AG385">
        <v>2.4366783929999598</v>
      </c>
      <c r="AH385" t="s">
        <v>4</v>
      </c>
      <c r="AI385">
        <v>3.07311771600006</v>
      </c>
    </row>
    <row r="386" spans="1:35" x14ac:dyDescent="0.25">
      <c r="A386" s="7">
        <v>42929</v>
      </c>
      <c r="B386" t="s">
        <v>56</v>
      </c>
      <c r="C386" s="3">
        <f>(COUNT(UserTrials[[#This Row],[Event 1]:[Time 56]])-2)/2</f>
        <v>6</v>
      </c>
      <c r="D386">
        <v>176</v>
      </c>
      <c r="E386" t="s">
        <v>27</v>
      </c>
      <c r="F386" t="s">
        <v>10</v>
      </c>
      <c r="G386" t="s">
        <v>20</v>
      </c>
      <c r="H386" t="s">
        <v>3</v>
      </c>
      <c r="I386" s="1">
        <v>7.0309997681761101E-6</v>
      </c>
      <c r="J386" t="s">
        <v>7</v>
      </c>
      <c r="K386">
        <v>0.75634619599986697</v>
      </c>
      <c r="L386" t="s">
        <v>8</v>
      </c>
      <c r="M386">
        <v>0.79794583199964098</v>
      </c>
      <c r="N386" t="s">
        <v>7</v>
      </c>
      <c r="O386">
        <v>0.93960307099996498</v>
      </c>
      <c r="P386" t="s">
        <v>8</v>
      </c>
      <c r="Q386">
        <v>0.97673692499984099</v>
      </c>
      <c r="R386" t="s">
        <v>7</v>
      </c>
      <c r="S386">
        <v>1.1262499449999199</v>
      </c>
      <c r="T386" t="s">
        <v>8</v>
      </c>
      <c r="U386">
        <v>1.1795672889997999</v>
      </c>
      <c r="V386" t="s">
        <v>7</v>
      </c>
      <c r="W386">
        <v>1.5511143209996501</v>
      </c>
      <c r="X386" t="s">
        <v>8</v>
      </c>
      <c r="Y386">
        <v>1.59464687299987</v>
      </c>
      <c r="Z386" t="s">
        <v>7</v>
      </c>
      <c r="AA386">
        <v>1.7528359349998901</v>
      </c>
      <c r="AB386" t="s">
        <v>8</v>
      </c>
      <c r="AC386">
        <v>1.80892994499981</v>
      </c>
      <c r="AD386" t="s">
        <v>7</v>
      </c>
      <c r="AE386">
        <v>2.3092535910000098</v>
      </c>
      <c r="AF386" t="s">
        <v>8</v>
      </c>
      <c r="AG386">
        <v>2.34342353900001</v>
      </c>
      <c r="AH386" t="s">
        <v>4</v>
      </c>
      <c r="AI386">
        <v>2.92605421600001</v>
      </c>
    </row>
    <row r="387" spans="1:35" x14ac:dyDescent="0.25">
      <c r="A387" s="7">
        <v>42929</v>
      </c>
      <c r="B387" t="s">
        <v>56</v>
      </c>
      <c r="C387" s="3">
        <f>(COUNT(UserTrials[[#This Row],[Event 1]:[Time 56]])-2)/2</f>
        <v>6</v>
      </c>
      <c r="D387">
        <v>177</v>
      </c>
      <c r="E387" t="s">
        <v>27</v>
      </c>
      <c r="F387" t="s">
        <v>10</v>
      </c>
      <c r="G387" t="s">
        <v>20</v>
      </c>
      <c r="H387" t="s">
        <v>3</v>
      </c>
      <c r="I387" s="1">
        <v>5.2079999477427902E-6</v>
      </c>
      <c r="J387" t="s">
        <v>7</v>
      </c>
      <c r="K387">
        <v>0.58046411599980197</v>
      </c>
      <c r="L387" t="s">
        <v>8</v>
      </c>
      <c r="M387">
        <v>0.62745874699976401</v>
      </c>
      <c r="N387" t="s">
        <v>7</v>
      </c>
      <c r="O387">
        <v>0.78112318000012204</v>
      </c>
      <c r="P387" t="s">
        <v>8</v>
      </c>
      <c r="Q387">
        <v>0.80563109300010105</v>
      </c>
      <c r="R387" t="s">
        <v>7</v>
      </c>
      <c r="S387">
        <v>0.94740077999995198</v>
      </c>
      <c r="T387" t="s">
        <v>8</v>
      </c>
      <c r="U387">
        <v>0.97254036499998597</v>
      </c>
      <c r="V387" t="s">
        <v>7</v>
      </c>
      <c r="W387">
        <v>1.3894784340000099</v>
      </c>
      <c r="X387" t="s">
        <v>8</v>
      </c>
      <c r="Y387">
        <v>1.41154181899992</v>
      </c>
      <c r="Z387" t="s">
        <v>7</v>
      </c>
      <c r="AA387">
        <v>1.56656463399986</v>
      </c>
      <c r="AB387" t="s">
        <v>8</v>
      </c>
      <c r="AC387">
        <v>1.6140085920001099</v>
      </c>
      <c r="AD387" t="s">
        <v>7</v>
      </c>
      <c r="AE387">
        <v>2.1057935399999201</v>
      </c>
      <c r="AF387" t="s">
        <v>8</v>
      </c>
      <c r="AG387">
        <v>2.16048640400003</v>
      </c>
      <c r="AH387" t="s">
        <v>4</v>
      </c>
      <c r="AI387">
        <v>2.9364857259997699</v>
      </c>
    </row>
    <row r="388" spans="1:35" x14ac:dyDescent="0.25">
      <c r="A388" s="7">
        <v>42929</v>
      </c>
      <c r="B388" t="s">
        <v>56</v>
      </c>
      <c r="C388" s="3">
        <f>(COUNT(UserTrials[[#This Row],[Event 1]:[Time 56]])-2)/2</f>
        <v>6</v>
      </c>
      <c r="D388">
        <v>178</v>
      </c>
      <c r="E388" t="s">
        <v>27</v>
      </c>
      <c r="F388" t="s">
        <v>10</v>
      </c>
      <c r="G388" t="s">
        <v>20</v>
      </c>
      <c r="H388" t="s">
        <v>3</v>
      </c>
      <c r="I388" s="1">
        <v>6.2499998421117198E-6</v>
      </c>
      <c r="J388" t="s">
        <v>7</v>
      </c>
      <c r="K388">
        <v>0.625942968999879</v>
      </c>
      <c r="L388" t="s">
        <v>8</v>
      </c>
      <c r="M388">
        <v>0.64850645900014503</v>
      </c>
      <c r="N388" t="s">
        <v>7</v>
      </c>
      <c r="O388">
        <v>0.80235614699995395</v>
      </c>
      <c r="P388" t="s">
        <v>8</v>
      </c>
      <c r="Q388">
        <v>0.82677395900009198</v>
      </c>
      <c r="R388" t="s">
        <v>7</v>
      </c>
      <c r="S388">
        <v>0.98310734400001798</v>
      </c>
      <c r="T388" t="s">
        <v>8</v>
      </c>
      <c r="U388">
        <v>1.04106729099976</v>
      </c>
      <c r="V388" t="s">
        <v>7</v>
      </c>
      <c r="W388">
        <v>1.4168100540000499</v>
      </c>
      <c r="X388" t="s">
        <v>8</v>
      </c>
      <c r="Y388">
        <v>1.4682848419997701</v>
      </c>
      <c r="Z388" t="s">
        <v>7</v>
      </c>
      <c r="AA388">
        <v>1.6211684370000501</v>
      </c>
      <c r="AB388" t="s">
        <v>8</v>
      </c>
      <c r="AC388">
        <v>1.6706732299999201</v>
      </c>
      <c r="AD388" t="s">
        <v>7</v>
      </c>
      <c r="AE388">
        <v>2.1254690659998201</v>
      </c>
      <c r="AF388" t="s">
        <v>8</v>
      </c>
      <c r="AG388">
        <v>2.1817527069997502</v>
      </c>
      <c r="AH388" t="s">
        <v>4</v>
      </c>
      <c r="AI388">
        <v>2.7438310940001398</v>
      </c>
    </row>
    <row r="389" spans="1:35" hidden="1" x14ac:dyDescent="0.25">
      <c r="A389" s="7">
        <v>42929</v>
      </c>
      <c r="B389" s="2" t="s">
        <v>55</v>
      </c>
      <c r="C389" s="3">
        <f>(COUNT(UserTrials[[#This Row],[Event 1]:[Time 56]])-2)/2</f>
        <v>3</v>
      </c>
      <c r="D389">
        <v>1</v>
      </c>
      <c r="E389" t="s">
        <v>28</v>
      </c>
      <c r="F389" t="s">
        <v>6</v>
      </c>
      <c r="G389" t="s">
        <v>29</v>
      </c>
      <c r="H389" t="s">
        <v>3</v>
      </c>
      <c r="I389">
        <v>0</v>
      </c>
      <c r="J389" t="s">
        <v>7</v>
      </c>
      <c r="K389">
        <v>43.385641235999998</v>
      </c>
      <c r="L389" t="s">
        <v>8</v>
      </c>
      <c r="M389">
        <v>43.465574091998803</v>
      </c>
      <c r="N389" t="s">
        <v>7</v>
      </c>
      <c r="O389">
        <v>43.587960785000099</v>
      </c>
      <c r="P389" t="s">
        <v>8</v>
      </c>
      <c r="Q389">
        <v>43.677660159999498</v>
      </c>
      <c r="R389" t="s">
        <v>7</v>
      </c>
      <c r="S389">
        <v>43.983291167998601</v>
      </c>
      <c r="T389" t="s">
        <v>8</v>
      </c>
      <c r="U389">
        <v>44.062796737998703</v>
      </c>
      <c r="V389" t="s">
        <v>4</v>
      </c>
      <c r="W389">
        <v>47.645766368999801</v>
      </c>
    </row>
    <row r="390" spans="1:35" hidden="1" x14ac:dyDescent="0.25">
      <c r="A390" s="7">
        <v>42929</v>
      </c>
      <c r="B390" s="2" t="s">
        <v>55</v>
      </c>
      <c r="C390" s="3">
        <f>(COUNT(UserTrials[[#This Row],[Event 1]:[Time 56]])-2)/2</f>
        <v>4</v>
      </c>
      <c r="D390">
        <v>2</v>
      </c>
      <c r="E390" t="s">
        <v>28</v>
      </c>
      <c r="F390" t="s">
        <v>6</v>
      </c>
      <c r="G390" t="s">
        <v>29</v>
      </c>
      <c r="H390" t="s">
        <v>3</v>
      </c>
      <c r="I390" s="1">
        <v>3.0520999644068002E-5</v>
      </c>
      <c r="J390" t="s">
        <v>7</v>
      </c>
      <c r="K390">
        <v>0.98235922399908304</v>
      </c>
      <c r="L390" t="s">
        <v>8</v>
      </c>
      <c r="M390">
        <v>1.0414466649999601</v>
      </c>
      <c r="N390" t="s">
        <v>7</v>
      </c>
      <c r="O390">
        <v>1.17466809100005</v>
      </c>
      <c r="P390" t="s">
        <v>8</v>
      </c>
      <c r="Q390">
        <v>1.2438272550007199</v>
      </c>
      <c r="R390" t="s">
        <v>7</v>
      </c>
      <c r="S390">
        <v>1.4480695860002</v>
      </c>
      <c r="T390" t="s">
        <v>8</v>
      </c>
      <c r="U390">
        <v>1.52757515600023</v>
      </c>
      <c r="V390" t="s">
        <v>7</v>
      </c>
      <c r="W390">
        <v>1.6401953299991801</v>
      </c>
      <c r="X390" t="s">
        <v>8</v>
      </c>
      <c r="Y390">
        <v>1.70972073899974</v>
      </c>
      <c r="Z390" t="s">
        <v>4</v>
      </c>
      <c r="AA390">
        <v>2.7946284129993701</v>
      </c>
    </row>
    <row r="391" spans="1:35" hidden="1" x14ac:dyDescent="0.25">
      <c r="A391" s="7">
        <v>42929</v>
      </c>
      <c r="B391" s="2" t="s">
        <v>55</v>
      </c>
      <c r="C391" s="3">
        <f>(COUNT(UserTrials[[#This Row],[Event 1]:[Time 56]])-2)/2</f>
        <v>4</v>
      </c>
      <c r="D391">
        <v>3</v>
      </c>
      <c r="E391" t="s">
        <v>28</v>
      </c>
      <c r="F391" t="s">
        <v>6</v>
      </c>
      <c r="G391" t="s">
        <v>29</v>
      </c>
      <c r="H391" t="s">
        <v>3</v>
      </c>
      <c r="I391">
        <v>0</v>
      </c>
      <c r="J391" t="s">
        <v>7</v>
      </c>
      <c r="K391">
        <v>0.85978940899985901</v>
      </c>
      <c r="L391" t="s">
        <v>8</v>
      </c>
      <c r="M391">
        <v>0.91915153399895599</v>
      </c>
      <c r="N391" t="s">
        <v>7</v>
      </c>
      <c r="O391">
        <v>1.0316496270006601</v>
      </c>
      <c r="P391" t="s">
        <v>8</v>
      </c>
      <c r="Q391">
        <v>1.1216847249997901</v>
      </c>
      <c r="R391" t="s">
        <v>7</v>
      </c>
      <c r="S391">
        <v>1.21550434900018</v>
      </c>
      <c r="T391" t="s">
        <v>8</v>
      </c>
      <c r="U391">
        <v>1.29363650400046</v>
      </c>
      <c r="V391" t="s">
        <v>7</v>
      </c>
      <c r="W391">
        <v>1.39618495399918</v>
      </c>
      <c r="X391" t="s">
        <v>8</v>
      </c>
      <c r="Y391">
        <v>1.45554707799965</v>
      </c>
      <c r="Z391" t="s">
        <v>4</v>
      </c>
      <c r="AA391">
        <v>1.7202807880002999</v>
      </c>
    </row>
    <row r="392" spans="1:35" hidden="1" x14ac:dyDescent="0.25">
      <c r="A392" s="7">
        <v>42929</v>
      </c>
      <c r="B392" s="2" t="s">
        <v>55</v>
      </c>
      <c r="C392" s="3">
        <f>(COUNT(UserTrials[[#This Row],[Event 1]:[Time 56]])-2)/2</f>
        <v>4</v>
      </c>
      <c r="D392">
        <v>4</v>
      </c>
      <c r="E392" t="s">
        <v>28</v>
      </c>
      <c r="F392" t="s">
        <v>6</v>
      </c>
      <c r="G392" t="s">
        <v>29</v>
      </c>
      <c r="H392" t="s">
        <v>3</v>
      </c>
      <c r="I392" s="1">
        <v>3.0519999199896099E-5</v>
      </c>
      <c r="J392" t="s">
        <v>7</v>
      </c>
      <c r="K392">
        <v>0.46528307599874003</v>
      </c>
      <c r="L392" t="s">
        <v>8</v>
      </c>
      <c r="M392">
        <v>0.51472607899995604</v>
      </c>
      <c r="N392" t="s">
        <v>7</v>
      </c>
      <c r="O392">
        <v>0.61669464300029997</v>
      </c>
      <c r="P392" t="s">
        <v>8</v>
      </c>
      <c r="Q392">
        <v>0.69681062000017802</v>
      </c>
      <c r="R392" t="s">
        <v>7</v>
      </c>
      <c r="S392">
        <v>0.80924767199940095</v>
      </c>
      <c r="T392" t="s">
        <v>8</v>
      </c>
      <c r="U392">
        <v>0.86876239799858002</v>
      </c>
      <c r="V392" t="s">
        <v>7</v>
      </c>
      <c r="W392">
        <v>0.97155501199995298</v>
      </c>
      <c r="X392" t="s">
        <v>8</v>
      </c>
      <c r="Y392">
        <v>1.05099954199977</v>
      </c>
      <c r="Z392" t="s">
        <v>4</v>
      </c>
      <c r="AA392">
        <v>1.30694338299872</v>
      </c>
    </row>
    <row r="393" spans="1:35" hidden="1" x14ac:dyDescent="0.25">
      <c r="A393" s="7">
        <v>42929</v>
      </c>
      <c r="B393" s="2" t="s">
        <v>55</v>
      </c>
      <c r="C393" s="3">
        <f>(COUNT(UserTrials[[#This Row],[Event 1]:[Time 56]])-2)/2</f>
        <v>4</v>
      </c>
      <c r="D393">
        <v>5</v>
      </c>
      <c r="E393" t="s">
        <v>28</v>
      </c>
      <c r="F393" t="s">
        <v>6</v>
      </c>
      <c r="G393" t="s">
        <v>29</v>
      </c>
      <c r="H393" t="s">
        <v>3</v>
      </c>
      <c r="I393">
        <v>0</v>
      </c>
      <c r="J393" t="s">
        <v>7</v>
      </c>
      <c r="K393">
        <v>0.38284755200038401</v>
      </c>
      <c r="L393" t="s">
        <v>8</v>
      </c>
      <c r="M393">
        <v>0.46360445699974601</v>
      </c>
      <c r="N393" t="s">
        <v>7</v>
      </c>
      <c r="O393">
        <v>0.55501297100090596</v>
      </c>
      <c r="P393" t="s">
        <v>8</v>
      </c>
      <c r="Q393">
        <v>0.62441630000102999</v>
      </c>
      <c r="R393" t="s">
        <v>7</v>
      </c>
      <c r="S393">
        <v>0.78748664700105997</v>
      </c>
      <c r="T393" t="s">
        <v>8</v>
      </c>
      <c r="U393">
        <v>0.87736914500055696</v>
      </c>
      <c r="V393" t="s">
        <v>7</v>
      </c>
      <c r="W393">
        <v>0.95965206800064995</v>
      </c>
      <c r="X393" t="s">
        <v>8</v>
      </c>
      <c r="Y393">
        <v>1.0495345649997001</v>
      </c>
      <c r="Z393" t="s">
        <v>4</v>
      </c>
      <c r="AA393">
        <v>1.3337707919999899</v>
      </c>
    </row>
    <row r="394" spans="1:35" hidden="1" x14ac:dyDescent="0.25">
      <c r="A394" s="7">
        <v>42929</v>
      </c>
      <c r="B394" s="2" t="s">
        <v>55</v>
      </c>
      <c r="C394" s="3">
        <f>(COUNT(UserTrials[[#This Row],[Event 1]:[Time 56]])-2)/2</f>
        <v>4</v>
      </c>
      <c r="D394">
        <v>6</v>
      </c>
      <c r="E394" t="s">
        <v>28</v>
      </c>
      <c r="F394" t="s">
        <v>6</v>
      </c>
      <c r="G394" t="s">
        <v>29</v>
      </c>
      <c r="H394" t="s">
        <v>3</v>
      </c>
      <c r="I394">
        <v>0</v>
      </c>
      <c r="J394" t="s">
        <v>7</v>
      </c>
      <c r="K394">
        <v>0.40573783200125002</v>
      </c>
      <c r="L394" t="s">
        <v>8</v>
      </c>
      <c r="M394">
        <v>0.464245385001049</v>
      </c>
      <c r="N394" t="s">
        <v>7</v>
      </c>
      <c r="O394">
        <v>0.56703799900060403</v>
      </c>
      <c r="P394" t="s">
        <v>8</v>
      </c>
      <c r="Q394">
        <v>0.64663513100094805</v>
      </c>
      <c r="R394" t="s">
        <v>7</v>
      </c>
      <c r="S394">
        <v>0.779887076001614</v>
      </c>
      <c r="T394" t="s">
        <v>8</v>
      </c>
      <c r="U394">
        <v>0.86946436800099003</v>
      </c>
      <c r="V394" t="s">
        <v>7</v>
      </c>
      <c r="W394">
        <v>0.95165573200028997</v>
      </c>
      <c r="X394" t="s">
        <v>8</v>
      </c>
      <c r="Y394">
        <v>1.01107889700142</v>
      </c>
      <c r="Z394" t="s">
        <v>4</v>
      </c>
      <c r="AA394">
        <v>1.2554249969998601</v>
      </c>
    </row>
    <row r="395" spans="1:35" hidden="1" x14ac:dyDescent="0.25">
      <c r="A395" s="7">
        <v>42929</v>
      </c>
      <c r="B395" s="2" t="s">
        <v>55</v>
      </c>
      <c r="C395" s="3">
        <f>(COUNT(UserTrials[[#This Row],[Event 1]:[Time 56]])-2)/2</f>
        <v>4</v>
      </c>
      <c r="D395">
        <v>7</v>
      </c>
      <c r="E395" t="s">
        <v>28</v>
      </c>
      <c r="F395" t="s">
        <v>6</v>
      </c>
      <c r="G395" t="s">
        <v>29</v>
      </c>
      <c r="H395" t="s">
        <v>3</v>
      </c>
      <c r="I395">
        <v>0</v>
      </c>
      <c r="J395" t="s">
        <v>7</v>
      </c>
      <c r="K395">
        <v>0.39294979400074198</v>
      </c>
      <c r="L395" t="s">
        <v>8</v>
      </c>
      <c r="M395">
        <v>0.45228139800019501</v>
      </c>
      <c r="N395" t="s">
        <v>7</v>
      </c>
      <c r="O395">
        <v>0.55479932799971698</v>
      </c>
      <c r="P395" t="s">
        <v>8</v>
      </c>
      <c r="Q395">
        <v>0.64446818299984399</v>
      </c>
      <c r="R395" t="s">
        <v>7</v>
      </c>
      <c r="S395">
        <v>0.78116893100013796</v>
      </c>
      <c r="T395" t="s">
        <v>8</v>
      </c>
      <c r="U395">
        <v>0.84727605700027198</v>
      </c>
      <c r="V395" t="s">
        <v>7</v>
      </c>
      <c r="W395">
        <v>0.94985502800045596</v>
      </c>
      <c r="X395" t="s">
        <v>8</v>
      </c>
      <c r="Y395">
        <v>0.99880970599951902</v>
      </c>
      <c r="Z395" t="s">
        <v>4</v>
      </c>
      <c r="AA395">
        <v>1.23320616599994</v>
      </c>
    </row>
    <row r="396" spans="1:35" hidden="1" x14ac:dyDescent="0.25">
      <c r="A396" s="7">
        <v>42929</v>
      </c>
      <c r="B396" s="2" t="s">
        <v>55</v>
      </c>
      <c r="C396" s="3">
        <f>(COUNT(UserTrials[[#This Row],[Event 1]:[Time 56]])-2)/2</f>
        <v>4</v>
      </c>
      <c r="D396">
        <v>8</v>
      </c>
      <c r="E396" t="s">
        <v>28</v>
      </c>
      <c r="F396" t="s">
        <v>6</v>
      </c>
      <c r="G396" t="s">
        <v>29</v>
      </c>
      <c r="H396" t="s">
        <v>3</v>
      </c>
      <c r="I396">
        <v>0</v>
      </c>
      <c r="J396" t="s">
        <v>7</v>
      </c>
      <c r="K396">
        <v>0.402929955000217</v>
      </c>
      <c r="L396" t="s">
        <v>8</v>
      </c>
      <c r="M396">
        <v>0.431588585001009</v>
      </c>
      <c r="N396" t="s">
        <v>7</v>
      </c>
      <c r="O396">
        <v>0.56490157100051797</v>
      </c>
      <c r="P396" t="s">
        <v>8</v>
      </c>
      <c r="Q396">
        <v>0.63430489699931003</v>
      </c>
      <c r="R396" t="s">
        <v>7</v>
      </c>
      <c r="S396">
        <v>0.76749580199975698</v>
      </c>
      <c r="T396" t="s">
        <v>8</v>
      </c>
      <c r="U396">
        <v>0.85722569700010298</v>
      </c>
      <c r="V396" t="s">
        <v>7</v>
      </c>
      <c r="W396">
        <v>0.94967190500028598</v>
      </c>
      <c r="X396" t="s">
        <v>8</v>
      </c>
      <c r="Y396">
        <v>1.0421791539993099</v>
      </c>
      <c r="Z396" t="s">
        <v>4</v>
      </c>
      <c r="AA396">
        <v>1.3242484349993899</v>
      </c>
    </row>
    <row r="397" spans="1:35" hidden="1" x14ac:dyDescent="0.25">
      <c r="A397" s="7">
        <v>42929</v>
      </c>
      <c r="B397" s="2" t="s">
        <v>55</v>
      </c>
      <c r="C397" s="3">
        <f>(COUNT(UserTrials[[#This Row],[Event 1]:[Time 56]])-2)/2</f>
        <v>4</v>
      </c>
      <c r="D397">
        <v>9</v>
      </c>
      <c r="E397" t="s">
        <v>28</v>
      </c>
      <c r="F397" t="s">
        <v>6</v>
      </c>
      <c r="G397" t="s">
        <v>29</v>
      </c>
      <c r="H397" t="s">
        <v>3</v>
      </c>
      <c r="I397">
        <v>0</v>
      </c>
      <c r="J397" t="s">
        <v>7</v>
      </c>
      <c r="K397">
        <v>0.85969784799999605</v>
      </c>
      <c r="L397" t="s">
        <v>8</v>
      </c>
      <c r="M397">
        <v>0.92882649199964296</v>
      </c>
      <c r="N397" t="s">
        <v>7</v>
      </c>
      <c r="O397">
        <v>1.0520982749985699</v>
      </c>
      <c r="P397" t="s">
        <v>8</v>
      </c>
      <c r="Q397">
        <v>1.1214710819986</v>
      </c>
      <c r="R397" t="s">
        <v>7</v>
      </c>
      <c r="S397">
        <v>1.34552113499921</v>
      </c>
      <c r="T397" t="s">
        <v>8</v>
      </c>
      <c r="U397">
        <v>1.40494429999853</v>
      </c>
      <c r="V397" t="s">
        <v>7</v>
      </c>
      <c r="W397">
        <v>1.5175644749997399</v>
      </c>
      <c r="X397" t="s">
        <v>8</v>
      </c>
      <c r="Y397">
        <v>1.56658019199858</v>
      </c>
      <c r="Z397" t="s">
        <v>4</v>
      </c>
      <c r="AA397">
        <v>2.1555623379990698</v>
      </c>
    </row>
    <row r="398" spans="1:35" hidden="1" x14ac:dyDescent="0.25">
      <c r="A398" s="7">
        <v>42929</v>
      </c>
      <c r="B398" s="2" t="s">
        <v>55</v>
      </c>
      <c r="C398" s="3">
        <f>(COUNT(UserTrials[[#This Row],[Event 1]:[Time 56]])-2)/2</f>
        <v>4</v>
      </c>
      <c r="D398">
        <v>10</v>
      </c>
      <c r="E398" t="s">
        <v>28</v>
      </c>
      <c r="F398" t="s">
        <v>6</v>
      </c>
      <c r="G398" t="s">
        <v>29</v>
      </c>
      <c r="H398" t="s">
        <v>3</v>
      </c>
      <c r="I398" s="1">
        <v>3.0520001018885503E-5</v>
      </c>
      <c r="J398" t="s">
        <v>7</v>
      </c>
      <c r="K398">
        <v>0.96966274900114502</v>
      </c>
      <c r="L398" t="s">
        <v>8</v>
      </c>
      <c r="M398">
        <v>1.0592705630006001</v>
      </c>
      <c r="N398" t="s">
        <v>7</v>
      </c>
      <c r="O398">
        <v>1.1623073390001</v>
      </c>
      <c r="P398" t="s">
        <v>8</v>
      </c>
      <c r="Q398">
        <v>1.24159926600077</v>
      </c>
      <c r="R398" t="s">
        <v>7</v>
      </c>
      <c r="S398">
        <v>1.4156264299999699</v>
      </c>
      <c r="T398" t="s">
        <v>8</v>
      </c>
      <c r="U398">
        <v>1.47504959400066</v>
      </c>
      <c r="V398" t="s">
        <v>7</v>
      </c>
      <c r="W398">
        <v>1.57698763700136</v>
      </c>
      <c r="X398" t="s">
        <v>8</v>
      </c>
      <c r="Y398">
        <v>1.6565542490006899</v>
      </c>
      <c r="Z398" t="s">
        <v>4</v>
      </c>
      <c r="AA398">
        <v>2.2655882779999899</v>
      </c>
    </row>
    <row r="399" spans="1:35" hidden="1" x14ac:dyDescent="0.25">
      <c r="A399" s="7">
        <v>42929</v>
      </c>
      <c r="B399" s="2" t="s">
        <v>55</v>
      </c>
      <c r="C399" s="3">
        <f>(COUNT(UserTrials[[#This Row],[Event 1]:[Time 56]])-2)/2</f>
        <v>4</v>
      </c>
      <c r="D399">
        <v>11</v>
      </c>
      <c r="E399" t="s">
        <v>28</v>
      </c>
      <c r="F399" t="s">
        <v>6</v>
      </c>
      <c r="G399" t="s">
        <v>29</v>
      </c>
      <c r="H399" t="s">
        <v>3</v>
      </c>
      <c r="I399" s="1">
        <v>3.0520999644068002E-5</v>
      </c>
      <c r="J399" t="s">
        <v>7</v>
      </c>
      <c r="K399">
        <v>0.52556081200054905</v>
      </c>
      <c r="L399" t="s">
        <v>8</v>
      </c>
      <c r="M399">
        <v>0.58473981499992</v>
      </c>
      <c r="N399" t="s">
        <v>7</v>
      </c>
      <c r="O399">
        <v>0.707981079000092</v>
      </c>
      <c r="P399" t="s">
        <v>8</v>
      </c>
      <c r="Q399">
        <v>0.78730352700040296</v>
      </c>
      <c r="R399" t="s">
        <v>7</v>
      </c>
      <c r="S399">
        <v>1.04227071700006</v>
      </c>
      <c r="T399" t="s">
        <v>8</v>
      </c>
      <c r="U399">
        <v>1.12162368499957</v>
      </c>
      <c r="V399" t="s">
        <v>7</v>
      </c>
      <c r="W399">
        <v>1.24431558099968</v>
      </c>
      <c r="X399" t="s">
        <v>8</v>
      </c>
      <c r="Y399">
        <v>1.3160384570001</v>
      </c>
      <c r="Z399" t="s">
        <v>4</v>
      </c>
      <c r="AA399">
        <v>3.7248588439997499</v>
      </c>
    </row>
    <row r="400" spans="1:35" hidden="1" x14ac:dyDescent="0.25">
      <c r="A400" s="7">
        <v>42929</v>
      </c>
      <c r="B400" s="2" t="s">
        <v>55</v>
      </c>
      <c r="C400" s="3">
        <f>(COUNT(UserTrials[[#This Row],[Event 1]:[Time 56]])-2)/2</f>
        <v>4</v>
      </c>
      <c r="D400">
        <v>12</v>
      </c>
      <c r="E400" t="s">
        <v>28</v>
      </c>
      <c r="F400" t="s">
        <v>6</v>
      </c>
      <c r="G400" t="s">
        <v>29</v>
      </c>
      <c r="H400" t="s">
        <v>3</v>
      </c>
      <c r="I400">
        <v>0</v>
      </c>
      <c r="J400" t="s">
        <v>7</v>
      </c>
      <c r="K400">
        <v>2.2991301689999002</v>
      </c>
      <c r="L400" t="s">
        <v>8</v>
      </c>
      <c r="M400">
        <v>2.3667327950006398</v>
      </c>
      <c r="N400" t="s">
        <v>7</v>
      </c>
      <c r="O400">
        <v>2.4795055700014901</v>
      </c>
      <c r="P400" t="s">
        <v>8</v>
      </c>
      <c r="Q400">
        <v>2.5490004580005898</v>
      </c>
      <c r="R400" t="s">
        <v>7</v>
      </c>
      <c r="S400">
        <v>2.6820082410013102</v>
      </c>
      <c r="T400" t="s">
        <v>8</v>
      </c>
      <c r="U400">
        <v>2.7414924460008399</v>
      </c>
      <c r="V400" t="s">
        <v>7</v>
      </c>
      <c r="W400">
        <v>2.8441934980000898</v>
      </c>
      <c r="X400" t="s">
        <v>8</v>
      </c>
      <c r="Y400">
        <v>2.9235769870010699</v>
      </c>
      <c r="Z400" t="s">
        <v>4</v>
      </c>
      <c r="AA400">
        <v>3.4711124679997698</v>
      </c>
    </row>
    <row r="401" spans="1:51" hidden="1" x14ac:dyDescent="0.25">
      <c r="A401" s="7">
        <v>42929</v>
      </c>
      <c r="B401" s="2" t="s">
        <v>55</v>
      </c>
      <c r="C401" s="3">
        <f>(COUNT(UserTrials[[#This Row],[Event 1]:[Time 56]])-2)/2</f>
        <v>4</v>
      </c>
      <c r="D401">
        <v>13</v>
      </c>
      <c r="E401" t="s">
        <v>28</v>
      </c>
      <c r="F401" t="s">
        <v>6</v>
      </c>
      <c r="G401" t="s">
        <v>29</v>
      </c>
      <c r="H401" t="s">
        <v>3</v>
      </c>
      <c r="I401">
        <v>0</v>
      </c>
      <c r="J401" t="s">
        <v>7</v>
      </c>
      <c r="K401">
        <v>3.3983213780011199</v>
      </c>
      <c r="L401" t="s">
        <v>8</v>
      </c>
      <c r="M401">
        <v>3.4780711120001699</v>
      </c>
      <c r="N401" t="s">
        <v>7</v>
      </c>
      <c r="O401">
        <v>3.6208148929999799</v>
      </c>
      <c r="P401" t="s">
        <v>8</v>
      </c>
      <c r="Q401">
        <v>3.69043186300041</v>
      </c>
      <c r="R401" t="s">
        <v>7</v>
      </c>
      <c r="S401">
        <v>3.9756447430008799</v>
      </c>
      <c r="T401" t="s">
        <v>8</v>
      </c>
      <c r="U401">
        <v>4.0347016630003001</v>
      </c>
      <c r="V401" t="s">
        <v>7</v>
      </c>
      <c r="W401">
        <v>4.1578208440005202</v>
      </c>
      <c r="X401" t="s">
        <v>8</v>
      </c>
      <c r="Y401">
        <v>4.2171829690014402</v>
      </c>
      <c r="Z401" t="s">
        <v>4</v>
      </c>
      <c r="AA401">
        <v>4.7751564160007502</v>
      </c>
    </row>
    <row r="402" spans="1:51" hidden="1" x14ac:dyDescent="0.25">
      <c r="A402" s="7">
        <v>42929</v>
      </c>
      <c r="B402" s="2" t="s">
        <v>55</v>
      </c>
      <c r="C402" s="3">
        <f>(COUNT(UserTrials[[#This Row],[Event 1]:[Time 56]])-2)/2</f>
        <v>4</v>
      </c>
      <c r="D402">
        <v>14</v>
      </c>
      <c r="E402" t="s">
        <v>28</v>
      </c>
      <c r="F402" t="s">
        <v>6</v>
      </c>
      <c r="G402" t="s">
        <v>29</v>
      </c>
      <c r="H402" t="s">
        <v>3</v>
      </c>
      <c r="I402">
        <v>0</v>
      </c>
      <c r="J402" t="s">
        <v>7</v>
      </c>
      <c r="K402">
        <v>0.38232870499996302</v>
      </c>
      <c r="L402" t="s">
        <v>8</v>
      </c>
      <c r="M402">
        <v>0.43201587200019198</v>
      </c>
      <c r="N402" t="s">
        <v>7</v>
      </c>
      <c r="O402">
        <v>0.57622463100051302</v>
      </c>
      <c r="P402" t="s">
        <v>8</v>
      </c>
      <c r="Q402">
        <v>0.60323516000062205</v>
      </c>
      <c r="R402" t="s">
        <v>7</v>
      </c>
      <c r="S402">
        <v>0.80735541000103594</v>
      </c>
      <c r="T402" t="s">
        <v>8</v>
      </c>
      <c r="U402">
        <v>0.83659392700064905</v>
      </c>
      <c r="V402" t="s">
        <v>7</v>
      </c>
      <c r="W402">
        <v>0.95922478300053604</v>
      </c>
      <c r="X402" t="s">
        <v>8</v>
      </c>
      <c r="Y402">
        <v>0.96767892600109895</v>
      </c>
      <c r="Z402" t="s">
        <v>4</v>
      </c>
      <c r="AA402">
        <v>1.31374942799993</v>
      </c>
    </row>
    <row r="403" spans="1:51" hidden="1" x14ac:dyDescent="0.25">
      <c r="A403" s="7">
        <v>42929</v>
      </c>
      <c r="B403" s="2" t="s">
        <v>55</v>
      </c>
      <c r="C403" s="3">
        <f>(COUNT(UserTrials[[#This Row],[Event 1]:[Time 56]])-2)/2</f>
        <v>4</v>
      </c>
      <c r="D403">
        <v>15</v>
      </c>
      <c r="E403" t="s">
        <v>28</v>
      </c>
      <c r="F403" t="s">
        <v>6</v>
      </c>
      <c r="G403" t="s">
        <v>29</v>
      </c>
      <c r="H403" t="s">
        <v>3</v>
      </c>
      <c r="I403">
        <v>0</v>
      </c>
      <c r="J403" t="s">
        <v>7</v>
      </c>
      <c r="K403">
        <v>0.36197161700147201</v>
      </c>
      <c r="L403" t="s">
        <v>8</v>
      </c>
      <c r="M403">
        <v>0.40064092800093898</v>
      </c>
      <c r="N403" t="s">
        <v>7</v>
      </c>
      <c r="O403">
        <v>0.52424843600056104</v>
      </c>
      <c r="P403" t="s">
        <v>8</v>
      </c>
      <c r="Q403">
        <v>0.57338623500072505</v>
      </c>
      <c r="R403" t="s">
        <v>7</v>
      </c>
      <c r="S403">
        <v>0.80726385000161804</v>
      </c>
      <c r="T403" t="s">
        <v>8</v>
      </c>
      <c r="U403">
        <v>0.83689913100169999</v>
      </c>
      <c r="V403" t="s">
        <v>7</v>
      </c>
      <c r="W403">
        <v>0.97018159700019102</v>
      </c>
      <c r="X403" t="s">
        <v>8</v>
      </c>
      <c r="Y403">
        <v>1.0082710210008301</v>
      </c>
      <c r="Z403" t="s">
        <v>4</v>
      </c>
      <c r="AA403">
        <v>1.3439340770000801</v>
      </c>
    </row>
    <row r="404" spans="1:51" hidden="1" x14ac:dyDescent="0.25">
      <c r="A404" s="7">
        <v>42929</v>
      </c>
      <c r="B404" s="2" t="s">
        <v>55</v>
      </c>
      <c r="C404" s="3">
        <f>(COUNT(UserTrials[[#This Row],[Event 1]:[Time 56]])-2)/2</f>
        <v>10</v>
      </c>
      <c r="D404">
        <v>16</v>
      </c>
      <c r="E404" t="s">
        <v>28</v>
      </c>
      <c r="F404" t="s">
        <v>6</v>
      </c>
      <c r="G404" t="s">
        <v>29</v>
      </c>
      <c r="H404" t="s">
        <v>3</v>
      </c>
      <c r="I404">
        <v>0</v>
      </c>
      <c r="J404" t="s">
        <v>7</v>
      </c>
      <c r="K404">
        <v>12.4953446560011</v>
      </c>
      <c r="L404" t="s">
        <v>8</v>
      </c>
      <c r="M404">
        <v>12.5243390110008</v>
      </c>
      <c r="N404" t="s">
        <v>7</v>
      </c>
      <c r="O404">
        <v>12.6488926500005</v>
      </c>
      <c r="P404" t="s">
        <v>8</v>
      </c>
      <c r="Q404">
        <v>12.676299944001499</v>
      </c>
      <c r="R404" t="s">
        <v>7</v>
      </c>
      <c r="S404">
        <v>12.7895610450013</v>
      </c>
      <c r="T404" t="s">
        <v>8</v>
      </c>
      <c r="U404">
        <v>12.818158635000101</v>
      </c>
      <c r="V404" t="s">
        <v>7</v>
      </c>
      <c r="W404">
        <v>12.9316638990003</v>
      </c>
      <c r="X404" t="s">
        <v>8</v>
      </c>
      <c r="Y404">
        <v>12.9706689360009</v>
      </c>
      <c r="Z404" t="s">
        <v>7</v>
      </c>
      <c r="AA404">
        <v>13.073888834000099</v>
      </c>
      <c r="AB404" t="s">
        <v>8</v>
      </c>
      <c r="AC404">
        <v>13.113076993000499</v>
      </c>
      <c r="AD404" t="s">
        <v>7</v>
      </c>
      <c r="AE404">
        <v>13.2259718500008</v>
      </c>
      <c r="AF404" t="s">
        <v>8</v>
      </c>
      <c r="AG404">
        <v>13.2550882840005</v>
      </c>
      <c r="AH404" t="s">
        <v>7</v>
      </c>
      <c r="AI404">
        <v>13.368074703001099</v>
      </c>
      <c r="AJ404" t="s">
        <v>8</v>
      </c>
      <c r="AK404">
        <v>13.397313220000701</v>
      </c>
      <c r="AL404" t="s">
        <v>7</v>
      </c>
      <c r="AM404">
        <v>13.510299639001399</v>
      </c>
      <c r="AN404" t="s">
        <v>8</v>
      </c>
      <c r="AO404">
        <v>13.539965440000699</v>
      </c>
      <c r="AP404" t="s">
        <v>7</v>
      </c>
      <c r="AQ404">
        <v>13.662565776001401</v>
      </c>
      <c r="AR404" t="s">
        <v>8</v>
      </c>
      <c r="AS404">
        <v>13.701814975000101</v>
      </c>
      <c r="AT404" t="s">
        <v>7</v>
      </c>
      <c r="AU404">
        <v>13.8142520260007</v>
      </c>
      <c r="AV404" t="s">
        <v>8</v>
      </c>
      <c r="AW404">
        <v>13.8437041870001</v>
      </c>
      <c r="AX404" t="s">
        <v>4</v>
      </c>
      <c r="AY404">
        <v>15.7225993480005</v>
      </c>
    </row>
    <row r="405" spans="1:51" x14ac:dyDescent="0.25">
      <c r="A405" s="7">
        <v>42929</v>
      </c>
      <c r="B405" s="3" t="s">
        <v>56</v>
      </c>
      <c r="C405" s="3">
        <f>(COUNT(UserTrials[[#This Row],[Event 1]:[Time 56]])-2)/2</f>
        <v>6</v>
      </c>
      <c r="D405">
        <v>17</v>
      </c>
      <c r="E405" t="s">
        <v>30</v>
      </c>
      <c r="F405" t="s">
        <v>6</v>
      </c>
      <c r="G405" t="s">
        <v>29</v>
      </c>
      <c r="H405" t="s">
        <v>3</v>
      </c>
      <c r="I405" s="1">
        <v>3.0519999199896099E-5</v>
      </c>
      <c r="J405" t="s">
        <v>7</v>
      </c>
      <c r="K405">
        <v>4.0049748209985401</v>
      </c>
      <c r="L405" t="s">
        <v>8</v>
      </c>
      <c r="M405">
        <v>4.0896688539996804</v>
      </c>
      <c r="N405" t="s">
        <v>7</v>
      </c>
      <c r="O405">
        <v>4.4256065929985198</v>
      </c>
      <c r="P405" t="s">
        <v>8</v>
      </c>
      <c r="Q405">
        <v>4.4958339690001496</v>
      </c>
      <c r="R405" t="s">
        <v>7</v>
      </c>
      <c r="S405">
        <v>4.6291469539992196</v>
      </c>
      <c r="T405" t="s">
        <v>8</v>
      </c>
      <c r="U405">
        <v>4.68872272299995</v>
      </c>
      <c r="V405" t="s">
        <v>7</v>
      </c>
      <c r="W405">
        <v>5.0758431249996603</v>
      </c>
      <c r="X405" t="s">
        <v>8</v>
      </c>
      <c r="Y405">
        <v>5.1357546149993096</v>
      </c>
      <c r="Z405" t="s">
        <v>7</v>
      </c>
      <c r="AA405">
        <v>5.2787425589995101</v>
      </c>
      <c r="AB405" t="s">
        <v>8</v>
      </c>
      <c r="AC405">
        <v>5.3485426509996596</v>
      </c>
      <c r="AD405" t="s">
        <v>7</v>
      </c>
      <c r="AE405">
        <v>5.6545399049991802</v>
      </c>
      <c r="AF405" t="s">
        <v>8</v>
      </c>
      <c r="AG405">
        <v>5.7038913460000904</v>
      </c>
      <c r="AH405" t="s">
        <v>4</v>
      </c>
      <c r="AI405">
        <v>7.4003967640001003</v>
      </c>
    </row>
    <row r="406" spans="1:51" x14ac:dyDescent="0.25">
      <c r="A406" s="7">
        <v>42929</v>
      </c>
      <c r="B406" s="3" t="s">
        <v>56</v>
      </c>
      <c r="C406" s="3">
        <f>(COUNT(UserTrials[[#This Row],[Event 1]:[Time 56]])-2)/2</f>
        <v>6</v>
      </c>
      <c r="D406">
        <v>18</v>
      </c>
      <c r="E406" t="s">
        <v>30</v>
      </c>
      <c r="F406" t="s">
        <v>6</v>
      </c>
      <c r="G406" t="s">
        <v>29</v>
      </c>
      <c r="H406" t="s">
        <v>3</v>
      </c>
      <c r="I406">
        <v>0</v>
      </c>
      <c r="J406" t="s">
        <v>7</v>
      </c>
      <c r="K406">
        <v>20.8687013559992</v>
      </c>
      <c r="L406" t="s">
        <v>8</v>
      </c>
      <c r="M406">
        <v>20.927880356999498</v>
      </c>
      <c r="N406" t="s">
        <v>7</v>
      </c>
      <c r="O406">
        <v>21.247062410999199</v>
      </c>
      <c r="P406" t="s">
        <v>8</v>
      </c>
      <c r="Q406">
        <v>21.293758581999999</v>
      </c>
      <c r="R406" t="s">
        <v>7</v>
      </c>
      <c r="S406">
        <v>21.438425145999599</v>
      </c>
      <c r="T406" t="s">
        <v>8</v>
      </c>
      <c r="U406">
        <v>21.475934682999601</v>
      </c>
      <c r="V406" t="s">
        <v>7</v>
      </c>
      <c r="W406">
        <v>21.862627802000102</v>
      </c>
      <c r="X406" t="s">
        <v>8</v>
      </c>
      <c r="Y406">
        <v>21.922447730999899</v>
      </c>
      <c r="Z406" t="s">
        <v>7</v>
      </c>
      <c r="AA406">
        <v>22.105478403000198</v>
      </c>
      <c r="AB406" t="s">
        <v>8</v>
      </c>
      <c r="AC406">
        <v>22.114237750000001</v>
      </c>
      <c r="AD406" t="s">
        <v>7</v>
      </c>
      <c r="AE406">
        <v>22.359560503998999</v>
      </c>
      <c r="AF406" t="s">
        <v>8</v>
      </c>
      <c r="AG406">
        <v>22.419319391999998</v>
      </c>
      <c r="AH406" t="s">
        <v>4</v>
      </c>
      <c r="AI406">
        <v>23.9532427859994</v>
      </c>
    </row>
    <row r="407" spans="1:51" x14ac:dyDescent="0.25">
      <c r="A407" s="7">
        <v>42929</v>
      </c>
      <c r="B407" s="3" t="s">
        <v>56</v>
      </c>
      <c r="C407" s="3">
        <f>(COUNT(UserTrials[[#This Row],[Event 1]:[Time 56]])-2)/2</f>
        <v>6</v>
      </c>
      <c r="D407">
        <v>19</v>
      </c>
      <c r="E407" t="s">
        <v>30</v>
      </c>
      <c r="F407" t="s">
        <v>6</v>
      </c>
      <c r="G407" t="s">
        <v>29</v>
      </c>
      <c r="H407" t="s">
        <v>3</v>
      </c>
      <c r="I407">
        <v>0</v>
      </c>
      <c r="J407" t="s">
        <v>7</v>
      </c>
      <c r="K407">
        <v>2.5586754169999</v>
      </c>
      <c r="L407" t="s">
        <v>8</v>
      </c>
      <c r="M407">
        <v>2.6364413240007698</v>
      </c>
      <c r="N407" t="s">
        <v>7</v>
      </c>
      <c r="O407">
        <v>3.0635128949997998</v>
      </c>
      <c r="P407" t="s">
        <v>8</v>
      </c>
      <c r="Q407">
        <v>3.1338623540013901</v>
      </c>
      <c r="R407" t="s">
        <v>7</v>
      </c>
      <c r="S407">
        <v>3.2772165420010402</v>
      </c>
      <c r="T407" t="s">
        <v>8</v>
      </c>
      <c r="U407">
        <v>3.3280329629997101</v>
      </c>
      <c r="V407" t="s">
        <v>7</v>
      </c>
      <c r="W407">
        <v>3.7541278810003802</v>
      </c>
      <c r="X407" t="s">
        <v>8</v>
      </c>
      <c r="Y407">
        <v>3.8239890130007499</v>
      </c>
      <c r="Z407" t="s">
        <v>7</v>
      </c>
      <c r="AA407">
        <v>4.0485273909998796</v>
      </c>
      <c r="AB407" t="s">
        <v>8</v>
      </c>
      <c r="AC407">
        <v>4.1080421189999399</v>
      </c>
      <c r="AD407" t="s">
        <v>7</v>
      </c>
      <c r="AE407">
        <v>4.5665496720011998</v>
      </c>
      <c r="AF407" t="s">
        <v>8</v>
      </c>
      <c r="AG407">
        <v>4.6259117959998504</v>
      </c>
      <c r="AH407" t="s">
        <v>4</v>
      </c>
      <c r="AI407">
        <v>5.246116282</v>
      </c>
    </row>
    <row r="408" spans="1:51" x14ac:dyDescent="0.25">
      <c r="A408" s="7">
        <v>42929</v>
      </c>
      <c r="B408" s="3" t="s">
        <v>56</v>
      </c>
      <c r="C408" s="3">
        <f>(COUNT(UserTrials[[#This Row],[Event 1]:[Time 56]])-2)/2</f>
        <v>6</v>
      </c>
      <c r="D408">
        <v>20</v>
      </c>
      <c r="E408" t="s">
        <v>30</v>
      </c>
      <c r="F408" t="s">
        <v>6</v>
      </c>
      <c r="G408" t="s">
        <v>29</v>
      </c>
      <c r="H408" t="s">
        <v>3</v>
      </c>
      <c r="I408">
        <v>0</v>
      </c>
      <c r="J408" t="s">
        <v>7</v>
      </c>
      <c r="K408">
        <v>2.8913474740002099</v>
      </c>
      <c r="L408" t="s">
        <v>8</v>
      </c>
      <c r="M408">
        <v>2.9508927219994798</v>
      </c>
      <c r="N408" t="s">
        <v>7</v>
      </c>
      <c r="O408">
        <v>3.8047916989999</v>
      </c>
      <c r="P408" t="s">
        <v>8</v>
      </c>
      <c r="Q408">
        <v>3.8643369450001002</v>
      </c>
      <c r="R408" t="s">
        <v>7</v>
      </c>
      <c r="S408">
        <v>4.00775217500086</v>
      </c>
      <c r="T408" t="s">
        <v>8</v>
      </c>
      <c r="U408">
        <v>4.0570425750011001</v>
      </c>
      <c r="V408" t="s">
        <v>7</v>
      </c>
      <c r="W408">
        <v>4.5253776890003703</v>
      </c>
      <c r="X408" t="s">
        <v>8</v>
      </c>
      <c r="Y408">
        <v>4.5849229360010204</v>
      </c>
      <c r="Z408" t="s">
        <v>7</v>
      </c>
      <c r="AA408">
        <v>4.7690828630002198</v>
      </c>
      <c r="AB408" t="s">
        <v>8</v>
      </c>
      <c r="AC408">
        <v>4.8183122230002402</v>
      </c>
      <c r="AD408" t="s">
        <v>7</v>
      </c>
      <c r="AE408">
        <v>6.5344117210006498</v>
      </c>
      <c r="AF408" t="s">
        <v>8</v>
      </c>
      <c r="AG408">
        <v>6.6138867700010397</v>
      </c>
      <c r="AH408" t="s">
        <v>4</v>
      </c>
      <c r="AI408">
        <v>7.43744849700124</v>
      </c>
    </row>
    <row r="409" spans="1:51" x14ac:dyDescent="0.25">
      <c r="A409" s="7">
        <v>42929</v>
      </c>
      <c r="B409" s="3" t="s">
        <v>56</v>
      </c>
      <c r="C409" s="3">
        <f>(COUNT(UserTrials[[#This Row],[Event 1]:[Time 56]])-2)/2</f>
        <v>6</v>
      </c>
      <c r="D409">
        <v>21</v>
      </c>
      <c r="E409" t="s">
        <v>30</v>
      </c>
      <c r="F409" t="s">
        <v>6</v>
      </c>
      <c r="G409" t="s">
        <v>29</v>
      </c>
      <c r="H409" t="s">
        <v>3</v>
      </c>
      <c r="I409">
        <v>0</v>
      </c>
      <c r="J409" t="s">
        <v>7</v>
      </c>
      <c r="K409">
        <v>1.5342591169992299</v>
      </c>
      <c r="L409" t="s">
        <v>8</v>
      </c>
      <c r="M409">
        <v>1.6217305049994999</v>
      </c>
      <c r="N409" t="s">
        <v>7</v>
      </c>
      <c r="O409">
        <v>2.04901571600021</v>
      </c>
      <c r="P409" t="s">
        <v>8</v>
      </c>
      <c r="Q409">
        <v>2.10895772900039</v>
      </c>
      <c r="R409" t="s">
        <v>7</v>
      </c>
      <c r="S409">
        <v>2.2621394769994301</v>
      </c>
      <c r="T409" t="s">
        <v>8</v>
      </c>
      <c r="U409">
        <v>2.32171524300065</v>
      </c>
      <c r="V409" t="s">
        <v>7</v>
      </c>
      <c r="W409">
        <v>2.8710514249996701</v>
      </c>
      <c r="X409" t="s">
        <v>8</v>
      </c>
      <c r="Y409">
        <v>2.9305661519993</v>
      </c>
      <c r="Z409" t="s">
        <v>7</v>
      </c>
      <c r="AA409">
        <v>3.0940027449996701</v>
      </c>
      <c r="AB409" t="s">
        <v>8</v>
      </c>
      <c r="AC409">
        <v>3.1640470000001999</v>
      </c>
      <c r="AD409" t="s">
        <v>7</v>
      </c>
      <c r="AE409">
        <v>3.81498550099968</v>
      </c>
      <c r="AF409" t="s">
        <v>8</v>
      </c>
      <c r="AG409">
        <v>3.88466351200077</v>
      </c>
      <c r="AH409" t="s">
        <v>4</v>
      </c>
      <c r="AI409">
        <v>4.7082862799998102</v>
      </c>
    </row>
    <row r="410" spans="1:51" x14ac:dyDescent="0.25">
      <c r="A410" s="7">
        <v>42929</v>
      </c>
      <c r="B410" s="3" t="s">
        <v>56</v>
      </c>
      <c r="C410" s="3">
        <f>(COUNT(UserTrials[[#This Row],[Event 1]:[Time 56]])-2)/2</f>
        <v>6</v>
      </c>
      <c r="D410">
        <v>22</v>
      </c>
      <c r="E410" t="s">
        <v>30</v>
      </c>
      <c r="F410" t="s">
        <v>6</v>
      </c>
      <c r="G410" t="s">
        <v>29</v>
      </c>
      <c r="H410" t="s">
        <v>3</v>
      </c>
      <c r="I410">
        <v>0</v>
      </c>
      <c r="J410" t="s">
        <v>7</v>
      </c>
      <c r="K410">
        <v>2.0058904310007999</v>
      </c>
      <c r="L410" t="s">
        <v>8</v>
      </c>
      <c r="M410">
        <v>2.0754768810002102</v>
      </c>
      <c r="N410" t="s">
        <v>7</v>
      </c>
      <c r="O410">
        <v>2.57424080500095</v>
      </c>
      <c r="P410" t="s">
        <v>8</v>
      </c>
      <c r="Q410">
        <v>2.6436746520012</v>
      </c>
      <c r="R410" t="s">
        <v>7</v>
      </c>
      <c r="S410">
        <v>2.7768350370006298</v>
      </c>
      <c r="T410" t="s">
        <v>8</v>
      </c>
      <c r="U410">
        <v>2.846696169001</v>
      </c>
      <c r="V410" t="s">
        <v>7</v>
      </c>
      <c r="W410">
        <v>3.3554707760013098</v>
      </c>
      <c r="X410" t="s">
        <v>8</v>
      </c>
      <c r="Y410">
        <v>3.4047306570009801</v>
      </c>
      <c r="Z410" t="s">
        <v>7</v>
      </c>
      <c r="AA410">
        <v>3.56874713700017</v>
      </c>
      <c r="AB410" t="s">
        <v>8</v>
      </c>
      <c r="AC410">
        <v>3.6384861890000999</v>
      </c>
      <c r="AD410" t="s">
        <v>7</v>
      </c>
      <c r="AE410">
        <v>4.2180985800005102</v>
      </c>
      <c r="AF410" t="s">
        <v>8</v>
      </c>
      <c r="AG410">
        <v>4.2673279410009801</v>
      </c>
      <c r="AH410" t="s">
        <v>4</v>
      </c>
      <c r="AI410">
        <v>4.8269494880005297</v>
      </c>
    </row>
    <row r="411" spans="1:51" x14ac:dyDescent="0.25">
      <c r="A411" s="7">
        <v>42929</v>
      </c>
      <c r="B411" s="3" t="s">
        <v>56</v>
      </c>
      <c r="C411" s="3">
        <f>(COUNT(UserTrials[[#This Row],[Event 1]:[Time 56]])-2)/2</f>
        <v>6</v>
      </c>
      <c r="D411">
        <v>23</v>
      </c>
      <c r="E411" t="s">
        <v>30</v>
      </c>
      <c r="F411" t="s">
        <v>6</v>
      </c>
      <c r="G411" t="s">
        <v>29</v>
      </c>
      <c r="H411" t="s">
        <v>3</v>
      </c>
      <c r="I411" s="1">
        <v>3.0521001463057399E-5</v>
      </c>
      <c r="J411" t="s">
        <v>7</v>
      </c>
      <c r="K411">
        <v>1.6952846030017099</v>
      </c>
      <c r="L411" t="s">
        <v>8</v>
      </c>
      <c r="M411">
        <v>1.76328399300109</v>
      </c>
      <c r="N411" t="s">
        <v>7</v>
      </c>
      <c r="O411">
        <v>2.21092629400118</v>
      </c>
      <c r="P411" t="s">
        <v>8</v>
      </c>
      <c r="Q411">
        <v>2.2804822230009401</v>
      </c>
      <c r="R411" t="s">
        <v>7</v>
      </c>
      <c r="S411">
        <v>2.4136426060013001</v>
      </c>
      <c r="T411" t="s">
        <v>8</v>
      </c>
      <c r="U411">
        <v>2.4731573330009202</v>
      </c>
      <c r="V411" t="s">
        <v>7</v>
      </c>
      <c r="W411">
        <v>3.0243857780005698</v>
      </c>
      <c r="X411" t="s">
        <v>8</v>
      </c>
      <c r="Y411">
        <v>3.07224172099995</v>
      </c>
      <c r="Z411" t="s">
        <v>7</v>
      </c>
      <c r="AA411">
        <v>3.2151991460013898</v>
      </c>
      <c r="AB411" t="s">
        <v>8</v>
      </c>
      <c r="AC411">
        <v>3.2851518390016201</v>
      </c>
      <c r="AD411" t="s">
        <v>7</v>
      </c>
      <c r="AE411">
        <v>3.8752937590015701</v>
      </c>
      <c r="AF411" t="s">
        <v>8</v>
      </c>
      <c r="AG411">
        <v>3.9242789570016599</v>
      </c>
      <c r="AH411" t="s">
        <v>4</v>
      </c>
      <c r="AI411">
        <v>4.5648405310003</v>
      </c>
    </row>
    <row r="412" spans="1:51" x14ac:dyDescent="0.25">
      <c r="A412" s="7">
        <v>42929</v>
      </c>
      <c r="B412" s="3" t="s">
        <v>56</v>
      </c>
      <c r="C412" s="3">
        <f>(COUNT(UserTrials[[#This Row],[Event 1]:[Time 56]])-2)/2</f>
        <v>6</v>
      </c>
      <c r="D412">
        <v>24</v>
      </c>
      <c r="E412" t="s">
        <v>30</v>
      </c>
      <c r="F412" t="s">
        <v>6</v>
      </c>
      <c r="G412" t="s">
        <v>29</v>
      </c>
      <c r="H412" t="s">
        <v>3</v>
      </c>
      <c r="I412">
        <v>0</v>
      </c>
      <c r="J412" t="s">
        <v>7</v>
      </c>
      <c r="K412">
        <v>1.57100564599932</v>
      </c>
      <c r="L412" t="s">
        <v>8</v>
      </c>
      <c r="M412">
        <v>1.6310697379994901</v>
      </c>
      <c r="N412" t="s">
        <v>7</v>
      </c>
      <c r="O412">
        <v>2.11176560300009</v>
      </c>
      <c r="P412" t="s">
        <v>8</v>
      </c>
      <c r="Q412">
        <v>2.1684419339999201</v>
      </c>
      <c r="R412" t="s">
        <v>7</v>
      </c>
      <c r="S412">
        <v>2.34198077200017</v>
      </c>
      <c r="T412" t="s">
        <v>8</v>
      </c>
      <c r="U412">
        <v>2.3914848169988501</v>
      </c>
      <c r="V412" t="s">
        <v>7</v>
      </c>
      <c r="W412">
        <v>3.05231191799975</v>
      </c>
      <c r="X412" t="s">
        <v>8</v>
      </c>
      <c r="Y412">
        <v>3.12217304899968</v>
      </c>
      <c r="Z412" t="s">
        <v>7</v>
      </c>
      <c r="AA412">
        <v>3.2858232870003099</v>
      </c>
      <c r="AB412" t="s">
        <v>8</v>
      </c>
      <c r="AC412">
        <v>3.3452159309999798</v>
      </c>
      <c r="AD412" t="s">
        <v>7</v>
      </c>
      <c r="AE412">
        <v>3.8846635119989501</v>
      </c>
      <c r="AF412" t="s">
        <v>8</v>
      </c>
      <c r="AG412">
        <v>3.9541889209995098</v>
      </c>
      <c r="AH412" t="s">
        <v>4</v>
      </c>
      <c r="AI412">
        <v>4.6861284890001098</v>
      </c>
    </row>
    <row r="413" spans="1:51" x14ac:dyDescent="0.25">
      <c r="A413" s="7">
        <v>42929</v>
      </c>
      <c r="B413" s="3" t="s">
        <v>56</v>
      </c>
      <c r="C413" s="3">
        <f>(COUNT(UserTrials[[#This Row],[Event 1]:[Time 56]])-2)/2</f>
        <v>6</v>
      </c>
      <c r="D413">
        <v>25</v>
      </c>
      <c r="E413" t="s">
        <v>30</v>
      </c>
      <c r="F413" t="s">
        <v>6</v>
      </c>
      <c r="G413" t="s">
        <v>29</v>
      </c>
      <c r="H413" t="s">
        <v>3</v>
      </c>
      <c r="I413" s="1">
        <v>3.0520999644068002E-5</v>
      </c>
      <c r="J413" t="s">
        <v>7</v>
      </c>
      <c r="K413">
        <v>2.5964291180007399</v>
      </c>
      <c r="L413" t="s">
        <v>8</v>
      </c>
      <c r="M413">
        <v>2.6661986880008</v>
      </c>
      <c r="N413" t="s">
        <v>7</v>
      </c>
      <c r="O413">
        <v>3.1643827259995301</v>
      </c>
      <c r="P413" t="s">
        <v>8</v>
      </c>
      <c r="Q413">
        <v>3.2237753720000901</v>
      </c>
      <c r="R413" t="s">
        <v>7</v>
      </c>
      <c r="S413">
        <v>3.3670074780002301</v>
      </c>
      <c r="T413" t="s">
        <v>8</v>
      </c>
      <c r="U413">
        <v>3.4267663669998001</v>
      </c>
      <c r="V413" t="s">
        <v>7</v>
      </c>
      <c r="W413">
        <v>4.0062566769993202</v>
      </c>
      <c r="X413" t="s">
        <v>8</v>
      </c>
      <c r="Y413">
        <v>4.0451091100003396</v>
      </c>
      <c r="Z413" t="s">
        <v>7</v>
      </c>
      <c r="AA413">
        <v>4.2090035109995299</v>
      </c>
      <c r="AB413" t="s">
        <v>8</v>
      </c>
      <c r="AC413">
        <v>4.2787730820000398</v>
      </c>
      <c r="AD413" t="s">
        <v>7</v>
      </c>
      <c r="AE413">
        <v>4.7877918510002901</v>
      </c>
      <c r="AF413" t="s">
        <v>8</v>
      </c>
      <c r="AG413">
        <v>4.8573477800000502</v>
      </c>
      <c r="AH413" t="s">
        <v>4</v>
      </c>
      <c r="AI413">
        <v>5.4674195030002002</v>
      </c>
    </row>
    <row r="414" spans="1:51" x14ac:dyDescent="0.25">
      <c r="A414" s="7">
        <v>42929</v>
      </c>
      <c r="B414" s="3" t="s">
        <v>56</v>
      </c>
      <c r="C414" s="3">
        <f>(COUNT(UserTrials[[#This Row],[Event 1]:[Time 56]])-2)/2</f>
        <v>6</v>
      </c>
      <c r="D414">
        <v>26</v>
      </c>
      <c r="E414" t="s">
        <v>30</v>
      </c>
      <c r="F414" t="s">
        <v>6</v>
      </c>
      <c r="G414" t="s">
        <v>29</v>
      </c>
      <c r="H414" t="s">
        <v>3</v>
      </c>
      <c r="I414" s="1">
        <v>3.0519999199896099E-5</v>
      </c>
      <c r="J414" t="s">
        <v>7</v>
      </c>
      <c r="K414">
        <v>1.1956966269990501</v>
      </c>
      <c r="L414" t="s">
        <v>8</v>
      </c>
      <c r="M414">
        <v>1.26534411700049</v>
      </c>
      <c r="N414" t="s">
        <v>7</v>
      </c>
      <c r="O414">
        <v>1.8043949349994299</v>
      </c>
      <c r="P414" t="s">
        <v>8</v>
      </c>
      <c r="Q414">
        <v>1.87413398500029</v>
      </c>
      <c r="R414" t="s">
        <v>7</v>
      </c>
      <c r="S414">
        <v>2.0478559429993699</v>
      </c>
      <c r="T414" t="s">
        <v>8</v>
      </c>
      <c r="U414">
        <v>2.1073096290001501</v>
      </c>
      <c r="V414" t="s">
        <v>7</v>
      </c>
      <c r="W414">
        <v>2.7884632989989702</v>
      </c>
      <c r="X414" t="s">
        <v>8</v>
      </c>
      <c r="Y414">
        <v>2.8479475049989502</v>
      </c>
      <c r="Z414" t="s">
        <v>7</v>
      </c>
      <c r="AA414">
        <v>3.0140393709989399</v>
      </c>
      <c r="AB414" t="s">
        <v>8</v>
      </c>
      <c r="AC414">
        <v>3.0813062710003498</v>
      </c>
      <c r="AD414" t="s">
        <v>7</v>
      </c>
      <c r="AE414">
        <v>3.6203570870002202</v>
      </c>
      <c r="AF414" t="s">
        <v>8</v>
      </c>
      <c r="AG414">
        <v>3.6899740579992701</v>
      </c>
      <c r="AH414" t="s">
        <v>4</v>
      </c>
      <c r="AI414">
        <v>4.2902182199995798</v>
      </c>
    </row>
    <row r="415" spans="1:51" x14ac:dyDescent="0.25">
      <c r="A415" s="7">
        <v>42929</v>
      </c>
      <c r="B415" s="3" t="s">
        <v>56</v>
      </c>
      <c r="C415" s="3">
        <f>(COUNT(UserTrials[[#This Row],[Event 1]:[Time 56]])-2)/2</f>
        <v>6</v>
      </c>
      <c r="D415">
        <v>27</v>
      </c>
      <c r="E415" t="s">
        <v>30</v>
      </c>
      <c r="F415" t="s">
        <v>6</v>
      </c>
      <c r="G415" t="s">
        <v>29</v>
      </c>
      <c r="H415" t="s">
        <v>3</v>
      </c>
      <c r="I415">
        <v>0</v>
      </c>
      <c r="J415" t="s">
        <v>7</v>
      </c>
      <c r="K415">
        <v>1.0436136120006201</v>
      </c>
      <c r="L415" t="s">
        <v>8</v>
      </c>
      <c r="M415">
        <v>1.1128032970009301</v>
      </c>
      <c r="N415" t="s">
        <v>7</v>
      </c>
      <c r="O415">
        <v>1.57054783999956</v>
      </c>
      <c r="P415" t="s">
        <v>8</v>
      </c>
      <c r="Q415">
        <v>1.6399206469995899</v>
      </c>
      <c r="R415" t="s">
        <v>7</v>
      </c>
      <c r="S415">
        <v>1.81284907699955</v>
      </c>
      <c r="T415" t="s">
        <v>8</v>
      </c>
      <c r="U415">
        <v>1.86296352700082</v>
      </c>
      <c r="V415" t="s">
        <v>7</v>
      </c>
      <c r="W415">
        <v>2.4427895619992301</v>
      </c>
      <c r="X415" t="s">
        <v>8</v>
      </c>
      <c r="Y415">
        <v>2.5024263699997298</v>
      </c>
      <c r="Z415" t="s">
        <v>7</v>
      </c>
      <c r="AA415">
        <v>2.7165878209998402</v>
      </c>
      <c r="AB415" t="s">
        <v>8</v>
      </c>
      <c r="AC415">
        <v>2.7862353119999099</v>
      </c>
      <c r="AD415" t="s">
        <v>7</v>
      </c>
      <c r="AE415">
        <v>3.3355714930003102</v>
      </c>
      <c r="AF415" t="s">
        <v>8</v>
      </c>
      <c r="AG415">
        <v>3.4050663819998501</v>
      </c>
      <c r="AH415" t="s">
        <v>4</v>
      </c>
      <c r="AI415">
        <v>4.1065466189993396</v>
      </c>
    </row>
    <row r="416" spans="1:51" x14ac:dyDescent="0.25">
      <c r="A416" s="7">
        <v>42929</v>
      </c>
      <c r="B416" s="3" t="s">
        <v>56</v>
      </c>
      <c r="C416" s="3">
        <f>(COUNT(UserTrials[[#This Row],[Event 1]:[Time 56]])-2)/2</f>
        <v>6</v>
      </c>
      <c r="D416">
        <v>28</v>
      </c>
      <c r="E416" t="s">
        <v>30</v>
      </c>
      <c r="F416" t="s">
        <v>6</v>
      </c>
      <c r="G416" t="s">
        <v>29</v>
      </c>
      <c r="H416" t="s">
        <v>3</v>
      </c>
      <c r="I416">
        <v>0</v>
      </c>
      <c r="J416" t="s">
        <v>7</v>
      </c>
      <c r="K416">
        <v>2.5962154739990999</v>
      </c>
      <c r="L416" t="s">
        <v>8</v>
      </c>
      <c r="M416">
        <v>2.65548603599927</v>
      </c>
      <c r="N416" t="s">
        <v>7</v>
      </c>
      <c r="O416">
        <v>3.2759957269990898</v>
      </c>
      <c r="P416" t="s">
        <v>8</v>
      </c>
      <c r="Q416">
        <v>3.34506332899945</v>
      </c>
      <c r="R416" t="s">
        <v>7</v>
      </c>
      <c r="S416">
        <v>3.5088966879993602</v>
      </c>
      <c r="T416" t="s">
        <v>8</v>
      </c>
      <c r="U416">
        <v>3.5583091709995598</v>
      </c>
      <c r="V416" t="s">
        <v>7</v>
      </c>
      <c r="W416">
        <v>4.1081947200000197</v>
      </c>
      <c r="X416" t="s">
        <v>8</v>
      </c>
      <c r="Y416">
        <v>4.1875171669998901</v>
      </c>
      <c r="Z416" t="s">
        <v>7</v>
      </c>
      <c r="AA416">
        <v>4.3508316799998203</v>
      </c>
      <c r="AB416" t="s">
        <v>8</v>
      </c>
      <c r="AC416">
        <v>4.4203876089995902</v>
      </c>
      <c r="AD416" t="s">
        <v>7</v>
      </c>
      <c r="AE416">
        <v>4.9616053709996697</v>
      </c>
      <c r="AF416" t="s">
        <v>8</v>
      </c>
      <c r="AG416">
        <v>5.0397070050002997</v>
      </c>
      <c r="AH416" t="s">
        <v>4</v>
      </c>
      <c r="AI416">
        <v>5.9636502369994497</v>
      </c>
    </row>
    <row r="417" spans="1:35" x14ac:dyDescent="0.25">
      <c r="A417" s="7">
        <v>42929</v>
      </c>
      <c r="B417" s="3" t="s">
        <v>56</v>
      </c>
      <c r="C417" s="3">
        <f>(COUNT(UserTrials[[#This Row],[Event 1]:[Time 56]])-2)/2</f>
        <v>6</v>
      </c>
      <c r="D417">
        <v>29</v>
      </c>
      <c r="E417" t="s">
        <v>30</v>
      </c>
      <c r="F417" t="s">
        <v>6</v>
      </c>
      <c r="G417" t="s">
        <v>29</v>
      </c>
      <c r="H417" t="s">
        <v>3</v>
      </c>
      <c r="I417" s="1">
        <v>3.0521001463057399E-5</v>
      </c>
      <c r="J417" t="s">
        <v>7</v>
      </c>
      <c r="K417">
        <v>3.13834884700008</v>
      </c>
      <c r="L417" t="s">
        <v>8</v>
      </c>
      <c r="M417">
        <v>3.1926445890003299</v>
      </c>
      <c r="N417" t="s">
        <v>7</v>
      </c>
      <c r="O417">
        <v>3.65124370400008</v>
      </c>
      <c r="P417" t="s">
        <v>8</v>
      </c>
      <c r="Q417">
        <v>3.71014802300123</v>
      </c>
      <c r="R417" t="s">
        <v>7</v>
      </c>
      <c r="S417">
        <v>3.8538684570012198</v>
      </c>
      <c r="T417" t="s">
        <v>8</v>
      </c>
      <c r="U417">
        <v>3.9029146950015199</v>
      </c>
      <c r="V417" t="s">
        <v>7</v>
      </c>
      <c r="W417">
        <v>4.4115672200005003</v>
      </c>
      <c r="X417" t="s">
        <v>8</v>
      </c>
      <c r="Y417">
        <v>4.4604913769999204</v>
      </c>
      <c r="Z417" t="s">
        <v>7</v>
      </c>
      <c r="AA417">
        <v>4.6954982440001896</v>
      </c>
      <c r="AB417" t="s">
        <v>8</v>
      </c>
      <c r="AC417">
        <v>4.7550129690007399</v>
      </c>
      <c r="AD417" t="s">
        <v>7</v>
      </c>
      <c r="AE417">
        <v>5.3746070480010504</v>
      </c>
      <c r="AF417" t="s">
        <v>8</v>
      </c>
      <c r="AG417">
        <v>5.4343048980008399</v>
      </c>
      <c r="AH417" t="s">
        <v>4</v>
      </c>
      <c r="AI417">
        <v>6.0542347000009604</v>
      </c>
    </row>
    <row r="418" spans="1:35" x14ac:dyDescent="0.25">
      <c r="A418" s="7">
        <v>42929</v>
      </c>
      <c r="B418" s="3" t="s">
        <v>56</v>
      </c>
      <c r="C418" s="3">
        <f>(COUNT(UserTrials[[#This Row],[Event 1]:[Time 56]])-2)/2</f>
        <v>6</v>
      </c>
      <c r="D418">
        <v>30</v>
      </c>
      <c r="E418" t="s">
        <v>30</v>
      </c>
      <c r="F418" t="s">
        <v>6</v>
      </c>
      <c r="G418" t="s">
        <v>29</v>
      </c>
      <c r="H418" t="s">
        <v>3</v>
      </c>
      <c r="I418">
        <v>0</v>
      </c>
      <c r="J418" t="s">
        <v>7</v>
      </c>
      <c r="K418">
        <v>2.1802533189984299</v>
      </c>
      <c r="L418" t="s">
        <v>8</v>
      </c>
      <c r="M418">
        <v>2.24987028899886</v>
      </c>
      <c r="N418" t="s">
        <v>7</v>
      </c>
      <c r="O418">
        <v>2.7702426369996802</v>
      </c>
      <c r="P418" t="s">
        <v>8</v>
      </c>
      <c r="Q418">
        <v>2.8380283849983199</v>
      </c>
      <c r="R418" t="s">
        <v>7</v>
      </c>
      <c r="S418">
        <v>2.9913627349997101</v>
      </c>
      <c r="T418" t="s">
        <v>8</v>
      </c>
      <c r="U418">
        <v>3.0612238669982599</v>
      </c>
      <c r="V418" t="s">
        <v>7</v>
      </c>
      <c r="W418">
        <v>3.6399511669987898</v>
      </c>
      <c r="X418" t="s">
        <v>8</v>
      </c>
      <c r="Y418">
        <v>3.7094460549997099</v>
      </c>
      <c r="Z418" t="s">
        <v>7</v>
      </c>
      <c r="AA418">
        <v>3.8832595759995399</v>
      </c>
      <c r="AB418" t="s">
        <v>8</v>
      </c>
      <c r="AC418">
        <v>3.9427437809990802</v>
      </c>
      <c r="AD418" t="s">
        <v>7</v>
      </c>
      <c r="AE418">
        <v>4.5325194559991298</v>
      </c>
      <c r="AF418" t="s">
        <v>8</v>
      </c>
      <c r="AG418">
        <v>4.6027163139988199</v>
      </c>
      <c r="AH418" t="s">
        <v>4</v>
      </c>
      <c r="AI418">
        <v>5.38434304899965</v>
      </c>
    </row>
    <row r="419" spans="1:35" x14ac:dyDescent="0.25">
      <c r="A419" s="7">
        <v>42929</v>
      </c>
      <c r="B419" s="3" t="s">
        <v>56</v>
      </c>
      <c r="C419" s="3">
        <f>(COUNT(UserTrials[[#This Row],[Event 1]:[Time 56]])-2)/2</f>
        <v>6</v>
      </c>
      <c r="D419">
        <v>31</v>
      </c>
      <c r="E419" t="s">
        <v>30</v>
      </c>
      <c r="F419" t="s">
        <v>6</v>
      </c>
      <c r="G419" t="s">
        <v>29</v>
      </c>
      <c r="H419" t="s">
        <v>3</v>
      </c>
      <c r="I419">
        <v>0</v>
      </c>
      <c r="J419" t="s">
        <v>7</v>
      </c>
      <c r="K419">
        <v>1.7942316500011599</v>
      </c>
      <c r="L419" t="s">
        <v>8</v>
      </c>
      <c r="M419">
        <v>1.8433694490013199</v>
      </c>
      <c r="N419" t="s">
        <v>7</v>
      </c>
      <c r="O419">
        <v>2.20000000000072</v>
      </c>
      <c r="P419" t="s">
        <v>8</v>
      </c>
      <c r="Q419">
        <v>2.2593621240011998</v>
      </c>
      <c r="R419" t="s">
        <v>7</v>
      </c>
      <c r="S419">
        <v>2.4248435839999698</v>
      </c>
      <c r="T419" t="s">
        <v>8</v>
      </c>
      <c r="U419">
        <v>2.4825881270007799</v>
      </c>
      <c r="V419" t="s">
        <v>7</v>
      </c>
      <c r="W419">
        <v>2.93035251000037</v>
      </c>
      <c r="X419" t="s">
        <v>8</v>
      </c>
      <c r="Y419">
        <v>3.0005798860001902</v>
      </c>
      <c r="Z419" t="s">
        <v>7</v>
      </c>
      <c r="AA419">
        <v>3.1634365940008098</v>
      </c>
      <c r="AB419" t="s">
        <v>8</v>
      </c>
      <c r="AC419">
        <v>3.2330230420011499</v>
      </c>
      <c r="AD419" t="s">
        <v>7</v>
      </c>
      <c r="AE419">
        <v>3.7314512430002602</v>
      </c>
      <c r="AF419" t="s">
        <v>8</v>
      </c>
      <c r="AG419">
        <v>3.8014344580005801</v>
      </c>
      <c r="AH419" t="s">
        <v>4</v>
      </c>
      <c r="AI419">
        <v>4.40112925500034</v>
      </c>
    </row>
    <row r="420" spans="1:35" x14ac:dyDescent="0.25">
      <c r="A420" s="7">
        <v>42929</v>
      </c>
      <c r="B420" s="3" t="s">
        <v>56</v>
      </c>
      <c r="C420" s="3">
        <f>(COUNT(UserTrials[[#This Row],[Event 1]:[Time 56]])-2)/2</f>
        <v>6</v>
      </c>
      <c r="D420">
        <v>32</v>
      </c>
      <c r="E420" t="s">
        <v>30</v>
      </c>
      <c r="F420" t="s">
        <v>9</v>
      </c>
      <c r="G420" t="s">
        <v>29</v>
      </c>
      <c r="H420" t="s">
        <v>3</v>
      </c>
      <c r="I420">
        <v>0</v>
      </c>
      <c r="J420" t="s">
        <v>7</v>
      </c>
      <c r="K420">
        <v>17.303036772998801</v>
      </c>
      <c r="L420" t="s">
        <v>8</v>
      </c>
      <c r="M420">
        <v>17.369265982999401</v>
      </c>
      <c r="N420" t="s">
        <v>7</v>
      </c>
      <c r="O420">
        <v>17.776224626999401</v>
      </c>
      <c r="P420" t="s">
        <v>8</v>
      </c>
      <c r="Q420">
        <v>17.845780554998701</v>
      </c>
      <c r="R420" t="s">
        <v>7</v>
      </c>
      <c r="S420">
        <v>17.9891652629994</v>
      </c>
      <c r="T420" t="s">
        <v>8</v>
      </c>
      <c r="U420">
        <v>18.038516708000301</v>
      </c>
      <c r="V420" t="s">
        <v>7</v>
      </c>
      <c r="W420">
        <v>18.496719056</v>
      </c>
      <c r="X420" t="s">
        <v>8</v>
      </c>
      <c r="Y420">
        <v>18.5662444640001</v>
      </c>
      <c r="Z420" t="s">
        <v>7</v>
      </c>
      <c r="AA420">
        <v>18.7196703769986</v>
      </c>
      <c r="AB420" t="s">
        <v>8</v>
      </c>
      <c r="AC420">
        <v>18.779032500999101</v>
      </c>
      <c r="AD420" t="s">
        <v>7</v>
      </c>
      <c r="AE420">
        <v>19.135266285998998</v>
      </c>
      <c r="AF420" t="s">
        <v>8</v>
      </c>
      <c r="AG420">
        <v>19.184800850998698</v>
      </c>
      <c r="AH420" t="s">
        <v>4</v>
      </c>
      <c r="AI420">
        <v>19.6321684689992</v>
      </c>
    </row>
    <row r="421" spans="1:35" x14ac:dyDescent="0.25">
      <c r="A421" s="7">
        <v>42929</v>
      </c>
      <c r="B421" s="3" t="s">
        <v>56</v>
      </c>
      <c r="C421" s="3">
        <f>(COUNT(UserTrials[[#This Row],[Event 1]:[Time 56]])-2)/2</f>
        <v>6</v>
      </c>
      <c r="D421">
        <v>33</v>
      </c>
      <c r="E421" t="s">
        <v>30</v>
      </c>
      <c r="F421" t="s">
        <v>9</v>
      </c>
      <c r="G421" t="s">
        <v>29</v>
      </c>
      <c r="H421" t="s">
        <v>3</v>
      </c>
      <c r="I421">
        <v>0</v>
      </c>
      <c r="J421" t="s">
        <v>7</v>
      </c>
      <c r="K421">
        <v>1.1232412640001701</v>
      </c>
      <c r="L421" t="s">
        <v>8</v>
      </c>
      <c r="M421">
        <v>1.1831527539998199</v>
      </c>
      <c r="N421" t="s">
        <v>7</v>
      </c>
      <c r="O421">
        <v>1.71185716499894</v>
      </c>
      <c r="P421" t="s">
        <v>8</v>
      </c>
      <c r="Q421">
        <v>1.7815962149997999</v>
      </c>
      <c r="R421" t="s">
        <v>7</v>
      </c>
      <c r="S421">
        <v>1.9352052489994001</v>
      </c>
      <c r="T421" t="s">
        <v>8</v>
      </c>
      <c r="U421">
        <v>1.9839157629994499</v>
      </c>
      <c r="V421" t="s">
        <v>7</v>
      </c>
      <c r="W421">
        <v>2.6148329009993101</v>
      </c>
      <c r="X421" t="s">
        <v>8</v>
      </c>
      <c r="Y421">
        <v>2.6638486179999701</v>
      </c>
      <c r="Z421" t="s">
        <v>7</v>
      </c>
      <c r="AA421">
        <v>2.8274988559987801</v>
      </c>
      <c r="AB421" t="s">
        <v>8</v>
      </c>
      <c r="AC421">
        <v>2.8969937429992498</v>
      </c>
      <c r="AD421" t="s">
        <v>7</v>
      </c>
      <c r="AE421">
        <v>3.3041660300004798</v>
      </c>
      <c r="AF421" t="s">
        <v>8</v>
      </c>
      <c r="AG421">
        <v>3.3533648699994898</v>
      </c>
      <c r="AH421" t="s">
        <v>4</v>
      </c>
      <c r="AI421">
        <v>3.9733862350003601</v>
      </c>
    </row>
    <row r="422" spans="1:35" x14ac:dyDescent="0.25">
      <c r="A422" s="7">
        <v>42929</v>
      </c>
      <c r="B422" s="3" t="s">
        <v>56</v>
      </c>
      <c r="C422" s="3">
        <f>(COUNT(UserTrials[[#This Row],[Event 1]:[Time 56]])-2)/2</f>
        <v>6</v>
      </c>
      <c r="D422">
        <v>34</v>
      </c>
      <c r="E422" t="s">
        <v>30</v>
      </c>
      <c r="F422" t="s">
        <v>9</v>
      </c>
      <c r="G422" t="s">
        <v>29</v>
      </c>
      <c r="H422" t="s">
        <v>3</v>
      </c>
      <c r="I422">
        <v>0</v>
      </c>
      <c r="J422" t="s">
        <v>7</v>
      </c>
      <c r="K422">
        <v>1.2966885379992099</v>
      </c>
      <c r="L422" t="s">
        <v>8</v>
      </c>
      <c r="M422">
        <v>1.34576529699916</v>
      </c>
      <c r="N422" t="s">
        <v>7</v>
      </c>
      <c r="O422">
        <v>1.9254692489994301</v>
      </c>
      <c r="P422" t="s">
        <v>8</v>
      </c>
      <c r="Q422">
        <v>1.97457652899902</v>
      </c>
      <c r="R422" t="s">
        <v>7</v>
      </c>
      <c r="S422">
        <v>2.1482069279991198</v>
      </c>
      <c r="T422" t="s">
        <v>8</v>
      </c>
      <c r="U422">
        <v>2.2074164489986199</v>
      </c>
      <c r="V422" t="s">
        <v>7</v>
      </c>
      <c r="W422">
        <v>2.7467419489985301</v>
      </c>
      <c r="X422" t="s">
        <v>8</v>
      </c>
      <c r="Y422">
        <v>2.7958797479986899</v>
      </c>
      <c r="Z422" t="s">
        <v>7</v>
      </c>
      <c r="AA422">
        <v>2.9594689440000299</v>
      </c>
      <c r="AB422" t="s">
        <v>8</v>
      </c>
      <c r="AC422">
        <v>3.0187395079992698</v>
      </c>
      <c r="AD422" t="s">
        <v>7</v>
      </c>
      <c r="AE422">
        <v>3.72003662299903</v>
      </c>
      <c r="AF422" t="s">
        <v>8</v>
      </c>
      <c r="AG422">
        <v>3.7794597880001599</v>
      </c>
      <c r="AH422" t="s">
        <v>4</v>
      </c>
      <c r="AI422">
        <v>4.2979703929995496</v>
      </c>
    </row>
    <row r="423" spans="1:35" x14ac:dyDescent="0.25">
      <c r="A423" s="7">
        <v>42929</v>
      </c>
      <c r="B423" s="3" t="s">
        <v>56</v>
      </c>
      <c r="C423" s="3">
        <f>(COUNT(UserTrials[[#This Row],[Event 1]:[Time 56]])-2)/2</f>
        <v>6</v>
      </c>
      <c r="D423">
        <v>35</v>
      </c>
      <c r="E423" t="s">
        <v>30</v>
      </c>
      <c r="F423" t="s">
        <v>9</v>
      </c>
      <c r="G423" t="s">
        <v>29</v>
      </c>
      <c r="H423" t="s">
        <v>3</v>
      </c>
      <c r="I423" s="1">
        <v>3.0520001018885503E-5</v>
      </c>
      <c r="J423" t="s">
        <v>7</v>
      </c>
      <c r="K423">
        <v>0.94213337499968397</v>
      </c>
      <c r="L423" t="s">
        <v>8</v>
      </c>
      <c r="M423">
        <v>0.99179002100026903</v>
      </c>
      <c r="N423" t="s">
        <v>7</v>
      </c>
      <c r="O423">
        <v>1.6244162990005799</v>
      </c>
      <c r="P423" t="s">
        <v>8</v>
      </c>
      <c r="Q423">
        <v>1.66143750999981</v>
      </c>
      <c r="R423" t="s">
        <v>7</v>
      </c>
      <c r="S423">
        <v>1.8447733860011699</v>
      </c>
      <c r="T423" t="s">
        <v>8</v>
      </c>
      <c r="U423">
        <v>1.89403326799947</v>
      </c>
      <c r="V423" t="s">
        <v>7</v>
      </c>
      <c r="W423">
        <v>2.59526934300083</v>
      </c>
      <c r="X423" t="s">
        <v>8</v>
      </c>
      <c r="Y423">
        <v>2.6447733870008898</v>
      </c>
      <c r="Z423" t="s">
        <v>7</v>
      </c>
      <c r="AA423">
        <v>2.7978635760009598</v>
      </c>
      <c r="AB423" t="s">
        <v>8</v>
      </c>
      <c r="AC423">
        <v>2.8574393420003599</v>
      </c>
      <c r="AD423" t="s">
        <v>7</v>
      </c>
      <c r="AE423">
        <v>3.5504349149996401</v>
      </c>
      <c r="AF423" t="s">
        <v>8</v>
      </c>
      <c r="AG423">
        <v>3.60802685899943</v>
      </c>
      <c r="AH423" t="s">
        <v>4</v>
      </c>
      <c r="AI423">
        <v>4.0656188009998004</v>
      </c>
    </row>
    <row r="424" spans="1:35" x14ac:dyDescent="0.25">
      <c r="A424" s="7">
        <v>42929</v>
      </c>
      <c r="B424" s="3" t="s">
        <v>56</v>
      </c>
      <c r="C424" s="3">
        <f>(COUNT(UserTrials[[#This Row],[Event 1]:[Time 56]])-2)/2</f>
        <v>6</v>
      </c>
      <c r="D424">
        <v>36</v>
      </c>
      <c r="E424" t="s">
        <v>30</v>
      </c>
      <c r="F424" t="s">
        <v>9</v>
      </c>
      <c r="G424" t="s">
        <v>29</v>
      </c>
      <c r="H424" t="s">
        <v>3</v>
      </c>
      <c r="I424" s="1">
        <v>3.0519999199896099E-5</v>
      </c>
      <c r="J424" t="s">
        <v>7</v>
      </c>
      <c r="K424">
        <v>1.0333892879989399</v>
      </c>
      <c r="L424" t="s">
        <v>8</v>
      </c>
      <c r="M424">
        <v>1.1234549059990899</v>
      </c>
      <c r="N424" t="s">
        <v>7</v>
      </c>
      <c r="O424">
        <v>1.5840073250001201</v>
      </c>
      <c r="P424" t="s">
        <v>8</v>
      </c>
      <c r="Q424">
        <v>1.66070502000002</v>
      </c>
      <c r="R424" t="s">
        <v>7</v>
      </c>
      <c r="S424">
        <v>1.8059209530001601</v>
      </c>
      <c r="T424" t="s">
        <v>8</v>
      </c>
      <c r="U424">
        <v>1.8540820999987699</v>
      </c>
      <c r="V424" t="s">
        <v>7</v>
      </c>
      <c r="W424">
        <v>2.5141156720001101</v>
      </c>
      <c r="X424" t="s">
        <v>8</v>
      </c>
      <c r="Y424">
        <v>2.5639554399986002</v>
      </c>
      <c r="Z424" t="s">
        <v>7</v>
      </c>
      <c r="AA424">
        <v>2.7065160989986898</v>
      </c>
      <c r="AB424" t="s">
        <v>8</v>
      </c>
      <c r="AC424">
        <v>2.7559285819988801</v>
      </c>
      <c r="AD424" t="s">
        <v>7</v>
      </c>
      <c r="AE424">
        <v>3.2461468029996401</v>
      </c>
      <c r="AF424" t="s">
        <v>8</v>
      </c>
      <c r="AG424">
        <v>3.2831680139988699</v>
      </c>
      <c r="AH424" t="s">
        <v>4</v>
      </c>
      <c r="AI424">
        <v>3.89290401299876</v>
      </c>
    </row>
    <row r="425" spans="1:35" x14ac:dyDescent="0.25">
      <c r="A425" s="7">
        <v>42929</v>
      </c>
      <c r="B425" s="3" t="s">
        <v>56</v>
      </c>
      <c r="C425" s="3">
        <f>(COUNT(UserTrials[[#This Row],[Event 1]:[Time 56]])-2)/2</f>
        <v>6</v>
      </c>
      <c r="D425">
        <v>37</v>
      </c>
      <c r="E425" t="s">
        <v>30</v>
      </c>
      <c r="F425" t="s">
        <v>11</v>
      </c>
      <c r="G425" t="s">
        <v>29</v>
      </c>
      <c r="H425" t="s">
        <v>3</v>
      </c>
      <c r="I425">
        <v>0</v>
      </c>
      <c r="J425" t="s">
        <v>7</v>
      </c>
      <c r="K425">
        <v>1.1160384560007499</v>
      </c>
      <c r="L425" t="s">
        <v>8</v>
      </c>
      <c r="M425">
        <v>1.1468945540000199</v>
      </c>
      <c r="N425" t="s">
        <v>7</v>
      </c>
      <c r="O425">
        <v>1.77482069300094</v>
      </c>
      <c r="P425" t="s">
        <v>8</v>
      </c>
      <c r="Q425">
        <v>1.8345490620013101</v>
      </c>
      <c r="R425" t="s">
        <v>7</v>
      </c>
      <c r="S425">
        <v>1.9576072020008699</v>
      </c>
      <c r="T425" t="s">
        <v>8</v>
      </c>
      <c r="U425">
        <v>2.01712193000093</v>
      </c>
      <c r="V425" t="s">
        <v>7</v>
      </c>
      <c r="W425">
        <v>2.8905539460010901</v>
      </c>
      <c r="X425" t="s">
        <v>8</v>
      </c>
      <c r="Y425">
        <v>2.9400274690015</v>
      </c>
      <c r="Z425" t="s">
        <v>7</v>
      </c>
      <c r="AA425">
        <v>3.0832290560010698</v>
      </c>
      <c r="AB425" t="s">
        <v>8</v>
      </c>
      <c r="AC425">
        <v>3.1324278960000802</v>
      </c>
      <c r="AD425" t="s">
        <v>7</v>
      </c>
      <c r="AE425">
        <v>3.69174424000084</v>
      </c>
      <c r="AF425" t="s">
        <v>8</v>
      </c>
      <c r="AG425">
        <v>3.73102395900059</v>
      </c>
      <c r="AH425" t="s">
        <v>4</v>
      </c>
      <c r="AI425">
        <v>4.22920799700114</v>
      </c>
    </row>
    <row r="426" spans="1:35" x14ac:dyDescent="0.25">
      <c r="A426" s="7">
        <v>42929</v>
      </c>
      <c r="B426" s="3" t="s">
        <v>56</v>
      </c>
      <c r="C426" s="3">
        <f>(COUNT(UserTrials[[#This Row],[Event 1]:[Time 56]])-2)/2</f>
        <v>6</v>
      </c>
      <c r="D426">
        <v>38</v>
      </c>
      <c r="E426" t="s">
        <v>30</v>
      </c>
      <c r="F426" t="s">
        <v>11</v>
      </c>
      <c r="G426" t="s">
        <v>29</v>
      </c>
      <c r="H426" t="s">
        <v>3</v>
      </c>
      <c r="I426">
        <v>0</v>
      </c>
      <c r="J426" t="s">
        <v>7</v>
      </c>
      <c r="K426">
        <v>0.80998016100056702</v>
      </c>
      <c r="L426" t="s">
        <v>8</v>
      </c>
      <c r="M426">
        <v>0.85957576600048902</v>
      </c>
      <c r="N426" t="s">
        <v>7</v>
      </c>
      <c r="O426">
        <v>1.45890431800035</v>
      </c>
      <c r="P426" t="s">
        <v>8</v>
      </c>
      <c r="Q426">
        <v>1.4778269489997899</v>
      </c>
      <c r="R426" t="s">
        <v>7</v>
      </c>
      <c r="S426">
        <v>1.9052647640000899</v>
      </c>
      <c r="T426" t="s">
        <v>8</v>
      </c>
      <c r="U426">
        <v>1.95501297000009</v>
      </c>
      <c r="V426" t="s">
        <v>7</v>
      </c>
      <c r="W426">
        <v>2.4731268109990099</v>
      </c>
      <c r="X426" t="s">
        <v>8</v>
      </c>
      <c r="Y426">
        <v>2.56328399099948</v>
      </c>
      <c r="Z426" t="s">
        <v>7</v>
      </c>
      <c r="AA426">
        <v>2.67681977599932</v>
      </c>
      <c r="AB426" t="s">
        <v>8</v>
      </c>
      <c r="AC426">
        <v>2.7462231039990002</v>
      </c>
      <c r="AD426" t="s">
        <v>7</v>
      </c>
      <c r="AE426">
        <v>3.1831527529993702</v>
      </c>
      <c r="AF426" t="s">
        <v>8</v>
      </c>
      <c r="AG426">
        <v>3.2218831059999502</v>
      </c>
      <c r="AH426" t="s">
        <v>4</v>
      </c>
      <c r="AI426">
        <v>3.74091255799976</v>
      </c>
    </row>
    <row r="427" spans="1:35" x14ac:dyDescent="0.25">
      <c r="A427" s="7">
        <v>42929</v>
      </c>
      <c r="B427" s="3" t="s">
        <v>56</v>
      </c>
      <c r="C427" s="3">
        <f>(COUNT(UserTrials[[#This Row],[Event 1]:[Time 56]])-2)/2</f>
        <v>6</v>
      </c>
      <c r="D427">
        <v>39</v>
      </c>
      <c r="E427" t="s">
        <v>30</v>
      </c>
      <c r="F427" t="s">
        <v>11</v>
      </c>
      <c r="G427" t="s">
        <v>29</v>
      </c>
      <c r="H427" t="s">
        <v>3</v>
      </c>
      <c r="I427" s="1">
        <v>3.0520999644068002E-5</v>
      </c>
      <c r="J427" t="s">
        <v>7</v>
      </c>
      <c r="K427">
        <v>0.81019380499856197</v>
      </c>
      <c r="L427" t="s">
        <v>8</v>
      </c>
      <c r="M427">
        <v>0.86967801099854103</v>
      </c>
      <c r="N427" t="s">
        <v>7</v>
      </c>
      <c r="O427">
        <v>1.39896230799968</v>
      </c>
      <c r="P427" t="s">
        <v>8</v>
      </c>
      <c r="Q427">
        <v>1.44770334199893</v>
      </c>
      <c r="R427" t="s">
        <v>7</v>
      </c>
      <c r="S427">
        <v>1.5727453079998599</v>
      </c>
      <c r="T427" t="s">
        <v>8</v>
      </c>
      <c r="U427">
        <v>1.64068365599996</v>
      </c>
      <c r="V427" t="s">
        <v>7</v>
      </c>
      <c r="W427">
        <v>2.1493667039994699</v>
      </c>
      <c r="X427" t="s">
        <v>8</v>
      </c>
      <c r="Y427">
        <v>2.2086677869992801</v>
      </c>
      <c r="Z427" t="s">
        <v>7</v>
      </c>
      <c r="AA427">
        <v>2.3620021360002199</v>
      </c>
      <c r="AB427" t="s">
        <v>8</v>
      </c>
      <c r="AC427">
        <v>2.4216389439989099</v>
      </c>
      <c r="AD427" t="s">
        <v>7</v>
      </c>
      <c r="AE427">
        <v>2.7976194129987499</v>
      </c>
      <c r="AF427" t="s">
        <v>8</v>
      </c>
      <c r="AG427">
        <v>2.8471234560001899</v>
      </c>
      <c r="AH427" t="s">
        <v>4</v>
      </c>
      <c r="AI427">
        <v>3.4666564929993902</v>
      </c>
    </row>
    <row r="428" spans="1:35" x14ac:dyDescent="0.25">
      <c r="A428" s="7">
        <v>42929</v>
      </c>
      <c r="B428" s="3" t="s">
        <v>56</v>
      </c>
      <c r="C428" s="3">
        <f>(COUNT(UserTrials[[#This Row],[Event 1]:[Time 56]])-2)/2</f>
        <v>6</v>
      </c>
      <c r="D428">
        <v>40</v>
      </c>
      <c r="E428" t="s">
        <v>30</v>
      </c>
      <c r="F428" t="s">
        <v>11</v>
      </c>
      <c r="G428" t="s">
        <v>29</v>
      </c>
      <c r="H428" t="s">
        <v>3</v>
      </c>
      <c r="I428">
        <v>0</v>
      </c>
      <c r="J428" t="s">
        <v>7</v>
      </c>
      <c r="K428">
        <v>3.0323210749993401</v>
      </c>
      <c r="L428" t="s">
        <v>8</v>
      </c>
      <c r="M428">
        <v>3.1120708069993199</v>
      </c>
      <c r="N428" t="s">
        <v>7</v>
      </c>
      <c r="O428">
        <v>3.6714481910002998</v>
      </c>
      <c r="P428" t="s">
        <v>8</v>
      </c>
      <c r="Q428">
        <v>3.7107584309997002</v>
      </c>
      <c r="R428" t="s">
        <v>7</v>
      </c>
      <c r="S428">
        <v>3.84327788900009</v>
      </c>
      <c r="T428" t="s">
        <v>8</v>
      </c>
      <c r="U428">
        <v>3.8930260950000899</v>
      </c>
      <c r="V428" t="s">
        <v>7</v>
      </c>
      <c r="W428">
        <v>4.7356935759998997</v>
      </c>
      <c r="X428" t="s">
        <v>8</v>
      </c>
      <c r="Y428">
        <v>4.7764687929993599</v>
      </c>
      <c r="Z428" t="s">
        <v>7</v>
      </c>
      <c r="AA428">
        <v>4.9182359229998802</v>
      </c>
      <c r="AB428" t="s">
        <v>8</v>
      </c>
      <c r="AC428">
        <v>4.9680451700005497</v>
      </c>
      <c r="AD428" t="s">
        <v>7</v>
      </c>
      <c r="AE428">
        <v>5.52644590300042</v>
      </c>
      <c r="AF428" t="s">
        <v>8</v>
      </c>
      <c r="AG428">
        <v>5.5961239120006203</v>
      </c>
      <c r="AH428" t="s">
        <v>4</v>
      </c>
      <c r="AI428">
        <v>6.1550740120001102</v>
      </c>
    </row>
    <row r="429" spans="1:35" x14ac:dyDescent="0.25">
      <c r="A429" s="7">
        <v>42929</v>
      </c>
      <c r="B429" s="3" t="s">
        <v>56</v>
      </c>
      <c r="C429" s="3">
        <f>(COUNT(UserTrials[[#This Row],[Event 1]:[Time 56]])-2)/2</f>
        <v>6</v>
      </c>
      <c r="D429">
        <v>41</v>
      </c>
      <c r="E429" t="s">
        <v>30</v>
      </c>
      <c r="F429" t="s">
        <v>11</v>
      </c>
      <c r="G429" t="s">
        <v>29</v>
      </c>
      <c r="H429" t="s">
        <v>3</v>
      </c>
      <c r="I429">
        <v>0</v>
      </c>
      <c r="J429" t="s">
        <v>7</v>
      </c>
      <c r="K429">
        <v>1.1352052499987599</v>
      </c>
      <c r="L429" t="s">
        <v>8</v>
      </c>
      <c r="M429">
        <v>1.20482221800011</v>
      </c>
      <c r="N429" t="s">
        <v>7</v>
      </c>
      <c r="O429">
        <v>1.76371127499987</v>
      </c>
      <c r="P429" t="s">
        <v>8</v>
      </c>
      <c r="Q429">
        <v>1.82325652299914</v>
      </c>
      <c r="R429" t="s">
        <v>7</v>
      </c>
      <c r="S429">
        <v>1.95623378500022</v>
      </c>
      <c r="T429" t="s">
        <v>8</v>
      </c>
      <c r="U429">
        <v>2.0157790310004202</v>
      </c>
      <c r="V429" t="s">
        <v>7</v>
      </c>
      <c r="W429">
        <v>2.8585685929992901</v>
      </c>
      <c r="X429" t="s">
        <v>8</v>
      </c>
      <c r="Y429">
        <v>2.8881733540001702</v>
      </c>
      <c r="Z429" t="s">
        <v>7</v>
      </c>
      <c r="AA429">
        <v>3.0414466639995199</v>
      </c>
      <c r="AB429" t="s">
        <v>8</v>
      </c>
      <c r="AC429">
        <v>3.1010224309993601</v>
      </c>
      <c r="AD429" t="s">
        <v>7</v>
      </c>
      <c r="AE429">
        <v>3.6214863410004901</v>
      </c>
      <c r="AF429" t="s">
        <v>8</v>
      </c>
      <c r="AG429">
        <v>3.6586906739994398</v>
      </c>
      <c r="AH429" t="s">
        <v>4</v>
      </c>
      <c r="AI429">
        <v>4.4108652510003497</v>
      </c>
    </row>
    <row r="430" spans="1:35" x14ac:dyDescent="0.25">
      <c r="A430" s="7">
        <v>42929</v>
      </c>
      <c r="B430" s="3" t="s">
        <v>56</v>
      </c>
      <c r="C430" s="3">
        <f>(COUNT(UserTrials[[#This Row],[Event 1]:[Time 56]])-2)/2</f>
        <v>6</v>
      </c>
      <c r="D430">
        <v>42</v>
      </c>
      <c r="E430" t="s">
        <v>30</v>
      </c>
      <c r="F430" t="s">
        <v>10</v>
      </c>
      <c r="G430" t="s">
        <v>29</v>
      </c>
      <c r="H430" t="s">
        <v>3</v>
      </c>
      <c r="I430">
        <v>0</v>
      </c>
      <c r="J430" t="s">
        <v>7</v>
      </c>
      <c r="K430">
        <v>35.1230886580015</v>
      </c>
      <c r="L430" t="s">
        <v>8</v>
      </c>
      <c r="M430">
        <v>35.179337704001199</v>
      </c>
      <c r="N430" t="s">
        <v>7</v>
      </c>
      <c r="O430">
        <v>35.606714477000402</v>
      </c>
      <c r="P430" t="s">
        <v>8</v>
      </c>
      <c r="Q430">
        <v>35.679444526000196</v>
      </c>
      <c r="R430" t="s">
        <v>7</v>
      </c>
      <c r="S430">
        <v>35.809644433000301</v>
      </c>
      <c r="T430" t="s">
        <v>8</v>
      </c>
      <c r="U430">
        <v>35.889729890001</v>
      </c>
      <c r="V430" t="s">
        <v>7</v>
      </c>
      <c r="W430">
        <v>36.337097508001499</v>
      </c>
      <c r="X430" t="s">
        <v>8</v>
      </c>
      <c r="Y430">
        <v>36.416542038001303</v>
      </c>
      <c r="Z430" t="s">
        <v>7</v>
      </c>
      <c r="AA430">
        <v>37.0170608830012</v>
      </c>
      <c r="AB430" t="s">
        <v>8</v>
      </c>
      <c r="AC430">
        <v>37.0966885340003</v>
      </c>
      <c r="AD430" t="s">
        <v>7</v>
      </c>
      <c r="AE430">
        <v>37.371341366000699</v>
      </c>
      <c r="AF430" t="s">
        <v>8</v>
      </c>
      <c r="AG430">
        <v>37.431466499001502</v>
      </c>
      <c r="AH430" t="s">
        <v>4</v>
      </c>
      <c r="AI430">
        <v>38.243888290000498</v>
      </c>
    </row>
    <row r="431" spans="1:35" x14ac:dyDescent="0.25">
      <c r="A431" s="7">
        <v>42929</v>
      </c>
      <c r="B431" s="3" t="s">
        <v>56</v>
      </c>
      <c r="C431" s="3">
        <f>(COUNT(UserTrials[[#This Row],[Event 1]:[Time 56]])-2)/2</f>
        <v>6</v>
      </c>
      <c r="D431">
        <v>43</v>
      </c>
      <c r="E431" t="s">
        <v>30</v>
      </c>
      <c r="F431" t="s">
        <v>10</v>
      </c>
      <c r="G431" t="s">
        <v>29</v>
      </c>
      <c r="H431" t="s">
        <v>3</v>
      </c>
      <c r="I431" s="1">
        <v>3.0520999644068002E-5</v>
      </c>
      <c r="J431" t="s">
        <v>7</v>
      </c>
      <c r="K431">
        <v>2.3929803139999399</v>
      </c>
      <c r="L431" t="s">
        <v>8</v>
      </c>
      <c r="M431">
        <v>2.45270868300031</v>
      </c>
      <c r="N431" t="s">
        <v>7</v>
      </c>
      <c r="O431">
        <v>3.13337402700017</v>
      </c>
      <c r="P431" t="s">
        <v>8</v>
      </c>
      <c r="Q431">
        <v>3.1931023970009802</v>
      </c>
      <c r="R431" t="s">
        <v>7</v>
      </c>
      <c r="S431">
        <v>3.3159468960002401</v>
      </c>
      <c r="T431" t="s">
        <v>8</v>
      </c>
      <c r="U431">
        <v>3.39575766800044</v>
      </c>
      <c r="V431" t="s">
        <v>7</v>
      </c>
      <c r="W431">
        <v>3.9148786830010001</v>
      </c>
      <c r="X431" t="s">
        <v>8</v>
      </c>
      <c r="Y431">
        <v>3.9740576840013002</v>
      </c>
      <c r="Z431" t="s">
        <v>7</v>
      </c>
      <c r="AA431">
        <v>4.1070349460005602</v>
      </c>
      <c r="AB431" t="s">
        <v>8</v>
      </c>
      <c r="AC431">
        <v>4.1667022740002704</v>
      </c>
      <c r="AD431" t="s">
        <v>7</v>
      </c>
      <c r="AE431">
        <v>4.9797039530003504</v>
      </c>
      <c r="AF431" t="s">
        <v>8</v>
      </c>
      <c r="AG431">
        <v>5.0694338480006902</v>
      </c>
      <c r="AH431" t="s">
        <v>4</v>
      </c>
      <c r="AI431">
        <v>6.4093087130004198</v>
      </c>
    </row>
    <row r="432" spans="1:35" x14ac:dyDescent="0.25">
      <c r="A432" s="7">
        <v>42929</v>
      </c>
      <c r="B432" s="3" t="s">
        <v>56</v>
      </c>
      <c r="C432" s="3">
        <f>(COUNT(UserTrials[[#This Row],[Event 1]:[Time 56]])-2)/2</f>
        <v>6</v>
      </c>
      <c r="D432">
        <v>44</v>
      </c>
      <c r="E432" t="s">
        <v>30</v>
      </c>
      <c r="F432" t="s">
        <v>10</v>
      </c>
      <c r="G432" t="s">
        <v>29</v>
      </c>
      <c r="H432" t="s">
        <v>3</v>
      </c>
      <c r="I432">
        <v>0</v>
      </c>
      <c r="J432" t="s">
        <v>7</v>
      </c>
      <c r="K432">
        <v>1.4394628419995501</v>
      </c>
      <c r="L432" t="s">
        <v>8</v>
      </c>
      <c r="M432">
        <v>1.5089272090008301</v>
      </c>
      <c r="N432" t="s">
        <v>7</v>
      </c>
      <c r="O432">
        <v>2.01770181600113</v>
      </c>
      <c r="P432" t="s">
        <v>8</v>
      </c>
      <c r="Q432">
        <v>2.0975125900004001</v>
      </c>
      <c r="R432" t="s">
        <v>7</v>
      </c>
      <c r="S432">
        <v>2.23061193400099</v>
      </c>
      <c r="T432" t="s">
        <v>8</v>
      </c>
      <c r="U432">
        <v>2.2900961400009598</v>
      </c>
      <c r="V432" t="s">
        <v>7</v>
      </c>
      <c r="W432">
        <v>2.7779032520011202</v>
      </c>
      <c r="X432" t="s">
        <v>8</v>
      </c>
      <c r="Y432">
        <v>2.85740882100071</v>
      </c>
      <c r="Z432" t="s">
        <v>7</v>
      </c>
      <c r="AA432">
        <v>3.0106821320005102</v>
      </c>
      <c r="AB432" t="s">
        <v>8</v>
      </c>
      <c r="AC432">
        <v>3.0606134600002401</v>
      </c>
      <c r="AD432" t="s">
        <v>7</v>
      </c>
      <c r="AE432">
        <v>3.5275751580011199</v>
      </c>
      <c r="AF432" t="s">
        <v>8</v>
      </c>
      <c r="AG432">
        <v>3.5977109730010799</v>
      </c>
      <c r="AH432" t="s">
        <v>4</v>
      </c>
      <c r="AI432">
        <v>4.1161910580012702</v>
      </c>
    </row>
    <row r="433" spans="1:47" x14ac:dyDescent="0.25">
      <c r="A433" s="7">
        <v>42929</v>
      </c>
      <c r="B433" s="3" t="s">
        <v>56</v>
      </c>
      <c r="C433" s="3">
        <f>(COUNT(UserTrials[[#This Row],[Event 1]:[Time 56]])-2)/2</f>
        <v>6</v>
      </c>
      <c r="D433">
        <v>45</v>
      </c>
      <c r="E433" t="s">
        <v>30</v>
      </c>
      <c r="F433" t="s">
        <v>10</v>
      </c>
      <c r="G433" t="s">
        <v>29</v>
      </c>
      <c r="H433" t="s">
        <v>3</v>
      </c>
      <c r="I433">
        <v>0</v>
      </c>
      <c r="J433" t="s">
        <v>7</v>
      </c>
      <c r="K433">
        <v>1.15388371500012</v>
      </c>
      <c r="L433" t="s">
        <v>8</v>
      </c>
      <c r="M433">
        <v>1.2138867680005201</v>
      </c>
      <c r="N433" t="s">
        <v>7</v>
      </c>
      <c r="O433">
        <v>2.0367160059995499</v>
      </c>
      <c r="P433" t="s">
        <v>8</v>
      </c>
      <c r="Q433">
        <v>2.10596673100008</v>
      </c>
      <c r="R433" t="s">
        <v>7</v>
      </c>
      <c r="S433">
        <v>2.2494124820004799</v>
      </c>
      <c r="T433" t="s">
        <v>8</v>
      </c>
      <c r="U433">
        <v>2.3291011729997901</v>
      </c>
      <c r="V433" t="s">
        <v>7</v>
      </c>
      <c r="W433">
        <v>2.8275293740007301</v>
      </c>
      <c r="X433" t="s">
        <v>8</v>
      </c>
      <c r="Y433">
        <v>2.8974515469999398</v>
      </c>
      <c r="Z433" t="s">
        <v>7</v>
      </c>
      <c r="AA433">
        <v>3.1217762830001399</v>
      </c>
      <c r="AB433" t="s">
        <v>8</v>
      </c>
      <c r="AC433">
        <v>3.1914848150008699</v>
      </c>
      <c r="AD433" t="s">
        <v>7</v>
      </c>
      <c r="AE433">
        <v>3.6896383319999502</v>
      </c>
      <c r="AF433" t="s">
        <v>8</v>
      </c>
      <c r="AG433">
        <v>3.7491225369994901</v>
      </c>
      <c r="AH433" t="s">
        <v>4</v>
      </c>
      <c r="AI433">
        <v>4.30810315599956</v>
      </c>
    </row>
    <row r="434" spans="1:47" x14ac:dyDescent="0.25">
      <c r="A434" s="7">
        <v>42929</v>
      </c>
      <c r="B434" s="3" t="s">
        <v>56</v>
      </c>
      <c r="C434" s="3">
        <f>(COUNT(UserTrials[[#This Row],[Event 1]:[Time 56]])-2)/2</f>
        <v>6</v>
      </c>
      <c r="D434">
        <v>46</v>
      </c>
      <c r="E434" t="s">
        <v>30</v>
      </c>
      <c r="F434" t="s">
        <v>10</v>
      </c>
      <c r="G434" t="s">
        <v>29</v>
      </c>
      <c r="H434" t="s">
        <v>3</v>
      </c>
      <c r="I434">
        <v>0</v>
      </c>
      <c r="J434" t="s">
        <v>7</v>
      </c>
      <c r="K434">
        <v>1.0134594840001201</v>
      </c>
      <c r="L434" t="s">
        <v>8</v>
      </c>
      <c r="M434">
        <v>1.10321989899966</v>
      </c>
      <c r="N434" t="s">
        <v>7</v>
      </c>
      <c r="O434">
        <v>1.7135357850002</v>
      </c>
      <c r="P434" t="s">
        <v>8</v>
      </c>
      <c r="Q434">
        <v>1.7831527540001799</v>
      </c>
      <c r="R434" t="s">
        <v>7</v>
      </c>
      <c r="S434">
        <v>1.9059056920013899</v>
      </c>
      <c r="T434" t="s">
        <v>8</v>
      </c>
      <c r="U434">
        <v>1.98553334200005</v>
      </c>
      <c r="V434" t="s">
        <v>7</v>
      </c>
      <c r="W434">
        <v>2.69729894600095</v>
      </c>
      <c r="X434" t="s">
        <v>8</v>
      </c>
      <c r="Y434">
        <v>2.7767434760007701</v>
      </c>
      <c r="Z434" t="s">
        <v>7</v>
      </c>
      <c r="AA434">
        <v>2.89983213699997</v>
      </c>
      <c r="AB434" t="s">
        <v>8</v>
      </c>
      <c r="AC434">
        <v>2.9698458710008699</v>
      </c>
      <c r="AD434" t="s">
        <v>7</v>
      </c>
      <c r="AE434">
        <v>3.52858232800099</v>
      </c>
      <c r="AF434" t="s">
        <v>8</v>
      </c>
      <c r="AG434">
        <v>3.6086677849998501</v>
      </c>
      <c r="AH434" t="s">
        <v>4</v>
      </c>
      <c r="AI434">
        <v>4.1979246130012999</v>
      </c>
    </row>
    <row r="435" spans="1:47" x14ac:dyDescent="0.25">
      <c r="A435" s="7">
        <v>42929</v>
      </c>
      <c r="B435" s="3" t="s">
        <v>56</v>
      </c>
      <c r="C435" s="3">
        <f>(COUNT(UserTrials[[#This Row],[Event 1]:[Time 56]])-2)/2</f>
        <v>9</v>
      </c>
      <c r="D435">
        <v>47</v>
      </c>
      <c r="E435" t="s">
        <v>31</v>
      </c>
      <c r="F435" t="s">
        <v>6</v>
      </c>
      <c r="G435" t="s">
        <v>29</v>
      </c>
      <c r="H435" t="s">
        <v>3</v>
      </c>
      <c r="I435">
        <v>0</v>
      </c>
      <c r="J435" t="s">
        <v>7</v>
      </c>
      <c r="K435">
        <v>17.076667172999802</v>
      </c>
      <c r="L435" t="s">
        <v>8</v>
      </c>
      <c r="M435">
        <v>17.136700745999399</v>
      </c>
      <c r="N435" t="s">
        <v>7</v>
      </c>
      <c r="O435">
        <v>17.230520369999699</v>
      </c>
      <c r="P435" t="s">
        <v>8</v>
      </c>
      <c r="Q435">
        <v>17.298184036000698</v>
      </c>
      <c r="R435" t="s">
        <v>7</v>
      </c>
      <c r="S435">
        <v>17.410346402999402</v>
      </c>
      <c r="T435" t="s">
        <v>8</v>
      </c>
      <c r="U435">
        <v>17.4802990980006</v>
      </c>
      <c r="V435" t="s">
        <v>7</v>
      </c>
      <c r="W435">
        <v>17.816755681998899</v>
      </c>
      <c r="X435" t="s">
        <v>8</v>
      </c>
      <c r="Y435">
        <v>17.875873643999501</v>
      </c>
      <c r="Z435" t="s">
        <v>7</v>
      </c>
      <c r="AA435">
        <v>17.968472452999698</v>
      </c>
      <c r="AB435" t="s">
        <v>8</v>
      </c>
      <c r="AC435">
        <v>18.0486189519997</v>
      </c>
      <c r="AD435" t="s">
        <v>7</v>
      </c>
      <c r="AE435">
        <v>18.171188766000299</v>
      </c>
      <c r="AF435" t="s">
        <v>8</v>
      </c>
      <c r="AG435">
        <v>18.250663815000699</v>
      </c>
      <c r="AH435" t="s">
        <v>7</v>
      </c>
      <c r="AI435">
        <v>18.597222643998901</v>
      </c>
      <c r="AJ435" t="s">
        <v>8</v>
      </c>
      <c r="AK435">
        <v>18.687746068999299</v>
      </c>
      <c r="AL435" t="s">
        <v>7</v>
      </c>
      <c r="AM435">
        <v>18.9719212549989</v>
      </c>
      <c r="AN435" t="s">
        <v>8</v>
      </c>
      <c r="AO435">
        <v>19.0513047439999</v>
      </c>
      <c r="AP435" t="s">
        <v>7</v>
      </c>
      <c r="AQ435">
        <v>19.326629021999899</v>
      </c>
      <c r="AR435" t="s">
        <v>8</v>
      </c>
      <c r="AS435">
        <v>19.416084233000198</v>
      </c>
      <c r="AT435" t="s">
        <v>4</v>
      </c>
      <c r="AU435">
        <v>19.752144054000301</v>
      </c>
    </row>
    <row r="436" spans="1:47" x14ac:dyDescent="0.25">
      <c r="A436" s="7">
        <v>42929</v>
      </c>
      <c r="B436" s="3" t="s">
        <v>56</v>
      </c>
      <c r="C436" s="3">
        <f>(COUNT(UserTrials[[#This Row],[Event 1]:[Time 56]])-2)/2</f>
        <v>9</v>
      </c>
      <c r="D436">
        <v>48</v>
      </c>
      <c r="E436" t="s">
        <v>31</v>
      </c>
      <c r="F436" t="s">
        <v>6</v>
      </c>
      <c r="G436" t="s">
        <v>29</v>
      </c>
      <c r="H436" t="s">
        <v>3</v>
      </c>
      <c r="I436">
        <v>0</v>
      </c>
      <c r="J436" t="s">
        <v>7</v>
      </c>
      <c r="K436">
        <v>0.79826033800054497</v>
      </c>
      <c r="L436" t="s">
        <v>8</v>
      </c>
      <c r="M436">
        <v>0.87764382600107604</v>
      </c>
      <c r="N436" t="s">
        <v>7</v>
      </c>
      <c r="O436">
        <v>0.98077216400088196</v>
      </c>
      <c r="P436" t="s">
        <v>8</v>
      </c>
      <c r="Q436">
        <v>1.04999237000083</v>
      </c>
      <c r="R436" t="s">
        <v>7</v>
      </c>
      <c r="S436">
        <v>1.1633755530001499</v>
      </c>
      <c r="T436" t="s">
        <v>8</v>
      </c>
      <c r="U436">
        <v>1.23271783900054</v>
      </c>
      <c r="V436" t="s">
        <v>7</v>
      </c>
      <c r="W436">
        <v>1.56880817900128</v>
      </c>
      <c r="X436" t="s">
        <v>8</v>
      </c>
      <c r="Y436">
        <v>1.63833358700139</v>
      </c>
      <c r="Z436" t="s">
        <v>7</v>
      </c>
      <c r="AA436">
        <v>1.74121776200081</v>
      </c>
      <c r="AB436" t="s">
        <v>8</v>
      </c>
      <c r="AC436">
        <v>1.8211200969999399</v>
      </c>
      <c r="AD436" t="s">
        <v>7</v>
      </c>
      <c r="AE436">
        <v>1.92333282400068</v>
      </c>
      <c r="AF436" t="s">
        <v>8</v>
      </c>
      <c r="AG436">
        <v>2.00357088300006</v>
      </c>
      <c r="AH436" t="s">
        <v>7</v>
      </c>
      <c r="AI436">
        <v>2.3287959710014499</v>
      </c>
      <c r="AJ436" t="s">
        <v>8</v>
      </c>
      <c r="AK436">
        <v>2.43860827000025</v>
      </c>
      <c r="AL436" t="s">
        <v>7</v>
      </c>
      <c r="AM436">
        <v>2.74393407500065</v>
      </c>
      <c r="AN436" t="s">
        <v>8</v>
      </c>
      <c r="AO436">
        <v>2.8343964590003399</v>
      </c>
      <c r="AP436" t="s">
        <v>7</v>
      </c>
      <c r="AQ436">
        <v>3.1595910249998198</v>
      </c>
      <c r="AR436" t="s">
        <v>8</v>
      </c>
      <c r="AS436">
        <v>3.2394323190001102</v>
      </c>
      <c r="AT436" t="s">
        <v>4</v>
      </c>
      <c r="AU436">
        <v>3.6055547080013599</v>
      </c>
    </row>
    <row r="437" spans="1:47" x14ac:dyDescent="0.25">
      <c r="A437" s="7">
        <v>42929</v>
      </c>
      <c r="B437" s="3" t="s">
        <v>56</v>
      </c>
      <c r="C437" s="3">
        <f>(COUNT(UserTrials[[#This Row],[Event 1]:[Time 56]])-2)/2</f>
        <v>9</v>
      </c>
      <c r="D437">
        <v>49</v>
      </c>
      <c r="E437" t="s">
        <v>31</v>
      </c>
      <c r="F437" t="s">
        <v>6</v>
      </c>
      <c r="G437" t="s">
        <v>29</v>
      </c>
      <c r="H437" t="s">
        <v>3</v>
      </c>
      <c r="I437" s="1">
        <v>3.0521001463057399E-5</v>
      </c>
      <c r="J437" t="s">
        <v>7</v>
      </c>
      <c r="K437">
        <v>0.49531512100111202</v>
      </c>
      <c r="L437" t="s">
        <v>8</v>
      </c>
      <c r="M437">
        <v>0.58510605599985799</v>
      </c>
      <c r="N437" t="s">
        <v>7</v>
      </c>
      <c r="O437">
        <v>0.68795971200051997</v>
      </c>
      <c r="P437" t="s">
        <v>8</v>
      </c>
      <c r="Q437">
        <v>0.77778116700028399</v>
      </c>
      <c r="R437" t="s">
        <v>7</v>
      </c>
      <c r="S437">
        <v>0.93056615200111903</v>
      </c>
      <c r="T437" t="s">
        <v>8</v>
      </c>
      <c r="U437">
        <v>0.96938806500111196</v>
      </c>
      <c r="V437" t="s">
        <v>7</v>
      </c>
      <c r="W437">
        <v>1.30593621200023</v>
      </c>
      <c r="X437" t="s">
        <v>8</v>
      </c>
      <c r="Y437">
        <v>1.3758583840008201</v>
      </c>
      <c r="Z437" t="s">
        <v>7</v>
      </c>
      <c r="AA437">
        <v>1.4878986700004999</v>
      </c>
      <c r="AB437" t="s">
        <v>8</v>
      </c>
      <c r="AC437">
        <v>1.5574240790010601</v>
      </c>
      <c r="AD437" t="s">
        <v>7</v>
      </c>
      <c r="AE437">
        <v>1.67047153800012</v>
      </c>
      <c r="AF437" t="s">
        <v>8</v>
      </c>
      <c r="AG437">
        <v>1.74964138500035</v>
      </c>
      <c r="AH437" t="s">
        <v>7</v>
      </c>
      <c r="AI437">
        <v>2.0960476100008201</v>
      </c>
      <c r="AJ437" t="s">
        <v>8</v>
      </c>
      <c r="AK437">
        <v>2.1772012800010998</v>
      </c>
      <c r="AL437" t="s">
        <v>7</v>
      </c>
      <c r="AM437">
        <v>2.46091866100141</v>
      </c>
      <c r="AN437" t="s">
        <v>8</v>
      </c>
      <c r="AO437">
        <v>2.5404852730007401</v>
      </c>
      <c r="AP437" t="s">
        <v>7</v>
      </c>
      <c r="AQ437">
        <v>2.8986723620000698</v>
      </c>
      <c r="AR437" t="s">
        <v>8</v>
      </c>
      <c r="AS437">
        <v>2.9770791999999302</v>
      </c>
      <c r="AT437" t="s">
        <v>4</v>
      </c>
      <c r="AU437">
        <v>3.3627956649997901</v>
      </c>
    </row>
    <row r="438" spans="1:47" x14ac:dyDescent="0.25">
      <c r="A438" s="7">
        <v>42929</v>
      </c>
      <c r="B438" s="3" t="s">
        <v>56</v>
      </c>
      <c r="C438" s="3">
        <f>(COUNT(UserTrials[[#This Row],[Event 1]:[Time 56]])-2)/2</f>
        <v>9</v>
      </c>
      <c r="D438">
        <v>50</v>
      </c>
      <c r="E438" t="s">
        <v>31</v>
      </c>
      <c r="F438" t="s">
        <v>6</v>
      </c>
      <c r="G438" t="s">
        <v>29</v>
      </c>
      <c r="H438" t="s">
        <v>3</v>
      </c>
      <c r="I438">
        <v>0</v>
      </c>
      <c r="J438" t="s">
        <v>7</v>
      </c>
      <c r="K438">
        <v>0.57652983300067695</v>
      </c>
      <c r="L438" t="s">
        <v>8</v>
      </c>
      <c r="M438">
        <v>0.64605524299986405</v>
      </c>
      <c r="N438" t="s">
        <v>7</v>
      </c>
      <c r="O438">
        <v>0.74878681500013</v>
      </c>
      <c r="P438" t="s">
        <v>8</v>
      </c>
      <c r="Q438">
        <v>0.818403785000555</v>
      </c>
      <c r="R438" t="s">
        <v>7</v>
      </c>
      <c r="S438">
        <v>0.93142072500086204</v>
      </c>
      <c r="T438" t="s">
        <v>8</v>
      </c>
      <c r="U438">
        <v>1.00051884700042</v>
      </c>
      <c r="V438" t="s">
        <v>7</v>
      </c>
      <c r="W438">
        <v>1.3265374640013701</v>
      </c>
      <c r="X438" t="s">
        <v>8</v>
      </c>
      <c r="Y438">
        <v>1.3857775070009599</v>
      </c>
      <c r="Z438" t="s">
        <v>7</v>
      </c>
      <c r="AA438">
        <v>1.4987639250011799</v>
      </c>
      <c r="AB438" t="s">
        <v>8</v>
      </c>
      <c r="AC438">
        <v>1.5784220969999201</v>
      </c>
      <c r="AD438" t="s">
        <v>7</v>
      </c>
      <c r="AE438">
        <v>1.68069586500132</v>
      </c>
      <c r="AF438" t="s">
        <v>8</v>
      </c>
      <c r="AG438">
        <v>1.7607813209997401</v>
      </c>
      <c r="AH438" t="s">
        <v>7</v>
      </c>
      <c r="AI438">
        <v>2.1298947040013401</v>
      </c>
      <c r="AJ438" t="s">
        <v>8</v>
      </c>
      <c r="AK438">
        <v>2.2169693270006898</v>
      </c>
      <c r="AL438" t="s">
        <v>7</v>
      </c>
      <c r="AM438">
        <v>2.52241721400059</v>
      </c>
      <c r="AN438" t="s">
        <v>8</v>
      </c>
      <c r="AO438">
        <v>2.6228292390005601</v>
      </c>
      <c r="AP438" t="s">
        <v>7</v>
      </c>
      <c r="AQ438">
        <v>2.9476270410013901</v>
      </c>
      <c r="AR438" t="s">
        <v>8</v>
      </c>
      <c r="AS438">
        <v>3.037509537</v>
      </c>
      <c r="AT438" t="s">
        <v>4</v>
      </c>
      <c r="AU438">
        <v>3.3836716010009602</v>
      </c>
    </row>
    <row r="439" spans="1:47" x14ac:dyDescent="0.25">
      <c r="A439" s="7">
        <v>42929</v>
      </c>
      <c r="B439" s="3" t="s">
        <v>56</v>
      </c>
      <c r="C439" s="3">
        <f>(COUNT(UserTrials[[#This Row],[Event 1]:[Time 56]])-2)/2</f>
        <v>9</v>
      </c>
      <c r="D439">
        <v>51</v>
      </c>
      <c r="E439" t="s">
        <v>31</v>
      </c>
      <c r="F439" t="s">
        <v>6</v>
      </c>
      <c r="G439" t="s">
        <v>29</v>
      </c>
      <c r="H439" t="s">
        <v>3</v>
      </c>
      <c r="I439">
        <v>0</v>
      </c>
      <c r="J439" t="s">
        <v>7</v>
      </c>
      <c r="K439">
        <v>0.84016480900027002</v>
      </c>
      <c r="L439" t="s">
        <v>8</v>
      </c>
      <c r="M439">
        <v>0.92977262299973495</v>
      </c>
      <c r="N439" t="s">
        <v>7</v>
      </c>
      <c r="O439">
        <v>1.0120555459998199</v>
      </c>
      <c r="P439" t="s">
        <v>8</v>
      </c>
      <c r="Q439">
        <v>1.0916526769997199</v>
      </c>
      <c r="R439" t="s">
        <v>7</v>
      </c>
      <c r="S439">
        <v>1.1945368529995899</v>
      </c>
      <c r="T439" t="s">
        <v>8</v>
      </c>
      <c r="U439">
        <v>1.2776438260007099</v>
      </c>
      <c r="V439" t="s">
        <v>7</v>
      </c>
      <c r="W439">
        <v>1.6305203709998699</v>
      </c>
      <c r="X439" t="s">
        <v>8</v>
      </c>
      <c r="Y439">
        <v>1.7098122980005399</v>
      </c>
      <c r="Z439" t="s">
        <v>7</v>
      </c>
      <c r="AA439">
        <v>1.80253318900031</v>
      </c>
      <c r="AB439" t="s">
        <v>8</v>
      </c>
      <c r="AC439">
        <v>1.8822829230011799</v>
      </c>
      <c r="AD439" t="s">
        <v>7</v>
      </c>
      <c r="AE439">
        <v>1.9851060580003801</v>
      </c>
      <c r="AF439" t="s">
        <v>8</v>
      </c>
      <c r="AG439">
        <v>2.0647642290005002</v>
      </c>
      <c r="AH439" t="s">
        <v>7</v>
      </c>
      <c r="AI439">
        <v>2.4714481900009502</v>
      </c>
      <c r="AJ439" t="s">
        <v>8</v>
      </c>
      <c r="AK439">
        <v>2.5608423630001198</v>
      </c>
      <c r="AL439" t="s">
        <v>7</v>
      </c>
      <c r="AM439">
        <v>2.8566152910007001</v>
      </c>
      <c r="AN439" t="s">
        <v>8</v>
      </c>
      <c r="AO439">
        <v>2.9663665490006599</v>
      </c>
      <c r="AP439" t="s">
        <v>7</v>
      </c>
      <c r="AQ439">
        <v>3.2517930710000602</v>
      </c>
      <c r="AR439" t="s">
        <v>8</v>
      </c>
      <c r="AS439">
        <v>3.35147260600024</v>
      </c>
      <c r="AT439" t="s">
        <v>4</v>
      </c>
      <c r="AU439">
        <v>3.6570425740010202</v>
      </c>
    </row>
    <row r="440" spans="1:47" x14ac:dyDescent="0.25">
      <c r="A440" s="7">
        <v>42929</v>
      </c>
      <c r="B440" s="3" t="s">
        <v>56</v>
      </c>
      <c r="C440" s="3">
        <f>(COUNT(UserTrials[[#This Row],[Event 1]:[Time 56]])-2)/2</f>
        <v>9</v>
      </c>
      <c r="D440">
        <v>52</v>
      </c>
      <c r="E440" t="s">
        <v>31</v>
      </c>
      <c r="F440" t="s">
        <v>6</v>
      </c>
      <c r="G440" t="s">
        <v>29</v>
      </c>
      <c r="H440" t="s">
        <v>3</v>
      </c>
      <c r="I440">
        <v>0</v>
      </c>
      <c r="J440" t="s">
        <v>7</v>
      </c>
      <c r="K440">
        <v>0.891103312998893</v>
      </c>
      <c r="L440" t="s">
        <v>8</v>
      </c>
      <c r="M440">
        <v>0.96050663899950395</v>
      </c>
      <c r="N440" t="s">
        <v>7</v>
      </c>
      <c r="O440">
        <v>1.0633297730000699</v>
      </c>
      <c r="P440" t="s">
        <v>8</v>
      </c>
      <c r="Q440">
        <v>1.1227834580004099</v>
      </c>
      <c r="R440" t="s">
        <v>7</v>
      </c>
      <c r="S440">
        <v>1.22545399199952</v>
      </c>
      <c r="T440" t="s">
        <v>8</v>
      </c>
      <c r="U440">
        <v>1.29571188800036</v>
      </c>
      <c r="V440" t="s">
        <v>7</v>
      </c>
      <c r="W440">
        <v>1.7525713430004499</v>
      </c>
      <c r="X440" t="s">
        <v>8</v>
      </c>
      <c r="Y440">
        <v>1.81199450699932</v>
      </c>
      <c r="Z440" t="s">
        <v>7</v>
      </c>
      <c r="AA440">
        <v>1.9249198849993201</v>
      </c>
      <c r="AB440" t="s">
        <v>8</v>
      </c>
      <c r="AC440">
        <v>1.9740576839994901</v>
      </c>
      <c r="AD440" t="s">
        <v>7</v>
      </c>
      <c r="AE440">
        <v>2.0769723800003699</v>
      </c>
      <c r="AF440" t="s">
        <v>8</v>
      </c>
      <c r="AG440">
        <v>2.1466198689995499</v>
      </c>
      <c r="AH440" t="s">
        <v>7</v>
      </c>
      <c r="AI440">
        <v>2.5427437819998802</v>
      </c>
      <c r="AJ440" t="s">
        <v>8</v>
      </c>
      <c r="AK440">
        <v>2.6222188310002799</v>
      </c>
      <c r="AL440" t="s">
        <v>7</v>
      </c>
      <c r="AM440">
        <v>3.0090340309998198</v>
      </c>
      <c r="AN440" t="s">
        <v>8</v>
      </c>
      <c r="AO440">
        <v>3.08826491699983</v>
      </c>
      <c r="AP440" t="s">
        <v>7</v>
      </c>
      <c r="AQ440">
        <v>3.4342743790002701</v>
      </c>
      <c r="AR440" t="s">
        <v>8</v>
      </c>
      <c r="AS440">
        <v>3.5138715100001701</v>
      </c>
      <c r="AT440" t="s">
        <v>4</v>
      </c>
      <c r="AU440">
        <v>3.8395544029990498</v>
      </c>
    </row>
    <row r="441" spans="1:47" x14ac:dyDescent="0.25">
      <c r="A441" s="7">
        <v>42929</v>
      </c>
      <c r="B441" s="3" t="s">
        <v>56</v>
      </c>
      <c r="C441" s="3">
        <f>(COUNT(UserTrials[[#This Row],[Event 1]:[Time 56]])-2)/2</f>
        <v>9</v>
      </c>
      <c r="D441">
        <v>53</v>
      </c>
      <c r="E441" t="s">
        <v>31</v>
      </c>
      <c r="F441" t="s">
        <v>6</v>
      </c>
      <c r="G441" t="s">
        <v>29</v>
      </c>
      <c r="H441" t="s">
        <v>3</v>
      </c>
      <c r="I441">
        <v>0</v>
      </c>
      <c r="J441" t="s">
        <v>7</v>
      </c>
      <c r="K441">
        <v>0.45511979199909502</v>
      </c>
      <c r="L441" t="s">
        <v>8</v>
      </c>
      <c r="M441">
        <v>0.52485884299858299</v>
      </c>
      <c r="N441" t="s">
        <v>7</v>
      </c>
      <c r="O441">
        <v>0.61727453099956597</v>
      </c>
      <c r="P441" t="s">
        <v>8</v>
      </c>
      <c r="Q441">
        <v>0.697237905998918</v>
      </c>
      <c r="R441" t="s">
        <v>7</v>
      </c>
      <c r="S441">
        <v>0.78962307299843804</v>
      </c>
      <c r="T441" t="s">
        <v>8</v>
      </c>
      <c r="U441">
        <v>0.87938348799980304</v>
      </c>
      <c r="V441" t="s">
        <v>7</v>
      </c>
      <c r="W441">
        <v>1.2054021049989301</v>
      </c>
      <c r="X441" t="s">
        <v>8</v>
      </c>
      <c r="Y441">
        <v>1.27501907499936</v>
      </c>
      <c r="Z441" t="s">
        <v>7</v>
      </c>
      <c r="AA441">
        <v>1.3774759649986601</v>
      </c>
      <c r="AB441" t="s">
        <v>8</v>
      </c>
      <c r="AC441">
        <v>1.44709293399864</v>
      </c>
      <c r="AD441" t="s">
        <v>7</v>
      </c>
      <c r="AE441">
        <v>1.5497939879987801</v>
      </c>
      <c r="AF441" t="s">
        <v>8</v>
      </c>
      <c r="AG441">
        <v>1.6296352809986201</v>
      </c>
      <c r="AH441" t="s">
        <v>7</v>
      </c>
      <c r="AI441">
        <v>1.9656340609999401</v>
      </c>
      <c r="AJ441" t="s">
        <v>8</v>
      </c>
      <c r="AK441">
        <v>2.0447428649986201</v>
      </c>
      <c r="AL441" t="s">
        <v>7</v>
      </c>
      <c r="AM441">
        <v>2.3099343809990298</v>
      </c>
      <c r="AN441" t="s">
        <v>8</v>
      </c>
      <c r="AO441">
        <v>2.38919578799868</v>
      </c>
      <c r="AP441" t="s">
        <v>7</v>
      </c>
      <c r="AQ441">
        <v>2.6952235609987798</v>
      </c>
      <c r="AR441" t="s">
        <v>8</v>
      </c>
      <c r="AS441">
        <v>2.7342896369991601</v>
      </c>
      <c r="AT441" t="s">
        <v>4</v>
      </c>
      <c r="AU441">
        <v>3.1405463139999399</v>
      </c>
    </row>
    <row r="442" spans="1:47" x14ac:dyDescent="0.25">
      <c r="A442" s="7">
        <v>42929</v>
      </c>
      <c r="B442" s="3" t="s">
        <v>56</v>
      </c>
      <c r="C442" s="3">
        <f>(COUNT(UserTrials[[#This Row],[Event 1]:[Time 56]])-2)/2</f>
        <v>9</v>
      </c>
      <c r="D442">
        <v>54</v>
      </c>
      <c r="E442" t="s">
        <v>31</v>
      </c>
      <c r="F442" t="s">
        <v>6</v>
      </c>
      <c r="G442" t="s">
        <v>29</v>
      </c>
      <c r="H442" t="s">
        <v>3</v>
      </c>
      <c r="I442">
        <v>0</v>
      </c>
      <c r="J442" t="s">
        <v>7</v>
      </c>
      <c r="K442">
        <v>0.44544483299978299</v>
      </c>
      <c r="L442" t="s">
        <v>8</v>
      </c>
      <c r="M442">
        <v>0.49397222699917598</v>
      </c>
      <c r="N442" t="s">
        <v>7</v>
      </c>
      <c r="O442">
        <v>0.60744697100017198</v>
      </c>
      <c r="P442" t="s">
        <v>8</v>
      </c>
      <c r="Q442">
        <v>0.64666564899926005</v>
      </c>
      <c r="R442" t="s">
        <v>7</v>
      </c>
      <c r="S442">
        <v>0.74921410099886998</v>
      </c>
      <c r="T442" t="s">
        <v>8</v>
      </c>
      <c r="U442">
        <v>0.809461315999215</v>
      </c>
      <c r="V442" t="s">
        <v>7</v>
      </c>
      <c r="W442">
        <v>1.15486036800029</v>
      </c>
      <c r="X442" t="s">
        <v>8</v>
      </c>
      <c r="Y442">
        <v>1.2039371270002399</v>
      </c>
      <c r="Z442" t="s">
        <v>7</v>
      </c>
      <c r="AA442">
        <v>1.3065771410001601</v>
      </c>
      <c r="AB442" t="s">
        <v>8</v>
      </c>
      <c r="AC442">
        <v>1.39630703399961</v>
      </c>
      <c r="AD442" t="s">
        <v>7</v>
      </c>
      <c r="AE442">
        <v>1.4789867219988</v>
      </c>
      <c r="AF442" t="s">
        <v>8</v>
      </c>
      <c r="AG442">
        <v>1.56847245399876</v>
      </c>
      <c r="AH442" t="s">
        <v>7</v>
      </c>
      <c r="AI442">
        <v>1.90422707200013</v>
      </c>
      <c r="AJ442" t="s">
        <v>8</v>
      </c>
      <c r="AK442">
        <v>1.9945368529988601</v>
      </c>
      <c r="AL442" t="s">
        <v>7</v>
      </c>
      <c r="AM442">
        <v>2.2898214549986702</v>
      </c>
      <c r="AN442" t="s">
        <v>8</v>
      </c>
      <c r="AO442">
        <v>2.3493667009988699</v>
      </c>
      <c r="AP442" t="s">
        <v>7</v>
      </c>
      <c r="AQ442">
        <v>2.6647337100002901</v>
      </c>
      <c r="AR442" t="s">
        <v>8</v>
      </c>
      <c r="AS442">
        <v>2.7377689599998098</v>
      </c>
      <c r="AT442" t="s">
        <v>4</v>
      </c>
      <c r="AU442">
        <v>3.11057530799917</v>
      </c>
    </row>
    <row r="443" spans="1:47" x14ac:dyDescent="0.25">
      <c r="A443" s="7">
        <v>42929</v>
      </c>
      <c r="B443" s="3" t="s">
        <v>56</v>
      </c>
      <c r="C443" s="3">
        <f>(COUNT(UserTrials[[#This Row],[Event 1]:[Time 56]])-2)/2</f>
        <v>9</v>
      </c>
      <c r="D443">
        <v>55</v>
      </c>
      <c r="E443" t="s">
        <v>31</v>
      </c>
      <c r="F443" t="s">
        <v>6</v>
      </c>
      <c r="G443" t="s">
        <v>29</v>
      </c>
      <c r="H443" t="s">
        <v>3</v>
      </c>
      <c r="I443">
        <v>0</v>
      </c>
      <c r="J443" t="s">
        <v>7</v>
      </c>
      <c r="K443">
        <v>0.43631924299916103</v>
      </c>
      <c r="L443" t="s">
        <v>8</v>
      </c>
      <c r="M443">
        <v>0.504349151999122</v>
      </c>
      <c r="N443" t="s">
        <v>7</v>
      </c>
      <c r="O443">
        <v>0.59655119799935996</v>
      </c>
      <c r="P443" t="s">
        <v>8</v>
      </c>
      <c r="Q443">
        <v>0.67691133699918205</v>
      </c>
      <c r="R443" t="s">
        <v>7</v>
      </c>
      <c r="S443">
        <v>0.76923546399848397</v>
      </c>
      <c r="T443" t="s">
        <v>8</v>
      </c>
      <c r="U443">
        <v>0.86909812199883096</v>
      </c>
      <c r="V443" t="s">
        <v>7</v>
      </c>
      <c r="W443">
        <v>1.15470776799884</v>
      </c>
      <c r="X443" t="s">
        <v>8</v>
      </c>
      <c r="Y443">
        <v>1.2438882949991199</v>
      </c>
      <c r="Z443" t="s">
        <v>7</v>
      </c>
      <c r="AA443">
        <v>1.3367312680002199</v>
      </c>
      <c r="AB443" t="s">
        <v>8</v>
      </c>
      <c r="AC443">
        <v>1.43720433299859</v>
      </c>
      <c r="AD443" t="s">
        <v>7</v>
      </c>
      <c r="AE443">
        <v>1.51927361399975</v>
      </c>
      <c r="AF443" t="s">
        <v>8</v>
      </c>
      <c r="AG443">
        <v>1.5985350209994</v>
      </c>
      <c r="AH443" t="s">
        <v>7</v>
      </c>
      <c r="AI443">
        <v>1.9246451999988401</v>
      </c>
      <c r="AJ443" t="s">
        <v>8</v>
      </c>
      <c r="AK443">
        <v>2.0144056150002099</v>
      </c>
      <c r="AL443" t="s">
        <v>7</v>
      </c>
      <c r="AM443">
        <v>2.3199145419985099</v>
      </c>
      <c r="AN443" t="s">
        <v>8</v>
      </c>
      <c r="AO443">
        <v>2.3991759499985998</v>
      </c>
      <c r="AP443" t="s">
        <v>7</v>
      </c>
      <c r="AQ443">
        <v>2.6846940319992401</v>
      </c>
      <c r="AR443" t="s">
        <v>8</v>
      </c>
      <c r="AS443">
        <v>2.7640775199997698</v>
      </c>
      <c r="AT443" t="s">
        <v>4</v>
      </c>
      <c r="AU443">
        <v>3.0899740569984702</v>
      </c>
    </row>
    <row r="444" spans="1:47" x14ac:dyDescent="0.25">
      <c r="A444" s="7">
        <v>42929</v>
      </c>
      <c r="B444" s="3" t="s">
        <v>56</v>
      </c>
      <c r="C444" s="3">
        <f>(COUNT(UserTrials[[#This Row],[Event 1]:[Time 56]])-2)/2</f>
        <v>9</v>
      </c>
      <c r="D444">
        <v>56</v>
      </c>
      <c r="E444" t="s">
        <v>31</v>
      </c>
      <c r="F444" t="s">
        <v>6</v>
      </c>
      <c r="G444" t="s">
        <v>29</v>
      </c>
      <c r="H444" t="s">
        <v>3</v>
      </c>
      <c r="I444">
        <v>0</v>
      </c>
      <c r="J444" t="s">
        <v>7</v>
      </c>
      <c r="K444">
        <v>0.57503433400051995</v>
      </c>
      <c r="L444" t="s">
        <v>8</v>
      </c>
      <c r="M444">
        <v>0.65444834400113905</v>
      </c>
      <c r="N444" t="s">
        <v>7</v>
      </c>
      <c r="O444">
        <v>0.75730199800091202</v>
      </c>
      <c r="P444" t="s">
        <v>8</v>
      </c>
      <c r="Q444">
        <v>0.81712192800114203</v>
      </c>
      <c r="R444" t="s">
        <v>7</v>
      </c>
      <c r="S444">
        <v>0.93013886600056095</v>
      </c>
      <c r="T444" t="s">
        <v>8</v>
      </c>
      <c r="U444">
        <v>0.98947047100045804</v>
      </c>
      <c r="V444" t="s">
        <v>7</v>
      </c>
      <c r="W444">
        <v>1.32516404600028</v>
      </c>
      <c r="X444" t="s">
        <v>8</v>
      </c>
      <c r="Y444">
        <v>1.3843125279999999</v>
      </c>
      <c r="Z444" t="s">
        <v>7</v>
      </c>
      <c r="AA444">
        <v>1.4873187840002999</v>
      </c>
      <c r="AB444" t="s">
        <v>8</v>
      </c>
      <c r="AC444">
        <v>1.56703799700153</v>
      </c>
      <c r="AD444" t="s">
        <v>7</v>
      </c>
      <c r="AE444">
        <v>1.6495040429999701</v>
      </c>
      <c r="AF444" t="s">
        <v>8</v>
      </c>
      <c r="AG444">
        <v>1.73074927400011</v>
      </c>
      <c r="AH444" t="s">
        <v>7</v>
      </c>
      <c r="AI444">
        <v>2.1059056909998599</v>
      </c>
      <c r="AJ444" t="s">
        <v>8</v>
      </c>
      <c r="AK444">
        <v>2.1746680900014299</v>
      </c>
      <c r="AL444" t="s">
        <v>7</v>
      </c>
      <c r="AM444">
        <v>2.4904623830007</v>
      </c>
      <c r="AN444" t="s">
        <v>8</v>
      </c>
      <c r="AO444">
        <v>2.5813215310008601</v>
      </c>
      <c r="AP444" t="s">
        <v>7</v>
      </c>
      <c r="AQ444">
        <v>2.9065466179999899</v>
      </c>
      <c r="AR444" t="s">
        <v>8</v>
      </c>
      <c r="AS444">
        <v>2.9754616190002698</v>
      </c>
      <c r="AT444" t="s">
        <v>4</v>
      </c>
      <c r="AU444">
        <v>3.39243094700032</v>
      </c>
    </row>
    <row r="445" spans="1:47" x14ac:dyDescent="0.25">
      <c r="A445" s="7">
        <v>42929</v>
      </c>
      <c r="B445" s="3" t="s">
        <v>56</v>
      </c>
      <c r="C445" s="3">
        <f>(COUNT(UserTrials[[#This Row],[Event 1]:[Time 56]])-2)/2</f>
        <v>9</v>
      </c>
      <c r="D445">
        <v>57</v>
      </c>
      <c r="E445" t="s">
        <v>31</v>
      </c>
      <c r="F445" t="s">
        <v>6</v>
      </c>
      <c r="G445" t="s">
        <v>29</v>
      </c>
      <c r="H445" t="s">
        <v>3</v>
      </c>
      <c r="I445">
        <v>0</v>
      </c>
      <c r="J445" t="s">
        <v>7</v>
      </c>
      <c r="K445">
        <v>0.58742560700011304</v>
      </c>
      <c r="L445" t="s">
        <v>8</v>
      </c>
      <c r="M445">
        <v>0.66644285000074799</v>
      </c>
      <c r="N445" t="s">
        <v>7</v>
      </c>
      <c r="O445">
        <v>0.76932702700105404</v>
      </c>
      <c r="P445" t="s">
        <v>8</v>
      </c>
      <c r="Q445">
        <v>0.84889363600086598</v>
      </c>
      <c r="R445" t="s">
        <v>7</v>
      </c>
      <c r="S445">
        <v>0.93132916099966601</v>
      </c>
      <c r="T445" t="s">
        <v>8</v>
      </c>
      <c r="U445">
        <v>1.0008545689997801</v>
      </c>
      <c r="V445" t="s">
        <v>7</v>
      </c>
      <c r="W445">
        <v>1.3974973300009801</v>
      </c>
      <c r="X445" t="s">
        <v>8</v>
      </c>
      <c r="Y445">
        <v>1.46711429900096</v>
      </c>
      <c r="Z445" t="s">
        <v>7</v>
      </c>
      <c r="AA445">
        <v>1.5597741479996301</v>
      </c>
      <c r="AB445" t="s">
        <v>8</v>
      </c>
      <c r="AC445">
        <v>1.63937128100042</v>
      </c>
      <c r="AD445" t="s">
        <v>7</v>
      </c>
      <c r="AE445">
        <v>1.7321837319996101</v>
      </c>
      <c r="AF445" t="s">
        <v>8</v>
      </c>
      <c r="AG445">
        <v>1.81135357700077</v>
      </c>
      <c r="AH445" t="s">
        <v>7</v>
      </c>
      <c r="AI445">
        <v>2.1880970530000901</v>
      </c>
      <c r="AJ445" t="s">
        <v>8</v>
      </c>
      <c r="AK445">
        <v>2.2575919430000702</v>
      </c>
      <c r="AL445" t="s">
        <v>7</v>
      </c>
      <c r="AM445">
        <v>2.6341828170006898</v>
      </c>
      <c r="AN445" t="s">
        <v>8</v>
      </c>
      <c r="AO445">
        <v>2.7134442229998901</v>
      </c>
      <c r="AP445" t="s">
        <v>7</v>
      </c>
      <c r="AQ445">
        <v>3.0597283679999201</v>
      </c>
      <c r="AR445" t="s">
        <v>8</v>
      </c>
      <c r="AS445">
        <v>3.13935602000128</v>
      </c>
      <c r="AT445" t="s">
        <v>4</v>
      </c>
      <c r="AU445">
        <v>3.5058141299996302</v>
      </c>
    </row>
    <row r="446" spans="1:47" x14ac:dyDescent="0.25">
      <c r="A446" s="7">
        <v>42929</v>
      </c>
      <c r="B446" s="3" t="s">
        <v>56</v>
      </c>
      <c r="C446" s="3">
        <f>(COUNT(UserTrials[[#This Row],[Event 1]:[Time 56]])-2)/2</f>
        <v>9</v>
      </c>
      <c r="D446">
        <v>58</v>
      </c>
      <c r="E446" t="s">
        <v>31</v>
      </c>
      <c r="F446" t="s">
        <v>6</v>
      </c>
      <c r="G446" t="s">
        <v>29</v>
      </c>
      <c r="H446" t="s">
        <v>3</v>
      </c>
      <c r="I446" s="1">
        <v>3.0520001018885503E-5</v>
      </c>
      <c r="J446" t="s">
        <v>7</v>
      </c>
      <c r="K446">
        <v>0.52455363800072496</v>
      </c>
      <c r="L446" t="s">
        <v>8</v>
      </c>
      <c r="M446">
        <v>0.60378452599979904</v>
      </c>
      <c r="N446" t="s">
        <v>7</v>
      </c>
      <c r="O446">
        <v>0.68673889800083998</v>
      </c>
      <c r="P446" t="s">
        <v>8</v>
      </c>
      <c r="Q446">
        <v>0.75635586600037596</v>
      </c>
      <c r="R446" t="s">
        <v>7</v>
      </c>
      <c r="S446">
        <v>0.85911796100117499</v>
      </c>
      <c r="T446" t="s">
        <v>8</v>
      </c>
      <c r="U446">
        <v>0.92839920500045903</v>
      </c>
      <c r="V446" t="s">
        <v>7</v>
      </c>
      <c r="W446">
        <v>1.30492903999947</v>
      </c>
      <c r="X446" t="s">
        <v>8</v>
      </c>
      <c r="Y446">
        <v>1.3744544470009701</v>
      </c>
      <c r="Z446" t="s">
        <v>7</v>
      </c>
      <c r="AA446">
        <v>1.4874103460006101</v>
      </c>
      <c r="AB446" t="s">
        <v>8</v>
      </c>
      <c r="AC446">
        <v>1.5674347630010701</v>
      </c>
      <c r="AD446" t="s">
        <v>7</v>
      </c>
      <c r="AE446">
        <v>1.71033114599958</v>
      </c>
      <c r="AF446" t="s">
        <v>8</v>
      </c>
      <c r="AG446">
        <v>1.77988707400072</v>
      </c>
      <c r="AH446" t="s">
        <v>7</v>
      </c>
      <c r="AI446">
        <v>2.2073859299998699</v>
      </c>
      <c r="AJ446" t="s">
        <v>8</v>
      </c>
      <c r="AK446">
        <v>2.2968411399997399</v>
      </c>
      <c r="AL446" t="s">
        <v>7</v>
      </c>
      <c r="AM446">
        <v>2.6327483580007498</v>
      </c>
      <c r="AN446" t="s">
        <v>8</v>
      </c>
      <c r="AO446">
        <v>2.7121318469998998</v>
      </c>
      <c r="AP446" t="s">
        <v>7</v>
      </c>
      <c r="AQ446">
        <v>3.0482221870006398</v>
      </c>
      <c r="AR446" t="s">
        <v>8</v>
      </c>
      <c r="AS446">
        <v>3.1375858379997199</v>
      </c>
      <c r="AT446" t="s">
        <v>4</v>
      </c>
      <c r="AU446">
        <v>3.45344117100103</v>
      </c>
    </row>
    <row r="447" spans="1:47" x14ac:dyDescent="0.25">
      <c r="A447" s="7">
        <v>42929</v>
      </c>
      <c r="B447" s="3" t="s">
        <v>56</v>
      </c>
      <c r="C447" s="3">
        <f>(COUNT(UserTrials[[#This Row],[Event 1]:[Time 56]])-2)/2</f>
        <v>9</v>
      </c>
      <c r="D447">
        <v>59</v>
      </c>
      <c r="E447" t="s">
        <v>31</v>
      </c>
      <c r="F447" t="s">
        <v>6</v>
      </c>
      <c r="G447" t="s">
        <v>29</v>
      </c>
      <c r="H447" t="s">
        <v>3</v>
      </c>
      <c r="I447">
        <v>0</v>
      </c>
      <c r="J447" t="s">
        <v>7</v>
      </c>
      <c r="K447">
        <v>0.51683198700084099</v>
      </c>
      <c r="L447" t="s">
        <v>8</v>
      </c>
      <c r="M447">
        <v>0.59499465900080395</v>
      </c>
      <c r="N447" t="s">
        <v>7</v>
      </c>
      <c r="O447">
        <v>0.67779642999994305</v>
      </c>
      <c r="P447" t="s">
        <v>8</v>
      </c>
      <c r="Q447">
        <v>0.75748512200152596</v>
      </c>
      <c r="R447" t="s">
        <v>7</v>
      </c>
      <c r="S447">
        <v>0.85017549300027895</v>
      </c>
      <c r="T447" t="s">
        <v>8</v>
      </c>
      <c r="U447">
        <v>0.92971158300133505</v>
      </c>
      <c r="V447" t="s">
        <v>7</v>
      </c>
      <c r="W447">
        <v>1.3060888150012</v>
      </c>
      <c r="X447" t="s">
        <v>8</v>
      </c>
      <c r="Y447">
        <v>1.3959407910006101</v>
      </c>
      <c r="Z447" t="s">
        <v>7</v>
      </c>
      <c r="AA447">
        <v>1.4987028850009601</v>
      </c>
      <c r="AB447" t="s">
        <v>8</v>
      </c>
      <c r="AC447">
        <v>1.5796734330015101</v>
      </c>
      <c r="AD447" t="s">
        <v>7</v>
      </c>
      <c r="AE447">
        <v>1.69128643400108</v>
      </c>
      <c r="AF447" t="s">
        <v>8</v>
      </c>
      <c r="AG447">
        <v>1.76078132300062</v>
      </c>
      <c r="AH447" t="s">
        <v>7</v>
      </c>
      <c r="AI447">
        <v>2.1271173510012802</v>
      </c>
      <c r="AJ447" t="s">
        <v>8</v>
      </c>
      <c r="AK447">
        <v>2.2268579280007499</v>
      </c>
      <c r="AL447" t="s">
        <v>7</v>
      </c>
      <c r="AM447">
        <v>2.55287654499989</v>
      </c>
      <c r="AN447" t="s">
        <v>8</v>
      </c>
      <c r="AO447">
        <v>2.6624446820005598</v>
      </c>
      <c r="AP447" t="s">
        <v>7</v>
      </c>
      <c r="AQ447">
        <v>3.0283229050000902</v>
      </c>
      <c r="AR447" t="s">
        <v>8</v>
      </c>
      <c r="AS447">
        <v>3.1381046860005801</v>
      </c>
      <c r="AT447" t="s">
        <v>4</v>
      </c>
      <c r="AU447">
        <v>3.5450328100014299</v>
      </c>
    </row>
    <row r="448" spans="1:47" x14ac:dyDescent="0.25">
      <c r="A448" s="7">
        <v>42929</v>
      </c>
      <c r="B448" s="3" t="s">
        <v>56</v>
      </c>
      <c r="C448" s="3">
        <f>(COUNT(UserTrials[[#This Row],[Event 1]:[Time 56]])-2)/2</f>
        <v>9</v>
      </c>
      <c r="D448">
        <v>60</v>
      </c>
      <c r="E448" t="s">
        <v>31</v>
      </c>
      <c r="F448" t="s">
        <v>6</v>
      </c>
      <c r="G448" t="s">
        <v>29</v>
      </c>
      <c r="H448" t="s">
        <v>3</v>
      </c>
      <c r="I448">
        <v>0</v>
      </c>
      <c r="J448" t="s">
        <v>7</v>
      </c>
      <c r="K448">
        <v>0.48429727000075201</v>
      </c>
      <c r="L448" t="s">
        <v>8</v>
      </c>
      <c r="M448">
        <v>0.54347627099923501</v>
      </c>
      <c r="N448" t="s">
        <v>7</v>
      </c>
      <c r="O448">
        <v>0.64629940399936403</v>
      </c>
      <c r="P448" t="s">
        <v>8</v>
      </c>
      <c r="Q448">
        <v>0.71634365899990304</v>
      </c>
      <c r="R448" t="s">
        <v>7</v>
      </c>
      <c r="S448">
        <v>0.81858690700028003</v>
      </c>
      <c r="T448" t="s">
        <v>8</v>
      </c>
      <c r="U448">
        <v>0.89824507800039999</v>
      </c>
      <c r="V448" t="s">
        <v>7</v>
      </c>
      <c r="W448">
        <v>1.2441935000006099</v>
      </c>
      <c r="X448" t="s">
        <v>8</v>
      </c>
      <c r="Y448">
        <v>1.31362734600043</v>
      </c>
      <c r="Z448" t="s">
        <v>7</v>
      </c>
      <c r="AA448">
        <v>1.41623683699981</v>
      </c>
      <c r="AB448" t="s">
        <v>8</v>
      </c>
      <c r="AC448">
        <v>1.4960781310000999</v>
      </c>
      <c r="AD448" t="s">
        <v>7</v>
      </c>
      <c r="AE448">
        <v>1.58882954399996</v>
      </c>
      <c r="AF448" t="s">
        <v>8</v>
      </c>
      <c r="AG448">
        <v>1.68878376400061</v>
      </c>
      <c r="AH448" t="s">
        <v>7</v>
      </c>
      <c r="AI448">
        <v>2.0249961839999702</v>
      </c>
      <c r="AJ448" t="s">
        <v>8</v>
      </c>
      <c r="AK448">
        <v>2.1043796739995702</v>
      </c>
      <c r="AL448" t="s">
        <v>7</v>
      </c>
      <c r="AM448">
        <v>2.4401037690004101</v>
      </c>
      <c r="AN448" t="s">
        <v>8</v>
      </c>
      <c r="AO448">
        <v>2.5498855480000202</v>
      </c>
      <c r="AP448" t="s">
        <v>7</v>
      </c>
      <c r="AQ448">
        <v>2.90624141599982</v>
      </c>
      <c r="AR448" t="s">
        <v>8</v>
      </c>
      <c r="AS448">
        <v>2.9960018319998198</v>
      </c>
      <c r="AT448" t="s">
        <v>4</v>
      </c>
      <c r="AU448">
        <v>3.4232260019998599</v>
      </c>
    </row>
    <row r="449" spans="1:47" x14ac:dyDescent="0.25">
      <c r="A449" s="7">
        <v>42929</v>
      </c>
      <c r="B449" s="3" t="s">
        <v>56</v>
      </c>
      <c r="C449" s="3">
        <f>(COUNT(UserTrials[[#This Row],[Event 1]:[Time 56]])-2)/2</f>
        <v>9</v>
      </c>
      <c r="D449">
        <v>61</v>
      </c>
      <c r="E449" t="s">
        <v>31</v>
      </c>
      <c r="F449" t="s">
        <v>6</v>
      </c>
      <c r="G449" t="s">
        <v>29</v>
      </c>
      <c r="H449" t="s">
        <v>3</v>
      </c>
      <c r="I449">
        <v>0</v>
      </c>
      <c r="J449" t="s">
        <v>7</v>
      </c>
      <c r="K449">
        <v>0.45472302799862502</v>
      </c>
      <c r="L449" t="s">
        <v>8</v>
      </c>
      <c r="M449">
        <v>0.50398290799967005</v>
      </c>
      <c r="N449" t="s">
        <v>7</v>
      </c>
      <c r="O449">
        <v>0.616786204998788</v>
      </c>
      <c r="P449" t="s">
        <v>8</v>
      </c>
      <c r="Q449">
        <v>0.67660613599946295</v>
      </c>
      <c r="R449" t="s">
        <v>7</v>
      </c>
      <c r="S449">
        <v>0.75870593599938696</v>
      </c>
      <c r="T449" t="s">
        <v>8</v>
      </c>
      <c r="U449">
        <v>0.83830306799973098</v>
      </c>
      <c r="V449" t="s">
        <v>7</v>
      </c>
      <c r="W449">
        <v>1.2857927669992899</v>
      </c>
      <c r="X449" t="s">
        <v>8</v>
      </c>
      <c r="Y449">
        <v>1.36532885799897</v>
      </c>
      <c r="Z449" t="s">
        <v>7</v>
      </c>
      <c r="AA449">
        <v>1.4681519909991001</v>
      </c>
      <c r="AB449" t="s">
        <v>8</v>
      </c>
      <c r="AC449">
        <v>1.53764687900002</v>
      </c>
      <c r="AD449" t="s">
        <v>7</v>
      </c>
      <c r="AE449">
        <v>1.64077521699982</v>
      </c>
      <c r="AF449" t="s">
        <v>8</v>
      </c>
      <c r="AG449">
        <v>1.7102701059993699</v>
      </c>
      <c r="AH449" t="s">
        <v>7</v>
      </c>
      <c r="AI449">
        <v>2.1876087279997498</v>
      </c>
      <c r="AJ449" t="s">
        <v>8</v>
      </c>
      <c r="AK449">
        <v>2.2574088199998998</v>
      </c>
      <c r="AL449" t="s">
        <v>7</v>
      </c>
      <c r="AM449">
        <v>2.6032351599988002</v>
      </c>
      <c r="AN449" t="s">
        <v>8</v>
      </c>
      <c r="AO449">
        <v>2.6831985349999701</v>
      </c>
      <c r="AP449" t="s">
        <v>7</v>
      </c>
      <c r="AQ449">
        <v>3.08954677199835</v>
      </c>
      <c r="AR449" t="s">
        <v>8</v>
      </c>
      <c r="AS449">
        <v>3.1590721809989102</v>
      </c>
      <c r="AT449" t="s">
        <v>4</v>
      </c>
      <c r="AU449">
        <v>3.5555623389991502</v>
      </c>
    </row>
    <row r="450" spans="1:47" x14ac:dyDescent="0.25">
      <c r="A450" s="7">
        <v>42929</v>
      </c>
      <c r="B450" s="3" t="s">
        <v>56</v>
      </c>
      <c r="C450" s="3">
        <f>(COUNT(UserTrials[[#This Row],[Event 1]:[Time 56]])-2)/2</f>
        <v>9</v>
      </c>
      <c r="D450">
        <v>62</v>
      </c>
      <c r="E450" t="s">
        <v>31</v>
      </c>
      <c r="F450" t="s">
        <v>9</v>
      </c>
      <c r="G450" t="s">
        <v>29</v>
      </c>
      <c r="H450" t="s">
        <v>3</v>
      </c>
      <c r="I450">
        <v>0</v>
      </c>
      <c r="J450" t="s">
        <v>7</v>
      </c>
      <c r="K450">
        <v>5.4698306110003596</v>
      </c>
      <c r="L450" t="s">
        <v>8</v>
      </c>
      <c r="M450">
        <v>5.5290706529994997</v>
      </c>
      <c r="N450" t="s">
        <v>7</v>
      </c>
      <c r="O450">
        <v>5.6318937880005198</v>
      </c>
      <c r="P450" t="s">
        <v>8</v>
      </c>
      <c r="Q450">
        <v>5.7015107570005004</v>
      </c>
      <c r="R450" t="s">
        <v>7</v>
      </c>
      <c r="S450">
        <v>5.8354951920009599</v>
      </c>
      <c r="T450" t="s">
        <v>8</v>
      </c>
      <c r="U450">
        <v>5.8945215910007303</v>
      </c>
      <c r="V450" t="s">
        <v>7</v>
      </c>
      <c r="W450">
        <v>6.3516557279999599</v>
      </c>
      <c r="X450" t="s">
        <v>8</v>
      </c>
      <c r="Y450">
        <v>6.4312223400011099</v>
      </c>
      <c r="Z450" t="s">
        <v>7</v>
      </c>
      <c r="AA450">
        <v>6.52424843399967</v>
      </c>
      <c r="AB450" t="s">
        <v>8</v>
      </c>
      <c r="AC450">
        <v>6.6039676470008999</v>
      </c>
      <c r="AD450" t="s">
        <v>7</v>
      </c>
      <c r="AE450">
        <v>6.7359987769996197</v>
      </c>
      <c r="AF450" t="s">
        <v>8</v>
      </c>
      <c r="AG450">
        <v>6.8159621530012302</v>
      </c>
      <c r="AH450" t="s">
        <v>7</v>
      </c>
      <c r="AI450">
        <v>7.2230123600002099</v>
      </c>
      <c r="AJ450" t="s">
        <v>8</v>
      </c>
      <c r="AK450">
        <v>7.3023042860004299</v>
      </c>
      <c r="AL450" t="s">
        <v>7</v>
      </c>
      <c r="AM450">
        <v>7.62841446499987</v>
      </c>
      <c r="AN450" t="s">
        <v>8</v>
      </c>
      <c r="AO450">
        <v>7.7280634809994799</v>
      </c>
      <c r="AP450" t="s">
        <v>7</v>
      </c>
      <c r="AQ450">
        <v>8.0337860500003409</v>
      </c>
      <c r="AR450" t="s">
        <v>8</v>
      </c>
      <c r="AS450">
        <v>8.1234854260001104</v>
      </c>
      <c r="AT450" t="s">
        <v>4</v>
      </c>
      <c r="AU450">
        <v>8.4492293580005899</v>
      </c>
    </row>
    <row r="451" spans="1:47" x14ac:dyDescent="0.25">
      <c r="A451" s="7">
        <v>42929</v>
      </c>
      <c r="B451" s="3" t="s">
        <v>56</v>
      </c>
      <c r="C451" s="3">
        <f>(COUNT(UserTrials[[#This Row],[Event 1]:[Time 56]])-2)/2</f>
        <v>9</v>
      </c>
      <c r="D451">
        <v>63</v>
      </c>
      <c r="E451" t="s">
        <v>31</v>
      </c>
      <c r="F451" t="s">
        <v>9</v>
      </c>
      <c r="G451" t="s">
        <v>29</v>
      </c>
      <c r="H451" t="s">
        <v>3</v>
      </c>
      <c r="I451">
        <v>0</v>
      </c>
      <c r="J451" t="s">
        <v>7</v>
      </c>
      <c r="K451">
        <v>0.46473370899911898</v>
      </c>
      <c r="L451" t="s">
        <v>8</v>
      </c>
      <c r="M451">
        <v>0.53407599599995503</v>
      </c>
      <c r="N451" t="s">
        <v>7</v>
      </c>
      <c r="O451">
        <v>0.64712345499901802</v>
      </c>
      <c r="P451" t="s">
        <v>8</v>
      </c>
      <c r="Q451">
        <v>0.71689302499908003</v>
      </c>
      <c r="R451" t="s">
        <v>7</v>
      </c>
      <c r="S451">
        <v>0.83967648500038194</v>
      </c>
      <c r="T451" t="s">
        <v>8</v>
      </c>
      <c r="U451">
        <v>0.91912101299931204</v>
      </c>
      <c r="V451" t="s">
        <v>7</v>
      </c>
      <c r="W451">
        <v>1.3164046999991099</v>
      </c>
      <c r="X451" t="s">
        <v>8</v>
      </c>
      <c r="Y451">
        <v>1.38544178200027</v>
      </c>
      <c r="Z451" t="s">
        <v>7</v>
      </c>
      <c r="AA451">
        <v>1.48826491699946</v>
      </c>
      <c r="AB451" t="s">
        <v>8</v>
      </c>
      <c r="AC451">
        <v>1.55809552800019</v>
      </c>
      <c r="AD451" t="s">
        <v>7</v>
      </c>
      <c r="AE451">
        <v>1.6916221569990699</v>
      </c>
      <c r="AF451" t="s">
        <v>8</v>
      </c>
      <c r="AG451">
        <v>1.75052647499978</v>
      </c>
      <c r="AH451" t="s">
        <v>7</v>
      </c>
      <c r="AI451">
        <v>2.1677094459992001</v>
      </c>
      <c r="AJ451" t="s">
        <v>8</v>
      </c>
      <c r="AK451">
        <v>2.2471539750003999</v>
      </c>
      <c r="AL451" t="s">
        <v>7</v>
      </c>
      <c r="AM451">
        <v>2.5024874099999499</v>
      </c>
      <c r="AN451" t="s">
        <v>8</v>
      </c>
      <c r="AO451">
        <v>2.5817182959999601</v>
      </c>
      <c r="AP451" t="s">
        <v>7</v>
      </c>
      <c r="AQ451">
        <v>2.8973905069997201</v>
      </c>
      <c r="AR451" t="s">
        <v>8</v>
      </c>
      <c r="AS451">
        <v>2.9869677999995399</v>
      </c>
      <c r="AT451" t="s">
        <v>4</v>
      </c>
      <c r="AU451">
        <v>3.3732031130002702</v>
      </c>
    </row>
    <row r="452" spans="1:47" x14ac:dyDescent="0.25">
      <c r="A452" s="7">
        <v>42929</v>
      </c>
      <c r="B452" s="3" t="s">
        <v>56</v>
      </c>
      <c r="C452" s="3">
        <f>(COUNT(UserTrials[[#This Row],[Event 1]:[Time 56]])-2)/2</f>
        <v>9</v>
      </c>
      <c r="D452">
        <v>64</v>
      </c>
      <c r="E452" t="s">
        <v>31</v>
      </c>
      <c r="F452" t="s">
        <v>9</v>
      </c>
      <c r="G452" t="s">
        <v>29</v>
      </c>
      <c r="H452" t="s">
        <v>3</v>
      </c>
      <c r="I452" s="1">
        <v>3.0519999199896099E-5</v>
      </c>
      <c r="J452" t="s">
        <v>7</v>
      </c>
      <c r="K452">
        <v>0.44434610099960897</v>
      </c>
      <c r="L452" t="s">
        <v>8</v>
      </c>
      <c r="M452">
        <v>0.53416755599937404</v>
      </c>
      <c r="N452" t="s">
        <v>7</v>
      </c>
      <c r="O452">
        <v>0.63726537399997996</v>
      </c>
      <c r="P452" t="s">
        <v>8</v>
      </c>
      <c r="Q452">
        <v>0.70660765999855302</v>
      </c>
      <c r="R452" t="s">
        <v>7</v>
      </c>
      <c r="S452">
        <v>0.84144666499923904</v>
      </c>
      <c r="T452" t="s">
        <v>8</v>
      </c>
      <c r="U452">
        <v>0.90920189200005497</v>
      </c>
      <c r="V452" t="s">
        <v>7</v>
      </c>
      <c r="W452">
        <v>1.3061498549996</v>
      </c>
      <c r="X452" t="s">
        <v>8</v>
      </c>
      <c r="Y452">
        <v>1.39587974999994</v>
      </c>
      <c r="Z452" t="s">
        <v>7</v>
      </c>
      <c r="AA452">
        <v>1.4983366389988</v>
      </c>
      <c r="AB452" t="s">
        <v>8</v>
      </c>
      <c r="AC452">
        <v>1.5780558520000301</v>
      </c>
      <c r="AD452" t="s">
        <v>7</v>
      </c>
      <c r="AE452">
        <v>1.6906455049993301</v>
      </c>
      <c r="AF452" t="s">
        <v>8</v>
      </c>
      <c r="AG452">
        <v>1.79099648999908</v>
      </c>
      <c r="AH452" t="s">
        <v>7</v>
      </c>
      <c r="AI452">
        <v>2.0578055850000898</v>
      </c>
      <c r="AJ452" t="s">
        <v>8</v>
      </c>
      <c r="AK452">
        <v>2.1554707759987601</v>
      </c>
      <c r="AL452" t="s">
        <v>7</v>
      </c>
      <c r="AM452">
        <v>2.4409888599984599</v>
      </c>
      <c r="AN452" t="s">
        <v>8</v>
      </c>
      <c r="AO452">
        <v>2.5403937119990498</v>
      </c>
      <c r="AP452" t="s">
        <v>7</v>
      </c>
      <c r="AQ452">
        <v>2.8467572089994002</v>
      </c>
      <c r="AR452" t="s">
        <v>8</v>
      </c>
      <c r="AS452">
        <v>2.9356630549991598</v>
      </c>
      <c r="AT452" t="s">
        <v>4</v>
      </c>
      <c r="AU452">
        <v>3.2719975579984699</v>
      </c>
    </row>
    <row r="453" spans="1:47" x14ac:dyDescent="0.25">
      <c r="A453" s="7">
        <v>42929</v>
      </c>
      <c r="B453" s="3" t="s">
        <v>56</v>
      </c>
      <c r="C453" s="3">
        <f>(COUNT(UserTrials[[#This Row],[Event 1]:[Time 56]])-2)/2</f>
        <v>9</v>
      </c>
      <c r="D453">
        <v>65</v>
      </c>
      <c r="E453" t="s">
        <v>31</v>
      </c>
      <c r="F453" t="s">
        <v>9</v>
      </c>
      <c r="G453" t="s">
        <v>29</v>
      </c>
      <c r="H453" t="s">
        <v>3</v>
      </c>
      <c r="I453">
        <v>0</v>
      </c>
      <c r="J453" t="s">
        <v>7</v>
      </c>
      <c r="K453">
        <v>0.49381962400002499</v>
      </c>
      <c r="L453" t="s">
        <v>8</v>
      </c>
      <c r="M453">
        <v>0.56429116500112197</v>
      </c>
      <c r="N453" t="s">
        <v>7</v>
      </c>
      <c r="O453">
        <v>0.68588432800061105</v>
      </c>
      <c r="P453" t="s">
        <v>8</v>
      </c>
      <c r="Q453">
        <v>0.72498092400019198</v>
      </c>
      <c r="R453" t="s">
        <v>7</v>
      </c>
      <c r="S453">
        <v>0.83811994400093603</v>
      </c>
      <c r="T453" t="s">
        <v>8</v>
      </c>
      <c r="U453">
        <v>0.90749275200141699</v>
      </c>
      <c r="V453" t="s">
        <v>7</v>
      </c>
      <c r="W453">
        <v>1.25310544800049</v>
      </c>
      <c r="X453" t="s">
        <v>8</v>
      </c>
      <c r="Y453">
        <v>1.3222646110007099</v>
      </c>
      <c r="Z453" t="s">
        <v>7</v>
      </c>
      <c r="AA453">
        <v>1.43537311100044</v>
      </c>
      <c r="AB453" t="s">
        <v>8</v>
      </c>
      <c r="AC453">
        <v>1.5048069590011399</v>
      </c>
      <c r="AD453" t="s">
        <v>7</v>
      </c>
      <c r="AE453">
        <v>1.6076300929998899</v>
      </c>
      <c r="AF453" t="s">
        <v>8</v>
      </c>
      <c r="AG453">
        <v>1.6873798249998799</v>
      </c>
      <c r="AH453" t="s">
        <v>7</v>
      </c>
      <c r="AI453">
        <v>2.0538989779997698</v>
      </c>
      <c r="AJ453" t="s">
        <v>8</v>
      </c>
      <c r="AK453">
        <v>2.1437509540009998</v>
      </c>
      <c r="AL453" t="s">
        <v>7</v>
      </c>
      <c r="AM453">
        <v>2.4285670680001199</v>
      </c>
      <c r="AN453" t="s">
        <v>8</v>
      </c>
      <c r="AO453">
        <v>2.5183885229998801</v>
      </c>
      <c r="AP453" t="s">
        <v>7</v>
      </c>
      <c r="AQ453">
        <v>2.8242331750006899</v>
      </c>
      <c r="AR453" t="s">
        <v>8</v>
      </c>
      <c r="AS453">
        <v>2.9131390190013899</v>
      </c>
      <c r="AT453" t="s">
        <v>4</v>
      </c>
      <c r="AU453">
        <v>3.2899435369999899</v>
      </c>
    </row>
    <row r="454" spans="1:47" x14ac:dyDescent="0.25">
      <c r="A454" s="7">
        <v>42929</v>
      </c>
      <c r="B454" s="3" t="s">
        <v>56</v>
      </c>
      <c r="C454" s="3">
        <f>(COUNT(UserTrials[[#This Row],[Event 1]:[Time 56]])-2)/2</f>
        <v>9</v>
      </c>
      <c r="D454">
        <v>66</v>
      </c>
      <c r="E454" t="s">
        <v>31</v>
      </c>
      <c r="F454" t="s">
        <v>9</v>
      </c>
      <c r="G454" t="s">
        <v>29</v>
      </c>
      <c r="H454" t="s">
        <v>3</v>
      </c>
      <c r="I454">
        <v>0</v>
      </c>
      <c r="J454" t="s">
        <v>7</v>
      </c>
      <c r="K454">
        <v>1.11081947099955</v>
      </c>
      <c r="L454" t="s">
        <v>8</v>
      </c>
      <c r="M454">
        <v>1.1910575299989401</v>
      </c>
      <c r="N454" t="s">
        <v>7</v>
      </c>
      <c r="O454">
        <v>1.30373874399992</v>
      </c>
      <c r="P454" t="s">
        <v>8</v>
      </c>
      <c r="Q454">
        <v>1.3531817479997601</v>
      </c>
      <c r="R454" t="s">
        <v>7</v>
      </c>
      <c r="S454">
        <v>1.4762704099994099</v>
      </c>
      <c r="T454" t="s">
        <v>8</v>
      </c>
      <c r="U454">
        <v>1.54579581699908</v>
      </c>
      <c r="V454" t="s">
        <v>7</v>
      </c>
      <c r="W454">
        <v>2.1856554229998402</v>
      </c>
      <c r="X454" t="s">
        <v>8</v>
      </c>
      <c r="Y454">
        <v>2.2653746369996899</v>
      </c>
      <c r="Z454" t="s">
        <v>7</v>
      </c>
      <c r="AA454">
        <v>2.35812604800048</v>
      </c>
      <c r="AB454" t="s">
        <v>8</v>
      </c>
      <c r="AC454">
        <v>2.43799786300041</v>
      </c>
      <c r="AD454" t="s">
        <v>7</v>
      </c>
      <c r="AE454">
        <v>2.5404852749998099</v>
      </c>
      <c r="AF454" t="s">
        <v>8</v>
      </c>
      <c r="AG454">
        <v>2.6105600489990999</v>
      </c>
      <c r="AH454" t="s">
        <v>7</v>
      </c>
      <c r="AI454">
        <v>2.966305508</v>
      </c>
      <c r="AJ454" t="s">
        <v>8</v>
      </c>
      <c r="AK454">
        <v>3.0455058730003599</v>
      </c>
      <c r="AL454" t="s">
        <v>7</v>
      </c>
      <c r="AM454">
        <v>3.3508011579997401</v>
      </c>
      <c r="AN454" t="s">
        <v>8</v>
      </c>
      <c r="AO454">
        <v>3.4506943369997298</v>
      </c>
      <c r="AP454" t="s">
        <v>7</v>
      </c>
      <c r="AQ454">
        <v>3.7971616049999199</v>
      </c>
      <c r="AR454" t="s">
        <v>8</v>
      </c>
      <c r="AS454">
        <v>3.8869525400004901</v>
      </c>
      <c r="AT454" t="s">
        <v>4</v>
      </c>
      <c r="AU454">
        <v>4.3646879280004196</v>
      </c>
    </row>
    <row r="455" spans="1:47" x14ac:dyDescent="0.25">
      <c r="A455" s="7">
        <v>42929</v>
      </c>
      <c r="B455" s="3" t="s">
        <v>56</v>
      </c>
      <c r="C455" s="3">
        <f>(COUNT(UserTrials[[#This Row],[Event 1]:[Time 56]])-2)/2</f>
        <v>9</v>
      </c>
      <c r="D455">
        <v>67</v>
      </c>
      <c r="E455" t="s">
        <v>31</v>
      </c>
      <c r="F455" t="s">
        <v>11</v>
      </c>
      <c r="G455" t="s">
        <v>29</v>
      </c>
      <c r="H455" t="s">
        <v>3</v>
      </c>
      <c r="I455">
        <v>0</v>
      </c>
      <c r="J455" t="s">
        <v>7</v>
      </c>
      <c r="K455">
        <v>11.8137036450007</v>
      </c>
      <c r="L455" t="s">
        <v>8</v>
      </c>
      <c r="M455">
        <v>11.8861284899994</v>
      </c>
      <c r="N455" t="s">
        <v>7</v>
      </c>
      <c r="O455">
        <v>11.985746983998901</v>
      </c>
      <c r="P455" t="s">
        <v>8</v>
      </c>
      <c r="Q455">
        <v>12.055333432999699</v>
      </c>
      <c r="R455" t="s">
        <v>7</v>
      </c>
      <c r="S455">
        <v>12.1778727279997</v>
      </c>
      <c r="T455" t="s">
        <v>8</v>
      </c>
      <c r="U455">
        <v>12.2674194999999</v>
      </c>
      <c r="V455" t="s">
        <v>7</v>
      </c>
      <c r="W455">
        <v>12.512589652000299</v>
      </c>
      <c r="X455" t="s">
        <v>8</v>
      </c>
      <c r="Y455">
        <v>12.5717991740002</v>
      </c>
      <c r="Z455" t="s">
        <v>7</v>
      </c>
      <c r="AA455">
        <v>12.6844193470005</v>
      </c>
      <c r="AB455" t="s">
        <v>8</v>
      </c>
      <c r="AC455">
        <v>12.7439035530005</v>
      </c>
      <c r="AD455" t="s">
        <v>7</v>
      </c>
      <c r="AE455">
        <v>12.8466961680005</v>
      </c>
      <c r="AF455" t="s">
        <v>8</v>
      </c>
      <c r="AG455">
        <v>12.9262017380006</v>
      </c>
      <c r="AH455" t="s">
        <v>7</v>
      </c>
      <c r="AI455">
        <v>13.282801768000301</v>
      </c>
      <c r="AJ455" t="s">
        <v>8</v>
      </c>
      <c r="AK455">
        <v>13.3833053550006</v>
      </c>
      <c r="AL455" t="s">
        <v>7</v>
      </c>
      <c r="AM455">
        <v>13.5664275879989</v>
      </c>
      <c r="AN455" t="s">
        <v>8</v>
      </c>
      <c r="AO455">
        <v>13.6554555149996</v>
      </c>
      <c r="AP455" t="s">
        <v>7</v>
      </c>
      <c r="AQ455">
        <v>13.9305661500002</v>
      </c>
      <c r="AR455" t="s">
        <v>8</v>
      </c>
      <c r="AS455">
        <v>14.021028535000299</v>
      </c>
      <c r="AT455" t="s">
        <v>4</v>
      </c>
      <c r="AU455">
        <v>14.386632073999801</v>
      </c>
    </row>
    <row r="456" spans="1:47" x14ac:dyDescent="0.25">
      <c r="A456" s="7">
        <v>42929</v>
      </c>
      <c r="B456" s="3" t="s">
        <v>56</v>
      </c>
      <c r="C456" s="3">
        <f>(COUNT(UserTrials[[#This Row],[Event 1]:[Time 56]])-2)/2</f>
        <v>9</v>
      </c>
      <c r="D456">
        <v>68</v>
      </c>
      <c r="E456" t="s">
        <v>31</v>
      </c>
      <c r="F456" t="s">
        <v>11</v>
      </c>
      <c r="G456" t="s">
        <v>29</v>
      </c>
      <c r="H456" t="s">
        <v>3</v>
      </c>
      <c r="I456" s="1">
        <v>3.0519999199896099E-5</v>
      </c>
      <c r="J456" t="s">
        <v>7</v>
      </c>
      <c r="K456">
        <v>0.45484510899950598</v>
      </c>
      <c r="L456" t="s">
        <v>8</v>
      </c>
      <c r="M456">
        <v>0.524065314000836</v>
      </c>
      <c r="N456" t="s">
        <v>7</v>
      </c>
      <c r="O456">
        <v>0.61736609100080297</v>
      </c>
      <c r="P456" t="s">
        <v>8</v>
      </c>
      <c r="Q456">
        <v>0.69668853899929595</v>
      </c>
      <c r="R456" t="s">
        <v>7</v>
      </c>
      <c r="S456">
        <v>0.79951167299986903</v>
      </c>
      <c r="T456" t="s">
        <v>8</v>
      </c>
      <c r="U456">
        <v>0.88896688500062704</v>
      </c>
      <c r="V456" t="s">
        <v>7</v>
      </c>
      <c r="W456">
        <v>1.1543720440004099</v>
      </c>
      <c r="X456" t="s">
        <v>8</v>
      </c>
      <c r="Y456">
        <v>1.2342743779990899</v>
      </c>
      <c r="Z456" t="s">
        <v>7</v>
      </c>
      <c r="AA456">
        <v>1.33654814500005</v>
      </c>
      <c r="AB456" t="s">
        <v>8</v>
      </c>
      <c r="AC456">
        <v>1.4164810010006399</v>
      </c>
      <c r="AD456" t="s">
        <v>7</v>
      </c>
      <c r="AE456">
        <v>1.5088356479991401</v>
      </c>
      <c r="AF456" t="s">
        <v>8</v>
      </c>
      <c r="AG456">
        <v>1.59923698999955</v>
      </c>
      <c r="AH456" t="s">
        <v>7</v>
      </c>
      <c r="AI456">
        <v>1.9448191659994301</v>
      </c>
      <c r="AJ456" t="s">
        <v>8</v>
      </c>
      <c r="AK456">
        <v>2.0342133369995201</v>
      </c>
      <c r="AL456" t="s">
        <v>7</v>
      </c>
      <c r="AM456">
        <v>2.3093850149998598</v>
      </c>
      <c r="AN456" t="s">
        <v>8</v>
      </c>
      <c r="AO456">
        <v>2.3992675099998402</v>
      </c>
      <c r="AP456" t="s">
        <v>7</v>
      </c>
      <c r="AQ456">
        <v>2.6340912550003801</v>
      </c>
      <c r="AR456" t="s">
        <v>8</v>
      </c>
      <c r="AS456">
        <v>2.7449412469995802</v>
      </c>
      <c r="AT456" t="s">
        <v>4</v>
      </c>
      <c r="AU456">
        <v>2.9985045009998399</v>
      </c>
    </row>
    <row r="457" spans="1:47" x14ac:dyDescent="0.25">
      <c r="A457" s="7">
        <v>42929</v>
      </c>
      <c r="B457" s="3" t="s">
        <v>56</v>
      </c>
      <c r="C457" s="3">
        <f>(COUNT(UserTrials[[#This Row],[Event 1]:[Time 56]])-2)/2</f>
        <v>9</v>
      </c>
      <c r="D457">
        <v>69</v>
      </c>
      <c r="E457" t="s">
        <v>31</v>
      </c>
      <c r="F457" t="s">
        <v>11</v>
      </c>
      <c r="G457" t="s">
        <v>29</v>
      </c>
      <c r="H457" t="s">
        <v>3</v>
      </c>
      <c r="I457">
        <v>0</v>
      </c>
      <c r="J457" t="s">
        <v>7</v>
      </c>
      <c r="K457">
        <v>1.9966122389996599</v>
      </c>
      <c r="L457" t="s">
        <v>8</v>
      </c>
      <c r="M457">
        <v>2.0656493209989999</v>
      </c>
      <c r="N457" t="s">
        <v>7</v>
      </c>
      <c r="O457">
        <v>2.1688997399996799</v>
      </c>
      <c r="P457" t="s">
        <v>8</v>
      </c>
      <c r="Q457">
        <v>2.2585380740001701</v>
      </c>
      <c r="R457" t="s">
        <v>7</v>
      </c>
      <c r="S457">
        <v>2.3642301239997301</v>
      </c>
      <c r="T457" t="s">
        <v>8</v>
      </c>
      <c r="U457">
        <v>2.41092629400009</v>
      </c>
      <c r="V457" t="s">
        <v>7</v>
      </c>
      <c r="W457">
        <v>2.8177628569992499</v>
      </c>
      <c r="X457" t="s">
        <v>8</v>
      </c>
      <c r="Y457">
        <v>2.9074011909997299</v>
      </c>
      <c r="Z457" t="s">
        <v>7</v>
      </c>
      <c r="AA457">
        <v>3.0100412020001301</v>
      </c>
      <c r="AB457" t="s">
        <v>8</v>
      </c>
      <c r="AC457">
        <v>3.0795971309999</v>
      </c>
      <c r="AD457" t="s">
        <v>7</v>
      </c>
      <c r="AE457">
        <v>3.17216541999914</v>
      </c>
      <c r="AF457" t="s">
        <v>8</v>
      </c>
      <c r="AG457">
        <v>3.2616511519991001</v>
      </c>
      <c r="AH457" t="s">
        <v>7</v>
      </c>
      <c r="AI457">
        <v>3.5678620479993599</v>
      </c>
      <c r="AJ457" t="s">
        <v>8</v>
      </c>
      <c r="AK457">
        <v>3.6773996640003999</v>
      </c>
      <c r="AL457" t="s">
        <v>7</v>
      </c>
      <c r="AM457">
        <v>3.9527849829992099</v>
      </c>
      <c r="AN457" t="s">
        <v>8</v>
      </c>
      <c r="AO457">
        <v>4.04208759299945</v>
      </c>
      <c r="AP457" t="s">
        <v>7</v>
      </c>
      <c r="AQ457">
        <v>4.3819319399990402</v>
      </c>
      <c r="AR457" t="s">
        <v>8</v>
      </c>
      <c r="AS457">
        <v>4.4883564779993304</v>
      </c>
      <c r="AT457" t="s">
        <v>4</v>
      </c>
      <c r="AU457">
        <v>4.7529986259996804</v>
      </c>
    </row>
    <row r="458" spans="1:47" x14ac:dyDescent="0.25">
      <c r="A458" s="7">
        <v>42929</v>
      </c>
      <c r="B458" s="3" t="s">
        <v>56</v>
      </c>
      <c r="C458" s="3">
        <f>(COUNT(UserTrials[[#This Row],[Event 1]:[Time 56]])-2)/2</f>
        <v>9</v>
      </c>
      <c r="D458">
        <v>70</v>
      </c>
      <c r="E458" t="s">
        <v>31</v>
      </c>
      <c r="F458" t="s">
        <v>11</v>
      </c>
      <c r="G458" t="s">
        <v>29</v>
      </c>
      <c r="H458" t="s">
        <v>3</v>
      </c>
      <c r="I458">
        <v>0</v>
      </c>
      <c r="J458" t="s">
        <v>7</v>
      </c>
      <c r="K458">
        <v>0.52580497400049298</v>
      </c>
      <c r="L458" t="s">
        <v>8</v>
      </c>
      <c r="M458">
        <v>0.58507553800154699</v>
      </c>
      <c r="N458" t="s">
        <v>7</v>
      </c>
      <c r="O458">
        <v>0.68768503000137504</v>
      </c>
      <c r="P458" t="s">
        <v>8</v>
      </c>
      <c r="Q458">
        <v>0.76740424300078303</v>
      </c>
      <c r="R458" t="s">
        <v>7</v>
      </c>
      <c r="S458">
        <v>0.85997253300047305</v>
      </c>
      <c r="T458" t="s">
        <v>8</v>
      </c>
      <c r="U458">
        <v>0.92907065500003205</v>
      </c>
      <c r="V458" t="s">
        <v>7</v>
      </c>
      <c r="W458">
        <v>1.3160689750002299</v>
      </c>
      <c r="X458" t="s">
        <v>8</v>
      </c>
      <c r="Y458">
        <v>1.38535022200085</v>
      </c>
      <c r="Z458" t="s">
        <v>7</v>
      </c>
      <c r="AA458">
        <v>1.47825423500034</v>
      </c>
      <c r="AB458" t="s">
        <v>8</v>
      </c>
      <c r="AC458">
        <v>1.5476880810001601</v>
      </c>
      <c r="AD458" t="s">
        <v>7</v>
      </c>
      <c r="AE458">
        <v>1.6303067290009401</v>
      </c>
      <c r="AF458" t="s">
        <v>8</v>
      </c>
      <c r="AG458">
        <v>1.7097207390015601</v>
      </c>
      <c r="AH458" t="s">
        <v>7</v>
      </c>
      <c r="AI458">
        <v>1.97488173500096</v>
      </c>
      <c r="AJ458" t="s">
        <v>8</v>
      </c>
      <c r="AK458">
        <v>2.0845414310006101</v>
      </c>
      <c r="AL458" t="s">
        <v>7</v>
      </c>
      <c r="AM458">
        <v>2.4613459480005901</v>
      </c>
      <c r="AN458" t="s">
        <v>8</v>
      </c>
      <c r="AO458">
        <v>2.5811384090011402</v>
      </c>
      <c r="AP458" t="s">
        <v>7</v>
      </c>
      <c r="AQ458">
        <v>2.90724858900102</v>
      </c>
      <c r="AR458" t="s">
        <v>8</v>
      </c>
      <c r="AS458">
        <v>2.99859606200152</v>
      </c>
      <c r="AT458" t="s">
        <v>4</v>
      </c>
      <c r="AU458">
        <v>3.3023653280015401</v>
      </c>
    </row>
    <row r="459" spans="1:47" x14ac:dyDescent="0.25">
      <c r="A459" s="7">
        <v>42929</v>
      </c>
      <c r="B459" s="3" t="s">
        <v>56</v>
      </c>
      <c r="C459" s="3">
        <f>(COUNT(UserTrials[[#This Row],[Event 1]:[Time 56]])-2)/2</f>
        <v>9</v>
      </c>
      <c r="D459">
        <v>71</v>
      </c>
      <c r="E459" t="s">
        <v>31</v>
      </c>
      <c r="F459" t="s">
        <v>11</v>
      </c>
      <c r="G459" t="s">
        <v>29</v>
      </c>
      <c r="H459" t="s">
        <v>3</v>
      </c>
      <c r="I459">
        <v>0</v>
      </c>
      <c r="J459" t="s">
        <v>7</v>
      </c>
      <c r="K459">
        <v>0.68969937499969003</v>
      </c>
      <c r="L459" t="s">
        <v>8</v>
      </c>
      <c r="M459">
        <v>0.75876697699823104</v>
      </c>
      <c r="N459" t="s">
        <v>7</v>
      </c>
      <c r="O459">
        <v>0.85118266499921402</v>
      </c>
      <c r="P459" t="s">
        <v>8</v>
      </c>
      <c r="Q459">
        <v>0.91106363499966303</v>
      </c>
      <c r="R459" t="s">
        <v>7</v>
      </c>
      <c r="S459">
        <v>1.0235617279995399</v>
      </c>
      <c r="T459" t="s">
        <v>8</v>
      </c>
      <c r="U459">
        <v>1.1031588579989999</v>
      </c>
      <c r="V459" t="s">
        <v>7</v>
      </c>
      <c r="W459">
        <v>1.65237295899896</v>
      </c>
      <c r="X459" t="s">
        <v>8</v>
      </c>
      <c r="Y459">
        <v>1.73142072299924</v>
      </c>
      <c r="Z459" t="s">
        <v>7</v>
      </c>
      <c r="AA459">
        <v>1.84443766299955</v>
      </c>
      <c r="AB459" t="s">
        <v>8</v>
      </c>
      <c r="AC459">
        <v>1.9037997859995801</v>
      </c>
      <c r="AD459" t="s">
        <v>7</v>
      </c>
      <c r="AE459">
        <v>2.0069891659986698</v>
      </c>
      <c r="AF459" t="s">
        <v>8</v>
      </c>
      <c r="AG459">
        <v>2.0558217609996001</v>
      </c>
      <c r="AH459" t="s">
        <v>7</v>
      </c>
      <c r="AI459">
        <v>3.3340759949987802</v>
      </c>
      <c r="AJ459" t="s">
        <v>8</v>
      </c>
      <c r="AK459">
        <v>3.4040897289996699</v>
      </c>
      <c r="AL459" t="s">
        <v>7</v>
      </c>
      <c r="AM459">
        <v>3.6281092619992701</v>
      </c>
      <c r="AN459" t="s">
        <v>8</v>
      </c>
      <c r="AO459">
        <v>3.7378605219983001</v>
      </c>
      <c r="AP459" t="s">
        <v>7</v>
      </c>
      <c r="AQ459">
        <v>4.0841446669983199</v>
      </c>
      <c r="AR459" t="s">
        <v>8</v>
      </c>
      <c r="AS459">
        <v>4.1634365929985497</v>
      </c>
      <c r="AT459" t="s">
        <v>4</v>
      </c>
      <c r="AU459">
        <v>4.46915916399848</v>
      </c>
    </row>
    <row r="460" spans="1:47" x14ac:dyDescent="0.25">
      <c r="A460" s="7">
        <v>42929</v>
      </c>
      <c r="B460" s="3" t="s">
        <v>56</v>
      </c>
      <c r="C460" s="3">
        <f>(COUNT(UserTrials[[#This Row],[Event 1]:[Time 56]])-2)/2</f>
        <v>9</v>
      </c>
      <c r="D460">
        <v>72</v>
      </c>
      <c r="E460" t="s">
        <v>31</v>
      </c>
      <c r="F460" t="s">
        <v>10</v>
      </c>
      <c r="G460" t="s">
        <v>29</v>
      </c>
      <c r="H460" t="s">
        <v>3</v>
      </c>
      <c r="I460">
        <v>0</v>
      </c>
      <c r="J460" t="s">
        <v>7</v>
      </c>
      <c r="K460">
        <v>22.8561880020006</v>
      </c>
      <c r="L460" t="s">
        <v>8</v>
      </c>
      <c r="M460">
        <v>22.913077977000199</v>
      </c>
      <c r="N460" t="s">
        <v>7</v>
      </c>
      <c r="O460">
        <v>23.014710815999901</v>
      </c>
      <c r="P460" t="s">
        <v>8</v>
      </c>
      <c r="Q460">
        <v>23.093972224000002</v>
      </c>
      <c r="R460" t="s">
        <v>7</v>
      </c>
      <c r="S460">
        <v>23.1869983190008</v>
      </c>
      <c r="T460" t="s">
        <v>8</v>
      </c>
      <c r="U460">
        <v>23.2466656460001</v>
      </c>
      <c r="V460" t="s">
        <v>7</v>
      </c>
      <c r="W460">
        <v>23.693819621999801</v>
      </c>
      <c r="X460" t="s">
        <v>8</v>
      </c>
      <c r="Y460">
        <v>23.793621238999499</v>
      </c>
      <c r="Z460" t="s">
        <v>7</v>
      </c>
      <c r="AA460">
        <v>23.876239885999802</v>
      </c>
      <c r="AB460" t="s">
        <v>8</v>
      </c>
      <c r="AC460">
        <v>23.976072024999599</v>
      </c>
      <c r="AD460" t="s">
        <v>7</v>
      </c>
      <c r="AE460">
        <v>24.0589043149993</v>
      </c>
      <c r="AF460" t="s">
        <v>8</v>
      </c>
      <c r="AG460">
        <v>24.168502972001001</v>
      </c>
      <c r="AH460" t="s">
        <v>7</v>
      </c>
      <c r="AI460">
        <v>24.4539905350011</v>
      </c>
      <c r="AJ460" t="s">
        <v>8</v>
      </c>
      <c r="AK460">
        <v>24.5941400850006</v>
      </c>
      <c r="AL460" t="s">
        <v>7</v>
      </c>
      <c r="AM460">
        <v>24.900106817000001</v>
      </c>
      <c r="AN460" t="s">
        <v>8</v>
      </c>
      <c r="AO460">
        <v>25.0202044830002</v>
      </c>
      <c r="AP460" t="s">
        <v>7</v>
      </c>
      <c r="AQ460">
        <v>25.325835491999801</v>
      </c>
      <c r="AR460" t="s">
        <v>8</v>
      </c>
      <c r="AS460">
        <v>25.4254845070008</v>
      </c>
      <c r="AT460" t="s">
        <v>4</v>
      </c>
      <c r="AU460">
        <v>25.7214710789994</v>
      </c>
    </row>
    <row r="461" spans="1:47" x14ac:dyDescent="0.25">
      <c r="A461" s="7">
        <v>42929</v>
      </c>
      <c r="B461" s="3" t="s">
        <v>56</v>
      </c>
      <c r="C461" s="3">
        <f>(COUNT(UserTrials[[#This Row],[Event 1]:[Time 56]])-2)/2</f>
        <v>9</v>
      </c>
      <c r="D461">
        <v>73</v>
      </c>
      <c r="E461" t="s">
        <v>31</v>
      </c>
      <c r="F461" t="s">
        <v>10</v>
      </c>
      <c r="G461" t="s">
        <v>29</v>
      </c>
      <c r="H461" t="s">
        <v>3</v>
      </c>
      <c r="I461">
        <v>0</v>
      </c>
      <c r="J461" t="s">
        <v>7</v>
      </c>
      <c r="K461">
        <v>0.47434762699958799</v>
      </c>
      <c r="L461" t="s">
        <v>8</v>
      </c>
      <c r="M461">
        <v>0.55406683799992595</v>
      </c>
      <c r="N461" t="s">
        <v>7</v>
      </c>
      <c r="O461">
        <v>0.64681825099978596</v>
      </c>
      <c r="P461" t="s">
        <v>8</v>
      </c>
      <c r="Q461">
        <v>0.71606897499987099</v>
      </c>
      <c r="R461" t="s">
        <v>7</v>
      </c>
      <c r="S461">
        <v>0.80903403000047502</v>
      </c>
      <c r="T461" t="s">
        <v>8</v>
      </c>
      <c r="U461">
        <v>0.90859148399977097</v>
      </c>
      <c r="V461" t="s">
        <v>7</v>
      </c>
      <c r="W461">
        <v>1.21443613500014</v>
      </c>
      <c r="X461" t="s">
        <v>8</v>
      </c>
      <c r="Y461">
        <v>1.2840225840009201</v>
      </c>
      <c r="Z461" t="s">
        <v>7</v>
      </c>
      <c r="AA461">
        <v>1.38684571799967</v>
      </c>
      <c r="AB461" t="s">
        <v>8</v>
      </c>
      <c r="AC461">
        <v>1.44651304699982</v>
      </c>
      <c r="AD461" t="s">
        <v>7</v>
      </c>
      <c r="AE461">
        <v>1.5489699360005</v>
      </c>
      <c r="AF461" t="s">
        <v>8</v>
      </c>
      <c r="AG461">
        <v>1.6182511830011199</v>
      </c>
      <c r="AH461" t="s">
        <v>7</v>
      </c>
      <c r="AI461">
        <v>1.95467724700029</v>
      </c>
      <c r="AJ461" t="s">
        <v>8</v>
      </c>
      <c r="AK461">
        <v>2.05414313900109</v>
      </c>
      <c r="AL461" t="s">
        <v>7</v>
      </c>
      <c r="AM461">
        <v>2.3102090629999998</v>
      </c>
      <c r="AN461" t="s">
        <v>8</v>
      </c>
      <c r="AO461">
        <v>2.4087593460007999</v>
      </c>
      <c r="AP461" t="s">
        <v>7</v>
      </c>
      <c r="AQ461">
        <v>2.7148786800007598</v>
      </c>
      <c r="AR461" t="s">
        <v>8</v>
      </c>
      <c r="AS461">
        <v>2.80433389100107</v>
      </c>
      <c r="AT461" t="s">
        <v>4</v>
      </c>
      <c r="AU461">
        <v>3.1504349130009301</v>
      </c>
    </row>
    <row r="462" spans="1:47" x14ac:dyDescent="0.25">
      <c r="A462" s="7">
        <v>42929</v>
      </c>
      <c r="B462" s="3" t="s">
        <v>56</v>
      </c>
      <c r="C462" s="3">
        <f>(COUNT(UserTrials[[#This Row],[Event 1]:[Time 56]])-2)/2</f>
        <v>9</v>
      </c>
      <c r="D462">
        <v>74</v>
      </c>
      <c r="E462" t="s">
        <v>31</v>
      </c>
      <c r="F462" t="s">
        <v>10</v>
      </c>
      <c r="G462" t="s">
        <v>29</v>
      </c>
      <c r="H462" t="s">
        <v>3</v>
      </c>
      <c r="I462">
        <v>0</v>
      </c>
      <c r="J462" t="s">
        <v>7</v>
      </c>
      <c r="K462">
        <v>0.45505875299932003</v>
      </c>
      <c r="L462" t="s">
        <v>8</v>
      </c>
      <c r="M462">
        <v>0.51432931599993004</v>
      </c>
      <c r="N462" t="s">
        <v>7</v>
      </c>
      <c r="O462">
        <v>0.61791545999949404</v>
      </c>
      <c r="P462" t="s">
        <v>8</v>
      </c>
      <c r="Q462">
        <v>0.656218526999509</v>
      </c>
      <c r="R462" t="s">
        <v>7</v>
      </c>
      <c r="S462">
        <v>0.74878681599875496</v>
      </c>
      <c r="T462" t="s">
        <v>8</v>
      </c>
      <c r="U462">
        <v>0.81855638699926203</v>
      </c>
      <c r="V462" t="s">
        <v>7</v>
      </c>
      <c r="W462">
        <v>1.1543720440004099</v>
      </c>
      <c r="X462" t="s">
        <v>8</v>
      </c>
      <c r="Y462">
        <v>1.21458874000018</v>
      </c>
      <c r="Z462" t="s">
        <v>7</v>
      </c>
      <c r="AA462">
        <v>1.3165267829990599</v>
      </c>
      <c r="AB462" t="s">
        <v>8</v>
      </c>
      <c r="AC462">
        <v>1.36621394800022</v>
      </c>
      <c r="AD462" t="s">
        <v>7</v>
      </c>
      <c r="AE462">
        <v>1.47862048000024</v>
      </c>
      <c r="AF462" t="s">
        <v>8</v>
      </c>
      <c r="AG462">
        <v>1.54887837800015</v>
      </c>
      <c r="AH462" t="s">
        <v>7</v>
      </c>
      <c r="AI462">
        <v>1.87398138400021</v>
      </c>
      <c r="AJ462" t="s">
        <v>8</v>
      </c>
      <c r="AK462">
        <v>1.9634976359993701</v>
      </c>
      <c r="AL462" t="s">
        <v>7</v>
      </c>
      <c r="AM462">
        <v>2.2795360910003999</v>
      </c>
      <c r="AN462" t="s">
        <v>8</v>
      </c>
      <c r="AO462">
        <v>2.3795818709986598</v>
      </c>
      <c r="AP462" t="s">
        <v>7</v>
      </c>
      <c r="AQ462">
        <v>2.73740271799943</v>
      </c>
      <c r="AR462" t="s">
        <v>8</v>
      </c>
      <c r="AS462">
        <v>2.8149549829995499</v>
      </c>
      <c r="AT462" t="s">
        <v>4</v>
      </c>
      <c r="AU462">
        <v>3.1516862509997701</v>
      </c>
    </row>
    <row r="463" spans="1:47" x14ac:dyDescent="0.25">
      <c r="A463" s="7">
        <v>42929</v>
      </c>
      <c r="B463" s="3" t="s">
        <v>56</v>
      </c>
      <c r="C463" s="3">
        <f>(COUNT(UserTrials[[#This Row],[Event 1]:[Time 56]])-2)/2</f>
        <v>9</v>
      </c>
      <c r="D463">
        <v>75</v>
      </c>
      <c r="E463" t="s">
        <v>31</v>
      </c>
      <c r="F463" t="s">
        <v>10</v>
      </c>
      <c r="G463" t="s">
        <v>29</v>
      </c>
      <c r="H463" t="s">
        <v>3</v>
      </c>
      <c r="I463">
        <v>0</v>
      </c>
      <c r="J463" t="s">
        <v>7</v>
      </c>
      <c r="K463">
        <v>0.40326568199998197</v>
      </c>
      <c r="L463" t="s">
        <v>8</v>
      </c>
      <c r="M463">
        <v>0.47327941499861398</v>
      </c>
      <c r="N463" t="s">
        <v>7</v>
      </c>
      <c r="O463">
        <v>0.61568747299861504</v>
      </c>
      <c r="P463" t="s">
        <v>8</v>
      </c>
      <c r="Q463">
        <v>0.63479322599960097</v>
      </c>
      <c r="R463" t="s">
        <v>7</v>
      </c>
      <c r="S463">
        <v>0.72699526999895103</v>
      </c>
      <c r="T463" t="s">
        <v>8</v>
      </c>
      <c r="U463">
        <v>0.79642911599876198</v>
      </c>
      <c r="V463" t="s">
        <v>7</v>
      </c>
      <c r="W463">
        <v>1.16258202300014</v>
      </c>
      <c r="X463" t="s">
        <v>8</v>
      </c>
      <c r="Y463">
        <v>1.24303372599933</v>
      </c>
      <c r="Z463" t="s">
        <v>7</v>
      </c>
      <c r="AA463">
        <v>1.3353578509995701</v>
      </c>
      <c r="AB463" t="s">
        <v>8</v>
      </c>
      <c r="AC463">
        <v>1.40482221799902</v>
      </c>
      <c r="AD463" t="s">
        <v>7</v>
      </c>
      <c r="AE463">
        <v>1.4974820689985699</v>
      </c>
      <c r="AF463" t="s">
        <v>8</v>
      </c>
      <c r="AG463">
        <v>1.57714024099914</v>
      </c>
      <c r="AH463" t="s">
        <v>7</v>
      </c>
      <c r="AI463">
        <v>1.9536395539998901</v>
      </c>
      <c r="AJ463" t="s">
        <v>8</v>
      </c>
      <c r="AK463">
        <v>2.0341217770001001</v>
      </c>
      <c r="AL463" t="s">
        <v>7</v>
      </c>
      <c r="AM463">
        <v>2.46049137799855</v>
      </c>
      <c r="AN463" t="s">
        <v>8</v>
      </c>
      <c r="AO463">
        <v>2.5201892259992702</v>
      </c>
      <c r="AP463" t="s">
        <v>7</v>
      </c>
      <c r="AQ463">
        <v>2.9369143909989299</v>
      </c>
      <c r="AR463" t="s">
        <v>8</v>
      </c>
      <c r="AS463">
        <v>3.0067144819986402</v>
      </c>
      <c r="AT463" t="s">
        <v>4</v>
      </c>
      <c r="AU463">
        <v>3.4535632539991599</v>
      </c>
    </row>
    <row r="464" spans="1:47" x14ac:dyDescent="0.25">
      <c r="A464" s="7">
        <v>42929</v>
      </c>
      <c r="B464" s="3" t="s">
        <v>56</v>
      </c>
      <c r="C464" s="3">
        <f>(COUNT(UserTrials[[#This Row],[Event 1]:[Time 56]])-2)/2</f>
        <v>9</v>
      </c>
      <c r="D464">
        <v>76</v>
      </c>
      <c r="E464" t="s">
        <v>31</v>
      </c>
      <c r="F464" t="s">
        <v>10</v>
      </c>
      <c r="G464" t="s">
        <v>29</v>
      </c>
      <c r="H464" t="s">
        <v>3</v>
      </c>
      <c r="I464">
        <v>0</v>
      </c>
      <c r="J464" t="s">
        <v>7</v>
      </c>
      <c r="K464">
        <v>0.50563100900035296</v>
      </c>
      <c r="L464" t="s">
        <v>8</v>
      </c>
      <c r="M464">
        <v>0.57527849699908895</v>
      </c>
      <c r="N464" t="s">
        <v>7</v>
      </c>
      <c r="O464">
        <v>0.667938348999086</v>
      </c>
      <c r="P464" t="s">
        <v>8</v>
      </c>
      <c r="Q464">
        <v>0.71674042300037399</v>
      </c>
      <c r="R464" t="s">
        <v>7</v>
      </c>
      <c r="S464">
        <v>0.80976651799937804</v>
      </c>
      <c r="T464" t="s">
        <v>8</v>
      </c>
      <c r="U464">
        <v>0.88960781199966699</v>
      </c>
      <c r="V464" t="s">
        <v>7</v>
      </c>
      <c r="W464">
        <v>1.3671600779998601</v>
      </c>
      <c r="X464" t="s">
        <v>8</v>
      </c>
      <c r="Y464">
        <v>1.4463604440006701</v>
      </c>
      <c r="Z464" t="s">
        <v>7</v>
      </c>
      <c r="AA464">
        <v>1.5433236680000799</v>
      </c>
      <c r="AB464" t="s">
        <v>8</v>
      </c>
      <c r="AC464">
        <v>1.60909506999996</v>
      </c>
      <c r="AD464" t="s">
        <v>7</v>
      </c>
      <c r="AE464">
        <v>1.70190752400048</v>
      </c>
      <c r="AF464" t="s">
        <v>8</v>
      </c>
      <c r="AG464">
        <v>1.7813825720004299</v>
      </c>
      <c r="AH464" t="s">
        <v>7</v>
      </c>
      <c r="AI464">
        <v>2.2693422850006701</v>
      </c>
      <c r="AJ464" t="s">
        <v>8</v>
      </c>
      <c r="AK464">
        <v>2.3491530589999399</v>
      </c>
      <c r="AL464" t="s">
        <v>7</v>
      </c>
      <c r="AM464">
        <v>2.7965206770004398</v>
      </c>
      <c r="AN464" t="s">
        <v>8</v>
      </c>
      <c r="AO464">
        <v>2.8758431240003102</v>
      </c>
      <c r="AP464" t="s">
        <v>7</v>
      </c>
      <c r="AQ464">
        <v>3.3034030199996698</v>
      </c>
      <c r="AR464" t="s">
        <v>8</v>
      </c>
      <c r="AS464">
        <v>3.3738440399993102</v>
      </c>
      <c r="AT464" t="s">
        <v>4</v>
      </c>
      <c r="AU464">
        <v>3.7189073699992101</v>
      </c>
    </row>
    <row r="465" spans="1:39" x14ac:dyDescent="0.25">
      <c r="A465" s="7">
        <v>42929</v>
      </c>
      <c r="B465" s="3" t="s">
        <v>56</v>
      </c>
      <c r="C465" s="3">
        <f>(COUNT(UserTrials[[#This Row],[Event 1]:[Time 56]])-2)/2</f>
        <v>7</v>
      </c>
      <c r="D465">
        <v>77</v>
      </c>
      <c r="E465" t="s">
        <v>32</v>
      </c>
      <c r="F465" t="s">
        <v>6</v>
      </c>
      <c r="G465" t="s">
        <v>29</v>
      </c>
      <c r="H465" t="s">
        <v>3</v>
      </c>
      <c r="I465">
        <v>0</v>
      </c>
      <c r="J465" t="s">
        <v>7</v>
      </c>
      <c r="K465">
        <v>26.273859297998499</v>
      </c>
      <c r="L465" t="s">
        <v>8</v>
      </c>
      <c r="M465">
        <v>26.339996944998301</v>
      </c>
      <c r="N465" t="s">
        <v>7</v>
      </c>
      <c r="O465">
        <v>26.918907366998599</v>
      </c>
      <c r="P465" t="s">
        <v>8</v>
      </c>
      <c r="Q465">
        <v>26.957759801998598</v>
      </c>
      <c r="R465" t="s">
        <v>7</v>
      </c>
      <c r="S465">
        <v>27.111399354998799</v>
      </c>
      <c r="T465" t="s">
        <v>8</v>
      </c>
      <c r="U465">
        <v>27.160750797998801</v>
      </c>
      <c r="V465" t="s">
        <v>7</v>
      </c>
      <c r="W465">
        <v>27.790508160998701</v>
      </c>
      <c r="X465" t="s">
        <v>8</v>
      </c>
      <c r="Y465">
        <v>27.839554398999098</v>
      </c>
      <c r="Z465" t="s">
        <v>7</v>
      </c>
      <c r="AA465">
        <v>27.963192427998301</v>
      </c>
      <c r="AB465" t="s">
        <v>8</v>
      </c>
      <c r="AC465">
        <v>28.0222188269999</v>
      </c>
      <c r="AD465" t="s">
        <v>7</v>
      </c>
      <c r="AE465">
        <v>28.135022123999001</v>
      </c>
      <c r="AF465" t="s">
        <v>8</v>
      </c>
      <c r="AG465">
        <v>28.184404085999599</v>
      </c>
      <c r="AH465" t="s">
        <v>7</v>
      </c>
      <c r="AI465">
        <v>28.297268422998901</v>
      </c>
      <c r="AJ465" t="s">
        <v>8</v>
      </c>
      <c r="AK465">
        <v>28.3463757019999</v>
      </c>
      <c r="AL465" t="s">
        <v>4</v>
      </c>
      <c r="AM465">
        <v>29.360750797999501</v>
      </c>
    </row>
    <row r="466" spans="1:39" x14ac:dyDescent="0.25">
      <c r="A466" s="7">
        <v>42929</v>
      </c>
      <c r="B466" s="3" t="s">
        <v>56</v>
      </c>
      <c r="C466" s="3">
        <f>(COUNT(UserTrials[[#This Row],[Event 1]:[Time 56]])-2)/2</f>
        <v>7</v>
      </c>
      <c r="D466">
        <v>78</v>
      </c>
      <c r="E466" t="s">
        <v>32</v>
      </c>
      <c r="F466" t="s">
        <v>6</v>
      </c>
      <c r="G466" t="s">
        <v>29</v>
      </c>
      <c r="H466" t="s">
        <v>3</v>
      </c>
      <c r="I466">
        <v>0</v>
      </c>
      <c r="J466" t="s">
        <v>7</v>
      </c>
      <c r="K466">
        <v>0.57683503800035396</v>
      </c>
      <c r="L466" t="s">
        <v>8</v>
      </c>
      <c r="M466">
        <v>0.636227682000026</v>
      </c>
      <c r="N466" t="s">
        <v>7</v>
      </c>
      <c r="O466">
        <v>1.0632076910005701</v>
      </c>
      <c r="P466" t="s">
        <v>8</v>
      </c>
      <c r="Q466">
        <v>1.1024874100003199</v>
      </c>
      <c r="R466" t="s">
        <v>7</v>
      </c>
      <c r="S466">
        <v>1.2253929500002401</v>
      </c>
      <c r="T466" t="s">
        <v>8</v>
      </c>
      <c r="U466">
        <v>1.28487715499977</v>
      </c>
      <c r="V466" t="s">
        <v>7</v>
      </c>
      <c r="W466">
        <v>1.7421944140005501</v>
      </c>
      <c r="X466" t="s">
        <v>8</v>
      </c>
      <c r="Y466">
        <v>1.7918815819994001</v>
      </c>
      <c r="Z466" t="s">
        <v>7</v>
      </c>
      <c r="AA466">
        <v>1.9244620800000101</v>
      </c>
      <c r="AB466" t="s">
        <v>8</v>
      </c>
      <c r="AC466">
        <v>1.9635891969992301</v>
      </c>
      <c r="AD466" t="s">
        <v>7</v>
      </c>
      <c r="AE466">
        <v>2.0865557769993699</v>
      </c>
      <c r="AF466" t="s">
        <v>8</v>
      </c>
      <c r="AG466">
        <v>2.1355409739990101</v>
      </c>
      <c r="AH466" t="s">
        <v>7</v>
      </c>
      <c r="AI466">
        <v>2.2593316040001801</v>
      </c>
      <c r="AJ466" t="s">
        <v>8</v>
      </c>
      <c r="AK466">
        <v>2.2981840369993698</v>
      </c>
      <c r="AL466" t="s">
        <v>4</v>
      </c>
      <c r="AM466">
        <v>2.6741339839991198</v>
      </c>
    </row>
    <row r="467" spans="1:39" x14ac:dyDescent="0.25">
      <c r="A467" s="7">
        <v>42929</v>
      </c>
      <c r="B467" s="3" t="s">
        <v>56</v>
      </c>
      <c r="C467" s="3">
        <f>(COUNT(UserTrials[[#This Row],[Event 1]:[Time 56]])-2)/2</f>
        <v>7</v>
      </c>
      <c r="D467">
        <v>79</v>
      </c>
      <c r="E467" t="s">
        <v>32</v>
      </c>
      <c r="F467" t="s">
        <v>6</v>
      </c>
      <c r="G467" t="s">
        <v>29</v>
      </c>
      <c r="H467" t="s">
        <v>3</v>
      </c>
      <c r="I467">
        <v>0</v>
      </c>
      <c r="J467" t="s">
        <v>7</v>
      </c>
      <c r="K467">
        <v>0.68795971300096403</v>
      </c>
      <c r="L467" t="s">
        <v>8</v>
      </c>
      <c r="M467">
        <v>0.75708835700061095</v>
      </c>
      <c r="N467" t="s">
        <v>7</v>
      </c>
      <c r="O467">
        <v>1.3561727460000801</v>
      </c>
      <c r="P467" t="s">
        <v>8</v>
      </c>
      <c r="Q467">
        <v>1.3951777809998001</v>
      </c>
      <c r="R467" t="s">
        <v>7</v>
      </c>
      <c r="S467">
        <v>1.5184800870010799</v>
      </c>
      <c r="T467" t="s">
        <v>8</v>
      </c>
      <c r="U467">
        <v>1.5574546019997699</v>
      </c>
      <c r="V467" t="s">
        <v>7</v>
      </c>
      <c r="W467">
        <v>2.00488326000049</v>
      </c>
      <c r="X467" t="s">
        <v>8</v>
      </c>
      <c r="Y467">
        <v>2.0440408980011799</v>
      </c>
      <c r="Z467" t="s">
        <v>7</v>
      </c>
      <c r="AA467">
        <v>2.1871509240008802</v>
      </c>
      <c r="AB467" t="s">
        <v>8</v>
      </c>
      <c r="AC467">
        <v>2.2265832440007198</v>
      </c>
      <c r="AD467" t="s">
        <v>7</v>
      </c>
      <c r="AE467">
        <v>2.3594689460005598</v>
      </c>
      <c r="AF467" t="s">
        <v>8</v>
      </c>
      <c r="AG467">
        <v>2.3981382570000198</v>
      </c>
      <c r="AH467" t="s">
        <v>7</v>
      </c>
      <c r="AI467">
        <v>2.5216847250012502</v>
      </c>
      <c r="AJ467" t="s">
        <v>8</v>
      </c>
      <c r="AK467">
        <v>2.56026247500085</v>
      </c>
      <c r="AL467" t="s">
        <v>4</v>
      </c>
      <c r="AM467">
        <v>3.3933465589998302</v>
      </c>
    </row>
    <row r="468" spans="1:39" x14ac:dyDescent="0.25">
      <c r="A468" s="7">
        <v>42929</v>
      </c>
      <c r="B468" s="3" t="s">
        <v>56</v>
      </c>
      <c r="C468" s="3">
        <f>(COUNT(UserTrials[[#This Row],[Event 1]:[Time 56]])-2)/2</f>
        <v>7</v>
      </c>
      <c r="D468">
        <v>80</v>
      </c>
      <c r="E468" t="s">
        <v>32</v>
      </c>
      <c r="F468" t="s">
        <v>6</v>
      </c>
      <c r="G468" t="s">
        <v>29</v>
      </c>
      <c r="H468" t="s">
        <v>3</v>
      </c>
      <c r="I468">
        <v>0</v>
      </c>
      <c r="J468" t="s">
        <v>7</v>
      </c>
      <c r="K468">
        <v>0.56557302100009099</v>
      </c>
      <c r="L468" t="s">
        <v>8</v>
      </c>
      <c r="M468">
        <v>0.64492598799915801</v>
      </c>
      <c r="N468" t="s">
        <v>7</v>
      </c>
      <c r="O468">
        <v>1.17280634800044</v>
      </c>
      <c r="P468" t="s">
        <v>8</v>
      </c>
      <c r="Q468">
        <v>1.2322600339994001</v>
      </c>
      <c r="R468" t="s">
        <v>7</v>
      </c>
      <c r="S468">
        <v>1.3653593790004299</v>
      </c>
      <c r="T468" t="s">
        <v>8</v>
      </c>
      <c r="U468">
        <v>1.4142530150002099</v>
      </c>
      <c r="V468" t="s">
        <v>7</v>
      </c>
      <c r="W468">
        <v>1.92250877500009</v>
      </c>
      <c r="X468" t="s">
        <v>8</v>
      </c>
      <c r="Y468">
        <v>1.9614222500003899</v>
      </c>
      <c r="Z468" t="s">
        <v>7</v>
      </c>
      <c r="AA468">
        <v>2.10489851999955</v>
      </c>
      <c r="AB468" t="s">
        <v>8</v>
      </c>
      <c r="AC468">
        <v>2.1540973600003701</v>
      </c>
      <c r="AD468" t="s">
        <v>7</v>
      </c>
      <c r="AE468">
        <v>2.2873187860004598</v>
      </c>
      <c r="AF468" t="s">
        <v>8</v>
      </c>
      <c r="AG468">
        <v>2.3363345029992999</v>
      </c>
      <c r="AH468" t="s">
        <v>7</v>
      </c>
      <c r="AI468">
        <v>2.4797192120004099</v>
      </c>
      <c r="AJ468" t="s">
        <v>8</v>
      </c>
      <c r="AK468">
        <v>2.5295895010003702</v>
      </c>
      <c r="AL468" t="s">
        <v>4</v>
      </c>
      <c r="AM468">
        <v>3.0168777660000998</v>
      </c>
    </row>
    <row r="469" spans="1:39" x14ac:dyDescent="0.25">
      <c r="A469" s="7">
        <v>42929</v>
      </c>
      <c r="B469" s="3" t="s">
        <v>56</v>
      </c>
      <c r="C469" s="3">
        <f>(COUNT(UserTrials[[#This Row],[Event 1]:[Time 56]])-2)/2</f>
        <v>7</v>
      </c>
      <c r="D469">
        <v>81</v>
      </c>
      <c r="E469" t="s">
        <v>32</v>
      </c>
      <c r="F469" t="s">
        <v>6</v>
      </c>
      <c r="G469" t="s">
        <v>29</v>
      </c>
      <c r="H469" t="s">
        <v>3</v>
      </c>
      <c r="I469" s="1">
        <v>3.0519999199896099E-5</v>
      </c>
      <c r="J469" t="s">
        <v>7</v>
      </c>
      <c r="K469">
        <v>0.41571799099983697</v>
      </c>
      <c r="L469" t="s">
        <v>8</v>
      </c>
      <c r="M469">
        <v>0.44468182399941703</v>
      </c>
      <c r="N469" t="s">
        <v>7</v>
      </c>
      <c r="O469">
        <v>1.0437967339985299</v>
      </c>
      <c r="P469" t="s">
        <v>8</v>
      </c>
      <c r="Q469">
        <v>1.0826491669995399</v>
      </c>
      <c r="R469" t="s">
        <v>7</v>
      </c>
      <c r="S469">
        <v>1.2259728369990599</v>
      </c>
      <c r="T469" t="s">
        <v>8</v>
      </c>
      <c r="U469">
        <v>1.2654967189991999</v>
      </c>
      <c r="V469" t="s">
        <v>7</v>
      </c>
      <c r="W469">
        <v>2.0669616969989799</v>
      </c>
      <c r="X469" t="s">
        <v>8</v>
      </c>
      <c r="Y469">
        <v>2.1163741789987398</v>
      </c>
      <c r="Z469" t="s">
        <v>7</v>
      </c>
      <c r="AA469">
        <v>2.2796886919986701</v>
      </c>
      <c r="AB469" t="s">
        <v>8</v>
      </c>
      <c r="AC469">
        <v>2.3187547689994901</v>
      </c>
      <c r="AD469" t="s">
        <v>7</v>
      </c>
      <c r="AE469">
        <v>2.4518846319988299</v>
      </c>
      <c r="AF469" t="s">
        <v>8</v>
      </c>
      <c r="AG469">
        <v>2.5014191979989802</v>
      </c>
      <c r="AH469" t="s">
        <v>7</v>
      </c>
      <c r="AI469">
        <v>2.63613612199878</v>
      </c>
      <c r="AJ469" t="s">
        <v>8</v>
      </c>
      <c r="AK469">
        <v>2.69366702299885</v>
      </c>
      <c r="AL469" t="s">
        <v>4</v>
      </c>
      <c r="AM469">
        <v>2.9803143589997401</v>
      </c>
    </row>
    <row r="470" spans="1:39" x14ac:dyDescent="0.25">
      <c r="A470" s="7">
        <v>42929</v>
      </c>
      <c r="B470" s="3" t="s">
        <v>56</v>
      </c>
      <c r="C470" s="3">
        <f>(COUNT(UserTrials[[#This Row],[Event 1]:[Time 56]])-2)/2</f>
        <v>7</v>
      </c>
      <c r="D470">
        <v>82</v>
      </c>
      <c r="E470" t="s">
        <v>32</v>
      </c>
      <c r="F470" t="s">
        <v>6</v>
      </c>
      <c r="G470" t="s">
        <v>29</v>
      </c>
      <c r="H470" t="s">
        <v>3</v>
      </c>
      <c r="I470">
        <v>0</v>
      </c>
      <c r="J470" t="s">
        <v>7</v>
      </c>
      <c r="K470">
        <v>0.86845719600023497</v>
      </c>
      <c r="L470" t="s">
        <v>8</v>
      </c>
      <c r="M470">
        <v>0.90724858900102801</v>
      </c>
      <c r="N470" t="s">
        <v>7</v>
      </c>
      <c r="O470">
        <v>1.39490309800021</v>
      </c>
      <c r="P470" t="s">
        <v>8</v>
      </c>
      <c r="Q470">
        <v>1.4340302170003201</v>
      </c>
      <c r="R470" t="s">
        <v>7</v>
      </c>
      <c r="S470">
        <v>1.58696780300124</v>
      </c>
      <c r="T470" t="s">
        <v>8</v>
      </c>
      <c r="U470">
        <v>1.6264306440007199</v>
      </c>
      <c r="V470" t="s">
        <v>7</v>
      </c>
      <c r="W470">
        <v>2.1547077680006601</v>
      </c>
      <c r="X470" t="s">
        <v>8</v>
      </c>
      <c r="Y470">
        <v>2.1932549989996901</v>
      </c>
      <c r="Z470" t="s">
        <v>7</v>
      </c>
      <c r="AA470">
        <v>2.3873950870001801</v>
      </c>
      <c r="AB470" t="s">
        <v>8</v>
      </c>
      <c r="AC470">
        <v>2.42676636600117</v>
      </c>
      <c r="AD470" t="s">
        <v>7</v>
      </c>
      <c r="AE470">
        <v>2.5899587980002199</v>
      </c>
      <c r="AF470" t="s">
        <v>8</v>
      </c>
      <c r="AG470">
        <v>2.6291164350004599</v>
      </c>
      <c r="AH470" t="s">
        <v>7</v>
      </c>
      <c r="AI470">
        <v>2.7722875030012801</v>
      </c>
      <c r="AJ470" t="s">
        <v>8</v>
      </c>
      <c r="AK470">
        <v>2.8009461319998001</v>
      </c>
      <c r="AL470" t="s">
        <v>4</v>
      </c>
      <c r="AM470">
        <v>3.16709903999981</v>
      </c>
    </row>
    <row r="471" spans="1:39" x14ac:dyDescent="0.25">
      <c r="A471" s="7">
        <v>42929</v>
      </c>
      <c r="B471" s="3" t="s">
        <v>56</v>
      </c>
      <c r="C471" s="3">
        <f>(COUNT(UserTrials[[#This Row],[Event 1]:[Time 56]])-2)/2</f>
        <v>7</v>
      </c>
      <c r="D471">
        <v>83</v>
      </c>
      <c r="E471" t="s">
        <v>32</v>
      </c>
      <c r="F471" t="s">
        <v>6</v>
      </c>
      <c r="G471" t="s">
        <v>29</v>
      </c>
      <c r="H471" t="s">
        <v>3</v>
      </c>
      <c r="I471">
        <v>0</v>
      </c>
      <c r="J471" t="s">
        <v>7</v>
      </c>
      <c r="K471">
        <v>0.55223561699858603</v>
      </c>
      <c r="L471" t="s">
        <v>8</v>
      </c>
      <c r="M471">
        <v>0.57109720699918398</v>
      </c>
      <c r="N471" t="s">
        <v>7</v>
      </c>
      <c r="O471">
        <v>1.1497939869986999</v>
      </c>
      <c r="P471" t="s">
        <v>8</v>
      </c>
      <c r="Q471">
        <v>1.1890126649996</v>
      </c>
      <c r="R471" t="s">
        <v>7</v>
      </c>
      <c r="S471">
        <v>1.34176712999942</v>
      </c>
      <c r="T471" t="s">
        <v>8</v>
      </c>
      <c r="U471">
        <v>1.37088356399908</v>
      </c>
      <c r="V471" t="s">
        <v>7</v>
      </c>
      <c r="W471">
        <v>1.84858843199981</v>
      </c>
      <c r="X471" t="s">
        <v>8</v>
      </c>
      <c r="Y471">
        <v>1.8881428349995899</v>
      </c>
      <c r="Z471" t="s">
        <v>7</v>
      </c>
      <c r="AA471">
        <v>2.0603692959994002</v>
      </c>
      <c r="AB471" t="s">
        <v>8</v>
      </c>
      <c r="AC471">
        <v>2.1004120249999598</v>
      </c>
      <c r="AD471" t="s">
        <v>7</v>
      </c>
      <c r="AE471">
        <v>2.2433084079984802</v>
      </c>
      <c r="AF471" t="s">
        <v>8</v>
      </c>
      <c r="AG471">
        <v>2.2824355239990801</v>
      </c>
      <c r="AH471" t="s">
        <v>7</v>
      </c>
      <c r="AI471">
        <v>2.4260033569989901</v>
      </c>
      <c r="AJ471" t="s">
        <v>8</v>
      </c>
      <c r="AK471">
        <v>2.45453990499845</v>
      </c>
      <c r="AL471" t="s">
        <v>4</v>
      </c>
      <c r="AM471">
        <v>2.7598046690000002</v>
      </c>
    </row>
    <row r="472" spans="1:39" x14ac:dyDescent="0.25">
      <c r="A472" s="7">
        <v>42929</v>
      </c>
      <c r="B472" s="3" t="s">
        <v>56</v>
      </c>
      <c r="C472" s="3">
        <f>(COUNT(UserTrials[[#This Row],[Event 1]:[Time 56]])-2)/2</f>
        <v>7</v>
      </c>
      <c r="D472">
        <v>84</v>
      </c>
      <c r="E472" t="s">
        <v>32</v>
      </c>
      <c r="F472" t="s">
        <v>6</v>
      </c>
      <c r="G472" t="s">
        <v>29</v>
      </c>
      <c r="H472" t="s">
        <v>3</v>
      </c>
      <c r="I472">
        <v>0</v>
      </c>
      <c r="J472" t="s">
        <v>7</v>
      </c>
      <c r="K472">
        <v>0.51155196099898603</v>
      </c>
      <c r="L472" t="s">
        <v>8</v>
      </c>
      <c r="M472">
        <v>0.560720281000612</v>
      </c>
      <c r="N472" t="s">
        <v>7</v>
      </c>
      <c r="O472">
        <v>1.06882344000041</v>
      </c>
      <c r="P472" t="s">
        <v>8</v>
      </c>
      <c r="Q472">
        <v>1.10724858799949</v>
      </c>
      <c r="R472" t="s">
        <v>7</v>
      </c>
      <c r="S472">
        <v>1.2509385020002799</v>
      </c>
      <c r="T472" t="s">
        <v>8</v>
      </c>
      <c r="U472">
        <v>1.2898519779991999</v>
      </c>
      <c r="V472" t="s">
        <v>7</v>
      </c>
      <c r="W472">
        <v>1.8177018160003999</v>
      </c>
      <c r="X472" t="s">
        <v>8</v>
      </c>
      <c r="Y472">
        <v>1.8371738129990201</v>
      </c>
      <c r="Z472" t="s">
        <v>7</v>
      </c>
      <c r="AA472">
        <v>2.0205707309996699</v>
      </c>
      <c r="AB472" t="s">
        <v>8</v>
      </c>
      <c r="AC472">
        <v>2.06973905099948</v>
      </c>
      <c r="AD472" t="s">
        <v>7</v>
      </c>
      <c r="AE472">
        <v>2.22331756499988</v>
      </c>
      <c r="AF472" t="s">
        <v>8</v>
      </c>
      <c r="AG472">
        <v>2.2618647960007299</v>
      </c>
      <c r="AH472" t="s">
        <v>7</v>
      </c>
      <c r="AI472">
        <v>2.3953303840007698</v>
      </c>
      <c r="AJ472" t="s">
        <v>8</v>
      </c>
      <c r="AK472">
        <v>2.43494582700077</v>
      </c>
      <c r="AL472" t="s">
        <v>4</v>
      </c>
      <c r="AM472">
        <v>2.83039828999972</v>
      </c>
    </row>
    <row r="473" spans="1:39" x14ac:dyDescent="0.25">
      <c r="A473" s="7">
        <v>42929</v>
      </c>
      <c r="B473" s="3" t="s">
        <v>56</v>
      </c>
      <c r="C473" s="3">
        <f>(COUNT(UserTrials[[#This Row],[Event 1]:[Time 56]])-2)/2</f>
        <v>7</v>
      </c>
      <c r="D473">
        <v>85</v>
      </c>
      <c r="E473" t="s">
        <v>32</v>
      </c>
      <c r="F473" t="s">
        <v>6</v>
      </c>
      <c r="G473" t="s">
        <v>29</v>
      </c>
      <c r="H473" t="s">
        <v>3</v>
      </c>
      <c r="I473">
        <v>0</v>
      </c>
      <c r="J473" t="s">
        <v>7</v>
      </c>
      <c r="K473">
        <v>0.53645658399909701</v>
      </c>
      <c r="L473" t="s">
        <v>8</v>
      </c>
      <c r="M473">
        <v>0.57518693699967105</v>
      </c>
      <c r="N473" t="s">
        <v>7</v>
      </c>
      <c r="O473">
        <v>1.1441171989990799</v>
      </c>
      <c r="P473" t="s">
        <v>8</v>
      </c>
      <c r="Q473">
        <v>1.19291927399899</v>
      </c>
      <c r="R473" t="s">
        <v>7</v>
      </c>
      <c r="S473">
        <v>1.3160079359986401</v>
      </c>
      <c r="T473" t="s">
        <v>8</v>
      </c>
      <c r="U473">
        <v>1.36566458099878</v>
      </c>
      <c r="V473" t="s">
        <v>7</v>
      </c>
      <c r="W473">
        <v>1.8223714329997101</v>
      </c>
      <c r="X473" t="s">
        <v>8</v>
      </c>
      <c r="Y473">
        <v>1.86137646799943</v>
      </c>
      <c r="Z473" t="s">
        <v>7</v>
      </c>
      <c r="AA473">
        <v>2.0248435819994399</v>
      </c>
      <c r="AB473" t="s">
        <v>8</v>
      </c>
      <c r="AC473">
        <v>2.0547840679992002</v>
      </c>
      <c r="AD473" t="s">
        <v>7</v>
      </c>
      <c r="AE473">
        <v>2.1971616049995601</v>
      </c>
      <c r="AF473" t="s">
        <v>8</v>
      </c>
      <c r="AG473">
        <v>2.2360750799998601</v>
      </c>
      <c r="AH473" t="s">
        <v>7</v>
      </c>
      <c r="AI473">
        <v>2.3900198379997102</v>
      </c>
      <c r="AJ473" t="s">
        <v>8</v>
      </c>
      <c r="AK473">
        <v>2.4282923859991499</v>
      </c>
      <c r="AL473" t="s">
        <v>4</v>
      </c>
      <c r="AM473">
        <v>2.7842514879994198</v>
      </c>
    </row>
    <row r="474" spans="1:39" x14ac:dyDescent="0.25">
      <c r="A474" s="7">
        <v>42929</v>
      </c>
      <c r="B474" s="3" t="s">
        <v>56</v>
      </c>
      <c r="C474" s="3">
        <f>(COUNT(UserTrials[[#This Row],[Event 1]:[Time 56]])-2)/2</f>
        <v>7</v>
      </c>
      <c r="D474">
        <v>86</v>
      </c>
      <c r="E474" t="s">
        <v>32</v>
      </c>
      <c r="F474" t="s">
        <v>6</v>
      </c>
      <c r="G474" t="s">
        <v>29</v>
      </c>
      <c r="H474" t="s">
        <v>3</v>
      </c>
      <c r="I474">
        <v>0</v>
      </c>
      <c r="J474" t="s">
        <v>7</v>
      </c>
      <c r="K474">
        <v>0.56627498700072398</v>
      </c>
      <c r="L474" t="s">
        <v>8</v>
      </c>
      <c r="M474">
        <v>0.58641843400073401</v>
      </c>
      <c r="N474" t="s">
        <v>7</v>
      </c>
      <c r="O474">
        <v>1.16471844800071</v>
      </c>
      <c r="P474" t="s">
        <v>8</v>
      </c>
      <c r="Q474">
        <v>1.19282771100006</v>
      </c>
      <c r="R474" t="s">
        <v>7</v>
      </c>
      <c r="S474">
        <v>1.3562948260005201</v>
      </c>
      <c r="T474" t="s">
        <v>8</v>
      </c>
      <c r="U474">
        <v>1.39502517800065</v>
      </c>
      <c r="V474" t="s">
        <v>7</v>
      </c>
      <c r="W474">
        <v>2.0044254530002901</v>
      </c>
      <c r="X474" t="s">
        <v>8</v>
      </c>
      <c r="Y474">
        <v>2.05325804899985</v>
      </c>
      <c r="Z474" t="s">
        <v>7</v>
      </c>
      <c r="AA474">
        <v>2.2068976030004701</v>
      </c>
      <c r="AB474" t="s">
        <v>8</v>
      </c>
      <c r="AC474">
        <v>2.2562490460004399</v>
      </c>
      <c r="AD474" t="s">
        <v>7</v>
      </c>
      <c r="AE474">
        <v>2.4095833960000101</v>
      </c>
      <c r="AF474" t="s">
        <v>8</v>
      </c>
      <c r="AG474">
        <v>2.4692202030000701</v>
      </c>
      <c r="AH474" t="s">
        <v>7</v>
      </c>
      <c r="AI474">
        <v>2.6229207979995399</v>
      </c>
      <c r="AJ474" t="s">
        <v>8</v>
      </c>
      <c r="AK474">
        <v>2.66143750800074</v>
      </c>
      <c r="AL474" t="s">
        <v>4</v>
      </c>
      <c r="AM474">
        <v>3.01690828600112</v>
      </c>
    </row>
    <row r="475" spans="1:39" x14ac:dyDescent="0.25">
      <c r="A475" s="7">
        <v>42929</v>
      </c>
      <c r="B475" s="3" t="s">
        <v>56</v>
      </c>
      <c r="C475" s="3">
        <f>(COUNT(UserTrials[[#This Row],[Event 1]:[Time 56]])-2)/2</f>
        <v>7</v>
      </c>
      <c r="D475">
        <v>87</v>
      </c>
      <c r="E475" t="s">
        <v>32</v>
      </c>
      <c r="F475" t="s">
        <v>6</v>
      </c>
      <c r="G475" t="s">
        <v>29</v>
      </c>
      <c r="H475" t="s">
        <v>3</v>
      </c>
      <c r="I475">
        <v>0</v>
      </c>
      <c r="J475" t="s">
        <v>7</v>
      </c>
      <c r="K475">
        <v>0.45331908999833098</v>
      </c>
      <c r="L475" t="s">
        <v>8</v>
      </c>
      <c r="M475">
        <v>0.49235464699995601</v>
      </c>
      <c r="N475" t="s">
        <v>7</v>
      </c>
      <c r="O475">
        <v>0.99005035799927998</v>
      </c>
      <c r="P475" t="s">
        <v>8</v>
      </c>
      <c r="Q475">
        <v>1.0391576369984199</v>
      </c>
      <c r="R475" t="s">
        <v>7</v>
      </c>
      <c r="S475">
        <v>1.1621242169985599</v>
      </c>
      <c r="T475" t="s">
        <v>8</v>
      </c>
      <c r="U475">
        <v>1.21178086299914</v>
      </c>
      <c r="V475" t="s">
        <v>7</v>
      </c>
      <c r="W475">
        <v>1.74961086599978</v>
      </c>
      <c r="X475" t="s">
        <v>8</v>
      </c>
      <c r="Y475">
        <v>1.7989623069988701</v>
      </c>
      <c r="Z475" t="s">
        <v>7</v>
      </c>
      <c r="AA475">
        <v>1.9622462979987101</v>
      </c>
      <c r="AB475" t="s">
        <v>8</v>
      </c>
      <c r="AC475">
        <v>2.00173966199872</v>
      </c>
      <c r="AD475" t="s">
        <v>7</v>
      </c>
      <c r="AE475">
        <v>2.1344727599989701</v>
      </c>
      <c r="AF475" t="s">
        <v>8</v>
      </c>
      <c r="AG475">
        <v>2.1837021199989901</v>
      </c>
      <c r="AH475" t="s">
        <v>7</v>
      </c>
      <c r="AI475">
        <v>2.3170151079993899</v>
      </c>
      <c r="AJ475" t="s">
        <v>8</v>
      </c>
      <c r="AK475">
        <v>2.3561422249986199</v>
      </c>
      <c r="AL475" t="s">
        <v>4</v>
      </c>
      <c r="AM475">
        <v>2.73200060899944</v>
      </c>
    </row>
    <row r="476" spans="1:39" x14ac:dyDescent="0.25">
      <c r="A476" s="7">
        <v>42929</v>
      </c>
      <c r="B476" s="3" t="s">
        <v>56</v>
      </c>
      <c r="C476" s="3">
        <f>(COUNT(UserTrials[[#This Row],[Event 1]:[Time 56]])-2)/2</f>
        <v>7</v>
      </c>
      <c r="D476">
        <v>88</v>
      </c>
      <c r="E476" t="s">
        <v>32</v>
      </c>
      <c r="F476" t="s">
        <v>6</v>
      </c>
      <c r="G476" t="s">
        <v>29</v>
      </c>
      <c r="H476" t="s">
        <v>3</v>
      </c>
      <c r="I476" s="1">
        <v>3.0519999199896099E-5</v>
      </c>
      <c r="J476" t="s">
        <v>7</v>
      </c>
      <c r="K476">
        <v>0.50547840699982705</v>
      </c>
      <c r="L476" t="s">
        <v>8</v>
      </c>
      <c r="M476">
        <v>0.54448344299998996</v>
      </c>
      <c r="N476" t="s">
        <v>7</v>
      </c>
      <c r="O476">
        <v>1.0622005199984399</v>
      </c>
      <c r="P476" t="s">
        <v>8</v>
      </c>
      <c r="Q476">
        <v>1.1112162369990899</v>
      </c>
      <c r="R476" t="s">
        <v>7</v>
      </c>
      <c r="S476">
        <v>1.2647642309984799</v>
      </c>
      <c r="T476" t="s">
        <v>8</v>
      </c>
      <c r="U476">
        <v>1.3044407139987</v>
      </c>
      <c r="V476" t="s">
        <v>7</v>
      </c>
      <c r="W476">
        <v>1.9439951169988401</v>
      </c>
      <c r="X476" t="s">
        <v>8</v>
      </c>
      <c r="Y476">
        <v>2.0041812909985302</v>
      </c>
      <c r="Z476" t="s">
        <v>7</v>
      </c>
      <c r="AA476">
        <v>2.1457042579986498</v>
      </c>
      <c r="AB476" t="s">
        <v>8</v>
      </c>
      <c r="AC476">
        <v>2.19468945599874</v>
      </c>
      <c r="AD476" t="s">
        <v>7</v>
      </c>
      <c r="AE476">
        <v>2.32781931999852</v>
      </c>
      <c r="AF476" t="s">
        <v>8</v>
      </c>
      <c r="AG476">
        <v>2.37750648600012</v>
      </c>
      <c r="AH476" t="s">
        <v>7</v>
      </c>
      <c r="AI476">
        <v>2.5001983829988599</v>
      </c>
      <c r="AJ476" t="s">
        <v>8</v>
      </c>
      <c r="AK476">
        <v>2.5391423769997301</v>
      </c>
      <c r="AL476" t="s">
        <v>4</v>
      </c>
      <c r="AM476">
        <v>2.9861132319983801</v>
      </c>
    </row>
    <row r="477" spans="1:39" x14ac:dyDescent="0.25">
      <c r="A477" s="7">
        <v>42929</v>
      </c>
      <c r="B477" s="3" t="s">
        <v>56</v>
      </c>
      <c r="C477" s="3">
        <f>(COUNT(UserTrials[[#This Row],[Event 1]:[Time 56]])-2)/2</f>
        <v>7</v>
      </c>
      <c r="D477">
        <v>89</v>
      </c>
      <c r="E477" t="s">
        <v>32</v>
      </c>
      <c r="F477" t="s">
        <v>6</v>
      </c>
      <c r="G477" t="s">
        <v>29</v>
      </c>
      <c r="H477" t="s">
        <v>3</v>
      </c>
      <c r="I477">
        <v>0</v>
      </c>
      <c r="J477" t="s">
        <v>7</v>
      </c>
      <c r="K477">
        <v>0.81944147699868997</v>
      </c>
      <c r="L477" t="s">
        <v>8</v>
      </c>
      <c r="M477">
        <v>0.86870135699973605</v>
      </c>
      <c r="N477" t="s">
        <v>7</v>
      </c>
      <c r="O477">
        <v>0.98144361199956598</v>
      </c>
      <c r="P477" t="s">
        <v>8</v>
      </c>
      <c r="Q477">
        <v>1.03067297399866</v>
      </c>
      <c r="R477" t="s">
        <v>7</v>
      </c>
      <c r="S477">
        <v>1.1434762699991501</v>
      </c>
      <c r="T477" t="s">
        <v>8</v>
      </c>
      <c r="U477">
        <v>1.18257286599873</v>
      </c>
      <c r="V477" t="s">
        <v>7</v>
      </c>
      <c r="W477">
        <v>2.1967343199994498</v>
      </c>
      <c r="X477" t="s">
        <v>8</v>
      </c>
      <c r="Y477">
        <v>2.2559438409989498</v>
      </c>
      <c r="Z477" t="s">
        <v>7</v>
      </c>
      <c r="AA477">
        <v>2.3689912999998302</v>
      </c>
      <c r="AB477" t="s">
        <v>8</v>
      </c>
      <c r="AC477">
        <v>2.4281703029992001</v>
      </c>
      <c r="AD477" t="s">
        <v>7</v>
      </c>
      <c r="AE477">
        <v>2.5410956809992</v>
      </c>
      <c r="AF477" t="s">
        <v>8</v>
      </c>
      <c r="AG477">
        <v>2.6010987329991599</v>
      </c>
      <c r="AH477" t="s">
        <v>7</v>
      </c>
      <c r="AI477">
        <v>2.7133526629986502</v>
      </c>
      <c r="AJ477" t="s">
        <v>8</v>
      </c>
      <c r="AK477">
        <v>2.7622157779987901</v>
      </c>
      <c r="AL477" t="s">
        <v>4</v>
      </c>
      <c r="AM477">
        <v>3.2700747739981999</v>
      </c>
    </row>
    <row r="478" spans="1:39" x14ac:dyDescent="0.25">
      <c r="A478" s="7">
        <v>42929</v>
      </c>
      <c r="B478" s="3" t="s">
        <v>56</v>
      </c>
      <c r="C478" s="3">
        <f>(COUNT(UserTrials[[#This Row],[Event 1]:[Time 56]])-2)/2</f>
        <v>7</v>
      </c>
      <c r="D478">
        <v>90</v>
      </c>
      <c r="E478" t="s">
        <v>32</v>
      </c>
      <c r="F478" t="s">
        <v>6</v>
      </c>
      <c r="G478" t="s">
        <v>29</v>
      </c>
      <c r="H478" t="s">
        <v>3</v>
      </c>
      <c r="I478" s="1">
        <v>3.0520999644068002E-5</v>
      </c>
      <c r="J478" t="s">
        <v>7</v>
      </c>
      <c r="K478">
        <v>0.536365023999678</v>
      </c>
      <c r="L478" t="s">
        <v>8</v>
      </c>
      <c r="M478">
        <v>0.56508469499931302</v>
      </c>
      <c r="N478" t="s">
        <v>7</v>
      </c>
      <c r="O478">
        <v>1.1541584009992201</v>
      </c>
      <c r="P478" t="s">
        <v>8</v>
      </c>
      <c r="Q478">
        <v>1.20326568199925</v>
      </c>
      <c r="R478" t="s">
        <v>7</v>
      </c>
      <c r="S478">
        <v>1.3664275920000299</v>
      </c>
      <c r="T478" t="s">
        <v>8</v>
      </c>
      <c r="U478">
        <v>1.40570731099978</v>
      </c>
      <c r="V478" t="s">
        <v>7</v>
      </c>
      <c r="W478">
        <v>1.9638333589991801</v>
      </c>
      <c r="X478" t="s">
        <v>8</v>
      </c>
      <c r="Y478">
        <v>2.0332366870006799</v>
      </c>
      <c r="Z478" t="s">
        <v>7</v>
      </c>
      <c r="AA478">
        <v>2.1765298339996599</v>
      </c>
      <c r="AB478" t="s">
        <v>8</v>
      </c>
      <c r="AC478">
        <v>2.2256065929996098</v>
      </c>
      <c r="AD478" t="s">
        <v>7</v>
      </c>
      <c r="AE478">
        <v>2.36883870100064</v>
      </c>
      <c r="AF478" t="s">
        <v>8</v>
      </c>
      <c r="AG478">
        <v>2.4181291019995101</v>
      </c>
      <c r="AH478" t="s">
        <v>7</v>
      </c>
      <c r="AI478">
        <v>2.5511368839997801</v>
      </c>
      <c r="AJ478" t="s">
        <v>8</v>
      </c>
      <c r="AK478">
        <v>2.5901113990003002</v>
      </c>
      <c r="AL478" t="s">
        <v>4</v>
      </c>
      <c r="AM478">
        <v>3.0066229210005901</v>
      </c>
    </row>
    <row r="479" spans="1:39" x14ac:dyDescent="0.25">
      <c r="A479" s="7">
        <v>42929</v>
      </c>
      <c r="B479" s="3" t="s">
        <v>56</v>
      </c>
      <c r="C479" s="3">
        <f>(COUNT(UserTrials[[#This Row],[Event 1]:[Time 56]])-2)/2</f>
        <v>7</v>
      </c>
      <c r="D479">
        <v>91</v>
      </c>
      <c r="E479" t="s">
        <v>32</v>
      </c>
      <c r="F479" t="s">
        <v>6</v>
      </c>
      <c r="G479" t="s">
        <v>29</v>
      </c>
      <c r="H479" t="s">
        <v>3</v>
      </c>
      <c r="I479">
        <v>0</v>
      </c>
      <c r="J479" t="s">
        <v>7</v>
      </c>
      <c r="K479">
        <v>0.46509995400083398</v>
      </c>
      <c r="L479" t="s">
        <v>8</v>
      </c>
      <c r="M479">
        <v>0.51500076299998898</v>
      </c>
      <c r="N479" t="s">
        <v>7</v>
      </c>
      <c r="O479">
        <v>1.1126812140009801</v>
      </c>
      <c r="P479" t="s">
        <v>8</v>
      </c>
      <c r="Q479">
        <v>1.1618190139997699</v>
      </c>
      <c r="R479" t="s">
        <v>7</v>
      </c>
      <c r="S479">
        <v>1.30477643800077</v>
      </c>
      <c r="T479" t="s">
        <v>8</v>
      </c>
      <c r="U479">
        <v>1.3542499619998101</v>
      </c>
      <c r="V479" t="s">
        <v>7</v>
      </c>
      <c r="W479">
        <v>1.93273309899996</v>
      </c>
      <c r="X479" t="s">
        <v>8</v>
      </c>
      <c r="Y479">
        <v>1.9816572569998201</v>
      </c>
      <c r="Z479" t="s">
        <v>7</v>
      </c>
      <c r="AA479">
        <v>2.1452159320015198</v>
      </c>
      <c r="AB479" t="s">
        <v>8</v>
      </c>
      <c r="AC479">
        <v>2.1943537309998602</v>
      </c>
      <c r="AD479" t="s">
        <v>7</v>
      </c>
      <c r="AE479">
        <v>2.34781016200031</v>
      </c>
      <c r="AF479" t="s">
        <v>8</v>
      </c>
      <c r="AG479">
        <v>2.3883717380012901</v>
      </c>
      <c r="AH479" t="s">
        <v>7</v>
      </c>
      <c r="AI479">
        <v>2.5506485570003798</v>
      </c>
      <c r="AJ479" t="s">
        <v>8</v>
      </c>
      <c r="AK479">
        <v>2.5700900339997999</v>
      </c>
      <c r="AL479" t="s">
        <v>4</v>
      </c>
      <c r="AM479">
        <v>3.0053715850008298</v>
      </c>
    </row>
    <row r="480" spans="1:39" x14ac:dyDescent="0.25">
      <c r="A480" s="7">
        <v>42929</v>
      </c>
      <c r="B480" s="3" t="s">
        <v>56</v>
      </c>
      <c r="C480" s="3">
        <f>(COUNT(UserTrials[[#This Row],[Event 1]:[Time 56]])-2)/2</f>
        <v>7</v>
      </c>
      <c r="D480">
        <v>92</v>
      </c>
      <c r="E480" t="s">
        <v>32</v>
      </c>
      <c r="F480" t="s">
        <v>6</v>
      </c>
      <c r="G480" t="s">
        <v>29</v>
      </c>
      <c r="H480" t="s">
        <v>3</v>
      </c>
      <c r="I480">
        <v>0</v>
      </c>
      <c r="J480" t="s">
        <v>7</v>
      </c>
      <c r="K480">
        <v>0.97179917600078602</v>
      </c>
      <c r="L480" t="s">
        <v>8</v>
      </c>
      <c r="M480">
        <v>1.01062109100166</v>
      </c>
      <c r="N480" t="s">
        <v>7</v>
      </c>
      <c r="O480">
        <v>1.6708072650017101</v>
      </c>
      <c r="P480" t="s">
        <v>8</v>
      </c>
      <c r="Q480">
        <v>1.7098428200006299</v>
      </c>
      <c r="R480" t="s">
        <v>7</v>
      </c>
      <c r="S480">
        <v>1.8627193660013199</v>
      </c>
      <c r="T480" t="s">
        <v>8</v>
      </c>
      <c r="U480">
        <v>1.9019990850010799</v>
      </c>
      <c r="V480" t="s">
        <v>7</v>
      </c>
      <c r="W480">
        <v>2.7036166640009398</v>
      </c>
      <c r="X480" t="s">
        <v>8</v>
      </c>
      <c r="Y480">
        <v>2.76261254300152</v>
      </c>
      <c r="Z480" t="s">
        <v>7</v>
      </c>
      <c r="AA480">
        <v>2.9159163750009598</v>
      </c>
      <c r="AB480" t="s">
        <v>8</v>
      </c>
      <c r="AC480">
        <v>2.95504349200018</v>
      </c>
      <c r="AD480" t="s">
        <v>7</v>
      </c>
      <c r="AE480">
        <v>3.0779795510006802</v>
      </c>
      <c r="AF480" t="s">
        <v>8</v>
      </c>
      <c r="AG480">
        <v>3.1377384410006899</v>
      </c>
      <c r="AH480" t="s">
        <v>7</v>
      </c>
      <c r="AI480">
        <v>3.24019533099999</v>
      </c>
      <c r="AJ480" t="s">
        <v>8</v>
      </c>
      <c r="AK480">
        <v>3.268915001001</v>
      </c>
      <c r="AL480" t="s">
        <v>4</v>
      </c>
      <c r="AM480">
        <v>3.64523119300065</v>
      </c>
    </row>
    <row r="481" spans="1:39" x14ac:dyDescent="0.25">
      <c r="A481" s="7">
        <v>42929</v>
      </c>
      <c r="B481" s="3" t="s">
        <v>56</v>
      </c>
      <c r="C481" s="3">
        <f>(COUNT(UserTrials[[#This Row],[Event 1]:[Time 56]])-2)/2</f>
        <v>7</v>
      </c>
      <c r="D481">
        <v>93</v>
      </c>
      <c r="E481" t="s">
        <v>32</v>
      </c>
      <c r="F481" t="s">
        <v>6</v>
      </c>
      <c r="G481" t="s">
        <v>29</v>
      </c>
      <c r="H481" t="s">
        <v>3</v>
      </c>
      <c r="I481">
        <v>0</v>
      </c>
      <c r="J481" t="s">
        <v>7</v>
      </c>
      <c r="K481">
        <v>0.69586448900008602</v>
      </c>
      <c r="L481" t="s">
        <v>8</v>
      </c>
      <c r="M481">
        <v>0.74509385000055695</v>
      </c>
      <c r="N481" t="s">
        <v>7</v>
      </c>
      <c r="O481">
        <v>1.3743323650014601</v>
      </c>
      <c r="P481" t="s">
        <v>8</v>
      </c>
      <c r="Q481">
        <v>1.4232565240017701</v>
      </c>
      <c r="R481" t="s">
        <v>7</v>
      </c>
      <c r="S481">
        <v>1.56679383400114</v>
      </c>
      <c r="T481" t="s">
        <v>8</v>
      </c>
      <c r="U481">
        <v>1.60592095000174</v>
      </c>
      <c r="V481" t="s">
        <v>7</v>
      </c>
      <c r="W481">
        <v>2.1442697990005399</v>
      </c>
      <c r="X481" t="s">
        <v>8</v>
      </c>
      <c r="Y481">
        <v>2.1938654040004599</v>
      </c>
      <c r="Z481" t="s">
        <v>7</v>
      </c>
      <c r="AA481">
        <v>2.35577598100098</v>
      </c>
      <c r="AB481" t="s">
        <v>8</v>
      </c>
      <c r="AC481">
        <v>2.4057378300003598</v>
      </c>
      <c r="AD481" t="s">
        <v>7</v>
      </c>
      <c r="AE481">
        <v>2.5490309760007199</v>
      </c>
      <c r="AF481" t="s">
        <v>8</v>
      </c>
      <c r="AG481">
        <v>2.5886464210016098</v>
      </c>
      <c r="AH481" t="s">
        <v>7</v>
      </c>
      <c r="AI481">
        <v>2.7210132750005802</v>
      </c>
      <c r="AJ481" t="s">
        <v>8</v>
      </c>
      <c r="AK481">
        <v>2.7601403920016301</v>
      </c>
      <c r="AL481" t="s">
        <v>4</v>
      </c>
      <c r="AM481">
        <v>3.1359377370008499</v>
      </c>
    </row>
    <row r="482" spans="1:39" x14ac:dyDescent="0.25">
      <c r="A482" s="7">
        <v>42929</v>
      </c>
      <c r="B482" s="3" t="s">
        <v>56</v>
      </c>
      <c r="C482" s="3">
        <f>(COUNT(UserTrials[[#This Row],[Event 1]:[Time 56]])-2)/2</f>
        <v>7</v>
      </c>
      <c r="D482">
        <v>94</v>
      </c>
      <c r="E482" t="s">
        <v>32</v>
      </c>
      <c r="F482" t="s">
        <v>6</v>
      </c>
      <c r="G482" t="s">
        <v>29</v>
      </c>
      <c r="H482" t="s">
        <v>3</v>
      </c>
      <c r="I482">
        <v>0</v>
      </c>
      <c r="J482" t="s">
        <v>7</v>
      </c>
      <c r="K482">
        <v>0.42456889999994002</v>
      </c>
      <c r="L482" t="s">
        <v>8</v>
      </c>
      <c r="M482">
        <v>0.47373721899930299</v>
      </c>
      <c r="N482" t="s">
        <v>7</v>
      </c>
      <c r="O482">
        <v>1.07211963999907</v>
      </c>
      <c r="P482" t="s">
        <v>8</v>
      </c>
      <c r="Q482">
        <v>1.1116740439993</v>
      </c>
      <c r="R482" t="s">
        <v>7</v>
      </c>
      <c r="S482">
        <v>1.2746223109988899</v>
      </c>
      <c r="T482" t="s">
        <v>8</v>
      </c>
      <c r="U482">
        <v>1.29375858399907</v>
      </c>
      <c r="V482" t="s">
        <v>7</v>
      </c>
      <c r="W482">
        <v>1.8628109259989201</v>
      </c>
      <c r="X482" t="s">
        <v>8</v>
      </c>
      <c r="Y482">
        <v>1.91170456299914</v>
      </c>
      <c r="Z482" t="s">
        <v>7</v>
      </c>
      <c r="AA482">
        <v>2.0851213179994299</v>
      </c>
      <c r="AB482" t="s">
        <v>8</v>
      </c>
      <c r="AC482">
        <v>2.1140546329988799</v>
      </c>
      <c r="AD482" t="s">
        <v>7</v>
      </c>
      <c r="AE482">
        <v>2.2877155509995601</v>
      </c>
      <c r="AF482" t="s">
        <v>8</v>
      </c>
      <c r="AG482">
        <v>2.30709598700013</v>
      </c>
      <c r="AH482" t="s">
        <v>7</v>
      </c>
      <c r="AI482">
        <v>2.4803906599991001</v>
      </c>
      <c r="AJ482" t="s">
        <v>8</v>
      </c>
      <c r="AK482">
        <v>2.5091103309987299</v>
      </c>
      <c r="AL482" t="s">
        <v>4</v>
      </c>
      <c r="AM482">
        <v>3.2292385179989598</v>
      </c>
    </row>
    <row r="483" spans="1:39" x14ac:dyDescent="0.25">
      <c r="A483" s="7">
        <v>42929</v>
      </c>
      <c r="B483" s="3" t="s">
        <v>56</v>
      </c>
      <c r="C483" s="3">
        <f>(COUNT(UserTrials[[#This Row],[Event 1]:[Time 56]])-2)/2</f>
        <v>7</v>
      </c>
      <c r="D483">
        <v>95</v>
      </c>
      <c r="E483" t="s">
        <v>32</v>
      </c>
      <c r="F483" t="s">
        <v>6</v>
      </c>
      <c r="G483" t="s">
        <v>29</v>
      </c>
      <c r="H483" t="s">
        <v>3</v>
      </c>
      <c r="I483">
        <v>0</v>
      </c>
      <c r="J483" t="s">
        <v>7</v>
      </c>
      <c r="K483">
        <v>0.62740729399956696</v>
      </c>
      <c r="L483" t="s">
        <v>8</v>
      </c>
      <c r="M483">
        <v>0.66857927599994504</v>
      </c>
      <c r="N483" t="s">
        <v>7</v>
      </c>
      <c r="O483">
        <v>1.23488478499893</v>
      </c>
      <c r="P483" t="s">
        <v>8</v>
      </c>
      <c r="Q483">
        <v>1.2735846169998599</v>
      </c>
      <c r="R483" t="s">
        <v>7</v>
      </c>
      <c r="S483">
        <v>1.42670532400006</v>
      </c>
      <c r="T483" t="s">
        <v>8</v>
      </c>
      <c r="U483">
        <v>1.4956813669996301</v>
      </c>
      <c r="V483" t="s">
        <v>7</v>
      </c>
      <c r="W483">
        <v>2.1757363029992098</v>
      </c>
      <c r="X483" t="s">
        <v>8</v>
      </c>
      <c r="Y483">
        <v>2.2350679069986601</v>
      </c>
      <c r="Z483" t="s">
        <v>7</v>
      </c>
      <c r="AA483">
        <v>2.3877308099999901</v>
      </c>
      <c r="AB483" t="s">
        <v>8</v>
      </c>
      <c r="AC483">
        <v>2.4372653739992498</v>
      </c>
      <c r="AD483" t="s">
        <v>7</v>
      </c>
      <c r="AE483">
        <v>2.5602624740004098</v>
      </c>
      <c r="AF483" t="s">
        <v>8</v>
      </c>
      <c r="AG483">
        <v>2.6093697529995499</v>
      </c>
      <c r="AH483" t="s">
        <v>7</v>
      </c>
      <c r="AI483">
        <v>2.7325499759990599</v>
      </c>
      <c r="AJ483" t="s">
        <v>8</v>
      </c>
      <c r="AK483">
        <v>2.77152449099958</v>
      </c>
      <c r="AL483" t="s">
        <v>4</v>
      </c>
      <c r="AM483">
        <v>3.1182054000000701</v>
      </c>
    </row>
    <row r="484" spans="1:39" x14ac:dyDescent="0.25">
      <c r="A484" s="7">
        <v>42929</v>
      </c>
      <c r="B484" s="3" t="s">
        <v>56</v>
      </c>
      <c r="C484" s="3">
        <f>(COUNT(UserTrials[[#This Row],[Event 1]:[Time 56]])-2)/2</f>
        <v>7</v>
      </c>
      <c r="D484">
        <v>96</v>
      </c>
      <c r="E484" t="s">
        <v>32</v>
      </c>
      <c r="F484" t="s">
        <v>6</v>
      </c>
      <c r="G484" t="s">
        <v>29</v>
      </c>
      <c r="H484" t="s">
        <v>3</v>
      </c>
      <c r="I484" s="1">
        <v>3.0519999199896099E-5</v>
      </c>
      <c r="J484" t="s">
        <v>7</v>
      </c>
      <c r="K484">
        <v>0.51353578599992</v>
      </c>
      <c r="L484" t="s">
        <v>8</v>
      </c>
      <c r="M484">
        <v>0.55251030099861898</v>
      </c>
      <c r="N484" t="s">
        <v>7</v>
      </c>
      <c r="O484">
        <v>1.16139172899966</v>
      </c>
      <c r="P484" t="s">
        <v>8</v>
      </c>
      <c r="Q484">
        <v>1.2106210899983101</v>
      </c>
      <c r="R484" t="s">
        <v>7</v>
      </c>
      <c r="S484">
        <v>1.3435983519993799</v>
      </c>
      <c r="T484" t="s">
        <v>8</v>
      </c>
      <c r="U484">
        <v>1.39249198799916</v>
      </c>
      <c r="V484" t="s">
        <v>7</v>
      </c>
      <c r="W484">
        <v>1.8802380599991</v>
      </c>
      <c r="X484" t="s">
        <v>8</v>
      </c>
      <c r="Y484">
        <v>1.9032198999993799</v>
      </c>
      <c r="Z484" t="s">
        <v>7</v>
      </c>
      <c r="AA484">
        <v>2.06250572299904</v>
      </c>
      <c r="AB484" t="s">
        <v>8</v>
      </c>
      <c r="AC484">
        <v>2.1118571639999502</v>
      </c>
      <c r="AD484" t="s">
        <v>7</v>
      </c>
      <c r="AE484">
        <v>2.2346406229989899</v>
      </c>
      <c r="AF484" t="s">
        <v>8</v>
      </c>
      <c r="AG484">
        <v>2.2837173809984899</v>
      </c>
      <c r="AH484" t="s">
        <v>7</v>
      </c>
      <c r="AI484">
        <v>2.3968869219988802</v>
      </c>
      <c r="AJ484" t="s">
        <v>8</v>
      </c>
      <c r="AK484">
        <v>2.4473676179986699</v>
      </c>
      <c r="AL484" t="s">
        <v>4</v>
      </c>
      <c r="AM484">
        <v>2.8115061809985402</v>
      </c>
    </row>
    <row r="485" spans="1:39" x14ac:dyDescent="0.25">
      <c r="A485" s="7">
        <v>42929</v>
      </c>
      <c r="B485" s="3" t="s">
        <v>56</v>
      </c>
      <c r="C485" s="3">
        <f>(COUNT(UserTrials[[#This Row],[Event 1]:[Time 56]])-2)/2</f>
        <v>7</v>
      </c>
      <c r="D485">
        <v>97</v>
      </c>
      <c r="E485" t="s">
        <v>32</v>
      </c>
      <c r="F485" t="s">
        <v>9</v>
      </c>
      <c r="G485" t="s">
        <v>29</v>
      </c>
      <c r="H485" t="s">
        <v>3</v>
      </c>
      <c r="I485">
        <v>0</v>
      </c>
      <c r="J485" t="s">
        <v>7</v>
      </c>
      <c r="K485">
        <v>0.74945826399925797</v>
      </c>
      <c r="L485" t="s">
        <v>8</v>
      </c>
      <c r="M485">
        <v>0.81889211099951298</v>
      </c>
      <c r="N485" t="s">
        <v>7</v>
      </c>
      <c r="O485">
        <v>1.3364565849988099</v>
      </c>
      <c r="P485" t="s">
        <v>8</v>
      </c>
      <c r="Q485">
        <v>1.3753700589986599</v>
      </c>
      <c r="R485" t="s">
        <v>7</v>
      </c>
      <c r="S485">
        <v>1.5085914849987601</v>
      </c>
      <c r="T485" t="s">
        <v>8</v>
      </c>
      <c r="U485">
        <v>1.54735235799853</v>
      </c>
      <c r="V485" t="s">
        <v>7</v>
      </c>
      <c r="W485">
        <v>2.2175186939984899</v>
      </c>
      <c r="X485" t="s">
        <v>8</v>
      </c>
      <c r="Y485">
        <v>2.2768197769983001</v>
      </c>
      <c r="Z485" t="s">
        <v>7</v>
      </c>
      <c r="AA485">
        <v>2.3998168779999101</v>
      </c>
      <c r="AB485" t="s">
        <v>8</v>
      </c>
      <c r="AC485">
        <v>2.4490462389985601</v>
      </c>
      <c r="AD485" t="s">
        <v>7</v>
      </c>
      <c r="AE485">
        <v>2.5618190139994099</v>
      </c>
      <c r="AF485" t="s">
        <v>8</v>
      </c>
      <c r="AG485">
        <v>2.6111704559989399</v>
      </c>
      <c r="AH485" t="s">
        <v>7</v>
      </c>
      <c r="AI485">
        <v>2.72409583499938</v>
      </c>
      <c r="AJ485" t="s">
        <v>8</v>
      </c>
      <c r="AK485">
        <v>2.75302914699932</v>
      </c>
      <c r="AL485" t="s">
        <v>4</v>
      </c>
      <c r="AM485">
        <v>3.0175186939995902</v>
      </c>
    </row>
    <row r="486" spans="1:39" x14ac:dyDescent="0.25">
      <c r="A486" s="7">
        <v>42929</v>
      </c>
      <c r="B486" s="3" t="s">
        <v>56</v>
      </c>
      <c r="C486" s="3">
        <f>(COUNT(UserTrials[[#This Row],[Event 1]:[Time 56]])-2)/2</f>
        <v>7</v>
      </c>
      <c r="D486">
        <v>98</v>
      </c>
      <c r="E486" t="s">
        <v>32</v>
      </c>
      <c r="F486" t="s">
        <v>9</v>
      </c>
      <c r="G486" t="s">
        <v>29</v>
      </c>
      <c r="H486" t="s">
        <v>3</v>
      </c>
      <c r="I486">
        <v>0</v>
      </c>
      <c r="J486" t="s">
        <v>7</v>
      </c>
      <c r="K486">
        <v>0.54570425800011402</v>
      </c>
      <c r="L486" t="s">
        <v>8</v>
      </c>
      <c r="M486">
        <v>0.60491377900143495</v>
      </c>
      <c r="N486" t="s">
        <v>7</v>
      </c>
      <c r="O486">
        <v>1.37949031000061</v>
      </c>
      <c r="P486" t="s">
        <v>8</v>
      </c>
      <c r="Q486">
        <v>1.4152296660013199</v>
      </c>
      <c r="R486" t="s">
        <v>7</v>
      </c>
      <c r="S486">
        <v>1.5500991910012001</v>
      </c>
      <c r="T486" t="s">
        <v>8</v>
      </c>
      <c r="U486">
        <v>1.59737524699994</v>
      </c>
      <c r="V486" t="s">
        <v>7</v>
      </c>
      <c r="W486">
        <v>2.2067755220013998</v>
      </c>
      <c r="X486" t="s">
        <v>8</v>
      </c>
      <c r="Y486">
        <v>2.27602624700011</v>
      </c>
      <c r="Z486" t="s">
        <v>7</v>
      </c>
      <c r="AA486">
        <v>2.41916679400128</v>
      </c>
      <c r="AB486" t="s">
        <v>8</v>
      </c>
      <c r="AC486">
        <v>2.45829391100051</v>
      </c>
      <c r="AD486" t="s">
        <v>7</v>
      </c>
      <c r="AE486">
        <v>2.5812299710014401</v>
      </c>
      <c r="AF486" t="s">
        <v>8</v>
      </c>
      <c r="AG486">
        <v>2.6301541280008598</v>
      </c>
      <c r="AH486" t="s">
        <v>7</v>
      </c>
      <c r="AI486">
        <v>2.7330993440009399</v>
      </c>
      <c r="AJ486" t="s">
        <v>8</v>
      </c>
      <c r="AK486">
        <v>2.7820540210013802</v>
      </c>
      <c r="AL486" t="s">
        <v>4</v>
      </c>
      <c r="AM486">
        <v>3.0064397980004198</v>
      </c>
    </row>
    <row r="487" spans="1:39" x14ac:dyDescent="0.25">
      <c r="A487" s="7">
        <v>42929</v>
      </c>
      <c r="B487" s="3" t="s">
        <v>56</v>
      </c>
      <c r="C487" s="3">
        <f>(COUNT(UserTrials[[#This Row],[Event 1]:[Time 56]])-2)/2</f>
        <v>7</v>
      </c>
      <c r="D487">
        <v>99</v>
      </c>
      <c r="E487" t="s">
        <v>32</v>
      </c>
      <c r="F487" t="s">
        <v>9</v>
      </c>
      <c r="G487" t="s">
        <v>29</v>
      </c>
      <c r="H487" t="s">
        <v>3</v>
      </c>
      <c r="I487">
        <v>0</v>
      </c>
      <c r="J487" t="s">
        <v>7</v>
      </c>
      <c r="K487">
        <v>0.44517015099881901</v>
      </c>
      <c r="L487" t="s">
        <v>8</v>
      </c>
      <c r="M487">
        <v>0.48426674700021899</v>
      </c>
      <c r="N487" t="s">
        <v>7</v>
      </c>
      <c r="O487">
        <v>1.12293606099956</v>
      </c>
      <c r="P487" t="s">
        <v>8</v>
      </c>
      <c r="Q487">
        <v>1.1616664129996901</v>
      </c>
      <c r="R487" t="s">
        <v>7</v>
      </c>
      <c r="S487">
        <v>1.2942163890002101</v>
      </c>
      <c r="T487" t="s">
        <v>8</v>
      </c>
      <c r="U487">
        <v>1.33389287299905</v>
      </c>
      <c r="V487" t="s">
        <v>7</v>
      </c>
      <c r="W487">
        <v>1.9934381200000599</v>
      </c>
      <c r="X487" t="s">
        <v>8</v>
      </c>
      <c r="Y487">
        <v>2.0425453989992</v>
      </c>
      <c r="Z487" t="s">
        <v>7</v>
      </c>
      <c r="AA487">
        <v>2.1812604919996299</v>
      </c>
      <c r="AB487" t="s">
        <v>8</v>
      </c>
      <c r="AC487">
        <v>2.2245383789995601</v>
      </c>
      <c r="AD487" t="s">
        <v>7</v>
      </c>
      <c r="AE487">
        <v>2.3579734470004001</v>
      </c>
      <c r="AF487" t="s">
        <v>8</v>
      </c>
      <c r="AG487">
        <v>2.39716160500029</v>
      </c>
      <c r="AH487" t="s">
        <v>7</v>
      </c>
      <c r="AI487">
        <v>2.5099038609987399</v>
      </c>
      <c r="AJ487" t="s">
        <v>8</v>
      </c>
      <c r="AK487">
        <v>2.5590416599989099</v>
      </c>
      <c r="AL487" t="s">
        <v>4</v>
      </c>
      <c r="AM487">
        <v>2.80338776200005</v>
      </c>
    </row>
    <row r="488" spans="1:39" x14ac:dyDescent="0.25">
      <c r="A488" s="7">
        <v>42929</v>
      </c>
      <c r="B488" s="3" t="s">
        <v>56</v>
      </c>
      <c r="C488" s="3">
        <f>(COUNT(UserTrials[[#This Row],[Event 1]:[Time 56]])-2)/2</f>
        <v>7</v>
      </c>
      <c r="D488">
        <v>100</v>
      </c>
      <c r="E488" t="s">
        <v>32</v>
      </c>
      <c r="F488" t="s">
        <v>9</v>
      </c>
      <c r="G488" t="s">
        <v>29</v>
      </c>
      <c r="H488" t="s">
        <v>3</v>
      </c>
      <c r="I488">
        <v>0</v>
      </c>
      <c r="J488" t="s">
        <v>7</v>
      </c>
      <c r="K488">
        <v>0.49458263399901597</v>
      </c>
      <c r="L488" t="s">
        <v>8</v>
      </c>
      <c r="M488">
        <v>0.54344574899914699</v>
      </c>
      <c r="N488" t="s">
        <v>7</v>
      </c>
      <c r="O488">
        <v>1.0718144349993901</v>
      </c>
      <c r="P488" t="s">
        <v>8</v>
      </c>
      <c r="Q488">
        <v>1.1202197469992801</v>
      </c>
      <c r="R488" t="s">
        <v>7</v>
      </c>
      <c r="S488">
        <v>1.25334961199951</v>
      </c>
      <c r="T488" t="s">
        <v>8</v>
      </c>
      <c r="U488">
        <v>1.2930566159993699</v>
      </c>
      <c r="V488" t="s">
        <v>7</v>
      </c>
      <c r="W488">
        <v>1.8309476569993399</v>
      </c>
      <c r="X488" t="s">
        <v>8</v>
      </c>
      <c r="Y488">
        <v>1.8598504499987001</v>
      </c>
      <c r="Z488" t="s">
        <v>7</v>
      </c>
      <c r="AA488">
        <v>2.0334808489988001</v>
      </c>
      <c r="AB488" t="s">
        <v>8</v>
      </c>
      <c r="AC488">
        <v>2.0524950409999199</v>
      </c>
      <c r="AD488" t="s">
        <v>7</v>
      </c>
      <c r="AE488">
        <v>2.1954524649991001</v>
      </c>
      <c r="AF488" t="s">
        <v>8</v>
      </c>
      <c r="AG488">
        <v>2.22417213500011</v>
      </c>
      <c r="AH488" t="s">
        <v>7</v>
      </c>
      <c r="AI488">
        <v>2.35751564199927</v>
      </c>
      <c r="AJ488" t="s">
        <v>8</v>
      </c>
      <c r="AK488">
        <v>2.3863879139989801</v>
      </c>
      <c r="AL488" t="s">
        <v>4</v>
      </c>
      <c r="AM488">
        <v>2.6410498999994099</v>
      </c>
    </row>
    <row r="489" spans="1:39" x14ac:dyDescent="0.25">
      <c r="A489" s="7">
        <v>42929</v>
      </c>
      <c r="B489" s="3" t="s">
        <v>56</v>
      </c>
      <c r="C489" s="3">
        <f>(COUNT(UserTrials[[#This Row],[Event 1]:[Time 56]])-2)/2</f>
        <v>7</v>
      </c>
      <c r="D489">
        <v>101</v>
      </c>
      <c r="E489" t="s">
        <v>32</v>
      </c>
      <c r="F489" t="s">
        <v>9</v>
      </c>
      <c r="G489" t="s">
        <v>29</v>
      </c>
      <c r="H489" t="s">
        <v>3</v>
      </c>
      <c r="I489">
        <v>0</v>
      </c>
      <c r="J489" t="s">
        <v>7</v>
      </c>
      <c r="K489">
        <v>0.57726232300046798</v>
      </c>
      <c r="L489" t="s">
        <v>8</v>
      </c>
      <c r="M489">
        <v>0.61602319499979696</v>
      </c>
      <c r="N489" t="s">
        <v>7</v>
      </c>
      <c r="O489">
        <v>1.3369754300001599</v>
      </c>
      <c r="P489" t="s">
        <v>8</v>
      </c>
      <c r="Q489">
        <v>1.3756142210004301</v>
      </c>
      <c r="R489" t="s">
        <v>7</v>
      </c>
      <c r="S489">
        <v>1.5210437959995</v>
      </c>
      <c r="T489" t="s">
        <v>8</v>
      </c>
      <c r="U489">
        <v>1.5593468620008899</v>
      </c>
      <c r="V489" t="s">
        <v>7</v>
      </c>
      <c r="W489">
        <v>2.1879444520000102</v>
      </c>
      <c r="X489" t="s">
        <v>8</v>
      </c>
      <c r="Y489">
        <v>2.2366244450004098</v>
      </c>
      <c r="Z489" t="s">
        <v>7</v>
      </c>
      <c r="AA489">
        <v>2.3900503570002898</v>
      </c>
      <c r="AB489" t="s">
        <v>8</v>
      </c>
      <c r="AC489">
        <v>2.4301541280001402</v>
      </c>
      <c r="AD489" t="s">
        <v>7</v>
      </c>
      <c r="AE489">
        <v>2.57244010199974</v>
      </c>
      <c r="AF489" t="s">
        <v>8</v>
      </c>
      <c r="AG489">
        <v>2.6010071710006701</v>
      </c>
      <c r="AH489" t="s">
        <v>7</v>
      </c>
      <c r="AI489">
        <v>2.7346864009996299</v>
      </c>
      <c r="AJ489" t="s">
        <v>8</v>
      </c>
      <c r="AK489">
        <v>2.7838547219998802</v>
      </c>
      <c r="AL489" t="s">
        <v>4</v>
      </c>
      <c r="AM489">
        <v>3.1497024250002101</v>
      </c>
    </row>
    <row r="490" spans="1:39" x14ac:dyDescent="0.25">
      <c r="A490" s="7">
        <v>42929</v>
      </c>
      <c r="B490" s="3" t="s">
        <v>56</v>
      </c>
      <c r="C490" s="3">
        <f>(COUNT(UserTrials[[#This Row],[Event 1]:[Time 56]])-2)/2</f>
        <v>7</v>
      </c>
      <c r="D490">
        <v>102</v>
      </c>
      <c r="E490" t="s">
        <v>32</v>
      </c>
      <c r="F490" t="s">
        <v>9</v>
      </c>
      <c r="G490" t="s">
        <v>29</v>
      </c>
      <c r="H490" t="s">
        <v>3</v>
      </c>
      <c r="I490">
        <v>0</v>
      </c>
      <c r="J490" t="s">
        <v>7</v>
      </c>
      <c r="K490">
        <v>0.54546009600016898</v>
      </c>
      <c r="L490" t="s">
        <v>8</v>
      </c>
      <c r="M490">
        <v>0.59468945600019596</v>
      </c>
      <c r="N490" t="s">
        <v>7</v>
      </c>
      <c r="O490">
        <v>1.23299252299875</v>
      </c>
      <c r="P490" t="s">
        <v>8</v>
      </c>
      <c r="Q490">
        <v>1.2822218829987799</v>
      </c>
      <c r="R490" t="s">
        <v>7</v>
      </c>
      <c r="S490">
        <v>1.40555470799881</v>
      </c>
      <c r="T490" t="s">
        <v>8</v>
      </c>
      <c r="U490">
        <v>1.44440714099982</v>
      </c>
      <c r="V490" t="s">
        <v>7</v>
      </c>
      <c r="W490">
        <v>2.1549519309992302</v>
      </c>
      <c r="X490" t="s">
        <v>8</v>
      </c>
      <c r="Y490">
        <v>2.2142224929993901</v>
      </c>
      <c r="Z490" t="s">
        <v>7</v>
      </c>
      <c r="AA490">
        <v>2.3574851220000701</v>
      </c>
      <c r="AB490" t="s">
        <v>8</v>
      </c>
      <c r="AC490">
        <v>2.3966122389992899</v>
      </c>
      <c r="AD490" t="s">
        <v>7</v>
      </c>
      <c r="AE490">
        <v>2.5398443469985001</v>
      </c>
      <c r="AF490" t="s">
        <v>8</v>
      </c>
      <c r="AG490">
        <v>2.5826033879984598</v>
      </c>
      <c r="AH490" t="s">
        <v>7</v>
      </c>
      <c r="AI490">
        <v>2.7021211659994102</v>
      </c>
      <c r="AJ490" t="s">
        <v>8</v>
      </c>
      <c r="AK490">
        <v>2.75113688499914</v>
      </c>
      <c r="AL490" t="s">
        <v>4</v>
      </c>
      <c r="AM490">
        <v>3.4405005339995101</v>
      </c>
    </row>
    <row r="491" spans="1:39" x14ac:dyDescent="0.25">
      <c r="A491" s="7">
        <v>42929</v>
      </c>
      <c r="B491" s="3" t="s">
        <v>56</v>
      </c>
      <c r="C491" s="3">
        <f>(COUNT(UserTrials[[#This Row],[Event 1]:[Time 56]])-2)/2</f>
        <v>7</v>
      </c>
      <c r="D491">
        <v>103</v>
      </c>
      <c r="E491" t="s">
        <v>32</v>
      </c>
      <c r="F491" t="s">
        <v>9</v>
      </c>
      <c r="G491" t="s">
        <v>29</v>
      </c>
      <c r="H491" t="s">
        <v>3</v>
      </c>
      <c r="I491">
        <v>0</v>
      </c>
      <c r="J491" t="s">
        <v>7</v>
      </c>
      <c r="K491">
        <v>0.52653746299983994</v>
      </c>
      <c r="L491" t="s">
        <v>8</v>
      </c>
      <c r="M491">
        <v>0.56560354000066504</v>
      </c>
      <c r="N491" t="s">
        <v>7</v>
      </c>
      <c r="O491">
        <v>1.06323821099977</v>
      </c>
      <c r="P491" t="s">
        <v>8</v>
      </c>
      <c r="Q491">
        <v>1.10297573699972</v>
      </c>
      <c r="R491" t="s">
        <v>7</v>
      </c>
      <c r="S491">
        <v>1.2252708699998001</v>
      </c>
      <c r="T491" t="s">
        <v>8</v>
      </c>
      <c r="U491">
        <v>1.2640317420009499</v>
      </c>
      <c r="V491" t="s">
        <v>7</v>
      </c>
      <c r="W491">
        <v>1.73197009000068</v>
      </c>
      <c r="X491" t="s">
        <v>8</v>
      </c>
      <c r="Y491">
        <v>1.7711887700006601</v>
      </c>
      <c r="Z491" t="s">
        <v>7</v>
      </c>
      <c r="AA491">
        <v>1.9037997860014</v>
      </c>
      <c r="AB491" t="s">
        <v>8</v>
      </c>
      <c r="AC491">
        <v>1.9534259129995899</v>
      </c>
      <c r="AD491" t="s">
        <v>7</v>
      </c>
      <c r="AE491">
        <v>2.0759652060005398</v>
      </c>
      <c r="AF491" t="s">
        <v>8</v>
      </c>
      <c r="AG491">
        <v>2.1251335270007901</v>
      </c>
      <c r="AH491" t="s">
        <v>7</v>
      </c>
      <c r="AI491">
        <v>2.2485579130006901</v>
      </c>
      <c r="AJ491" t="s">
        <v>8</v>
      </c>
      <c r="AK491">
        <v>2.2970547840013702</v>
      </c>
      <c r="AL491" t="s">
        <v>4</v>
      </c>
      <c r="AM491">
        <v>2.5517778129997102</v>
      </c>
    </row>
    <row r="492" spans="1:39" x14ac:dyDescent="0.25">
      <c r="A492" s="7">
        <v>42929</v>
      </c>
      <c r="B492" s="3" t="s">
        <v>56</v>
      </c>
      <c r="C492" s="3">
        <f>(COUNT(UserTrials[[#This Row],[Event 1]:[Time 56]])-2)/2</f>
        <v>7</v>
      </c>
      <c r="D492">
        <v>104</v>
      </c>
      <c r="E492" t="s">
        <v>32</v>
      </c>
      <c r="F492" t="s">
        <v>9</v>
      </c>
      <c r="G492" t="s">
        <v>29</v>
      </c>
      <c r="H492" t="s">
        <v>3</v>
      </c>
      <c r="I492">
        <v>0</v>
      </c>
      <c r="J492" t="s">
        <v>7</v>
      </c>
      <c r="K492">
        <v>0.40317411700016198</v>
      </c>
      <c r="L492" t="s">
        <v>8</v>
      </c>
      <c r="M492">
        <v>0.452250878000995</v>
      </c>
      <c r="N492" t="s">
        <v>7</v>
      </c>
      <c r="O492">
        <v>1.1117350820004499</v>
      </c>
      <c r="P492" t="s">
        <v>8</v>
      </c>
      <c r="Q492">
        <v>1.1507706390002499</v>
      </c>
      <c r="R492" t="s">
        <v>7</v>
      </c>
      <c r="S492">
        <v>1.2839310220006099</v>
      </c>
      <c r="T492" t="s">
        <v>8</v>
      </c>
      <c r="U492">
        <v>1.34326262600006</v>
      </c>
      <c r="V492" t="s">
        <v>7</v>
      </c>
      <c r="W492">
        <v>2.0332977250000099</v>
      </c>
      <c r="X492" t="s">
        <v>8</v>
      </c>
      <c r="Y492">
        <v>2.0824965640003898</v>
      </c>
      <c r="Z492" t="s">
        <v>7</v>
      </c>
      <c r="AA492">
        <v>2.1952693410003099</v>
      </c>
      <c r="AB492" t="s">
        <v>8</v>
      </c>
      <c r="AC492">
        <v>2.2647031890010099</v>
      </c>
      <c r="AD492" t="s">
        <v>7</v>
      </c>
      <c r="AE492">
        <v>2.3776285660005598</v>
      </c>
      <c r="AF492" t="s">
        <v>8</v>
      </c>
      <c r="AG492">
        <v>2.4372348529996</v>
      </c>
      <c r="AH492" t="s">
        <v>7</v>
      </c>
      <c r="AI492">
        <v>2.5598351890002902</v>
      </c>
      <c r="AJ492" t="s">
        <v>8</v>
      </c>
      <c r="AK492">
        <v>2.6090645500007601</v>
      </c>
      <c r="AL492" t="s">
        <v>4</v>
      </c>
      <c r="AM492">
        <v>2.9751564150010301</v>
      </c>
    </row>
    <row r="493" spans="1:39" x14ac:dyDescent="0.25">
      <c r="A493" s="7">
        <v>42929</v>
      </c>
      <c r="B493" s="3" t="s">
        <v>56</v>
      </c>
      <c r="C493" s="3">
        <f>(COUNT(UserTrials[[#This Row],[Event 1]:[Time 56]])-2)/2</f>
        <v>7</v>
      </c>
      <c r="D493">
        <v>105</v>
      </c>
      <c r="E493" t="s">
        <v>32</v>
      </c>
      <c r="F493" t="s">
        <v>9</v>
      </c>
      <c r="G493" t="s">
        <v>29</v>
      </c>
      <c r="H493" t="s">
        <v>3</v>
      </c>
      <c r="I493">
        <v>0</v>
      </c>
      <c r="J493" t="s">
        <v>7</v>
      </c>
      <c r="K493">
        <v>0.49494887899891099</v>
      </c>
      <c r="L493" t="s">
        <v>8</v>
      </c>
      <c r="M493">
        <v>0.54411719800009395</v>
      </c>
      <c r="N493" t="s">
        <v>7</v>
      </c>
      <c r="O493">
        <v>1.06168167299983</v>
      </c>
      <c r="P493" t="s">
        <v>8</v>
      </c>
      <c r="Q493">
        <v>1.1215931639999299</v>
      </c>
      <c r="R493" t="s">
        <v>7</v>
      </c>
      <c r="S493">
        <v>1.2545704269996301</v>
      </c>
      <c r="T493" t="s">
        <v>8</v>
      </c>
      <c r="U493">
        <v>1.29357546199935</v>
      </c>
      <c r="V493" t="s">
        <v>7</v>
      </c>
      <c r="W493">
        <v>1.88441935099945</v>
      </c>
      <c r="X493" t="s">
        <v>8</v>
      </c>
      <c r="Y493">
        <v>1.94210285400004</v>
      </c>
      <c r="Z493" t="s">
        <v>7</v>
      </c>
      <c r="AA493">
        <v>2.0545704260002799</v>
      </c>
      <c r="AB493" t="s">
        <v>8</v>
      </c>
      <c r="AC493">
        <v>2.09336181899925</v>
      </c>
      <c r="AD493" t="s">
        <v>7</v>
      </c>
      <c r="AE493">
        <v>2.2166946439992898</v>
      </c>
      <c r="AF493" t="s">
        <v>8</v>
      </c>
      <c r="AG493">
        <v>2.2857012059994299</v>
      </c>
      <c r="AH493" t="s">
        <v>7</v>
      </c>
      <c r="AI493">
        <v>2.3888905849998898</v>
      </c>
      <c r="AJ493" t="s">
        <v>8</v>
      </c>
      <c r="AK493">
        <v>2.4386387920003401</v>
      </c>
      <c r="AL493" t="s">
        <v>4</v>
      </c>
      <c r="AM493">
        <v>2.7728368699990802</v>
      </c>
    </row>
    <row r="494" spans="1:39" x14ac:dyDescent="0.25">
      <c r="A494" s="7">
        <v>42929</v>
      </c>
      <c r="B494" s="3" t="s">
        <v>56</v>
      </c>
      <c r="C494" s="3">
        <f>(COUNT(UserTrials[[#This Row],[Event 1]:[Time 56]])-2)/2</f>
        <v>7</v>
      </c>
      <c r="D494">
        <v>106</v>
      </c>
      <c r="E494" t="s">
        <v>32</v>
      </c>
      <c r="F494" t="s">
        <v>9</v>
      </c>
      <c r="G494" t="s">
        <v>29</v>
      </c>
      <c r="H494" t="s">
        <v>3</v>
      </c>
      <c r="I494">
        <v>0</v>
      </c>
      <c r="J494" t="s">
        <v>7</v>
      </c>
      <c r="K494">
        <v>0.464855791000445</v>
      </c>
      <c r="L494" t="s">
        <v>8</v>
      </c>
      <c r="M494">
        <v>0.56438272400009704</v>
      </c>
      <c r="N494" t="s">
        <v>7</v>
      </c>
      <c r="O494">
        <v>1.16349763300058</v>
      </c>
      <c r="P494" t="s">
        <v>8</v>
      </c>
      <c r="Q494">
        <v>1.2023805870012401</v>
      </c>
      <c r="R494" t="s">
        <v>7</v>
      </c>
      <c r="S494">
        <v>1.3355714950012001</v>
      </c>
      <c r="T494" t="s">
        <v>8</v>
      </c>
      <c r="U494">
        <v>1.364047002</v>
      </c>
      <c r="V494" t="s">
        <v>7</v>
      </c>
      <c r="W494">
        <v>1.8623836400001801</v>
      </c>
      <c r="X494" t="s">
        <v>8</v>
      </c>
      <c r="Y494">
        <v>1.91158247900057</v>
      </c>
      <c r="Z494" t="s">
        <v>7</v>
      </c>
      <c r="AA494">
        <v>2.0242026539999598</v>
      </c>
      <c r="AB494" t="s">
        <v>8</v>
      </c>
      <c r="AC494">
        <v>2.0733709740015902</v>
      </c>
      <c r="AD494" t="s">
        <v>7</v>
      </c>
      <c r="AE494">
        <v>2.2071112459998399</v>
      </c>
      <c r="AF494" t="s">
        <v>8</v>
      </c>
      <c r="AG494">
        <v>2.25560811700052</v>
      </c>
      <c r="AH494" t="s">
        <v>7</v>
      </c>
      <c r="AI494">
        <v>2.3684419330002102</v>
      </c>
      <c r="AJ494" t="s">
        <v>8</v>
      </c>
      <c r="AK494">
        <v>2.4274683340008698</v>
      </c>
      <c r="AL494" t="s">
        <v>4</v>
      </c>
      <c r="AM494">
        <v>2.77344727499985</v>
      </c>
    </row>
    <row r="495" spans="1:39" x14ac:dyDescent="0.25">
      <c r="A495" s="7">
        <v>42929</v>
      </c>
      <c r="B495" s="3" t="s">
        <v>56</v>
      </c>
      <c r="C495" s="3">
        <f>(COUNT(UserTrials[[#This Row],[Event 1]:[Time 56]])-2)/2</f>
        <v>7</v>
      </c>
      <c r="D495">
        <v>107</v>
      </c>
      <c r="E495" t="s">
        <v>32</v>
      </c>
      <c r="F495" t="s">
        <v>9</v>
      </c>
      <c r="G495" t="s">
        <v>29</v>
      </c>
      <c r="H495" t="s">
        <v>3</v>
      </c>
      <c r="I495">
        <v>0</v>
      </c>
      <c r="J495" t="s">
        <v>7</v>
      </c>
      <c r="K495">
        <v>0.38376316299945701</v>
      </c>
      <c r="L495" t="s">
        <v>8</v>
      </c>
      <c r="M495">
        <v>0.42270715799895697</v>
      </c>
      <c r="N495" t="s">
        <v>7</v>
      </c>
      <c r="O495">
        <v>1.0313749420001801</v>
      </c>
      <c r="P495" t="s">
        <v>8</v>
      </c>
      <c r="Q495">
        <v>1.0809705489991699</v>
      </c>
      <c r="R495" t="s">
        <v>7</v>
      </c>
      <c r="S495">
        <v>1.1938959250001</v>
      </c>
      <c r="T495" t="s">
        <v>8</v>
      </c>
      <c r="U495">
        <v>1.2430337249988901</v>
      </c>
      <c r="V495" t="s">
        <v>7</v>
      </c>
      <c r="W495">
        <v>1.72092171599979</v>
      </c>
      <c r="X495" t="s">
        <v>8</v>
      </c>
      <c r="Y495">
        <v>1.78034488000048</v>
      </c>
      <c r="Z495" t="s">
        <v>7</v>
      </c>
      <c r="AA495">
        <v>1.9229971009990501</v>
      </c>
      <c r="AB495" t="s">
        <v>8</v>
      </c>
      <c r="AC495">
        <v>1.9518388519991201</v>
      </c>
      <c r="AD495" t="s">
        <v>7</v>
      </c>
      <c r="AE495">
        <v>2.0850602779992098</v>
      </c>
      <c r="AF495" t="s">
        <v>8</v>
      </c>
      <c r="AG495">
        <v>2.1344727599989701</v>
      </c>
      <c r="AH495" t="s">
        <v>7</v>
      </c>
      <c r="AI495">
        <v>2.2473370970001199</v>
      </c>
      <c r="AJ495" t="s">
        <v>8</v>
      </c>
      <c r="AK495">
        <v>2.2963528149994001</v>
      </c>
      <c r="AL495" t="s">
        <v>4</v>
      </c>
      <c r="AM495">
        <v>2.6115061789987499</v>
      </c>
    </row>
    <row r="496" spans="1:39" x14ac:dyDescent="0.25">
      <c r="A496" s="7">
        <v>42929</v>
      </c>
      <c r="B496" s="3" t="s">
        <v>56</v>
      </c>
      <c r="C496" s="3">
        <f>(COUNT(UserTrials[[#This Row],[Event 1]:[Time 56]])-2)/2</f>
        <v>7</v>
      </c>
      <c r="D496">
        <v>108</v>
      </c>
      <c r="E496" t="s">
        <v>32</v>
      </c>
      <c r="F496" t="s">
        <v>9</v>
      </c>
      <c r="G496" t="s">
        <v>29</v>
      </c>
      <c r="H496" t="s">
        <v>3</v>
      </c>
      <c r="I496">
        <v>0</v>
      </c>
      <c r="J496" t="s">
        <v>7</v>
      </c>
      <c r="K496">
        <v>0.67764382700079295</v>
      </c>
      <c r="L496" t="s">
        <v>8</v>
      </c>
      <c r="M496">
        <v>0.71649626199905403</v>
      </c>
      <c r="N496" t="s">
        <v>7</v>
      </c>
      <c r="O496">
        <v>1.1634060729993501</v>
      </c>
      <c r="P496" t="s">
        <v>8</v>
      </c>
      <c r="Q496">
        <v>1.1931634379998199</v>
      </c>
      <c r="R496" t="s">
        <v>7</v>
      </c>
      <c r="S496">
        <v>1.3153975290006199</v>
      </c>
      <c r="T496" t="s">
        <v>8</v>
      </c>
      <c r="U496">
        <v>1.3541584009999399</v>
      </c>
      <c r="V496" t="s">
        <v>7</v>
      </c>
      <c r="W496">
        <v>1.78126049099955</v>
      </c>
      <c r="X496" t="s">
        <v>8</v>
      </c>
      <c r="Y496">
        <v>1.8203265690008199</v>
      </c>
      <c r="Z496" t="s">
        <v>7</v>
      </c>
      <c r="AA496">
        <v>1.9433847100008199</v>
      </c>
      <c r="AB496" t="s">
        <v>8</v>
      </c>
      <c r="AC496">
        <v>1.99264459000005</v>
      </c>
      <c r="AD496" t="s">
        <v>7</v>
      </c>
      <c r="AE496">
        <v>2.1154280489990902</v>
      </c>
      <c r="AF496" t="s">
        <v>8</v>
      </c>
      <c r="AG496">
        <v>2.14408667899988</v>
      </c>
      <c r="AH496" t="s">
        <v>7</v>
      </c>
      <c r="AI496">
        <v>2.2674805440001302</v>
      </c>
      <c r="AJ496" t="s">
        <v>8</v>
      </c>
      <c r="AK496">
        <v>2.3168319849992201</v>
      </c>
      <c r="AL496" t="s">
        <v>4</v>
      </c>
      <c r="AM496">
        <v>2.68255760700049</v>
      </c>
    </row>
    <row r="497" spans="1:39" x14ac:dyDescent="0.25">
      <c r="A497" s="7">
        <v>42929</v>
      </c>
      <c r="B497" s="3" t="s">
        <v>56</v>
      </c>
      <c r="C497" s="3">
        <f>(COUNT(UserTrials[[#This Row],[Event 1]:[Time 56]])-2)/2</f>
        <v>7</v>
      </c>
      <c r="D497">
        <v>109</v>
      </c>
      <c r="E497" t="s">
        <v>32</v>
      </c>
      <c r="F497" t="s">
        <v>11</v>
      </c>
      <c r="G497" t="s">
        <v>29</v>
      </c>
      <c r="H497" t="s">
        <v>3</v>
      </c>
      <c r="I497" s="1">
        <v>3.0520999644068002E-5</v>
      </c>
      <c r="J497" t="s">
        <v>7</v>
      </c>
      <c r="K497">
        <v>0.567129559998647</v>
      </c>
      <c r="L497" t="s">
        <v>8</v>
      </c>
      <c r="M497">
        <v>0.61635891999867398</v>
      </c>
      <c r="N497" t="s">
        <v>7</v>
      </c>
      <c r="O497">
        <v>1.20515794399943</v>
      </c>
      <c r="P497" t="s">
        <v>8</v>
      </c>
      <c r="Q497">
        <v>1.2437967349996999</v>
      </c>
      <c r="R497" t="s">
        <v>7</v>
      </c>
      <c r="S497">
        <v>1.3667022729987299</v>
      </c>
      <c r="T497" t="s">
        <v>8</v>
      </c>
      <c r="U497">
        <v>1.40595147299973</v>
      </c>
      <c r="V497" t="s">
        <v>7</v>
      </c>
      <c r="W497">
        <v>1.82282923899947</v>
      </c>
      <c r="X497" t="s">
        <v>8</v>
      </c>
      <c r="Y497">
        <v>1.8721196400001601</v>
      </c>
      <c r="Z497" t="s">
        <v>7</v>
      </c>
      <c r="AA497">
        <v>1.9949946589986201</v>
      </c>
      <c r="AB497" t="s">
        <v>8</v>
      </c>
      <c r="AC497">
        <v>2.0340302149998002</v>
      </c>
      <c r="AD497" t="s">
        <v>7</v>
      </c>
      <c r="AE497">
        <v>2.1569662739984699</v>
      </c>
      <c r="AF497" t="s">
        <v>8</v>
      </c>
      <c r="AG497">
        <v>2.2061651149997399</v>
      </c>
      <c r="AH497" t="s">
        <v>7</v>
      </c>
      <c r="AI497">
        <v>2.3190294529995299</v>
      </c>
      <c r="AJ497" t="s">
        <v>8</v>
      </c>
      <c r="AK497">
        <v>2.3579429279998201</v>
      </c>
      <c r="AL497" t="s">
        <v>4</v>
      </c>
      <c r="AM497">
        <v>2.8660766069988299</v>
      </c>
    </row>
    <row r="498" spans="1:39" x14ac:dyDescent="0.25">
      <c r="A498" s="7">
        <v>42929</v>
      </c>
      <c r="B498" s="3" t="s">
        <v>56</v>
      </c>
      <c r="C498" s="3">
        <f>(COUNT(UserTrials[[#This Row],[Event 1]:[Time 56]])-2)/2</f>
        <v>7</v>
      </c>
      <c r="D498">
        <v>110</v>
      </c>
      <c r="E498" t="s">
        <v>32</v>
      </c>
      <c r="F498" t="s">
        <v>11</v>
      </c>
      <c r="G498" t="s">
        <v>29</v>
      </c>
      <c r="H498" t="s">
        <v>3</v>
      </c>
      <c r="I498">
        <v>0</v>
      </c>
      <c r="J498" t="s">
        <v>7</v>
      </c>
      <c r="K498">
        <v>0.55763772099999098</v>
      </c>
      <c r="L498" t="s">
        <v>8</v>
      </c>
      <c r="M498">
        <v>0.59459789300126398</v>
      </c>
      <c r="N498" t="s">
        <v>7</v>
      </c>
      <c r="O498">
        <v>1.7002289010015299</v>
      </c>
      <c r="P498" t="s">
        <v>8</v>
      </c>
      <c r="Q498">
        <v>1.73877613100012</v>
      </c>
      <c r="R498" t="s">
        <v>7</v>
      </c>
      <c r="S498">
        <v>1.8619258340004301</v>
      </c>
      <c r="T498" t="s">
        <v>8</v>
      </c>
      <c r="U498">
        <v>1.8909201870010199</v>
      </c>
      <c r="V498" t="s">
        <v>7</v>
      </c>
      <c r="W498">
        <v>2.30792003500027</v>
      </c>
      <c r="X498" t="s">
        <v>8</v>
      </c>
      <c r="Y498">
        <v>2.3363650219998799</v>
      </c>
      <c r="Z498" t="s">
        <v>7</v>
      </c>
      <c r="AA498">
        <v>2.4593621220010302</v>
      </c>
      <c r="AB498" t="s">
        <v>8</v>
      </c>
      <c r="AC498">
        <v>2.5087135650010102</v>
      </c>
      <c r="AD498" t="s">
        <v>7</v>
      </c>
      <c r="AE498">
        <v>2.6214863410004901</v>
      </c>
      <c r="AF498" t="s">
        <v>8</v>
      </c>
      <c r="AG498">
        <v>2.6606134580015302</v>
      </c>
      <c r="AH498" t="s">
        <v>7</v>
      </c>
      <c r="AI498">
        <v>2.7633145100007801</v>
      </c>
      <c r="AJ498" t="s">
        <v>8</v>
      </c>
      <c r="AK498">
        <v>2.8224324720013101</v>
      </c>
      <c r="AL498" t="s">
        <v>4</v>
      </c>
      <c r="AM498">
        <v>3.0063482350014898</v>
      </c>
    </row>
    <row r="499" spans="1:39" x14ac:dyDescent="0.25">
      <c r="A499" s="7">
        <v>42929</v>
      </c>
      <c r="B499" s="3" t="s">
        <v>56</v>
      </c>
      <c r="C499" s="3">
        <f>(COUNT(UserTrials[[#This Row],[Event 1]:[Time 56]])-2)/2</f>
        <v>7</v>
      </c>
      <c r="D499">
        <v>111</v>
      </c>
      <c r="E499" t="s">
        <v>32</v>
      </c>
      <c r="F499" t="s">
        <v>11</v>
      </c>
      <c r="G499" t="s">
        <v>29</v>
      </c>
      <c r="H499" t="s">
        <v>3</v>
      </c>
      <c r="I499" s="1">
        <v>3.0521001463057399E-5</v>
      </c>
      <c r="J499" t="s">
        <v>7</v>
      </c>
      <c r="K499">
        <v>0.66546619900145698</v>
      </c>
      <c r="L499" t="s">
        <v>8</v>
      </c>
      <c r="M499">
        <v>0.72525561000111305</v>
      </c>
      <c r="N499" t="s">
        <v>7</v>
      </c>
      <c r="O499">
        <v>1.1519304140001601</v>
      </c>
      <c r="P499" t="s">
        <v>8</v>
      </c>
      <c r="Q499">
        <v>1.201373418</v>
      </c>
      <c r="R499" t="s">
        <v>7</v>
      </c>
      <c r="S499">
        <v>1.3038913480013401</v>
      </c>
      <c r="T499" t="s">
        <v>8</v>
      </c>
      <c r="U499">
        <v>1.36316191200057</v>
      </c>
      <c r="V499" t="s">
        <v>7</v>
      </c>
      <c r="W499">
        <v>1.7494582640010701</v>
      </c>
      <c r="X499" t="s">
        <v>8</v>
      </c>
      <c r="Y499">
        <v>1.8083320630012101</v>
      </c>
      <c r="Z499" t="s">
        <v>7</v>
      </c>
      <c r="AA499">
        <v>1.9316648880012499</v>
      </c>
      <c r="AB499" t="s">
        <v>8</v>
      </c>
      <c r="AC499">
        <v>1.9908133680000899</v>
      </c>
      <c r="AD499" t="s">
        <v>7</v>
      </c>
      <c r="AE499">
        <v>2.0936975439999501</v>
      </c>
      <c r="AF499" t="s">
        <v>8</v>
      </c>
      <c r="AG499">
        <v>2.17280634800044</v>
      </c>
      <c r="AH499" t="s">
        <v>7</v>
      </c>
      <c r="AI499">
        <v>2.2660460870010799</v>
      </c>
      <c r="AJ499" t="s">
        <v>8</v>
      </c>
      <c r="AK499">
        <v>2.32461468100154</v>
      </c>
      <c r="AL499" t="s">
        <v>4</v>
      </c>
      <c r="AM499">
        <v>2.6099496420010802</v>
      </c>
    </row>
    <row r="500" spans="1:39" x14ac:dyDescent="0.25">
      <c r="A500" s="7">
        <v>42929</v>
      </c>
      <c r="B500" s="3" t="s">
        <v>56</v>
      </c>
      <c r="C500" s="3">
        <f>(COUNT(UserTrials[[#This Row],[Event 1]:[Time 56]])-2)/2</f>
        <v>7</v>
      </c>
      <c r="D500">
        <v>112</v>
      </c>
      <c r="E500" t="s">
        <v>32</v>
      </c>
      <c r="F500" t="s">
        <v>11</v>
      </c>
      <c r="G500" t="s">
        <v>29</v>
      </c>
      <c r="H500" t="s">
        <v>3</v>
      </c>
      <c r="I500">
        <v>0</v>
      </c>
      <c r="J500" t="s">
        <v>7</v>
      </c>
      <c r="K500">
        <v>0.39227834599841999</v>
      </c>
      <c r="L500" t="s">
        <v>8</v>
      </c>
      <c r="M500">
        <v>0.45121318499877799</v>
      </c>
      <c r="N500" t="s">
        <v>7</v>
      </c>
      <c r="O500">
        <v>0.98110789000020304</v>
      </c>
      <c r="P500" t="s">
        <v>8</v>
      </c>
      <c r="Q500">
        <v>1.0288722719997101</v>
      </c>
      <c r="R500" t="s">
        <v>7</v>
      </c>
      <c r="S500">
        <v>1.15211353699851</v>
      </c>
      <c r="T500" t="s">
        <v>8</v>
      </c>
      <c r="U500">
        <v>1.20097665199864</v>
      </c>
      <c r="V500" t="s">
        <v>7</v>
      </c>
      <c r="W500">
        <v>2.05353273299988</v>
      </c>
      <c r="X500" t="s">
        <v>8</v>
      </c>
      <c r="Y500">
        <v>2.1026705329986699</v>
      </c>
      <c r="Z500" t="s">
        <v>7</v>
      </c>
      <c r="AA500">
        <v>2.25478406799993</v>
      </c>
      <c r="AB500" t="s">
        <v>8</v>
      </c>
      <c r="AC500">
        <v>2.2636044549999399</v>
      </c>
      <c r="AD500" t="s">
        <v>7</v>
      </c>
      <c r="AE500">
        <v>2.4172134899999902</v>
      </c>
      <c r="AF500" t="s">
        <v>8</v>
      </c>
      <c r="AG500">
        <v>2.4465435679994698</v>
      </c>
      <c r="AH500" t="s">
        <v>7</v>
      </c>
      <c r="AI500">
        <v>2.57945978899988</v>
      </c>
      <c r="AJ500" t="s">
        <v>8</v>
      </c>
      <c r="AK500">
        <v>2.60787425699891</v>
      </c>
      <c r="AL500" t="s">
        <v>4</v>
      </c>
      <c r="AM500">
        <v>2.9537311149997501</v>
      </c>
    </row>
    <row r="501" spans="1:39" x14ac:dyDescent="0.25">
      <c r="A501" s="7">
        <v>42929</v>
      </c>
      <c r="B501" s="3" t="s">
        <v>56</v>
      </c>
      <c r="C501" s="3">
        <f>(COUNT(UserTrials[[#This Row],[Event 1]:[Time 56]])-2)/2</f>
        <v>7</v>
      </c>
      <c r="D501">
        <v>113</v>
      </c>
      <c r="E501" t="s">
        <v>32</v>
      </c>
      <c r="F501" t="s">
        <v>11</v>
      </c>
      <c r="G501" t="s">
        <v>29</v>
      </c>
      <c r="H501" t="s">
        <v>3</v>
      </c>
      <c r="I501" s="1">
        <v>3.0519999199896099E-5</v>
      </c>
      <c r="J501" t="s">
        <v>7</v>
      </c>
      <c r="K501">
        <v>0.38794445299936298</v>
      </c>
      <c r="L501" t="s">
        <v>8</v>
      </c>
      <c r="M501">
        <v>0.43329772600009098</v>
      </c>
      <c r="N501" t="s">
        <v>7</v>
      </c>
      <c r="O501">
        <v>0.849839769000027</v>
      </c>
      <c r="P501" t="s">
        <v>8</v>
      </c>
      <c r="Q501">
        <v>0.88863116099855599</v>
      </c>
      <c r="R501" t="s">
        <v>7</v>
      </c>
      <c r="S501">
        <v>1.0217610250001501</v>
      </c>
      <c r="T501" t="s">
        <v>8</v>
      </c>
      <c r="U501">
        <v>1.05045017500015</v>
      </c>
      <c r="V501" t="s">
        <v>7</v>
      </c>
      <c r="W501">
        <v>1.4068365639996001</v>
      </c>
      <c r="X501" t="s">
        <v>8</v>
      </c>
      <c r="Y501">
        <v>1.4559133219991001</v>
      </c>
      <c r="Z501" t="s">
        <v>7</v>
      </c>
      <c r="AA501">
        <v>1.5890126659996799</v>
      </c>
      <c r="AB501" t="s">
        <v>8</v>
      </c>
      <c r="AC501">
        <v>1.62832290599908</v>
      </c>
      <c r="AD501" t="s">
        <v>7</v>
      </c>
      <c r="AE501">
        <v>1.7712192879989701</v>
      </c>
      <c r="AF501" t="s">
        <v>8</v>
      </c>
      <c r="AG501">
        <v>1.81025484400015</v>
      </c>
      <c r="AH501" t="s">
        <v>7</v>
      </c>
      <c r="AI501">
        <v>1.9332824670000199</v>
      </c>
      <c r="AJ501" t="s">
        <v>8</v>
      </c>
      <c r="AK501">
        <v>1.98226766299922</v>
      </c>
      <c r="AL501" t="s">
        <v>4</v>
      </c>
      <c r="AM501">
        <v>2.22679688700009</v>
      </c>
    </row>
    <row r="502" spans="1:39" x14ac:dyDescent="0.25">
      <c r="A502" s="7">
        <v>42929</v>
      </c>
      <c r="B502" s="3" t="s">
        <v>56</v>
      </c>
      <c r="C502" s="3">
        <f>(COUNT(UserTrials[[#This Row],[Event 1]:[Time 56]])-2)/2</f>
        <v>7</v>
      </c>
      <c r="D502">
        <v>114</v>
      </c>
      <c r="E502" t="s">
        <v>32</v>
      </c>
      <c r="F502" t="s">
        <v>11</v>
      </c>
      <c r="G502" t="s">
        <v>29</v>
      </c>
      <c r="H502" t="s">
        <v>3</v>
      </c>
      <c r="I502" s="1">
        <v>3.0519999199896099E-5</v>
      </c>
      <c r="J502" t="s">
        <v>7</v>
      </c>
      <c r="K502">
        <v>0.38193193999904901</v>
      </c>
      <c r="L502" t="s">
        <v>8</v>
      </c>
      <c r="M502">
        <v>0.431130780998501</v>
      </c>
      <c r="N502" t="s">
        <v>7</v>
      </c>
      <c r="O502">
        <v>0.89842820199919504</v>
      </c>
      <c r="P502" t="s">
        <v>8</v>
      </c>
      <c r="Q502">
        <v>0.94759652099855796</v>
      </c>
      <c r="R502" t="s">
        <v>7</v>
      </c>
      <c r="S502">
        <v>1.0904318639986701</v>
      </c>
      <c r="T502" t="s">
        <v>8</v>
      </c>
      <c r="U502">
        <v>1.14002746799997</v>
      </c>
      <c r="V502" t="s">
        <v>7</v>
      </c>
      <c r="W502">
        <v>1.9620631769994299</v>
      </c>
      <c r="X502" t="s">
        <v>8</v>
      </c>
      <c r="Y502">
        <v>1.9903250419993099</v>
      </c>
      <c r="Z502" t="s">
        <v>7</v>
      </c>
      <c r="AA502">
        <v>2.1236685490002798</v>
      </c>
      <c r="AB502" t="s">
        <v>8</v>
      </c>
      <c r="AC502">
        <v>2.1729894709987998</v>
      </c>
      <c r="AD502" t="s">
        <v>7</v>
      </c>
      <c r="AE502">
        <v>2.30605829500018</v>
      </c>
      <c r="AF502" t="s">
        <v>8</v>
      </c>
      <c r="AG502">
        <v>2.3447886470003101</v>
      </c>
      <c r="AH502" t="s">
        <v>7</v>
      </c>
      <c r="AI502">
        <v>2.4478254240002499</v>
      </c>
      <c r="AJ502" t="s">
        <v>8</v>
      </c>
      <c r="AK502">
        <v>2.49739050799871</v>
      </c>
      <c r="AL502" t="s">
        <v>4</v>
      </c>
      <c r="AM502">
        <v>3.8556691590001702</v>
      </c>
    </row>
    <row r="503" spans="1:39" x14ac:dyDescent="0.25">
      <c r="A503" s="7">
        <v>42929</v>
      </c>
      <c r="B503" s="3" t="s">
        <v>56</v>
      </c>
      <c r="C503" s="3">
        <f>(COUNT(UserTrials[[#This Row],[Event 1]:[Time 56]])-2)/2</f>
        <v>7</v>
      </c>
      <c r="D503">
        <v>115</v>
      </c>
      <c r="E503" t="s">
        <v>32</v>
      </c>
      <c r="F503" t="s">
        <v>11</v>
      </c>
      <c r="G503" t="s">
        <v>29</v>
      </c>
      <c r="H503" t="s">
        <v>3</v>
      </c>
      <c r="I503">
        <v>0</v>
      </c>
      <c r="J503" t="s">
        <v>7</v>
      </c>
      <c r="K503">
        <v>0.49476575599874101</v>
      </c>
      <c r="L503" t="s">
        <v>8</v>
      </c>
      <c r="M503">
        <v>0.53404547499849198</v>
      </c>
      <c r="N503" t="s">
        <v>7</v>
      </c>
      <c r="O503">
        <v>1.00140393699985</v>
      </c>
      <c r="P503" t="s">
        <v>8</v>
      </c>
      <c r="Q503">
        <v>1.0308560959983799</v>
      </c>
      <c r="R503" t="s">
        <v>7</v>
      </c>
      <c r="S503">
        <v>1.17332519499905</v>
      </c>
      <c r="T503" t="s">
        <v>8</v>
      </c>
      <c r="U503">
        <v>1.20192278399918</v>
      </c>
      <c r="V503" t="s">
        <v>7</v>
      </c>
      <c r="W503">
        <v>1.5885853799991301</v>
      </c>
      <c r="X503" t="s">
        <v>8</v>
      </c>
      <c r="Y503">
        <v>1.64773386199885</v>
      </c>
      <c r="Z503" t="s">
        <v>7</v>
      </c>
      <c r="AA503">
        <v>1.7809858079999601</v>
      </c>
      <c r="AB503" t="s">
        <v>8</v>
      </c>
      <c r="AC503">
        <v>1.82008240499999</v>
      </c>
      <c r="AD503" t="s">
        <v>7</v>
      </c>
      <c r="AE503">
        <v>1.96328399099911</v>
      </c>
      <c r="AF503" t="s">
        <v>8</v>
      </c>
      <c r="AG503">
        <v>2.0121776289997699</v>
      </c>
      <c r="AH503" t="s">
        <v>7</v>
      </c>
      <c r="AI503">
        <v>2.13535785199928</v>
      </c>
      <c r="AJ503" t="s">
        <v>8</v>
      </c>
      <c r="AK503">
        <v>2.1846177319985101</v>
      </c>
      <c r="AL503" t="s">
        <v>4</v>
      </c>
      <c r="AM503">
        <v>2.42917747499996</v>
      </c>
    </row>
    <row r="504" spans="1:39" x14ac:dyDescent="0.25">
      <c r="A504" s="7">
        <v>42929</v>
      </c>
      <c r="B504" s="3" t="s">
        <v>56</v>
      </c>
      <c r="C504" s="3">
        <f>(COUNT(UserTrials[[#This Row],[Event 1]:[Time 56]])-2)/2</f>
        <v>7</v>
      </c>
      <c r="D504">
        <v>116</v>
      </c>
      <c r="E504" t="s">
        <v>32</v>
      </c>
      <c r="F504" t="s">
        <v>11</v>
      </c>
      <c r="G504" t="s">
        <v>29</v>
      </c>
      <c r="H504" t="s">
        <v>3</v>
      </c>
      <c r="I504">
        <v>0</v>
      </c>
      <c r="J504" t="s">
        <v>7</v>
      </c>
      <c r="K504">
        <v>0.44462078499964203</v>
      </c>
      <c r="L504" t="s">
        <v>8</v>
      </c>
      <c r="M504">
        <v>0.48295437199885699</v>
      </c>
      <c r="N504" t="s">
        <v>7</v>
      </c>
      <c r="O504">
        <v>1.20393712799887</v>
      </c>
      <c r="P504" t="s">
        <v>8</v>
      </c>
      <c r="Q504">
        <v>1.24263695999979</v>
      </c>
      <c r="R504" t="s">
        <v>7</v>
      </c>
      <c r="S504">
        <v>1.3760415090000599</v>
      </c>
      <c r="T504" t="s">
        <v>8</v>
      </c>
      <c r="U504">
        <v>1.4046696179993801</v>
      </c>
      <c r="V504" t="s">
        <v>7</v>
      </c>
      <c r="W504">
        <v>1.92296658099985</v>
      </c>
      <c r="X504" t="s">
        <v>8</v>
      </c>
      <c r="Y504">
        <v>1.96215473899974</v>
      </c>
      <c r="Z504" t="s">
        <v>7</v>
      </c>
      <c r="AA504">
        <v>2.1049290399987499</v>
      </c>
      <c r="AB504" t="s">
        <v>8</v>
      </c>
      <c r="AC504">
        <v>2.1356630539994499</v>
      </c>
      <c r="AD504" t="s">
        <v>7</v>
      </c>
      <c r="AE504">
        <v>2.2772165419992199</v>
      </c>
      <c r="AF504" t="s">
        <v>8</v>
      </c>
      <c r="AG504">
        <v>2.3164046999991101</v>
      </c>
      <c r="AH504" t="s">
        <v>7</v>
      </c>
      <c r="AI504">
        <v>2.4396764829998498</v>
      </c>
      <c r="AJ504" t="s">
        <v>8</v>
      </c>
      <c r="AK504">
        <v>2.4784068369990502</v>
      </c>
      <c r="AL504" t="s">
        <v>4</v>
      </c>
      <c r="AM504">
        <v>2.8950709589989798</v>
      </c>
    </row>
    <row r="505" spans="1:39" x14ac:dyDescent="0.25">
      <c r="A505" s="7">
        <v>42929</v>
      </c>
      <c r="B505" s="3" t="s">
        <v>56</v>
      </c>
      <c r="C505" s="3">
        <f>(COUNT(UserTrials[[#This Row],[Event 1]:[Time 56]])-2)/2</f>
        <v>7</v>
      </c>
      <c r="D505">
        <v>117</v>
      </c>
      <c r="E505" t="s">
        <v>32</v>
      </c>
      <c r="F505" t="s">
        <v>11</v>
      </c>
      <c r="G505" t="s">
        <v>29</v>
      </c>
      <c r="H505" t="s">
        <v>3</v>
      </c>
      <c r="I505">
        <v>0</v>
      </c>
      <c r="J505" t="s">
        <v>7</v>
      </c>
      <c r="K505">
        <v>0.57714024099914196</v>
      </c>
      <c r="L505" t="s">
        <v>8</v>
      </c>
      <c r="M505">
        <v>0.62536242899841399</v>
      </c>
      <c r="N505" t="s">
        <v>7</v>
      </c>
      <c r="O505">
        <v>1.0522508779995401</v>
      </c>
      <c r="P505" t="s">
        <v>8</v>
      </c>
      <c r="Q505">
        <v>1.1012360749991701</v>
      </c>
      <c r="R505" t="s">
        <v>7</v>
      </c>
      <c r="S505">
        <v>1.21425301399904</v>
      </c>
      <c r="T505" t="s">
        <v>8</v>
      </c>
      <c r="U505">
        <v>1.27373722099946</v>
      </c>
      <c r="V505" t="s">
        <v>7</v>
      </c>
      <c r="W505">
        <v>1.7308713569982499</v>
      </c>
      <c r="X505" t="s">
        <v>8</v>
      </c>
      <c r="Y505">
        <v>1.7698153509991199</v>
      </c>
      <c r="Z505" t="s">
        <v>7</v>
      </c>
      <c r="AA505">
        <v>1.9233328249993</v>
      </c>
      <c r="AB505" t="s">
        <v>8</v>
      </c>
      <c r="AC505">
        <v>1.9517778129993499</v>
      </c>
      <c r="AD505" t="s">
        <v>7</v>
      </c>
      <c r="AE505">
        <v>2.0953151239991699</v>
      </c>
      <c r="AF505" t="s">
        <v>8</v>
      </c>
      <c r="AG505">
        <v>2.13419807799982</v>
      </c>
      <c r="AH505" t="s">
        <v>7</v>
      </c>
      <c r="AI505">
        <v>2.2578971469993099</v>
      </c>
      <c r="AJ505" t="s">
        <v>8</v>
      </c>
      <c r="AK505">
        <v>2.2961391739991002</v>
      </c>
      <c r="AL505" t="s">
        <v>4</v>
      </c>
      <c r="AM505">
        <v>2.77402716399956</v>
      </c>
    </row>
    <row r="506" spans="1:39" x14ac:dyDescent="0.25">
      <c r="A506" s="7">
        <v>42929</v>
      </c>
      <c r="B506" s="3" t="s">
        <v>56</v>
      </c>
      <c r="C506" s="3">
        <f>(COUNT(UserTrials[[#This Row],[Event 1]:[Time 56]])-2)/2</f>
        <v>7</v>
      </c>
      <c r="D506">
        <v>118</v>
      </c>
      <c r="E506" t="s">
        <v>32</v>
      </c>
      <c r="F506" t="s">
        <v>11</v>
      </c>
      <c r="G506" t="s">
        <v>29</v>
      </c>
      <c r="H506" t="s">
        <v>3</v>
      </c>
      <c r="I506">
        <v>0</v>
      </c>
      <c r="J506" t="s">
        <v>7</v>
      </c>
      <c r="K506">
        <v>2.3391423770008202</v>
      </c>
      <c r="L506" t="s">
        <v>8</v>
      </c>
      <c r="M506">
        <v>2.3786967790001601</v>
      </c>
      <c r="N506" t="s">
        <v>7</v>
      </c>
      <c r="O506">
        <v>3.2203570870005902</v>
      </c>
      <c r="P506" t="s">
        <v>8</v>
      </c>
      <c r="Q506">
        <v>3.2797802519999002</v>
      </c>
      <c r="R506" t="s">
        <v>7</v>
      </c>
      <c r="S506">
        <v>3.4132153200007398</v>
      </c>
      <c r="T506" t="s">
        <v>8</v>
      </c>
      <c r="U506">
        <v>3.4419655109995801</v>
      </c>
      <c r="V506" t="s">
        <v>7</v>
      </c>
      <c r="W506">
        <v>3.9697543090005598</v>
      </c>
      <c r="X506" t="s">
        <v>8</v>
      </c>
      <c r="Y506">
        <v>4.0084846619993098</v>
      </c>
      <c r="Z506" t="s">
        <v>7</v>
      </c>
      <c r="AA506">
        <v>4.1417671290000699</v>
      </c>
      <c r="AB506" t="s">
        <v>8</v>
      </c>
      <c r="AC506">
        <v>4.18144361300073</v>
      </c>
      <c r="AD506" t="s">
        <v>7</v>
      </c>
      <c r="AE506">
        <v>4.28386998300084</v>
      </c>
      <c r="AF506" t="s">
        <v>8</v>
      </c>
      <c r="AG506">
        <v>4.3435373100000998</v>
      </c>
      <c r="AH506" t="s">
        <v>7</v>
      </c>
      <c r="AI506">
        <v>4.4558828019999002</v>
      </c>
      <c r="AJ506" t="s">
        <v>8</v>
      </c>
      <c r="AK506">
        <v>4.4947352349990899</v>
      </c>
      <c r="AL506" t="s">
        <v>4</v>
      </c>
      <c r="AM506">
        <v>4.9032504200003997</v>
      </c>
    </row>
    <row r="507" spans="1:39" x14ac:dyDescent="0.25">
      <c r="A507" s="7">
        <v>42929</v>
      </c>
      <c r="B507" s="3" t="s">
        <v>56</v>
      </c>
      <c r="C507" s="3">
        <f>(COUNT(UserTrials[[#This Row],[Event 1]:[Time 56]])-2)/2</f>
        <v>7</v>
      </c>
      <c r="D507">
        <v>119</v>
      </c>
      <c r="E507" t="s">
        <v>32</v>
      </c>
      <c r="F507" t="s">
        <v>11</v>
      </c>
      <c r="G507" t="s">
        <v>29</v>
      </c>
      <c r="H507" t="s">
        <v>3</v>
      </c>
      <c r="I507">
        <v>0</v>
      </c>
      <c r="J507" t="s">
        <v>7</v>
      </c>
      <c r="K507">
        <v>0.42417213299995599</v>
      </c>
      <c r="L507" t="s">
        <v>8</v>
      </c>
      <c r="M507">
        <v>0.47269952499846102</v>
      </c>
      <c r="N507" t="s">
        <v>7</v>
      </c>
      <c r="O507">
        <v>0.96004883099885696</v>
      </c>
      <c r="P507" t="s">
        <v>8</v>
      </c>
      <c r="Q507">
        <v>0.99859606199970496</v>
      </c>
      <c r="R507" t="s">
        <v>7</v>
      </c>
      <c r="S507">
        <v>1.1218678449986299</v>
      </c>
      <c r="T507" t="s">
        <v>8</v>
      </c>
      <c r="U507">
        <v>1.1409430779985901</v>
      </c>
      <c r="V507" t="s">
        <v>7</v>
      </c>
      <c r="W507">
        <v>1.6486799919985</v>
      </c>
      <c r="X507" t="s">
        <v>8</v>
      </c>
      <c r="Y507">
        <v>1.6875629459991599</v>
      </c>
      <c r="Z507" t="s">
        <v>7</v>
      </c>
      <c r="AA507">
        <v>1.8307950539983699</v>
      </c>
      <c r="AB507" t="s">
        <v>8</v>
      </c>
      <c r="AC507">
        <v>1.86992217199986</v>
      </c>
      <c r="AD507" t="s">
        <v>7</v>
      </c>
      <c r="AE507">
        <v>1.9926140689985901</v>
      </c>
      <c r="AF507" t="s">
        <v>8</v>
      </c>
      <c r="AG507">
        <v>2.0414161439985001</v>
      </c>
      <c r="AH507" t="s">
        <v>7</v>
      </c>
      <c r="AI507">
        <v>2.1670685169992701</v>
      </c>
      <c r="AJ507" t="s">
        <v>8</v>
      </c>
      <c r="AK507">
        <v>2.2140088489995802</v>
      </c>
      <c r="AL507" t="s">
        <v>4</v>
      </c>
      <c r="AM507">
        <v>2.5190599709985602</v>
      </c>
    </row>
    <row r="508" spans="1:39" x14ac:dyDescent="0.25">
      <c r="A508" s="7">
        <v>42929</v>
      </c>
      <c r="B508" s="3" t="s">
        <v>56</v>
      </c>
      <c r="C508" s="3">
        <f>(COUNT(UserTrials[[#This Row],[Event 1]:[Time 56]])-2)/2</f>
        <v>7</v>
      </c>
      <c r="D508">
        <v>120</v>
      </c>
      <c r="E508" t="s">
        <v>32</v>
      </c>
      <c r="F508" t="s">
        <v>11</v>
      </c>
      <c r="G508" t="s">
        <v>29</v>
      </c>
      <c r="H508" t="s">
        <v>3</v>
      </c>
      <c r="I508">
        <v>0</v>
      </c>
      <c r="J508" t="s">
        <v>7</v>
      </c>
      <c r="K508">
        <v>0.44471234500088003</v>
      </c>
      <c r="L508" t="s">
        <v>8</v>
      </c>
      <c r="M508">
        <v>0.48338165600034699</v>
      </c>
      <c r="N508" t="s">
        <v>7</v>
      </c>
      <c r="O508">
        <v>1.2036929650003001</v>
      </c>
      <c r="P508" t="s">
        <v>8</v>
      </c>
      <c r="Q508">
        <v>1.26308560899997</v>
      </c>
      <c r="R508" t="s">
        <v>7</v>
      </c>
      <c r="S508">
        <v>1.39600183100083</v>
      </c>
      <c r="T508" t="s">
        <v>8</v>
      </c>
      <c r="U508">
        <v>1.4347016629999401</v>
      </c>
      <c r="V508" t="s">
        <v>7</v>
      </c>
      <c r="W508">
        <v>1.9652067750011999</v>
      </c>
      <c r="X508" t="s">
        <v>8</v>
      </c>
      <c r="Y508">
        <v>2.02221883000129</v>
      </c>
      <c r="Z508" t="s">
        <v>7</v>
      </c>
      <c r="AA508">
        <v>2.1657561430001802</v>
      </c>
      <c r="AB508" t="s">
        <v>8</v>
      </c>
      <c r="AC508">
        <v>2.2046696170000302</v>
      </c>
      <c r="AD508" t="s">
        <v>7</v>
      </c>
      <c r="AE508">
        <v>2.3480238049996802</v>
      </c>
      <c r="AF508" t="s">
        <v>8</v>
      </c>
      <c r="AG508">
        <v>2.3870288409998399</v>
      </c>
      <c r="AH508" t="s">
        <v>7</v>
      </c>
      <c r="AI508">
        <v>2.52049443000032</v>
      </c>
      <c r="AJ508" t="s">
        <v>8</v>
      </c>
      <c r="AK508">
        <v>2.5593773840009799</v>
      </c>
      <c r="AL508" t="s">
        <v>4</v>
      </c>
      <c r="AM508">
        <v>3.4516709899999101</v>
      </c>
    </row>
    <row r="509" spans="1:39" x14ac:dyDescent="0.25">
      <c r="A509" s="7">
        <v>42929</v>
      </c>
      <c r="B509" s="3" t="s">
        <v>56</v>
      </c>
      <c r="C509" s="3">
        <f>(COUNT(UserTrials[[#This Row],[Event 1]:[Time 56]])-2)/2</f>
        <v>7</v>
      </c>
      <c r="D509">
        <v>121</v>
      </c>
      <c r="E509" t="s">
        <v>32</v>
      </c>
      <c r="F509" t="s">
        <v>10</v>
      </c>
      <c r="G509" t="s">
        <v>29</v>
      </c>
      <c r="H509" t="s">
        <v>3</v>
      </c>
      <c r="I509" s="1">
        <v>3.0520001018885503E-5</v>
      </c>
      <c r="J509" t="s">
        <v>7</v>
      </c>
      <c r="K509">
        <v>0.49635281500013601</v>
      </c>
      <c r="L509" t="s">
        <v>8</v>
      </c>
      <c r="M509">
        <v>0.546223104000091</v>
      </c>
      <c r="N509" t="s">
        <v>7</v>
      </c>
      <c r="O509">
        <v>1.03323668600023</v>
      </c>
      <c r="P509" t="s">
        <v>8</v>
      </c>
      <c r="Q509">
        <v>1.06421486399995</v>
      </c>
      <c r="R509" t="s">
        <v>7</v>
      </c>
      <c r="S509">
        <v>1.1955135050011401</v>
      </c>
      <c r="T509" t="s">
        <v>8</v>
      </c>
      <c r="U509">
        <v>1.2242026540006901</v>
      </c>
      <c r="V509" t="s">
        <v>7</v>
      </c>
      <c r="W509">
        <v>1.79298031400139</v>
      </c>
      <c r="X509" t="s">
        <v>8</v>
      </c>
      <c r="Y509">
        <v>1.8318327480010299</v>
      </c>
      <c r="Z509" t="s">
        <v>7</v>
      </c>
      <c r="AA509">
        <v>1.9853197009997501</v>
      </c>
      <c r="AB509" t="s">
        <v>8</v>
      </c>
      <c r="AC509">
        <v>2.0243552570009302</v>
      </c>
      <c r="AD509" t="s">
        <v>7</v>
      </c>
      <c r="AE509">
        <v>2.1673737220007698</v>
      </c>
      <c r="AF509" t="s">
        <v>8</v>
      </c>
      <c r="AG509">
        <v>2.20647031800035</v>
      </c>
      <c r="AH509" t="s">
        <v>7</v>
      </c>
      <c r="AI509">
        <v>2.35022127200136</v>
      </c>
      <c r="AJ509" t="s">
        <v>8</v>
      </c>
      <c r="AK509">
        <v>2.3991759500004202</v>
      </c>
      <c r="AL509" t="s">
        <v>4</v>
      </c>
      <c r="AM509">
        <v>2.9981382559999399</v>
      </c>
    </row>
    <row r="510" spans="1:39" x14ac:dyDescent="0.25">
      <c r="A510" s="7">
        <v>42929</v>
      </c>
      <c r="B510" s="3" t="s">
        <v>56</v>
      </c>
      <c r="C510" s="3">
        <f>(COUNT(UserTrials[[#This Row],[Event 1]:[Time 56]])-2)/2</f>
        <v>7</v>
      </c>
      <c r="D510">
        <v>122</v>
      </c>
      <c r="E510" t="s">
        <v>32</v>
      </c>
      <c r="F510" t="s">
        <v>10</v>
      </c>
      <c r="G510" t="s">
        <v>29</v>
      </c>
      <c r="H510" t="s">
        <v>3</v>
      </c>
      <c r="I510">
        <v>0</v>
      </c>
      <c r="J510" t="s">
        <v>7</v>
      </c>
      <c r="K510">
        <v>0.58437357000002499</v>
      </c>
      <c r="L510" t="s">
        <v>8</v>
      </c>
      <c r="M510">
        <v>0.62313444199935397</v>
      </c>
      <c r="N510" t="s">
        <v>7</v>
      </c>
      <c r="O510">
        <v>1.2524340009986099</v>
      </c>
      <c r="P510" t="s">
        <v>8</v>
      </c>
      <c r="Q510">
        <v>1.2810315889982999</v>
      </c>
      <c r="R510" t="s">
        <v>7</v>
      </c>
      <c r="S510">
        <v>1.45505875199887</v>
      </c>
      <c r="T510" t="s">
        <v>8</v>
      </c>
      <c r="U510">
        <v>1.4835953009987799</v>
      </c>
      <c r="V510" t="s">
        <v>7</v>
      </c>
      <c r="W510">
        <v>1.9416450479984599</v>
      </c>
      <c r="X510" t="s">
        <v>8</v>
      </c>
      <c r="Y510">
        <v>2.00070196999877</v>
      </c>
      <c r="Z510" t="s">
        <v>7</v>
      </c>
      <c r="AA510">
        <v>2.1437814739983798</v>
      </c>
      <c r="AB510" t="s">
        <v>8</v>
      </c>
      <c r="AC510">
        <v>2.1831832749994602</v>
      </c>
      <c r="AD510" t="s">
        <v>7</v>
      </c>
      <c r="AE510">
        <v>2.3258660159990501</v>
      </c>
      <c r="AF510" t="s">
        <v>8</v>
      </c>
      <c r="AG510">
        <v>2.37558370199985</v>
      </c>
      <c r="AH510" t="s">
        <v>7</v>
      </c>
      <c r="AI510">
        <v>2.5018464829990901</v>
      </c>
      <c r="AJ510" t="s">
        <v>8</v>
      </c>
      <c r="AK510">
        <v>2.5593163439989399</v>
      </c>
      <c r="AL510" t="s">
        <v>4</v>
      </c>
      <c r="AM510">
        <v>2.9236075079988901</v>
      </c>
    </row>
    <row r="511" spans="1:39" x14ac:dyDescent="0.25">
      <c r="A511" s="7">
        <v>42929</v>
      </c>
      <c r="B511" s="3" t="s">
        <v>56</v>
      </c>
      <c r="C511" s="3">
        <f>(COUNT(UserTrials[[#This Row],[Event 1]:[Time 56]])-2)/2</f>
        <v>7</v>
      </c>
      <c r="D511">
        <v>123</v>
      </c>
      <c r="E511" t="s">
        <v>32</v>
      </c>
      <c r="F511" t="s">
        <v>10</v>
      </c>
      <c r="G511" t="s">
        <v>29</v>
      </c>
      <c r="H511" t="s">
        <v>3</v>
      </c>
      <c r="I511" s="1">
        <v>3.0520001018885503E-5</v>
      </c>
      <c r="J511" t="s">
        <v>7</v>
      </c>
      <c r="K511">
        <v>0.48542652300056899</v>
      </c>
      <c r="L511" t="s">
        <v>8</v>
      </c>
      <c r="M511">
        <v>0.53477796399965805</v>
      </c>
      <c r="N511" t="s">
        <v>7</v>
      </c>
      <c r="O511">
        <v>1.08319853600005</v>
      </c>
      <c r="P511" t="s">
        <v>8</v>
      </c>
      <c r="Q511">
        <v>1.1423164959996901</v>
      </c>
      <c r="R511" t="s">
        <v>7</v>
      </c>
      <c r="S511">
        <v>1.26525255600063</v>
      </c>
      <c r="T511" t="s">
        <v>8</v>
      </c>
      <c r="U511">
        <v>1.3144208770008801</v>
      </c>
      <c r="V511" t="s">
        <v>7</v>
      </c>
      <c r="W511">
        <v>1.8020448650004199</v>
      </c>
      <c r="X511" t="s">
        <v>8</v>
      </c>
      <c r="Y511">
        <v>1.84138562600128</v>
      </c>
      <c r="Z511" t="s">
        <v>7</v>
      </c>
      <c r="AA511">
        <v>2.0046390970001</v>
      </c>
      <c r="AB511" t="s">
        <v>8</v>
      </c>
      <c r="AC511">
        <v>2.0536548150012002</v>
      </c>
      <c r="AD511" t="s">
        <v>7</v>
      </c>
      <c r="AE511">
        <v>2.1971005640007202</v>
      </c>
      <c r="AF511" t="s">
        <v>8</v>
      </c>
      <c r="AG511">
        <v>2.24626888400052</v>
      </c>
      <c r="AH511" t="s">
        <v>7</v>
      </c>
      <c r="AI511">
        <v>2.3797039520013601</v>
      </c>
      <c r="AJ511" t="s">
        <v>8</v>
      </c>
      <c r="AK511">
        <v>2.4183427429998101</v>
      </c>
      <c r="AL511" t="s">
        <v>4</v>
      </c>
      <c r="AM511">
        <v>2.8754463599998399</v>
      </c>
    </row>
    <row r="512" spans="1:39" x14ac:dyDescent="0.25">
      <c r="A512" s="7">
        <v>42929</v>
      </c>
      <c r="B512" s="3" t="s">
        <v>56</v>
      </c>
      <c r="C512" s="3">
        <f>(COUNT(UserTrials[[#This Row],[Event 1]:[Time 56]])-2)/2</f>
        <v>7</v>
      </c>
      <c r="D512">
        <v>124</v>
      </c>
      <c r="E512" t="s">
        <v>32</v>
      </c>
      <c r="F512" t="s">
        <v>10</v>
      </c>
      <c r="G512" t="s">
        <v>29</v>
      </c>
      <c r="H512" t="s">
        <v>3</v>
      </c>
      <c r="I512">
        <v>0</v>
      </c>
      <c r="J512" t="s">
        <v>7</v>
      </c>
      <c r="K512">
        <v>0.495345642999382</v>
      </c>
      <c r="L512" t="s">
        <v>8</v>
      </c>
      <c r="M512">
        <v>0.565084693000244</v>
      </c>
      <c r="N512" t="s">
        <v>7</v>
      </c>
      <c r="O512">
        <v>1.05255608100014</v>
      </c>
      <c r="P512" t="s">
        <v>8</v>
      </c>
      <c r="Q512">
        <v>1.1018770020000299</v>
      </c>
      <c r="R512" t="s">
        <v>7</v>
      </c>
      <c r="S512">
        <v>1.2551503119993801</v>
      </c>
      <c r="T512" t="s">
        <v>8</v>
      </c>
      <c r="U512">
        <v>1.2938806660004001</v>
      </c>
      <c r="V512" t="s">
        <v>7</v>
      </c>
      <c r="W512">
        <v>1.8632076909998401</v>
      </c>
      <c r="X512" t="s">
        <v>8</v>
      </c>
      <c r="Y512">
        <v>1.9322752930002001</v>
      </c>
      <c r="Z512" t="s">
        <v>7</v>
      </c>
      <c r="AA512">
        <v>2.0757210430001498</v>
      </c>
      <c r="AB512" t="s">
        <v>8</v>
      </c>
      <c r="AC512">
        <v>2.11478712000098</v>
      </c>
      <c r="AD512" t="s">
        <v>7</v>
      </c>
      <c r="AE512">
        <v>2.2680604310007699</v>
      </c>
      <c r="AF512" t="s">
        <v>8</v>
      </c>
      <c r="AG512">
        <v>2.2966580200008999</v>
      </c>
      <c r="AH512" t="s">
        <v>7</v>
      </c>
      <c r="AI512">
        <v>2.4300625680007202</v>
      </c>
      <c r="AJ512" t="s">
        <v>8</v>
      </c>
      <c r="AK512">
        <v>2.4588432790005701</v>
      </c>
      <c r="AL512" t="s">
        <v>4</v>
      </c>
      <c r="AM512">
        <v>2.8855486040010798</v>
      </c>
    </row>
    <row r="513" spans="1:47" x14ac:dyDescent="0.25">
      <c r="A513" s="7">
        <v>42929</v>
      </c>
      <c r="B513" s="3" t="s">
        <v>56</v>
      </c>
      <c r="C513" s="3">
        <f>(COUNT(UserTrials[[#This Row],[Event 1]:[Time 56]])-2)/2</f>
        <v>7</v>
      </c>
      <c r="D513">
        <v>125</v>
      </c>
      <c r="E513" t="s">
        <v>32</v>
      </c>
      <c r="F513" t="s">
        <v>10</v>
      </c>
      <c r="G513" t="s">
        <v>29</v>
      </c>
      <c r="H513" t="s">
        <v>3</v>
      </c>
      <c r="I513">
        <v>0</v>
      </c>
      <c r="J513" t="s">
        <v>7</v>
      </c>
      <c r="K513">
        <v>0.55656950999946198</v>
      </c>
      <c r="L513" t="s">
        <v>8</v>
      </c>
      <c r="M513">
        <v>0.59557454500099904</v>
      </c>
      <c r="N513" t="s">
        <v>7</v>
      </c>
      <c r="O513">
        <v>1.1137494280010201</v>
      </c>
      <c r="P513" t="s">
        <v>8</v>
      </c>
      <c r="Q513">
        <v>1.1523882189994701</v>
      </c>
      <c r="R513" t="s">
        <v>7</v>
      </c>
      <c r="S513">
        <v>1.3057530890000599</v>
      </c>
      <c r="T513" t="s">
        <v>8</v>
      </c>
      <c r="U513">
        <v>1.3353273310003699</v>
      </c>
      <c r="V513" t="s">
        <v>7</v>
      </c>
      <c r="W513">
        <v>1.8123302300009501</v>
      </c>
      <c r="X513" t="s">
        <v>8</v>
      </c>
      <c r="Y513">
        <v>1.8717228750010599</v>
      </c>
      <c r="Z513" t="s">
        <v>7</v>
      </c>
      <c r="AA513">
        <v>2.03512894800041</v>
      </c>
      <c r="AB513" t="s">
        <v>8</v>
      </c>
      <c r="AC513">
        <v>2.0638486179996098</v>
      </c>
      <c r="AD513" t="s">
        <v>7</v>
      </c>
      <c r="AE513">
        <v>2.21739661100036</v>
      </c>
      <c r="AF513" t="s">
        <v>8</v>
      </c>
      <c r="AG513">
        <v>2.2662292080003601</v>
      </c>
      <c r="AH513" t="s">
        <v>7</v>
      </c>
      <c r="AI513">
        <v>2.3998473980009201</v>
      </c>
      <c r="AJ513" t="s">
        <v>8</v>
      </c>
      <c r="AK513">
        <v>2.44901571700029</v>
      </c>
      <c r="AL513" t="s">
        <v>4</v>
      </c>
      <c r="AM513">
        <v>2.84513963000063</v>
      </c>
    </row>
    <row r="514" spans="1:47" x14ac:dyDescent="0.25">
      <c r="A514" s="7">
        <v>42929</v>
      </c>
      <c r="B514" s="3" t="s">
        <v>56</v>
      </c>
      <c r="C514" s="3">
        <f>(COUNT(UserTrials[[#This Row],[Event 1]:[Time 56]])-2)/2</f>
        <v>7</v>
      </c>
      <c r="D514">
        <v>126</v>
      </c>
      <c r="E514" t="s">
        <v>32</v>
      </c>
      <c r="F514" t="s">
        <v>10</v>
      </c>
      <c r="G514" t="s">
        <v>29</v>
      </c>
      <c r="H514" t="s">
        <v>3</v>
      </c>
      <c r="I514">
        <v>0</v>
      </c>
      <c r="J514" t="s">
        <v>7</v>
      </c>
      <c r="K514">
        <v>1.1937433250004601</v>
      </c>
      <c r="L514" t="s">
        <v>8</v>
      </c>
      <c r="M514">
        <v>1.2321074330011399</v>
      </c>
      <c r="N514" t="s">
        <v>7</v>
      </c>
      <c r="O514">
        <v>1.6282923850012501</v>
      </c>
      <c r="P514" t="s">
        <v>8</v>
      </c>
      <c r="Q514">
        <v>1.6670837780002301</v>
      </c>
      <c r="R514" t="s">
        <v>7</v>
      </c>
      <c r="S514">
        <v>1.83122234200163</v>
      </c>
      <c r="T514" t="s">
        <v>8</v>
      </c>
      <c r="U514">
        <v>1.87013581600149</v>
      </c>
      <c r="V514" t="s">
        <v>7</v>
      </c>
      <c r="W514">
        <v>2.31698458800019</v>
      </c>
      <c r="X514" t="s">
        <v>8</v>
      </c>
      <c r="Y514">
        <v>2.3564169090004699</v>
      </c>
      <c r="Z514" t="s">
        <v>7</v>
      </c>
      <c r="AA514">
        <v>2.51976194100097</v>
      </c>
      <c r="AB514" t="s">
        <v>8</v>
      </c>
      <c r="AC514">
        <v>2.56865557700075</v>
      </c>
      <c r="AD514" t="s">
        <v>7</v>
      </c>
      <c r="AE514">
        <v>2.71216236800137</v>
      </c>
      <c r="AF514" t="s">
        <v>8</v>
      </c>
      <c r="AG514">
        <v>2.7513505270017</v>
      </c>
      <c r="AH514" t="s">
        <v>7</v>
      </c>
      <c r="AI514">
        <v>2.88448039100148</v>
      </c>
      <c r="AJ514" t="s">
        <v>8</v>
      </c>
      <c r="AK514">
        <v>2.9335266300004101</v>
      </c>
      <c r="AL514" t="s">
        <v>4</v>
      </c>
      <c r="AM514">
        <v>3.3701205570014201</v>
      </c>
    </row>
    <row r="515" spans="1:47" x14ac:dyDescent="0.25">
      <c r="A515" s="7">
        <v>42929</v>
      </c>
      <c r="B515" s="3" t="s">
        <v>58</v>
      </c>
      <c r="C515" s="3">
        <f>(COUNT(UserTrials[[#This Row],[Event 1]:[Time 56]])-2)/2</f>
        <v>9</v>
      </c>
      <c r="D515">
        <v>127</v>
      </c>
      <c r="E515" t="s">
        <v>33</v>
      </c>
      <c r="F515" s="2" t="s">
        <v>6</v>
      </c>
      <c r="G515" t="s">
        <v>29</v>
      </c>
      <c r="H515" t="s">
        <v>3</v>
      </c>
      <c r="I515">
        <v>0</v>
      </c>
      <c r="J515" t="s">
        <v>7</v>
      </c>
      <c r="K515">
        <v>21.1398213560005</v>
      </c>
      <c r="L515" t="s">
        <v>8</v>
      </c>
      <c r="M515">
        <v>21.177361414000099</v>
      </c>
      <c r="N515" t="s">
        <v>7</v>
      </c>
      <c r="O515">
        <v>21.461811283999801</v>
      </c>
      <c r="P515" t="s">
        <v>8</v>
      </c>
      <c r="Q515">
        <v>21.490775116999401</v>
      </c>
      <c r="R515" t="s">
        <v>7</v>
      </c>
      <c r="S515">
        <v>21.634434510000499</v>
      </c>
      <c r="T515" t="s">
        <v>8</v>
      </c>
      <c r="U515">
        <v>21.663245740999599</v>
      </c>
      <c r="V515" t="s">
        <v>7</v>
      </c>
      <c r="W515">
        <v>21.817312581000799</v>
      </c>
      <c r="X515" t="s">
        <v>8</v>
      </c>
      <c r="Y515">
        <v>21.846276415000801</v>
      </c>
      <c r="Z515" t="s">
        <v>7</v>
      </c>
      <c r="AA515">
        <v>22.123859200999501</v>
      </c>
      <c r="AB515" t="s">
        <v>8</v>
      </c>
      <c r="AC515">
        <v>22.150869731</v>
      </c>
      <c r="AD515" t="s">
        <v>7</v>
      </c>
      <c r="AE515">
        <v>22.426468693</v>
      </c>
      <c r="AF515" t="s">
        <v>8</v>
      </c>
      <c r="AG515">
        <v>22.465076963999302</v>
      </c>
      <c r="AH515" t="s">
        <v>7</v>
      </c>
      <c r="AI515">
        <v>22.699961747999598</v>
      </c>
      <c r="AJ515" t="s">
        <v>8</v>
      </c>
      <c r="AK515">
        <v>22.7494963139997</v>
      </c>
      <c r="AL515" t="s">
        <v>7</v>
      </c>
      <c r="AM515">
        <v>23.035655325000299</v>
      </c>
      <c r="AN515" t="s">
        <v>8</v>
      </c>
      <c r="AO515">
        <v>23.0744772390007</v>
      </c>
      <c r="AP515" t="s">
        <v>7</v>
      </c>
      <c r="AQ515">
        <v>23.319769469999301</v>
      </c>
      <c r="AR515" t="s">
        <v>8</v>
      </c>
      <c r="AS515">
        <v>23.359476476000001</v>
      </c>
      <c r="AT515" t="s">
        <v>4</v>
      </c>
      <c r="AU515">
        <v>23.951113892999199</v>
      </c>
    </row>
    <row r="516" spans="1:47" x14ac:dyDescent="0.25">
      <c r="A516" s="7">
        <v>42929</v>
      </c>
      <c r="B516" s="3" t="s">
        <v>56</v>
      </c>
      <c r="C516" s="3">
        <f>(COUNT(UserTrials[[#This Row],[Event 1]:[Time 56]])-2)/2</f>
        <v>9</v>
      </c>
      <c r="D516">
        <v>128</v>
      </c>
      <c r="E516" t="s">
        <v>33</v>
      </c>
      <c r="F516" t="s">
        <v>6</v>
      </c>
      <c r="G516" t="s">
        <v>29</v>
      </c>
      <c r="H516" t="s">
        <v>3</v>
      </c>
      <c r="I516">
        <v>0</v>
      </c>
      <c r="J516" t="s">
        <v>7</v>
      </c>
      <c r="K516">
        <v>10.480909505999</v>
      </c>
      <c r="L516" t="s">
        <v>8</v>
      </c>
      <c r="M516">
        <v>10.509079809000401</v>
      </c>
      <c r="N516" t="s">
        <v>7</v>
      </c>
      <c r="O516">
        <v>10.754585684999199</v>
      </c>
      <c r="P516" t="s">
        <v>8</v>
      </c>
      <c r="Q516">
        <v>10.7837326400003</v>
      </c>
      <c r="R516" t="s">
        <v>7</v>
      </c>
      <c r="S516">
        <v>10.9273920329997</v>
      </c>
      <c r="T516" t="s">
        <v>8</v>
      </c>
      <c r="U516">
        <v>10.9661834260004</v>
      </c>
      <c r="V516" t="s">
        <v>7</v>
      </c>
      <c r="W516">
        <v>11.0900961379993</v>
      </c>
      <c r="X516" t="s">
        <v>8</v>
      </c>
      <c r="Y516">
        <v>11.128795970000199</v>
      </c>
      <c r="Z516" t="s">
        <v>7</v>
      </c>
      <c r="AA516">
        <v>11.3740882019992</v>
      </c>
      <c r="AB516" t="s">
        <v>8</v>
      </c>
      <c r="AC516">
        <v>11.4029299550002</v>
      </c>
      <c r="AD516" t="s">
        <v>7</v>
      </c>
      <c r="AE516">
        <v>11.6487410329991</v>
      </c>
      <c r="AF516" t="s">
        <v>8</v>
      </c>
      <c r="AG516">
        <v>11.6882649149993</v>
      </c>
      <c r="AH516" t="s">
        <v>7</v>
      </c>
      <c r="AI516">
        <v>11.922630855999101</v>
      </c>
      <c r="AJ516" t="s">
        <v>8</v>
      </c>
      <c r="AK516">
        <v>11.961849534000001</v>
      </c>
      <c r="AL516" t="s">
        <v>7</v>
      </c>
      <c r="AM516">
        <v>12.2268579279989</v>
      </c>
      <c r="AN516" t="s">
        <v>8</v>
      </c>
      <c r="AO516">
        <v>12.265496718000501</v>
      </c>
      <c r="AP516" t="s">
        <v>7</v>
      </c>
      <c r="AQ516">
        <v>12.521165877999</v>
      </c>
      <c r="AR516" t="s">
        <v>8</v>
      </c>
      <c r="AS516">
        <v>12.550099190999299</v>
      </c>
      <c r="AT516" t="s">
        <v>4</v>
      </c>
      <c r="AU516">
        <v>13.4150770619999</v>
      </c>
    </row>
    <row r="517" spans="1:47" x14ac:dyDescent="0.25">
      <c r="A517" s="7">
        <v>42929</v>
      </c>
      <c r="B517" s="3" t="s">
        <v>56</v>
      </c>
      <c r="C517" s="3">
        <f>(COUNT(UserTrials[[#This Row],[Event 1]:[Time 56]])-2)/2</f>
        <v>9</v>
      </c>
      <c r="D517">
        <v>129</v>
      </c>
      <c r="E517" t="s">
        <v>33</v>
      </c>
      <c r="F517" t="s">
        <v>6</v>
      </c>
      <c r="G517" t="s">
        <v>29</v>
      </c>
      <c r="H517" t="s">
        <v>3</v>
      </c>
      <c r="I517">
        <v>0</v>
      </c>
      <c r="J517" t="s">
        <v>7</v>
      </c>
      <c r="K517">
        <v>9.4548145890002999</v>
      </c>
      <c r="L517" t="s">
        <v>8</v>
      </c>
      <c r="M517">
        <v>9.4924462079998193</v>
      </c>
      <c r="N517" t="s">
        <v>7</v>
      </c>
      <c r="O517">
        <v>9.7266595439996308</v>
      </c>
      <c r="P517" t="s">
        <v>8</v>
      </c>
      <c r="Q517">
        <v>9.7550740110000298</v>
      </c>
      <c r="R517" t="s">
        <v>7</v>
      </c>
      <c r="S517">
        <v>9.8995269349998107</v>
      </c>
      <c r="T517" t="s">
        <v>8</v>
      </c>
      <c r="U517">
        <v>9.9281245229994894</v>
      </c>
      <c r="V517" t="s">
        <v>7</v>
      </c>
      <c r="W517">
        <v>10.061651152998801</v>
      </c>
      <c r="X517" t="s">
        <v>8</v>
      </c>
      <c r="Y517">
        <v>10.0901876999996</v>
      </c>
      <c r="Z517" t="s">
        <v>7</v>
      </c>
      <c r="AA517">
        <v>10.3764993129989</v>
      </c>
      <c r="AB517" t="s">
        <v>8</v>
      </c>
      <c r="AC517">
        <v>10.4159621540002</v>
      </c>
      <c r="AD517" t="s">
        <v>7</v>
      </c>
      <c r="AE517">
        <v>10.710972073999001</v>
      </c>
      <c r="AF517" t="s">
        <v>8</v>
      </c>
      <c r="AG517">
        <v>10.750740117999101</v>
      </c>
      <c r="AH517" t="s">
        <v>7</v>
      </c>
      <c r="AI517">
        <v>10.964230121999201</v>
      </c>
      <c r="AJ517" t="s">
        <v>8</v>
      </c>
      <c r="AK517">
        <v>11.023927971999001</v>
      </c>
      <c r="AL517" t="s">
        <v>7</v>
      </c>
      <c r="AM517">
        <v>11.2694338459987</v>
      </c>
      <c r="AN517" t="s">
        <v>8</v>
      </c>
      <c r="AO517">
        <v>11.3192430950002</v>
      </c>
      <c r="AP517" t="s">
        <v>7</v>
      </c>
      <c r="AQ517">
        <v>11.543445748999099</v>
      </c>
      <c r="AR517" t="s">
        <v>8</v>
      </c>
      <c r="AS517">
        <v>11.603052035999999</v>
      </c>
      <c r="AT517" t="s">
        <v>4</v>
      </c>
      <c r="AU517">
        <v>12.193499159999099</v>
      </c>
    </row>
    <row r="518" spans="1:47" x14ac:dyDescent="0.25">
      <c r="A518" s="7">
        <v>42929</v>
      </c>
      <c r="B518" s="3" t="s">
        <v>56</v>
      </c>
      <c r="C518" s="3">
        <f>(COUNT(UserTrials[[#This Row],[Event 1]:[Time 56]])-2)/2</f>
        <v>9</v>
      </c>
      <c r="D518">
        <v>130</v>
      </c>
      <c r="E518" t="s">
        <v>33</v>
      </c>
      <c r="F518" t="s">
        <v>6</v>
      </c>
      <c r="G518" t="s">
        <v>29</v>
      </c>
      <c r="H518" t="s">
        <v>3</v>
      </c>
      <c r="I518">
        <v>0</v>
      </c>
      <c r="J518" t="s">
        <v>7</v>
      </c>
      <c r="K518">
        <v>10.1396001819994</v>
      </c>
      <c r="L518" t="s">
        <v>8</v>
      </c>
      <c r="M518">
        <v>10.1701205539993</v>
      </c>
      <c r="N518" t="s">
        <v>7</v>
      </c>
      <c r="O518">
        <v>10.434426977999401</v>
      </c>
      <c r="P518" t="s">
        <v>8</v>
      </c>
      <c r="Q518">
        <v>10.4633602909998</v>
      </c>
      <c r="R518" t="s">
        <v>7</v>
      </c>
      <c r="S518">
        <v>10.597192123999699</v>
      </c>
      <c r="T518" t="s">
        <v>8</v>
      </c>
      <c r="U518">
        <v>10.6257897129999</v>
      </c>
      <c r="V518" t="s">
        <v>7</v>
      </c>
      <c r="W518">
        <v>10.7695711870001</v>
      </c>
      <c r="X518" t="s">
        <v>8</v>
      </c>
      <c r="Y518">
        <v>10.798138255000501</v>
      </c>
      <c r="Z518" t="s">
        <v>7</v>
      </c>
      <c r="AA518">
        <v>11.055424994999999</v>
      </c>
      <c r="AB518" t="s">
        <v>8</v>
      </c>
      <c r="AC518">
        <v>11.092598807999799</v>
      </c>
      <c r="AD518" t="s">
        <v>7</v>
      </c>
      <c r="AE518">
        <v>11.338348846000301</v>
      </c>
      <c r="AF518" t="s">
        <v>8</v>
      </c>
      <c r="AG518">
        <v>11.3773844019997</v>
      </c>
      <c r="AH518" t="s">
        <v>7</v>
      </c>
      <c r="AI518">
        <v>11.6139172879993</v>
      </c>
      <c r="AJ518" t="s">
        <v>8</v>
      </c>
      <c r="AK518">
        <v>11.6612543859992</v>
      </c>
      <c r="AL518" t="s">
        <v>7</v>
      </c>
      <c r="AM518">
        <v>11.9272089099995</v>
      </c>
      <c r="AN518" t="s">
        <v>8</v>
      </c>
      <c r="AO518">
        <v>11.9657866609995</v>
      </c>
      <c r="AP518" t="s">
        <v>7</v>
      </c>
      <c r="AQ518">
        <v>12.211048372999301</v>
      </c>
      <c r="AR518" t="s">
        <v>8</v>
      </c>
      <c r="AS518">
        <v>12.2404089709998</v>
      </c>
      <c r="AT518" t="s">
        <v>4</v>
      </c>
      <c r="AU518">
        <v>15.2674500209996</v>
      </c>
    </row>
    <row r="519" spans="1:47" x14ac:dyDescent="0.25">
      <c r="A519" s="7">
        <v>42929</v>
      </c>
      <c r="B519" s="3" t="s">
        <v>56</v>
      </c>
      <c r="C519" s="3">
        <f>(COUNT(UserTrials[[#This Row],[Event 1]:[Time 56]])-2)/2</f>
        <v>9</v>
      </c>
      <c r="D519">
        <v>131</v>
      </c>
      <c r="E519" t="s">
        <v>33</v>
      </c>
      <c r="F519" t="s">
        <v>6</v>
      </c>
      <c r="G519" t="s">
        <v>29</v>
      </c>
      <c r="H519" t="s">
        <v>3</v>
      </c>
      <c r="I519">
        <v>0</v>
      </c>
      <c r="J519" t="s">
        <v>7</v>
      </c>
      <c r="K519">
        <v>1.1336487099997601</v>
      </c>
      <c r="L519" t="s">
        <v>8</v>
      </c>
      <c r="M519">
        <v>1.1730505100003901</v>
      </c>
      <c r="N519" t="s">
        <v>7</v>
      </c>
      <c r="O519">
        <v>1.3669769570005801</v>
      </c>
      <c r="P519" t="s">
        <v>8</v>
      </c>
      <c r="Q519">
        <v>1.4167862049998801</v>
      </c>
      <c r="R519" t="s">
        <v>7</v>
      </c>
      <c r="S519">
        <v>1.5503128330001299</v>
      </c>
      <c r="T519" t="s">
        <v>8</v>
      </c>
      <c r="U519">
        <v>1.58922630900087</v>
      </c>
      <c r="V519" t="s">
        <v>7</v>
      </c>
      <c r="W519">
        <v>1.6921104829998499</v>
      </c>
      <c r="X519" t="s">
        <v>8</v>
      </c>
      <c r="Y519">
        <v>1.73090187700108</v>
      </c>
      <c r="Z519" t="s">
        <v>7</v>
      </c>
      <c r="AA519">
        <v>1.86448954600018</v>
      </c>
      <c r="AB519" t="s">
        <v>8</v>
      </c>
      <c r="AC519">
        <v>1.88301541200053</v>
      </c>
      <c r="AD519" t="s">
        <v>7</v>
      </c>
      <c r="AE519">
        <v>2.3218678459998001</v>
      </c>
      <c r="AF519" t="s">
        <v>8</v>
      </c>
      <c r="AG519">
        <v>2.3604761170008701</v>
      </c>
      <c r="AH519" t="s">
        <v>7</v>
      </c>
      <c r="AI519">
        <v>2.6156874709995401</v>
      </c>
      <c r="AJ519" t="s">
        <v>8</v>
      </c>
      <c r="AK519">
        <v>2.6647642309999302</v>
      </c>
      <c r="AL519" t="s">
        <v>7</v>
      </c>
      <c r="AM519">
        <v>2.9407904769996001</v>
      </c>
      <c r="AN519" t="s">
        <v>8</v>
      </c>
      <c r="AO519">
        <v>2.9896841139998198</v>
      </c>
      <c r="AP519" t="s">
        <v>7</v>
      </c>
      <c r="AQ519">
        <v>3.2550587509995199</v>
      </c>
      <c r="AR519" t="s">
        <v>8</v>
      </c>
      <c r="AS519">
        <v>3.3050206019997801</v>
      </c>
      <c r="AT519" t="s">
        <v>4</v>
      </c>
      <c r="AU519">
        <v>3.90508164200036</v>
      </c>
    </row>
    <row r="520" spans="1:47" x14ac:dyDescent="0.25">
      <c r="A520" s="7">
        <v>42929</v>
      </c>
      <c r="B520" s="3" t="s">
        <v>56</v>
      </c>
      <c r="C520" s="3">
        <f>(COUNT(UserTrials[[#This Row],[Event 1]:[Time 56]])-2)/2</f>
        <v>9</v>
      </c>
      <c r="D520">
        <v>132</v>
      </c>
      <c r="E520" t="s">
        <v>33</v>
      </c>
      <c r="F520" t="s">
        <v>6</v>
      </c>
      <c r="G520" t="s">
        <v>29</v>
      </c>
      <c r="H520" t="s">
        <v>3</v>
      </c>
      <c r="I520">
        <v>0</v>
      </c>
      <c r="J520" t="s">
        <v>7</v>
      </c>
      <c r="K520">
        <v>1.0326873180001701</v>
      </c>
      <c r="L520" t="s">
        <v>8</v>
      </c>
      <c r="M520">
        <v>1.0710819479991101</v>
      </c>
      <c r="N520" t="s">
        <v>7</v>
      </c>
      <c r="O520">
        <v>1.3468640319988401</v>
      </c>
      <c r="P520" t="s">
        <v>8</v>
      </c>
      <c r="Q520">
        <v>1.3754921409999901</v>
      </c>
      <c r="R520" t="s">
        <v>7</v>
      </c>
      <c r="S520">
        <v>1.5296200209995701</v>
      </c>
      <c r="T520" t="s">
        <v>8</v>
      </c>
      <c r="U520">
        <v>1.55852281399893</v>
      </c>
      <c r="V520" t="s">
        <v>7</v>
      </c>
      <c r="W520">
        <v>1.6927208910001299</v>
      </c>
      <c r="X520" t="s">
        <v>8</v>
      </c>
      <c r="Y520">
        <v>1.74365939199924</v>
      </c>
      <c r="Z520" t="s">
        <v>7</v>
      </c>
      <c r="AA520">
        <v>1.98678467899844</v>
      </c>
      <c r="AB520" t="s">
        <v>8</v>
      </c>
      <c r="AC520">
        <v>2.0353120709987702</v>
      </c>
      <c r="AD520" t="s">
        <v>7</v>
      </c>
      <c r="AE520">
        <v>2.29098122899995</v>
      </c>
      <c r="AF520" t="s">
        <v>8</v>
      </c>
      <c r="AG520">
        <v>2.3398748660001698</v>
      </c>
      <c r="AH520" t="s">
        <v>7</v>
      </c>
      <c r="AI520">
        <v>2.5953914229994499</v>
      </c>
      <c r="AJ520" t="s">
        <v>8</v>
      </c>
      <c r="AK520">
        <v>2.64513963099852</v>
      </c>
      <c r="AL520" t="s">
        <v>7</v>
      </c>
      <c r="AM520">
        <v>2.9108499919984698</v>
      </c>
      <c r="AN520" t="s">
        <v>8</v>
      </c>
      <c r="AO520">
        <v>2.9697237899999802</v>
      </c>
      <c r="AP520" t="s">
        <v>7</v>
      </c>
      <c r="AQ520">
        <v>3.2247215009992898</v>
      </c>
      <c r="AR520" t="s">
        <v>8</v>
      </c>
      <c r="AS520">
        <v>3.3240653140001002</v>
      </c>
      <c r="AT520" t="s">
        <v>4</v>
      </c>
      <c r="AU520">
        <v>3.86363497599995</v>
      </c>
    </row>
    <row r="521" spans="1:47" x14ac:dyDescent="0.25">
      <c r="A521" s="7">
        <v>42929</v>
      </c>
      <c r="B521" s="3" t="s">
        <v>56</v>
      </c>
      <c r="C521" s="3">
        <f>(COUNT(UserTrials[[#This Row],[Event 1]:[Time 56]])-2)/2</f>
        <v>9</v>
      </c>
      <c r="D521">
        <v>133</v>
      </c>
      <c r="E521" t="s">
        <v>33</v>
      </c>
      <c r="F521" t="s">
        <v>6</v>
      </c>
      <c r="G521" t="s">
        <v>29</v>
      </c>
      <c r="H521" t="s">
        <v>3</v>
      </c>
      <c r="I521">
        <v>0</v>
      </c>
      <c r="J521" t="s">
        <v>7</v>
      </c>
      <c r="K521">
        <v>0.71933465599977298</v>
      </c>
      <c r="L521" t="s">
        <v>8</v>
      </c>
      <c r="M521">
        <v>0.76847245499993699</v>
      </c>
      <c r="N521" t="s">
        <v>7</v>
      </c>
      <c r="O521">
        <v>1.0033267209982999</v>
      </c>
      <c r="P521" t="s">
        <v>8</v>
      </c>
      <c r="Q521">
        <v>1.02169998499994</v>
      </c>
      <c r="R521" t="s">
        <v>7</v>
      </c>
      <c r="S521">
        <v>1.1584617719999999</v>
      </c>
      <c r="T521" t="s">
        <v>8</v>
      </c>
      <c r="U521">
        <v>1.1947504949985099</v>
      </c>
      <c r="V521" t="s">
        <v>7</v>
      </c>
      <c r="W521">
        <v>1.3185106049986599</v>
      </c>
      <c r="X521" t="s">
        <v>8</v>
      </c>
      <c r="Y521">
        <v>1.3674042409984299</v>
      </c>
      <c r="Z521" t="s">
        <v>7</v>
      </c>
      <c r="AA521">
        <v>1.6325957569988501</v>
      </c>
      <c r="AB521" t="s">
        <v>8</v>
      </c>
      <c r="AC521">
        <v>1.6716618329992301</v>
      </c>
      <c r="AD521" t="s">
        <v>7</v>
      </c>
      <c r="AE521">
        <v>1.93715855199843</v>
      </c>
      <c r="AF521" t="s">
        <v>8</v>
      </c>
      <c r="AG521">
        <v>1.9862658309993999</v>
      </c>
      <c r="AH521" t="s">
        <v>7</v>
      </c>
      <c r="AI521">
        <v>2.2314970239985898</v>
      </c>
      <c r="AJ521" t="s">
        <v>8</v>
      </c>
      <c r="AK521">
        <v>2.2813978319991199</v>
      </c>
      <c r="AL521" t="s">
        <v>7</v>
      </c>
      <c r="AM521">
        <v>2.5363650219987899</v>
      </c>
      <c r="AN521" t="s">
        <v>8</v>
      </c>
      <c r="AO521">
        <v>2.5746986089998201</v>
      </c>
      <c r="AP521" t="s">
        <v>7</v>
      </c>
      <c r="AQ521">
        <v>2.84056157299892</v>
      </c>
      <c r="AR521" t="s">
        <v>8</v>
      </c>
      <c r="AS521">
        <v>2.8800549369989299</v>
      </c>
      <c r="AT521" t="s">
        <v>4</v>
      </c>
      <c r="AU521">
        <v>3.3884632989993402</v>
      </c>
    </row>
    <row r="522" spans="1:47" x14ac:dyDescent="0.25">
      <c r="A522" s="7">
        <v>42929</v>
      </c>
      <c r="B522" s="3" t="s">
        <v>56</v>
      </c>
      <c r="C522" s="3">
        <f>(COUNT(UserTrials[[#This Row],[Event 1]:[Time 56]])-2)/2</f>
        <v>9</v>
      </c>
      <c r="D522">
        <v>134</v>
      </c>
      <c r="E522" t="s">
        <v>33</v>
      </c>
      <c r="F522" t="s">
        <v>6</v>
      </c>
      <c r="G522" t="s">
        <v>29</v>
      </c>
      <c r="H522" t="s">
        <v>3</v>
      </c>
      <c r="I522">
        <v>0</v>
      </c>
      <c r="J522" t="s">
        <v>7</v>
      </c>
      <c r="K522">
        <v>0.99365176199898997</v>
      </c>
      <c r="L522" t="s">
        <v>8</v>
      </c>
      <c r="M522">
        <v>1.03210743099953</v>
      </c>
      <c r="N522" t="s">
        <v>7</v>
      </c>
      <c r="O522">
        <v>1.2685792769989299</v>
      </c>
      <c r="P522" t="s">
        <v>8</v>
      </c>
      <c r="Q522">
        <v>1.2966885389996601</v>
      </c>
      <c r="R522" t="s">
        <v>7</v>
      </c>
      <c r="S522">
        <v>1.42969632099993</v>
      </c>
      <c r="T522" t="s">
        <v>8</v>
      </c>
      <c r="U522">
        <v>1.4583244299992599</v>
      </c>
      <c r="V522" t="s">
        <v>7</v>
      </c>
      <c r="W522">
        <v>1.5820234989987501</v>
      </c>
      <c r="X522" t="s">
        <v>8</v>
      </c>
      <c r="Y522">
        <v>1.61052952799946</v>
      </c>
      <c r="Z522" t="s">
        <v>7</v>
      </c>
      <c r="AA522">
        <v>1.9167099039986999</v>
      </c>
      <c r="AB522" t="s">
        <v>8</v>
      </c>
      <c r="AC522">
        <v>1.94692507199943</v>
      </c>
      <c r="AD522" t="s">
        <v>7</v>
      </c>
      <c r="AE522">
        <v>2.2107126499995502</v>
      </c>
      <c r="AF522" t="s">
        <v>8</v>
      </c>
      <c r="AG522">
        <v>2.2503280929995499</v>
      </c>
      <c r="AH522" t="s">
        <v>7</v>
      </c>
      <c r="AI522">
        <v>2.5055394470000398</v>
      </c>
      <c r="AJ522" t="s">
        <v>8</v>
      </c>
      <c r="AK522">
        <v>2.5544330819993699</v>
      </c>
      <c r="AL522" t="s">
        <v>7</v>
      </c>
      <c r="AM522">
        <v>2.8305814119994399</v>
      </c>
      <c r="AN522" t="s">
        <v>8</v>
      </c>
      <c r="AO522">
        <v>2.8794140079989998</v>
      </c>
      <c r="AP522" t="s">
        <v>7</v>
      </c>
      <c r="AQ522">
        <v>3.1448191660001599</v>
      </c>
      <c r="AR522" t="s">
        <v>8</v>
      </c>
      <c r="AS522">
        <v>3.1942316490003502</v>
      </c>
      <c r="AT522" t="s">
        <v>4</v>
      </c>
      <c r="AU522">
        <v>3.7134442229998901</v>
      </c>
    </row>
    <row r="523" spans="1:47" x14ac:dyDescent="0.25">
      <c r="A523" s="7">
        <v>42929</v>
      </c>
      <c r="B523" s="3" t="s">
        <v>56</v>
      </c>
      <c r="C523" s="3">
        <f>(COUNT(UserTrials[[#This Row],[Event 1]:[Time 56]])-2)/2</f>
        <v>9</v>
      </c>
      <c r="D523">
        <v>135</v>
      </c>
      <c r="E523" t="s">
        <v>33</v>
      </c>
      <c r="F523" t="s">
        <v>6</v>
      </c>
      <c r="G523" t="s">
        <v>29</v>
      </c>
      <c r="H523" t="s">
        <v>3</v>
      </c>
      <c r="I523">
        <v>0</v>
      </c>
      <c r="J523" t="s">
        <v>7</v>
      </c>
      <c r="K523">
        <v>1.0844498690002999</v>
      </c>
      <c r="L523" t="s">
        <v>8</v>
      </c>
      <c r="M523">
        <v>1.1236075070009901</v>
      </c>
      <c r="N523" t="s">
        <v>7</v>
      </c>
      <c r="O523">
        <v>1.3581870889993199</v>
      </c>
      <c r="P523" t="s">
        <v>8</v>
      </c>
      <c r="Q523">
        <v>1.3974362869994299</v>
      </c>
      <c r="R523" t="s">
        <v>7</v>
      </c>
      <c r="S523">
        <v>1.53071875500063</v>
      </c>
      <c r="T523" t="s">
        <v>8</v>
      </c>
      <c r="U523">
        <v>1.55940790400018</v>
      </c>
      <c r="V523" t="s">
        <v>7</v>
      </c>
      <c r="W523">
        <v>1.6629635270001</v>
      </c>
      <c r="X523" t="s">
        <v>8</v>
      </c>
      <c r="Y523">
        <v>1.71164352100095</v>
      </c>
      <c r="Z523" t="s">
        <v>7</v>
      </c>
      <c r="AA523">
        <v>2.0178238959997499</v>
      </c>
      <c r="AB523" t="s">
        <v>8</v>
      </c>
      <c r="AC523">
        <v>2.0571036159999401</v>
      </c>
      <c r="AD523" t="s">
        <v>7</v>
      </c>
      <c r="AE523">
        <v>2.3530901859994602</v>
      </c>
      <c r="AF523" t="s">
        <v>8</v>
      </c>
      <c r="AG523">
        <v>2.3918815809993199</v>
      </c>
      <c r="AH523" t="s">
        <v>7</v>
      </c>
      <c r="AI523">
        <v>2.6792919250001401</v>
      </c>
      <c r="AJ523" t="s">
        <v>8</v>
      </c>
      <c r="AK523">
        <v>2.72730047200093</v>
      </c>
      <c r="AL523" t="s">
        <v>7</v>
      </c>
      <c r="AM523">
        <v>2.9924614669998801</v>
      </c>
      <c r="AN523" t="s">
        <v>8</v>
      </c>
      <c r="AO523">
        <v>3.05182358999991</v>
      </c>
      <c r="AP523" t="s">
        <v>7</v>
      </c>
      <c r="AQ523">
        <v>3.3068213019996602</v>
      </c>
      <c r="AR523" t="s">
        <v>8</v>
      </c>
      <c r="AS523">
        <v>3.3461010209994102</v>
      </c>
      <c r="AT523" t="s">
        <v>4</v>
      </c>
      <c r="AU523">
        <v>3.8538989770004202</v>
      </c>
    </row>
    <row r="524" spans="1:47" x14ac:dyDescent="0.25">
      <c r="A524" s="7">
        <v>42929</v>
      </c>
      <c r="B524" s="3" t="s">
        <v>56</v>
      </c>
      <c r="C524" s="3">
        <f>(COUNT(UserTrials[[#This Row],[Event 1]:[Time 56]])-2)/2</f>
        <v>9</v>
      </c>
      <c r="D524">
        <v>136</v>
      </c>
      <c r="E524" t="s">
        <v>33</v>
      </c>
      <c r="F524" t="s">
        <v>6</v>
      </c>
      <c r="G524" t="s">
        <v>29</v>
      </c>
      <c r="H524" t="s">
        <v>3</v>
      </c>
      <c r="I524">
        <v>0</v>
      </c>
      <c r="J524" t="s">
        <v>7</v>
      </c>
      <c r="K524">
        <v>0.82859758800077499</v>
      </c>
      <c r="L524" t="s">
        <v>8</v>
      </c>
      <c r="M524">
        <v>0.877735387000939</v>
      </c>
      <c r="N524" t="s">
        <v>7</v>
      </c>
      <c r="O524">
        <v>1.1327941390009</v>
      </c>
      <c r="P524" t="s">
        <v>8</v>
      </c>
      <c r="Q524">
        <v>1.1513505250004501</v>
      </c>
      <c r="R524" t="s">
        <v>7</v>
      </c>
      <c r="S524">
        <v>1.2850907970005201</v>
      </c>
      <c r="T524" t="s">
        <v>8</v>
      </c>
      <c r="U524">
        <v>1.31783915600135</v>
      </c>
      <c r="V524" t="s">
        <v>7</v>
      </c>
      <c r="W524">
        <v>1.4780405910005301</v>
      </c>
      <c r="X524" t="s">
        <v>8</v>
      </c>
      <c r="Y524">
        <v>1.5171677079997601</v>
      </c>
      <c r="Z524" t="s">
        <v>7</v>
      </c>
      <c r="AA524">
        <v>1.8025026690011099</v>
      </c>
      <c r="AB524" t="s">
        <v>8</v>
      </c>
      <c r="AC524">
        <v>1.84199602999979</v>
      </c>
      <c r="AD524" t="s">
        <v>7</v>
      </c>
      <c r="AE524">
        <v>2.1272699510009199</v>
      </c>
      <c r="AF524" t="s">
        <v>8</v>
      </c>
      <c r="AG524">
        <v>2.17646879200037</v>
      </c>
      <c r="AH524" t="s">
        <v>7</v>
      </c>
      <c r="AI524">
        <v>2.4214558200001099</v>
      </c>
      <c r="AJ524" t="s">
        <v>8</v>
      </c>
      <c r="AK524">
        <v>2.48081794599966</v>
      </c>
      <c r="AL524" t="s">
        <v>7</v>
      </c>
      <c r="AM524">
        <v>2.7871509230007998</v>
      </c>
      <c r="AN524" t="s">
        <v>8</v>
      </c>
      <c r="AO524">
        <v>2.8361666399996399</v>
      </c>
      <c r="AP524" t="s">
        <v>7</v>
      </c>
      <c r="AQ524">
        <v>3.1116130009995602</v>
      </c>
      <c r="AR524" t="s">
        <v>8</v>
      </c>
      <c r="AS524">
        <v>3.1503433529996898</v>
      </c>
      <c r="AT524" t="s">
        <v>4</v>
      </c>
      <c r="AU524">
        <v>3.6394323200001901</v>
      </c>
    </row>
    <row r="525" spans="1:47" x14ac:dyDescent="0.25">
      <c r="A525" s="7">
        <v>42929</v>
      </c>
      <c r="B525" s="3" t="s">
        <v>56</v>
      </c>
      <c r="C525" s="3">
        <f>(COUNT(UserTrials[[#This Row],[Event 1]:[Time 56]])-2)/2</f>
        <v>9</v>
      </c>
      <c r="D525">
        <v>137</v>
      </c>
      <c r="E525" t="s">
        <v>33</v>
      </c>
      <c r="F525" t="s">
        <v>6</v>
      </c>
      <c r="G525" t="s">
        <v>29</v>
      </c>
      <c r="H525" t="s">
        <v>3</v>
      </c>
      <c r="I525">
        <v>0</v>
      </c>
      <c r="J525" t="s">
        <v>7</v>
      </c>
      <c r="K525">
        <v>0.749397223000414</v>
      </c>
      <c r="L525" t="s">
        <v>8</v>
      </c>
      <c r="M525">
        <v>0.78840225900057703</v>
      </c>
      <c r="N525" t="s">
        <v>7</v>
      </c>
      <c r="O525">
        <v>1.05368533600085</v>
      </c>
      <c r="P525" t="s">
        <v>8</v>
      </c>
      <c r="Q525">
        <v>1.0826491690004301</v>
      </c>
      <c r="R525" t="s">
        <v>7</v>
      </c>
      <c r="S525">
        <v>1.2262169999994501</v>
      </c>
      <c r="T525" t="s">
        <v>8</v>
      </c>
      <c r="U525">
        <v>1.2553029160008</v>
      </c>
      <c r="V525" t="s">
        <v>7</v>
      </c>
      <c r="W525">
        <v>1.3785136580008801</v>
      </c>
      <c r="X525" t="s">
        <v>8</v>
      </c>
      <c r="Y525">
        <v>1.42798718099948</v>
      </c>
      <c r="Z525" t="s">
        <v>7</v>
      </c>
      <c r="AA525">
        <v>1.7234549059994599</v>
      </c>
      <c r="AB525" t="s">
        <v>8</v>
      </c>
      <c r="AC525">
        <v>1.7628261869995101</v>
      </c>
      <c r="AD525" t="s">
        <v>7</v>
      </c>
      <c r="AE525">
        <v>2.0685487570008201</v>
      </c>
      <c r="AF525" t="s">
        <v>8</v>
      </c>
      <c r="AG525">
        <v>2.1075232719995198</v>
      </c>
      <c r="AH525" t="s">
        <v>7</v>
      </c>
      <c r="AI525">
        <v>2.3529986260000402</v>
      </c>
      <c r="AJ525" t="s">
        <v>8</v>
      </c>
      <c r="AK525">
        <v>2.4024721500009001</v>
      </c>
      <c r="AL525" t="s">
        <v>7</v>
      </c>
      <c r="AM525">
        <v>2.6976957120004901</v>
      </c>
      <c r="AN525" t="s">
        <v>8</v>
      </c>
      <c r="AO525">
        <v>2.7363955439995999</v>
      </c>
      <c r="AP525" t="s">
        <v>7</v>
      </c>
      <c r="AQ525">
        <v>3.0329009619999798</v>
      </c>
      <c r="AR525" t="s">
        <v>8</v>
      </c>
      <c r="AS525">
        <v>3.0735540980003799</v>
      </c>
      <c r="AT525" t="s">
        <v>4</v>
      </c>
      <c r="AU525">
        <v>3.71274225600063</v>
      </c>
    </row>
    <row r="526" spans="1:47" x14ac:dyDescent="0.25">
      <c r="A526" s="7">
        <v>42929</v>
      </c>
      <c r="B526" s="3" t="s">
        <v>56</v>
      </c>
      <c r="C526" s="3">
        <f>(COUNT(UserTrials[[#This Row],[Event 1]:[Time 56]])-2)/2</f>
        <v>9</v>
      </c>
      <c r="D526">
        <v>138</v>
      </c>
      <c r="E526" t="s">
        <v>33</v>
      </c>
      <c r="F526" t="s">
        <v>6</v>
      </c>
      <c r="G526" t="s">
        <v>29</v>
      </c>
      <c r="H526" t="s">
        <v>3</v>
      </c>
      <c r="I526">
        <v>0</v>
      </c>
      <c r="J526" t="s">
        <v>7</v>
      </c>
      <c r="K526">
        <v>0.66833511299955695</v>
      </c>
      <c r="L526" t="s">
        <v>8</v>
      </c>
      <c r="M526">
        <v>0.70682130400018595</v>
      </c>
      <c r="N526" t="s">
        <v>7</v>
      </c>
      <c r="O526">
        <v>0.95208301499951598</v>
      </c>
      <c r="P526" t="s">
        <v>8</v>
      </c>
      <c r="Q526">
        <v>0.98095528699923296</v>
      </c>
      <c r="R526" t="s">
        <v>7</v>
      </c>
      <c r="S526">
        <v>1.11435983599949</v>
      </c>
      <c r="T526" t="s">
        <v>8</v>
      </c>
      <c r="U526">
        <v>1.15318174899948</v>
      </c>
      <c r="V526" t="s">
        <v>7</v>
      </c>
      <c r="W526">
        <v>1.28692201999911</v>
      </c>
      <c r="X526" t="s">
        <v>8</v>
      </c>
      <c r="Y526">
        <v>1.3261101789994401</v>
      </c>
      <c r="Z526" t="s">
        <v>7</v>
      </c>
      <c r="AA526">
        <v>1.5913322139986099</v>
      </c>
      <c r="AB526" t="s">
        <v>8</v>
      </c>
      <c r="AC526">
        <v>1.64031741299913</v>
      </c>
      <c r="AD526" t="s">
        <v>7</v>
      </c>
      <c r="AE526">
        <v>1.9675873659998599</v>
      </c>
      <c r="AF526" t="s">
        <v>8</v>
      </c>
      <c r="AG526">
        <v>2.0057378309993501</v>
      </c>
      <c r="AH526" t="s">
        <v>7</v>
      </c>
      <c r="AI526">
        <v>2.2506638180002398</v>
      </c>
      <c r="AJ526" t="s">
        <v>8</v>
      </c>
      <c r="AK526">
        <v>2.2902182199995802</v>
      </c>
      <c r="AL526" t="s">
        <v>7</v>
      </c>
      <c r="AM526">
        <v>2.6064703179999902</v>
      </c>
      <c r="AN526" t="s">
        <v>8</v>
      </c>
      <c r="AO526">
        <v>2.6453837949993599</v>
      </c>
      <c r="AP526" t="s">
        <v>7</v>
      </c>
      <c r="AQ526">
        <v>2.93074927399902</v>
      </c>
      <c r="AR526" t="s">
        <v>8</v>
      </c>
      <c r="AS526">
        <v>2.9607813219990899</v>
      </c>
      <c r="AT526" t="s">
        <v>4</v>
      </c>
      <c r="AU526">
        <v>3.5902945219986502</v>
      </c>
    </row>
    <row r="527" spans="1:47" x14ac:dyDescent="0.25">
      <c r="A527" s="7">
        <v>42929</v>
      </c>
      <c r="B527" s="3" t="s">
        <v>56</v>
      </c>
      <c r="C527" s="3">
        <f>(COUNT(UserTrials[[#This Row],[Event 1]:[Time 56]])-2)/2</f>
        <v>9</v>
      </c>
      <c r="D527">
        <v>139</v>
      </c>
      <c r="E527" t="s">
        <v>33</v>
      </c>
      <c r="F527" t="s">
        <v>6</v>
      </c>
      <c r="G527" t="s">
        <v>29</v>
      </c>
      <c r="H527" t="s">
        <v>3</v>
      </c>
      <c r="I527">
        <v>0</v>
      </c>
      <c r="J527" t="s">
        <v>7</v>
      </c>
      <c r="K527">
        <v>0.72922325699983004</v>
      </c>
      <c r="L527" t="s">
        <v>8</v>
      </c>
      <c r="M527">
        <v>0.74765756200031297</v>
      </c>
      <c r="N527" t="s">
        <v>7</v>
      </c>
      <c r="O527">
        <v>1.03357240799959</v>
      </c>
      <c r="P527" t="s">
        <v>8</v>
      </c>
      <c r="Q527">
        <v>1.05350221200023</v>
      </c>
      <c r="R527" t="s">
        <v>7</v>
      </c>
      <c r="S527">
        <v>1.2061345940001</v>
      </c>
      <c r="T527" t="s">
        <v>8</v>
      </c>
      <c r="U527">
        <v>1.2249351430000299</v>
      </c>
      <c r="V527" t="s">
        <v>7</v>
      </c>
      <c r="W527">
        <v>1.3684724539998501</v>
      </c>
      <c r="X527" t="s">
        <v>8</v>
      </c>
      <c r="Y527">
        <v>1.40732488799949</v>
      </c>
      <c r="Z527" t="s">
        <v>7</v>
      </c>
      <c r="AA527">
        <v>1.68307645300046</v>
      </c>
      <c r="AB527" t="s">
        <v>8</v>
      </c>
      <c r="AC527">
        <v>1.7222035689992401</v>
      </c>
      <c r="AD527" t="s">
        <v>7</v>
      </c>
      <c r="AE527">
        <v>2.0583549519997102</v>
      </c>
      <c r="AF527" t="s">
        <v>8</v>
      </c>
      <c r="AG527">
        <v>2.09751258899996</v>
      </c>
      <c r="AH527" t="s">
        <v>7</v>
      </c>
      <c r="AI527">
        <v>2.3424996169996999</v>
      </c>
      <c r="AJ527" t="s">
        <v>8</v>
      </c>
      <c r="AK527">
        <v>2.3915153359994199</v>
      </c>
      <c r="AL527" t="s">
        <v>7</v>
      </c>
      <c r="AM527">
        <v>2.6777353870002099</v>
      </c>
      <c r="AN527" t="s">
        <v>8</v>
      </c>
      <c r="AO527">
        <v>2.7366702259987501</v>
      </c>
      <c r="AP527" t="s">
        <v>7</v>
      </c>
      <c r="AQ527">
        <v>3.0223103919997798</v>
      </c>
      <c r="AR527" t="s">
        <v>8</v>
      </c>
      <c r="AS527">
        <v>3.0721196390004399</v>
      </c>
      <c r="AT527" t="s">
        <v>4</v>
      </c>
      <c r="AU527">
        <v>3.6019838219999598</v>
      </c>
    </row>
    <row r="528" spans="1:47" x14ac:dyDescent="0.25">
      <c r="A528" s="7">
        <v>42929</v>
      </c>
      <c r="B528" s="3" t="s">
        <v>56</v>
      </c>
      <c r="C528" s="3">
        <f>(COUNT(UserTrials[[#This Row],[Event 1]:[Time 56]])-2)/2</f>
        <v>9</v>
      </c>
      <c r="D528">
        <v>140</v>
      </c>
      <c r="E528" t="s">
        <v>33</v>
      </c>
      <c r="F528" t="s">
        <v>6</v>
      </c>
      <c r="G528" t="s">
        <v>29</v>
      </c>
      <c r="H528" t="s">
        <v>3</v>
      </c>
      <c r="I528">
        <v>0</v>
      </c>
      <c r="J528" t="s">
        <v>7</v>
      </c>
      <c r="K528">
        <v>0.84755073999985997</v>
      </c>
      <c r="L528" t="s">
        <v>8</v>
      </c>
      <c r="M528">
        <v>0.88670837900099198</v>
      </c>
      <c r="N528" t="s">
        <v>7</v>
      </c>
      <c r="O528">
        <v>1.1517778120014499</v>
      </c>
      <c r="P528" t="s">
        <v>8</v>
      </c>
      <c r="Q528">
        <v>1.18052800400073</v>
      </c>
      <c r="R528" t="s">
        <v>7</v>
      </c>
      <c r="S528">
        <v>1.3040134300008499</v>
      </c>
      <c r="T528" t="s">
        <v>8</v>
      </c>
      <c r="U528">
        <v>1.3431710670010899</v>
      </c>
      <c r="V528" t="s">
        <v>7</v>
      </c>
      <c r="W528">
        <v>1.4665649320013401</v>
      </c>
      <c r="X528" t="s">
        <v>8</v>
      </c>
      <c r="Y528">
        <v>1.51576377400124</v>
      </c>
      <c r="Z528" t="s">
        <v>7</v>
      </c>
      <c r="AA528">
        <v>1.79105753300063</v>
      </c>
      <c r="AB528" t="s">
        <v>8</v>
      </c>
      <c r="AC528">
        <v>1.82011292700008</v>
      </c>
      <c r="AD528" t="s">
        <v>7</v>
      </c>
      <c r="AE528">
        <v>2.11622157900092</v>
      </c>
      <c r="AF528" t="s">
        <v>8</v>
      </c>
      <c r="AG528">
        <v>2.1545856870015898</v>
      </c>
      <c r="AH528" t="s">
        <v>7</v>
      </c>
      <c r="AI528">
        <v>2.4303067310011102</v>
      </c>
      <c r="AJ528" t="s">
        <v>8</v>
      </c>
      <c r="AK528">
        <v>2.47932244900039</v>
      </c>
      <c r="AL528" t="s">
        <v>7</v>
      </c>
      <c r="AM528">
        <v>2.7551655740007801</v>
      </c>
      <c r="AN528" t="s">
        <v>8</v>
      </c>
      <c r="AO528">
        <v>2.81431405500006</v>
      </c>
      <c r="AP528" t="s">
        <v>7</v>
      </c>
      <c r="AQ528">
        <v>3.0896993740007002</v>
      </c>
      <c r="AR528" t="s">
        <v>8</v>
      </c>
      <c r="AS528">
        <v>3.13914238000143</v>
      </c>
      <c r="AT528" t="s">
        <v>4</v>
      </c>
      <c r="AU528">
        <v>3.7188768500000098</v>
      </c>
    </row>
    <row r="529" spans="1:47" x14ac:dyDescent="0.25">
      <c r="A529" s="7">
        <v>42929</v>
      </c>
      <c r="B529" s="3" t="s">
        <v>56</v>
      </c>
      <c r="C529" s="3">
        <f>(COUNT(UserTrials[[#This Row],[Event 1]:[Time 56]])-2)/2</f>
        <v>9</v>
      </c>
      <c r="D529">
        <v>141</v>
      </c>
      <c r="E529" t="s">
        <v>33</v>
      </c>
      <c r="F529" t="s">
        <v>6</v>
      </c>
      <c r="G529" t="s">
        <v>29</v>
      </c>
      <c r="H529" t="s">
        <v>3</v>
      </c>
      <c r="I529">
        <v>0</v>
      </c>
      <c r="J529" t="s">
        <v>7</v>
      </c>
      <c r="K529">
        <v>0.89156111800002602</v>
      </c>
      <c r="L529" t="s">
        <v>8</v>
      </c>
      <c r="M529">
        <v>0.93026094899869305</v>
      </c>
      <c r="N529" t="s">
        <v>7</v>
      </c>
      <c r="O529">
        <v>1.17540058099984</v>
      </c>
      <c r="P529" t="s">
        <v>8</v>
      </c>
      <c r="Q529">
        <v>1.1942621709986201</v>
      </c>
      <c r="R529" t="s">
        <v>7</v>
      </c>
      <c r="S529">
        <v>1.3276667179998101</v>
      </c>
      <c r="T529" t="s">
        <v>8</v>
      </c>
      <c r="U529">
        <v>1.3667327949988199</v>
      </c>
      <c r="V529" t="s">
        <v>7</v>
      </c>
      <c r="W529">
        <v>1.4907370679993599</v>
      </c>
      <c r="X529" t="s">
        <v>8</v>
      </c>
      <c r="Y529">
        <v>1.52876545099934</v>
      </c>
      <c r="Z529" t="s">
        <v>7</v>
      </c>
      <c r="AA529">
        <v>1.8147413399983601</v>
      </c>
      <c r="AB529" t="s">
        <v>8</v>
      </c>
      <c r="AC529">
        <v>1.8331146039999999</v>
      </c>
      <c r="AD529" t="s">
        <v>7</v>
      </c>
      <c r="AE529">
        <v>2.11936517799949</v>
      </c>
      <c r="AF529" t="s">
        <v>8</v>
      </c>
      <c r="AG529">
        <v>2.1478406849982998</v>
      </c>
      <c r="AH529" t="s">
        <v>7</v>
      </c>
      <c r="AI529">
        <v>2.3929497949993599</v>
      </c>
      <c r="AJ529" t="s">
        <v>8</v>
      </c>
      <c r="AK529">
        <v>2.4521898369985098</v>
      </c>
      <c r="AL529" t="s">
        <v>7</v>
      </c>
      <c r="AM529">
        <v>2.7382267679986398</v>
      </c>
      <c r="AN529" t="s">
        <v>8</v>
      </c>
      <c r="AO529">
        <v>2.7869983219989001</v>
      </c>
      <c r="AP529" t="s">
        <v>7</v>
      </c>
      <c r="AQ529">
        <v>3.0625667639997101</v>
      </c>
      <c r="AR529" t="s">
        <v>8</v>
      </c>
      <c r="AS529">
        <v>3.1025484519996098</v>
      </c>
      <c r="AT529" t="s">
        <v>4</v>
      </c>
      <c r="AU529">
        <v>3.8236227699999201</v>
      </c>
    </row>
    <row r="530" spans="1:47" x14ac:dyDescent="0.25">
      <c r="A530" s="7">
        <v>42929</v>
      </c>
      <c r="B530" s="3" t="s">
        <v>56</v>
      </c>
      <c r="C530" s="3">
        <f>(COUNT(UserTrials[[#This Row],[Event 1]:[Time 56]])-2)/2</f>
        <v>9</v>
      </c>
      <c r="D530">
        <v>142</v>
      </c>
      <c r="E530" t="s">
        <v>33</v>
      </c>
      <c r="F530" t="s">
        <v>9</v>
      </c>
      <c r="G530" t="s">
        <v>29</v>
      </c>
      <c r="H530" t="s">
        <v>3</v>
      </c>
      <c r="I530">
        <v>0</v>
      </c>
      <c r="J530" t="s">
        <v>7</v>
      </c>
      <c r="K530">
        <v>21.573447272999999</v>
      </c>
      <c r="L530" t="s">
        <v>8</v>
      </c>
      <c r="M530">
        <v>21.595605063999699</v>
      </c>
      <c r="N530" t="s">
        <v>7</v>
      </c>
      <c r="O530">
        <v>21.860308252000301</v>
      </c>
      <c r="P530" t="s">
        <v>8</v>
      </c>
      <c r="Q530">
        <v>21.889699372000901</v>
      </c>
      <c r="R530" t="s">
        <v>7</v>
      </c>
      <c r="S530">
        <v>22.084480387000401</v>
      </c>
      <c r="T530" t="s">
        <v>8</v>
      </c>
      <c r="U530">
        <v>22.102731570001101</v>
      </c>
      <c r="V530" t="s">
        <v>7</v>
      </c>
      <c r="W530">
        <v>22.2363497599999</v>
      </c>
      <c r="X530" t="s">
        <v>8</v>
      </c>
      <c r="Y530">
        <v>22.265496715000999</v>
      </c>
      <c r="Z530" t="s">
        <v>7</v>
      </c>
      <c r="AA530">
        <v>22.542408053999601</v>
      </c>
      <c r="AB530" t="s">
        <v>8</v>
      </c>
      <c r="AC530">
        <v>22.580161753999999</v>
      </c>
      <c r="AD530" t="s">
        <v>7</v>
      </c>
      <c r="AE530">
        <v>22.926293298000001</v>
      </c>
      <c r="AF530" t="s">
        <v>8</v>
      </c>
      <c r="AG530">
        <v>22.955104529000799</v>
      </c>
      <c r="AH530" t="s">
        <v>7</v>
      </c>
      <c r="AI530">
        <v>23.2303067270004</v>
      </c>
      <c r="AJ530" t="s">
        <v>8</v>
      </c>
      <c r="AK530">
        <v>23.2695864449997</v>
      </c>
      <c r="AL530" t="s">
        <v>7</v>
      </c>
      <c r="AM530">
        <v>23.585869063999699</v>
      </c>
      <c r="AN530" t="s">
        <v>8</v>
      </c>
      <c r="AO530">
        <v>23.6145582130011</v>
      </c>
      <c r="AP530" t="s">
        <v>7</v>
      </c>
      <c r="AQ530">
        <v>23.8998931750011</v>
      </c>
      <c r="AR530" t="s">
        <v>8</v>
      </c>
      <c r="AS530">
        <v>23.9289485690005</v>
      </c>
      <c r="AT530" t="s">
        <v>4</v>
      </c>
      <c r="AU530">
        <v>24.5390202920007</v>
      </c>
    </row>
    <row r="531" spans="1:47" x14ac:dyDescent="0.25">
      <c r="A531" s="7">
        <v>42929</v>
      </c>
      <c r="B531" s="3" t="s">
        <v>56</v>
      </c>
      <c r="C531" s="3">
        <f>(COUNT(UserTrials[[#This Row],[Event 1]:[Time 56]])-2)/2</f>
        <v>9</v>
      </c>
      <c r="D531">
        <v>143</v>
      </c>
      <c r="E531" t="s">
        <v>33</v>
      </c>
      <c r="F531" t="s">
        <v>9</v>
      </c>
      <c r="G531" t="s">
        <v>29</v>
      </c>
      <c r="H531" t="s">
        <v>3</v>
      </c>
      <c r="I531">
        <v>0</v>
      </c>
      <c r="J531" t="s">
        <v>7</v>
      </c>
      <c r="K531">
        <v>1.3999999990010099</v>
      </c>
      <c r="L531" t="s">
        <v>8</v>
      </c>
      <c r="M531">
        <v>1.4285365470004701</v>
      </c>
      <c r="N531" t="s">
        <v>7</v>
      </c>
      <c r="O531">
        <v>1.7347474430007399</v>
      </c>
      <c r="P531" t="s">
        <v>8</v>
      </c>
      <c r="Q531">
        <v>1.7631008690004799</v>
      </c>
      <c r="R531" t="s">
        <v>7</v>
      </c>
      <c r="S531">
        <v>1.93740271600108</v>
      </c>
      <c r="T531" t="s">
        <v>8</v>
      </c>
      <c r="U531">
        <v>1.95611170400115</v>
      </c>
      <c r="V531" t="s">
        <v>7</v>
      </c>
      <c r="W531">
        <v>2.1099343800015</v>
      </c>
      <c r="X531" t="s">
        <v>8</v>
      </c>
      <c r="Y531">
        <v>2.14936670099996</v>
      </c>
      <c r="Z531" t="s">
        <v>7</v>
      </c>
      <c r="AA531">
        <v>2.4550892710012699</v>
      </c>
      <c r="AB531" t="s">
        <v>8</v>
      </c>
      <c r="AC531">
        <v>2.48359530000016</v>
      </c>
      <c r="AD531" t="s">
        <v>7</v>
      </c>
      <c r="AE531">
        <v>2.78959255100016</v>
      </c>
      <c r="AF531" t="s">
        <v>8</v>
      </c>
      <c r="AG531">
        <v>2.8289027920000001</v>
      </c>
      <c r="AH531" t="s">
        <v>7</v>
      </c>
      <c r="AI531">
        <v>3.1243399970007801</v>
      </c>
      <c r="AJ531" t="s">
        <v>8</v>
      </c>
      <c r="AK531">
        <v>3.1630703490009102</v>
      </c>
      <c r="AL531" t="s">
        <v>7</v>
      </c>
      <c r="AM531">
        <v>3.46909812200101</v>
      </c>
      <c r="AN531" t="s">
        <v>8</v>
      </c>
      <c r="AO531">
        <v>3.4977567519999799</v>
      </c>
      <c r="AP531" t="s">
        <v>7</v>
      </c>
      <c r="AQ531">
        <v>3.8144971760011601</v>
      </c>
      <c r="AR531" t="s">
        <v>8</v>
      </c>
      <c r="AS531">
        <v>3.84434610000062</v>
      </c>
      <c r="AT531" t="s">
        <v>4</v>
      </c>
      <c r="AU531">
        <v>4.4329925210004104</v>
      </c>
    </row>
    <row r="532" spans="1:47" x14ac:dyDescent="0.25">
      <c r="A532" s="7">
        <v>42929</v>
      </c>
      <c r="B532" s="3" t="s">
        <v>56</v>
      </c>
      <c r="C532" s="3">
        <f>(COUNT(UserTrials[[#This Row],[Event 1]:[Time 56]])-2)/2</f>
        <v>9</v>
      </c>
      <c r="D532">
        <v>144</v>
      </c>
      <c r="E532" t="s">
        <v>33</v>
      </c>
      <c r="F532" t="s">
        <v>9</v>
      </c>
      <c r="G532" t="s">
        <v>29</v>
      </c>
      <c r="H532" t="s">
        <v>3</v>
      </c>
      <c r="I532">
        <v>0</v>
      </c>
      <c r="J532" t="s">
        <v>7</v>
      </c>
      <c r="K532">
        <v>1.2869830609997699</v>
      </c>
      <c r="L532" t="s">
        <v>8</v>
      </c>
      <c r="M532">
        <v>1.33544941199943</v>
      </c>
      <c r="N532" t="s">
        <v>7</v>
      </c>
      <c r="O532">
        <v>1.6923546470006801</v>
      </c>
      <c r="P532" t="s">
        <v>8</v>
      </c>
      <c r="Q532">
        <v>1.7209522369994299</v>
      </c>
      <c r="R532" t="s">
        <v>7</v>
      </c>
      <c r="S532">
        <v>1.8850602780003101</v>
      </c>
      <c r="T532" t="s">
        <v>8</v>
      </c>
      <c r="U532">
        <v>1.92379063099906</v>
      </c>
      <c r="V532" t="s">
        <v>7</v>
      </c>
      <c r="W532">
        <v>2.0777659089999299</v>
      </c>
      <c r="X532" t="s">
        <v>8</v>
      </c>
      <c r="Y532">
        <v>2.1292232559990198</v>
      </c>
      <c r="Z532" t="s">
        <v>7</v>
      </c>
      <c r="AA532">
        <v>2.43299252199904</v>
      </c>
      <c r="AB532" t="s">
        <v>8</v>
      </c>
      <c r="AC532">
        <v>2.4716618340007699</v>
      </c>
      <c r="AD532" t="s">
        <v>7</v>
      </c>
      <c r="AE532">
        <v>2.7881886159993798</v>
      </c>
      <c r="AF532" t="s">
        <v>8</v>
      </c>
      <c r="AG532">
        <v>2.81641995999962</v>
      </c>
      <c r="AH532" t="s">
        <v>7</v>
      </c>
      <c r="AI532">
        <v>3.1428048220004698</v>
      </c>
      <c r="AJ532" t="s">
        <v>8</v>
      </c>
      <c r="AK532">
        <v>3.1932244780000398</v>
      </c>
      <c r="AL532" t="s">
        <v>7</v>
      </c>
      <c r="AM532">
        <v>3.5201587060000699</v>
      </c>
      <c r="AN532" t="s">
        <v>8</v>
      </c>
      <c r="AO532">
        <v>3.5477796420000201</v>
      </c>
      <c r="AP532" t="s">
        <v>7</v>
      </c>
      <c r="AQ532">
        <v>3.8632076899993901</v>
      </c>
      <c r="AR532" t="s">
        <v>8</v>
      </c>
      <c r="AS532">
        <v>3.8820692810004398</v>
      </c>
      <c r="AT532" t="s">
        <v>4</v>
      </c>
      <c r="AU532">
        <v>4.5829391129991501</v>
      </c>
    </row>
    <row r="533" spans="1:47" x14ac:dyDescent="0.25">
      <c r="A533" s="7">
        <v>42929</v>
      </c>
      <c r="B533" s="3" t="s">
        <v>56</v>
      </c>
      <c r="C533" s="3">
        <f>(COUNT(UserTrials[[#This Row],[Event 1]:[Time 56]])-2)/2</f>
        <v>9</v>
      </c>
      <c r="D533">
        <v>145</v>
      </c>
      <c r="E533" t="s">
        <v>33</v>
      </c>
      <c r="F533" t="s">
        <v>9</v>
      </c>
      <c r="G533" t="s">
        <v>29</v>
      </c>
      <c r="H533" t="s">
        <v>3</v>
      </c>
      <c r="I533">
        <v>0</v>
      </c>
      <c r="J533" t="s">
        <v>7</v>
      </c>
      <c r="K533">
        <v>1.36856401600016</v>
      </c>
      <c r="L533" t="s">
        <v>8</v>
      </c>
      <c r="M533">
        <v>1.3995116740006699</v>
      </c>
      <c r="N533" t="s">
        <v>7</v>
      </c>
      <c r="O533">
        <v>1.6630856089996</v>
      </c>
      <c r="P533" t="s">
        <v>8</v>
      </c>
      <c r="Q533">
        <v>1.6917747610004801</v>
      </c>
      <c r="R533" t="s">
        <v>7</v>
      </c>
      <c r="S533">
        <v>1.8659850450003399</v>
      </c>
      <c r="T533" t="s">
        <v>8</v>
      </c>
      <c r="U533">
        <v>1.9151838859997901</v>
      </c>
      <c r="V533" t="s">
        <v>7</v>
      </c>
      <c r="W533">
        <v>2.03833358799965</v>
      </c>
      <c r="X533" t="s">
        <v>8</v>
      </c>
      <c r="Y533">
        <v>2.08734930600076</v>
      </c>
      <c r="Z533" t="s">
        <v>7</v>
      </c>
      <c r="AA533">
        <v>2.3832137949993899</v>
      </c>
      <c r="AB533" t="s">
        <v>8</v>
      </c>
      <c r="AC533">
        <v>2.4327788810005502</v>
      </c>
      <c r="AD533" t="s">
        <v>7</v>
      </c>
      <c r="AE533">
        <v>2.7281245230005799</v>
      </c>
      <c r="AF533" t="s">
        <v>8</v>
      </c>
      <c r="AG533">
        <v>2.76737372199932</v>
      </c>
      <c r="AH533" t="s">
        <v>7</v>
      </c>
      <c r="AI533">
        <v>3.1036471850002201</v>
      </c>
      <c r="AJ533" t="s">
        <v>8</v>
      </c>
      <c r="AK533">
        <v>3.1423470169993299</v>
      </c>
      <c r="AL533" t="s">
        <v>7</v>
      </c>
      <c r="AM533">
        <v>3.47028841800056</v>
      </c>
      <c r="AN533" t="s">
        <v>8</v>
      </c>
      <c r="AO533">
        <v>3.50779795500056</v>
      </c>
      <c r="AP533" t="s">
        <v>7</v>
      </c>
      <c r="AQ533">
        <v>3.82380589000058</v>
      </c>
      <c r="AR533" t="s">
        <v>8</v>
      </c>
      <c r="AS533">
        <v>3.8626888449998602</v>
      </c>
      <c r="AT533" t="s">
        <v>4</v>
      </c>
      <c r="AU533">
        <v>4.5842514880005103</v>
      </c>
    </row>
    <row r="534" spans="1:47" x14ac:dyDescent="0.25">
      <c r="A534" s="7">
        <v>42929</v>
      </c>
      <c r="B534" s="3" t="s">
        <v>56</v>
      </c>
      <c r="C534" s="3">
        <f>(COUNT(UserTrials[[#This Row],[Event 1]:[Time 56]])-2)/2</f>
        <v>9</v>
      </c>
      <c r="D534">
        <v>146</v>
      </c>
      <c r="E534" t="s">
        <v>33</v>
      </c>
      <c r="F534" t="s">
        <v>9</v>
      </c>
      <c r="G534" t="s">
        <v>29</v>
      </c>
      <c r="H534" t="s">
        <v>3</v>
      </c>
      <c r="I534">
        <v>0</v>
      </c>
      <c r="J534" t="s">
        <v>7</v>
      </c>
      <c r="K534">
        <v>1.03250419600044</v>
      </c>
      <c r="L534" t="s">
        <v>8</v>
      </c>
      <c r="M534">
        <v>1.0916526769997199</v>
      </c>
      <c r="N534" t="s">
        <v>7</v>
      </c>
      <c r="O534">
        <v>1.35660003100019</v>
      </c>
      <c r="P534" t="s">
        <v>8</v>
      </c>
      <c r="Q534">
        <v>1.3852586600005401</v>
      </c>
      <c r="R534" t="s">
        <v>7</v>
      </c>
      <c r="S534">
        <v>1.5289485720004401</v>
      </c>
      <c r="T534" t="s">
        <v>8</v>
      </c>
      <c r="U534">
        <v>1.5583396900001301</v>
      </c>
      <c r="V534" t="s">
        <v>7</v>
      </c>
      <c r="W534">
        <v>1.71124675600003</v>
      </c>
      <c r="X534" t="s">
        <v>8</v>
      </c>
      <c r="Y534">
        <v>1.74060735500097</v>
      </c>
      <c r="Z534" t="s">
        <v>7</v>
      </c>
      <c r="AA534">
        <v>2.0873798249995099</v>
      </c>
      <c r="AB534" t="s">
        <v>8</v>
      </c>
      <c r="AC534">
        <v>2.1064550570008498</v>
      </c>
      <c r="AD534" t="s">
        <v>7</v>
      </c>
      <c r="AE534">
        <v>2.4315275440003399</v>
      </c>
      <c r="AF534" t="s">
        <v>8</v>
      </c>
      <c r="AG534">
        <v>2.4602472139995299</v>
      </c>
      <c r="AH534" t="s">
        <v>7</v>
      </c>
      <c r="AI534">
        <v>2.77610254700084</v>
      </c>
      <c r="AJ534" t="s">
        <v>8</v>
      </c>
      <c r="AK534">
        <v>2.8274988550001501</v>
      </c>
      <c r="AL534" t="s">
        <v>7</v>
      </c>
      <c r="AM534">
        <v>3.15189989200007</v>
      </c>
      <c r="AN534" t="s">
        <v>8</v>
      </c>
      <c r="AO534">
        <v>3.2012513339996</v>
      </c>
      <c r="AP534" t="s">
        <v>7</v>
      </c>
      <c r="AQ534">
        <v>3.5168319839994999</v>
      </c>
      <c r="AR534" t="s">
        <v>8</v>
      </c>
      <c r="AS534">
        <v>3.5665191500011102</v>
      </c>
      <c r="AT534" t="s">
        <v>4</v>
      </c>
      <c r="AU534">
        <v>4.2473370970001199</v>
      </c>
    </row>
    <row r="535" spans="1:47" x14ac:dyDescent="0.25">
      <c r="A535" s="7">
        <v>42929</v>
      </c>
      <c r="B535" s="3" t="s">
        <v>56</v>
      </c>
      <c r="C535" s="3">
        <f>(COUNT(UserTrials[[#This Row],[Event 1]:[Time 56]])-2)/2</f>
        <v>9</v>
      </c>
      <c r="D535">
        <v>147</v>
      </c>
      <c r="E535" t="s">
        <v>33</v>
      </c>
      <c r="F535" t="s">
        <v>11</v>
      </c>
      <c r="G535" t="s">
        <v>29</v>
      </c>
      <c r="H535" t="s">
        <v>3</v>
      </c>
      <c r="I535">
        <v>0</v>
      </c>
      <c r="J535" t="s">
        <v>7</v>
      </c>
      <c r="K535">
        <v>8.41352052299953</v>
      </c>
      <c r="L535" t="s">
        <v>8</v>
      </c>
      <c r="M535">
        <v>8.4366854859999805</v>
      </c>
      <c r="N535" t="s">
        <v>7</v>
      </c>
      <c r="O535">
        <v>8.8041812890005495</v>
      </c>
      <c r="P535" t="s">
        <v>8</v>
      </c>
      <c r="Q535">
        <v>8.8136120840008498</v>
      </c>
      <c r="R535" t="s">
        <v>7</v>
      </c>
      <c r="S535">
        <v>8.9842820060002797</v>
      </c>
      <c r="T535" t="s">
        <v>8</v>
      </c>
      <c r="U535">
        <v>8.9924004250005893</v>
      </c>
      <c r="V535" t="s">
        <v>7</v>
      </c>
      <c r="W535">
        <v>9.1462536220005806</v>
      </c>
      <c r="X535" t="s">
        <v>8</v>
      </c>
      <c r="Y535">
        <v>9.1752784969994501</v>
      </c>
      <c r="Z535" t="s">
        <v>7</v>
      </c>
      <c r="AA535">
        <v>9.5318174860003602</v>
      </c>
      <c r="AB535" t="s">
        <v>8</v>
      </c>
      <c r="AC535">
        <v>9.5609034000008197</v>
      </c>
      <c r="AD535" t="s">
        <v>7</v>
      </c>
      <c r="AE535">
        <v>9.8465435660000296</v>
      </c>
      <c r="AF535" t="s">
        <v>8</v>
      </c>
      <c r="AG535">
        <v>9.8756599999996908</v>
      </c>
      <c r="AH535" t="s">
        <v>7</v>
      </c>
      <c r="AI535">
        <v>10.2214863410008</v>
      </c>
      <c r="AJ535" t="s">
        <v>8</v>
      </c>
      <c r="AK535">
        <v>10.2604913760005</v>
      </c>
      <c r="AL535" t="s">
        <v>7</v>
      </c>
      <c r="AM535">
        <v>10.545948418000901</v>
      </c>
      <c r="AN535" t="s">
        <v>8</v>
      </c>
      <c r="AO535">
        <v>10.5747901710001</v>
      </c>
      <c r="AP535" t="s">
        <v>7</v>
      </c>
      <c r="AQ535">
        <v>10.8804822189995</v>
      </c>
      <c r="AR535" t="s">
        <v>8</v>
      </c>
      <c r="AS535">
        <v>10.9091408490003</v>
      </c>
      <c r="AT535" t="s">
        <v>4</v>
      </c>
      <c r="AU535">
        <v>11.590416599999999</v>
      </c>
    </row>
    <row r="536" spans="1:47" x14ac:dyDescent="0.25">
      <c r="A536" s="7">
        <v>42929</v>
      </c>
      <c r="B536" s="3" t="s">
        <v>56</v>
      </c>
      <c r="C536" s="3">
        <f>(COUNT(UserTrials[[#This Row],[Event 1]:[Time 56]])-2)/2</f>
        <v>9</v>
      </c>
      <c r="D536">
        <v>148</v>
      </c>
      <c r="E536" t="s">
        <v>33</v>
      </c>
      <c r="F536" t="s">
        <v>11</v>
      </c>
      <c r="G536" t="s">
        <v>29</v>
      </c>
      <c r="H536" t="s">
        <v>3</v>
      </c>
      <c r="I536">
        <v>0</v>
      </c>
      <c r="J536" t="s">
        <v>7</v>
      </c>
      <c r="K536">
        <v>1.88432778900096</v>
      </c>
      <c r="L536" t="s">
        <v>8</v>
      </c>
      <c r="M536">
        <v>1.9244315579999201</v>
      </c>
      <c r="N536" t="s">
        <v>7</v>
      </c>
      <c r="O536">
        <v>2.1986571039997198</v>
      </c>
      <c r="P536" t="s">
        <v>8</v>
      </c>
      <c r="Q536">
        <v>2.22768197699952</v>
      </c>
      <c r="R536" t="s">
        <v>7</v>
      </c>
      <c r="S536">
        <v>2.3917595000002598</v>
      </c>
      <c r="T536" t="s">
        <v>8</v>
      </c>
      <c r="U536">
        <v>2.41092629400009</v>
      </c>
      <c r="V536" t="s">
        <v>7</v>
      </c>
      <c r="W536">
        <v>2.58409888700043</v>
      </c>
      <c r="X536" t="s">
        <v>8</v>
      </c>
      <c r="Y536">
        <v>2.5924004280004702</v>
      </c>
      <c r="Z536" t="s">
        <v>7</v>
      </c>
      <c r="AA536">
        <v>2.9392339389996698</v>
      </c>
      <c r="AB536" t="s">
        <v>8</v>
      </c>
      <c r="AC536">
        <v>2.9780253320004699</v>
      </c>
      <c r="AD536" t="s">
        <v>7</v>
      </c>
      <c r="AE536">
        <v>3.2738593020003401</v>
      </c>
      <c r="AF536" t="s">
        <v>8</v>
      </c>
      <c r="AG536">
        <v>3.3127117359999798</v>
      </c>
      <c r="AH536" t="s">
        <v>7</v>
      </c>
      <c r="AI536">
        <v>3.6388524339999999</v>
      </c>
      <c r="AJ536" t="s">
        <v>8</v>
      </c>
      <c r="AK536">
        <v>3.6675110630003398</v>
      </c>
      <c r="AL536" t="s">
        <v>7</v>
      </c>
      <c r="AM536">
        <v>3.9634976350007398</v>
      </c>
      <c r="AN536" t="s">
        <v>8</v>
      </c>
      <c r="AO536">
        <v>4.0022585070000698</v>
      </c>
      <c r="AP536" t="s">
        <v>7</v>
      </c>
      <c r="AQ536">
        <v>4.2881733550002501</v>
      </c>
      <c r="AR536" t="s">
        <v>8</v>
      </c>
      <c r="AS536">
        <v>4.3277277580000302</v>
      </c>
      <c r="AT536" t="s">
        <v>4</v>
      </c>
      <c r="AU536">
        <v>5.1602319539997499</v>
      </c>
    </row>
    <row r="537" spans="1:47" x14ac:dyDescent="0.25">
      <c r="A537" s="7">
        <v>42929</v>
      </c>
      <c r="B537" s="3" t="s">
        <v>56</v>
      </c>
      <c r="C537" s="3">
        <f>(COUNT(UserTrials[[#This Row],[Event 1]:[Time 56]])-2)/2</f>
        <v>9</v>
      </c>
      <c r="D537">
        <v>149</v>
      </c>
      <c r="E537" t="s">
        <v>33</v>
      </c>
      <c r="F537" t="s">
        <v>11</v>
      </c>
      <c r="G537" t="s">
        <v>29</v>
      </c>
      <c r="H537" t="s">
        <v>3</v>
      </c>
      <c r="I537">
        <v>0</v>
      </c>
      <c r="J537" t="s">
        <v>7</v>
      </c>
      <c r="K537">
        <v>1.2816419979990299</v>
      </c>
      <c r="L537" t="s">
        <v>8</v>
      </c>
      <c r="M537">
        <v>1.3002899450002501</v>
      </c>
      <c r="N537" t="s">
        <v>7</v>
      </c>
      <c r="O537">
        <v>1.6569510159988501</v>
      </c>
      <c r="P537" t="s">
        <v>8</v>
      </c>
      <c r="Q537">
        <v>1.6857012059990599</v>
      </c>
      <c r="R537" t="s">
        <v>7</v>
      </c>
      <c r="S537">
        <v>1.81938043700029</v>
      </c>
      <c r="T537" t="s">
        <v>8</v>
      </c>
      <c r="U537">
        <v>1.84965664599985</v>
      </c>
      <c r="V537" t="s">
        <v>7</v>
      </c>
      <c r="W537">
        <v>2.0118113839998801</v>
      </c>
      <c r="X537" t="s">
        <v>8</v>
      </c>
      <c r="Y537">
        <v>2.0407446979988801</v>
      </c>
      <c r="Z537" t="s">
        <v>7</v>
      </c>
      <c r="AA537">
        <v>2.3569967959992901</v>
      </c>
      <c r="AB537" t="s">
        <v>8</v>
      </c>
      <c r="AC537">
        <v>2.39551350500005</v>
      </c>
      <c r="AD537" t="s">
        <v>7</v>
      </c>
      <c r="AE537">
        <v>2.7117961240001001</v>
      </c>
      <c r="AF537" t="s">
        <v>8</v>
      </c>
      <c r="AG537">
        <v>2.7612086070002899</v>
      </c>
      <c r="AH537" t="s">
        <v>7</v>
      </c>
      <c r="AI537">
        <v>3.0769113389996998</v>
      </c>
      <c r="AJ537" t="s">
        <v>8</v>
      </c>
      <c r="AK537">
        <v>3.11606897599995</v>
      </c>
      <c r="AL537" t="s">
        <v>7</v>
      </c>
      <c r="AM537">
        <v>3.4317717079993599</v>
      </c>
      <c r="AN537" t="s">
        <v>8</v>
      </c>
      <c r="AO537">
        <v>3.4607965819995998</v>
      </c>
      <c r="AP537" t="s">
        <v>7</v>
      </c>
      <c r="AQ537">
        <v>3.7565695109988102</v>
      </c>
      <c r="AR537" t="s">
        <v>8</v>
      </c>
      <c r="AS537">
        <v>3.7950556999985499</v>
      </c>
      <c r="AT537" t="s">
        <v>4</v>
      </c>
      <c r="AU537">
        <v>4.3341980770001101</v>
      </c>
    </row>
    <row r="538" spans="1:47" x14ac:dyDescent="0.25">
      <c r="A538" s="7">
        <v>42929</v>
      </c>
      <c r="B538" s="3" t="s">
        <v>56</v>
      </c>
      <c r="C538" s="3">
        <f>(COUNT(UserTrials[[#This Row],[Event 1]:[Time 56]])-2)/2</f>
        <v>9</v>
      </c>
      <c r="D538">
        <v>150</v>
      </c>
      <c r="E538" t="s">
        <v>33</v>
      </c>
      <c r="F538" t="s">
        <v>11</v>
      </c>
      <c r="G538" t="s">
        <v>29</v>
      </c>
      <c r="H538" t="s">
        <v>3</v>
      </c>
      <c r="I538">
        <v>0</v>
      </c>
      <c r="J538" t="s">
        <v>7</v>
      </c>
      <c r="K538">
        <v>1.91576377300043</v>
      </c>
      <c r="L538" t="s">
        <v>8</v>
      </c>
      <c r="M538">
        <v>1.9444834429996201</v>
      </c>
      <c r="N538" t="s">
        <v>7</v>
      </c>
      <c r="O538">
        <v>2.2805127419997002</v>
      </c>
      <c r="P538" t="s">
        <v>8</v>
      </c>
      <c r="Q538">
        <v>2.31921257400063</v>
      </c>
      <c r="R538" t="s">
        <v>7</v>
      </c>
      <c r="S538">
        <v>2.4630550889996798</v>
      </c>
      <c r="T538" t="s">
        <v>8</v>
      </c>
      <c r="U538">
        <v>2.5018770040005598</v>
      </c>
      <c r="V538" t="s">
        <v>7</v>
      </c>
      <c r="W538">
        <v>2.6759652079999698</v>
      </c>
      <c r="X538" t="s">
        <v>8</v>
      </c>
      <c r="Y538">
        <v>2.7045933160006799</v>
      </c>
      <c r="Z538" t="s">
        <v>7</v>
      </c>
      <c r="AA538">
        <v>3.0419044709997198</v>
      </c>
      <c r="AB538" t="s">
        <v>8</v>
      </c>
      <c r="AC538">
        <v>3.0697695710005002</v>
      </c>
      <c r="AD538" t="s">
        <v>7</v>
      </c>
      <c r="AE538">
        <v>3.3960018309990101</v>
      </c>
      <c r="AF538" t="s">
        <v>8</v>
      </c>
      <c r="AG538">
        <v>3.4351594689997</v>
      </c>
      <c r="AH538" t="s">
        <v>7</v>
      </c>
      <c r="AI538">
        <v>3.8320769109996</v>
      </c>
      <c r="AJ538" t="s">
        <v>8</v>
      </c>
      <c r="AK538">
        <v>3.8813062709996302</v>
      </c>
      <c r="AL538" t="s">
        <v>7</v>
      </c>
      <c r="AM538">
        <v>4.17683503700027</v>
      </c>
      <c r="AN538" t="s">
        <v>8</v>
      </c>
      <c r="AO538">
        <v>4.2156569500002599</v>
      </c>
      <c r="AP538" t="s">
        <v>7</v>
      </c>
      <c r="AQ538">
        <v>4.5118571650000296</v>
      </c>
      <c r="AR538" t="s">
        <v>8</v>
      </c>
      <c r="AS538">
        <v>4.54042423300052</v>
      </c>
      <c r="AT538" t="s">
        <v>4</v>
      </c>
      <c r="AU538">
        <v>5.9008393090007303</v>
      </c>
    </row>
    <row r="539" spans="1:47" x14ac:dyDescent="0.25">
      <c r="A539" s="7">
        <v>42929</v>
      </c>
      <c r="B539" s="3" t="s">
        <v>56</v>
      </c>
      <c r="C539" s="3">
        <f>(COUNT(UserTrials[[#This Row],[Event 1]:[Time 56]])-2)/2</f>
        <v>9</v>
      </c>
      <c r="D539">
        <v>151</v>
      </c>
      <c r="E539" t="s">
        <v>33</v>
      </c>
      <c r="F539" t="s">
        <v>11</v>
      </c>
      <c r="G539" t="s">
        <v>29</v>
      </c>
      <c r="H539" t="s">
        <v>3</v>
      </c>
      <c r="I539">
        <v>0</v>
      </c>
      <c r="J539" t="s">
        <v>7</v>
      </c>
      <c r="K539">
        <v>4.4937280630001597</v>
      </c>
      <c r="L539" t="s">
        <v>8</v>
      </c>
      <c r="M539">
        <v>4.5118266450008297</v>
      </c>
      <c r="N539" t="s">
        <v>7</v>
      </c>
      <c r="O539">
        <v>4.7848313750000599</v>
      </c>
      <c r="P539" t="s">
        <v>8</v>
      </c>
      <c r="Q539">
        <v>4.8035708830011501</v>
      </c>
      <c r="R539" t="s">
        <v>7</v>
      </c>
      <c r="S539">
        <v>4.9571493980001797</v>
      </c>
      <c r="T539" t="s">
        <v>8</v>
      </c>
      <c r="U539">
        <v>4.9803143600001896</v>
      </c>
      <c r="V539" t="s">
        <v>7</v>
      </c>
      <c r="W539">
        <v>5.1405157940007404</v>
      </c>
      <c r="X539" t="s">
        <v>8</v>
      </c>
      <c r="Y539">
        <v>5.1708225239999503</v>
      </c>
      <c r="Z539" t="s">
        <v>7</v>
      </c>
      <c r="AA539">
        <v>5.44346100999973</v>
      </c>
      <c r="AB539" t="s">
        <v>8</v>
      </c>
      <c r="AC539">
        <v>5.47315733200048</v>
      </c>
      <c r="AD539" t="s">
        <v>7</v>
      </c>
      <c r="AE539">
        <v>5.7578513660009696</v>
      </c>
      <c r="AF539" t="s">
        <v>8</v>
      </c>
      <c r="AG539">
        <v>5.7862963520001296</v>
      </c>
      <c r="AH539" t="s">
        <v>7</v>
      </c>
      <c r="AI539">
        <v>6.1124370510005903</v>
      </c>
      <c r="AJ539" t="s">
        <v>8</v>
      </c>
      <c r="AK539">
        <v>6.1511674040011703</v>
      </c>
      <c r="AL539" t="s">
        <v>7</v>
      </c>
      <c r="AM539">
        <v>6.4372653740010701</v>
      </c>
      <c r="AN539" t="s">
        <v>8</v>
      </c>
      <c r="AO539">
        <v>6.4858538080006802</v>
      </c>
      <c r="AP539" t="s">
        <v>7</v>
      </c>
      <c r="AQ539">
        <v>6.7410651610007299</v>
      </c>
      <c r="AR539" t="s">
        <v>8</v>
      </c>
      <c r="AS539">
        <v>6.7700595149999501</v>
      </c>
      <c r="AT539" t="s">
        <v>4</v>
      </c>
      <c r="AU539">
        <v>7.4206317709995302</v>
      </c>
    </row>
    <row r="540" spans="1:47" x14ac:dyDescent="0.25">
      <c r="A540" s="7">
        <v>42929</v>
      </c>
      <c r="B540" s="3" t="s">
        <v>56</v>
      </c>
      <c r="C540" s="3">
        <f>(COUNT(UserTrials[[#This Row],[Event 1]:[Time 56]])-2)/2</f>
        <v>9</v>
      </c>
      <c r="D540">
        <v>152</v>
      </c>
      <c r="E540" t="s">
        <v>33</v>
      </c>
      <c r="F540" t="s">
        <v>10</v>
      </c>
      <c r="G540" t="s">
        <v>29</v>
      </c>
      <c r="H540" t="s">
        <v>3</v>
      </c>
      <c r="I540">
        <v>0</v>
      </c>
      <c r="J540" t="s">
        <v>7</v>
      </c>
      <c r="K540">
        <v>34.552937581998698</v>
      </c>
      <c r="L540" t="s">
        <v>8</v>
      </c>
      <c r="M540">
        <v>34.582481301998897</v>
      </c>
      <c r="N540" t="s">
        <v>7</v>
      </c>
      <c r="O540">
        <v>34.828017697998803</v>
      </c>
      <c r="P540" t="s">
        <v>8</v>
      </c>
      <c r="Q540">
        <v>34.866534408998596</v>
      </c>
      <c r="R540" t="s">
        <v>7</v>
      </c>
      <c r="S540">
        <v>35.020082401999296</v>
      </c>
      <c r="T540" t="s">
        <v>8</v>
      </c>
      <c r="U540">
        <v>35.049473520999499</v>
      </c>
      <c r="V540" t="s">
        <v>7</v>
      </c>
      <c r="W540">
        <v>35.182389741999899</v>
      </c>
      <c r="X540" t="s">
        <v>8</v>
      </c>
      <c r="Y540">
        <v>35.221822063000197</v>
      </c>
      <c r="Z540" t="s">
        <v>7</v>
      </c>
      <c r="AA540">
        <v>35.496841138999997</v>
      </c>
      <c r="AB540" t="s">
        <v>8</v>
      </c>
      <c r="AC540">
        <v>35.535663051999997</v>
      </c>
      <c r="AD540" t="s">
        <v>7</v>
      </c>
      <c r="AE540">
        <v>35.801220811999798</v>
      </c>
      <c r="AF540" t="s">
        <v>8</v>
      </c>
      <c r="AG540">
        <v>35.840866774999</v>
      </c>
      <c r="AH540" t="s">
        <v>7</v>
      </c>
      <c r="AI540">
        <v>36.105447883999602</v>
      </c>
      <c r="AJ540" t="s">
        <v>8</v>
      </c>
      <c r="AK540">
        <v>36.154799324998699</v>
      </c>
      <c r="AL540" t="s">
        <v>7</v>
      </c>
      <c r="AM540">
        <v>36.440286887998802</v>
      </c>
      <c r="AN540" t="s">
        <v>8</v>
      </c>
      <c r="AO540">
        <v>36.4890584429995</v>
      </c>
      <c r="AP540" t="s">
        <v>7</v>
      </c>
      <c r="AQ540">
        <v>36.754524641999502</v>
      </c>
      <c r="AR540" t="s">
        <v>8</v>
      </c>
      <c r="AS540">
        <v>36.793132912998701</v>
      </c>
      <c r="AT540" t="s">
        <v>4</v>
      </c>
      <c r="AU540">
        <v>37.332244769999299</v>
      </c>
    </row>
    <row r="541" spans="1:47" x14ac:dyDescent="0.25">
      <c r="A541" s="7">
        <v>42929</v>
      </c>
      <c r="B541" s="3" t="s">
        <v>56</v>
      </c>
      <c r="C541" s="3">
        <f>(COUNT(UserTrials[[#This Row],[Event 1]:[Time 56]])-2)/2</f>
        <v>9</v>
      </c>
      <c r="D541">
        <v>153</v>
      </c>
      <c r="E541" t="s">
        <v>33</v>
      </c>
      <c r="F541" t="s">
        <v>10</v>
      </c>
      <c r="G541" t="s">
        <v>29</v>
      </c>
      <c r="H541" t="s">
        <v>3</v>
      </c>
      <c r="I541">
        <v>0</v>
      </c>
      <c r="J541" t="s">
        <v>7</v>
      </c>
      <c r="K541">
        <v>0.88032962099896395</v>
      </c>
      <c r="L541" t="s">
        <v>8</v>
      </c>
      <c r="M541">
        <v>0.89940485299848605</v>
      </c>
      <c r="N541" t="s">
        <v>7</v>
      </c>
      <c r="O541">
        <v>1.17500381499849</v>
      </c>
      <c r="P541" t="s">
        <v>8</v>
      </c>
      <c r="Q541">
        <v>1.2143140539992601</v>
      </c>
      <c r="R541" t="s">
        <v>7</v>
      </c>
      <c r="S541">
        <v>1.3573019989999</v>
      </c>
      <c r="T541" t="s">
        <v>8</v>
      </c>
      <c r="U541">
        <v>1.3760720279988099</v>
      </c>
      <c r="V541" t="s">
        <v>7</v>
      </c>
      <c r="W541">
        <v>1.4992827719997801</v>
      </c>
      <c r="X541" t="s">
        <v>8</v>
      </c>
      <c r="Y541">
        <v>1.5282466049993599</v>
      </c>
      <c r="Z541" t="s">
        <v>7</v>
      </c>
      <c r="AA541">
        <v>1.79346864099898</v>
      </c>
      <c r="AB541" t="s">
        <v>8</v>
      </c>
      <c r="AC541">
        <v>1.82276819799881</v>
      </c>
      <c r="AD541" t="s">
        <v>7</v>
      </c>
      <c r="AE541">
        <v>2.11829696399945</v>
      </c>
      <c r="AF541" t="s">
        <v>8</v>
      </c>
      <c r="AG541">
        <v>2.1466503889987498</v>
      </c>
      <c r="AH541" t="s">
        <v>7</v>
      </c>
      <c r="AI541">
        <v>2.4222493519991901</v>
      </c>
      <c r="AJ541" t="s">
        <v>8</v>
      </c>
      <c r="AK541">
        <v>2.4632382119998502</v>
      </c>
      <c r="AL541" t="s">
        <v>7</v>
      </c>
      <c r="AM541">
        <v>2.7571799179986498</v>
      </c>
      <c r="AN541" t="s">
        <v>8</v>
      </c>
      <c r="AO541">
        <v>2.7958492289999399</v>
      </c>
      <c r="AP541" t="s">
        <v>7</v>
      </c>
      <c r="AQ541">
        <v>3.0607355409992998</v>
      </c>
      <c r="AR541" t="s">
        <v>8</v>
      </c>
      <c r="AS541">
        <v>3.1002289030002399</v>
      </c>
      <c r="AT541" t="s">
        <v>4</v>
      </c>
      <c r="AU541">
        <v>3.60863726599927</v>
      </c>
    </row>
    <row r="542" spans="1:47" x14ac:dyDescent="0.25">
      <c r="A542" s="7">
        <v>42929</v>
      </c>
      <c r="B542" s="3" t="s">
        <v>56</v>
      </c>
      <c r="C542" s="3">
        <f>(COUNT(UserTrials[[#This Row],[Event 1]:[Time 56]])-2)/2</f>
        <v>9</v>
      </c>
      <c r="D542">
        <v>154</v>
      </c>
      <c r="E542" t="s">
        <v>33</v>
      </c>
      <c r="F542" t="s">
        <v>10</v>
      </c>
      <c r="G542" t="s">
        <v>29</v>
      </c>
      <c r="H542" t="s">
        <v>3</v>
      </c>
      <c r="I542">
        <v>0</v>
      </c>
      <c r="J542" t="s">
        <v>7</v>
      </c>
      <c r="K542">
        <v>0.84065313599967295</v>
      </c>
      <c r="L542" t="s">
        <v>8</v>
      </c>
      <c r="M542">
        <v>0.86995269299950395</v>
      </c>
      <c r="N542" t="s">
        <v>7</v>
      </c>
      <c r="O542">
        <v>1.1343506789999001</v>
      </c>
      <c r="P542" t="s">
        <v>8</v>
      </c>
      <c r="Q542">
        <v>1.1539142379988301</v>
      </c>
      <c r="R542" t="s">
        <v>7</v>
      </c>
      <c r="S542">
        <v>1.3271783899999701</v>
      </c>
      <c r="T542" t="s">
        <v>8</v>
      </c>
      <c r="U542">
        <v>1.3456737359992901</v>
      </c>
      <c r="V542" t="s">
        <v>7</v>
      </c>
      <c r="W542">
        <v>1.4893026089994199</v>
      </c>
      <c r="X542" t="s">
        <v>8</v>
      </c>
      <c r="Y542">
        <v>1.5082862809995199</v>
      </c>
      <c r="Z542" t="s">
        <v>7</v>
      </c>
      <c r="AA542">
        <v>1.8037845259987</v>
      </c>
      <c r="AB542" t="s">
        <v>8</v>
      </c>
      <c r="AC542">
        <v>1.8323515939991899</v>
      </c>
      <c r="AD542" t="s">
        <v>7</v>
      </c>
      <c r="AE542">
        <v>2.1380131229998298</v>
      </c>
      <c r="AF542" t="s">
        <v>8</v>
      </c>
      <c r="AG542">
        <v>2.20659239999986</v>
      </c>
      <c r="AH542" t="s">
        <v>7</v>
      </c>
      <c r="AI542">
        <v>2.4417213489996299</v>
      </c>
      <c r="AJ542" t="s">
        <v>8</v>
      </c>
      <c r="AK542">
        <v>2.4806348239999298</v>
      </c>
      <c r="AL542" t="s">
        <v>7</v>
      </c>
      <c r="AM542">
        <v>2.7664581099998</v>
      </c>
      <c r="AN542" t="s">
        <v>8</v>
      </c>
      <c r="AO542">
        <v>2.80518846299855</v>
      </c>
      <c r="AP542" t="s">
        <v>7</v>
      </c>
      <c r="AQ542">
        <v>3.0806653429990498</v>
      </c>
      <c r="AR542" t="s">
        <v>8</v>
      </c>
      <c r="AS542">
        <v>3.1200061049985299</v>
      </c>
      <c r="AT542" t="s">
        <v>4</v>
      </c>
      <c r="AU542">
        <v>3.6688234389985102</v>
      </c>
    </row>
    <row r="543" spans="1:47" x14ac:dyDescent="0.25">
      <c r="A543" s="7">
        <v>42929</v>
      </c>
      <c r="B543" s="3" t="s">
        <v>56</v>
      </c>
      <c r="C543" s="3">
        <f>(COUNT(UserTrials[[#This Row],[Event 1]:[Time 56]])-2)/2</f>
        <v>9</v>
      </c>
      <c r="D543">
        <v>155</v>
      </c>
      <c r="E543" t="s">
        <v>33</v>
      </c>
      <c r="F543" t="s">
        <v>10</v>
      </c>
      <c r="G543" t="s">
        <v>29</v>
      </c>
      <c r="H543" t="s">
        <v>3</v>
      </c>
      <c r="I543" s="1">
        <v>3.0520999644068002E-5</v>
      </c>
      <c r="J543" t="s">
        <v>7</v>
      </c>
      <c r="K543">
        <v>0.737341676000141</v>
      </c>
      <c r="L543" t="s">
        <v>8</v>
      </c>
      <c r="M543">
        <v>0.77585838599952694</v>
      </c>
      <c r="N543" t="s">
        <v>7</v>
      </c>
      <c r="O543">
        <v>1.0411719819985501</v>
      </c>
      <c r="P543" t="s">
        <v>8</v>
      </c>
      <c r="Q543">
        <v>1.0698306109989</v>
      </c>
      <c r="R543" t="s">
        <v>7</v>
      </c>
      <c r="S543">
        <v>1.2135815659985301</v>
      </c>
      <c r="T543" t="s">
        <v>8</v>
      </c>
      <c r="U543">
        <v>1.23265679999894</v>
      </c>
      <c r="V543" t="s">
        <v>7</v>
      </c>
      <c r="W543">
        <v>1.36596978499983</v>
      </c>
      <c r="X543" t="s">
        <v>8</v>
      </c>
      <c r="Y543">
        <v>1.3946589360002599</v>
      </c>
      <c r="Z543" t="s">
        <v>7</v>
      </c>
      <c r="AA543">
        <v>1.68002441599855</v>
      </c>
      <c r="AB543" t="s">
        <v>8</v>
      </c>
      <c r="AC543">
        <v>1.73950862299898</v>
      </c>
      <c r="AD543" t="s">
        <v>7</v>
      </c>
      <c r="AE543">
        <v>2.0755074019998498</v>
      </c>
      <c r="AF543" t="s">
        <v>8</v>
      </c>
      <c r="AG543">
        <v>2.1142072330003399</v>
      </c>
      <c r="AH543" t="s">
        <v>7</v>
      </c>
      <c r="AI543">
        <v>2.3897146349991001</v>
      </c>
      <c r="AJ543" t="s">
        <v>8</v>
      </c>
      <c r="AK543">
        <v>2.44013428899961</v>
      </c>
      <c r="AL543" t="s">
        <v>7</v>
      </c>
      <c r="AM543">
        <v>2.7142377539985301</v>
      </c>
      <c r="AN543" t="s">
        <v>8</v>
      </c>
      <c r="AO543">
        <v>2.7634976350000202</v>
      </c>
      <c r="AP543" t="s">
        <v>7</v>
      </c>
      <c r="AQ543">
        <v>3.02865862999897</v>
      </c>
      <c r="AR543" t="s">
        <v>8</v>
      </c>
      <c r="AS543">
        <v>3.0775522669991902</v>
      </c>
      <c r="AT543" t="s">
        <v>4</v>
      </c>
      <c r="AU543">
        <v>3.6368686099995098</v>
      </c>
    </row>
    <row r="544" spans="1:47" x14ac:dyDescent="0.25">
      <c r="A544" s="7">
        <v>42929</v>
      </c>
      <c r="B544" s="3" t="s">
        <v>56</v>
      </c>
      <c r="C544" s="3">
        <f>(COUNT(UserTrials[[#This Row],[Event 1]:[Time 56]])-2)/2</f>
        <v>9</v>
      </c>
      <c r="D544">
        <v>156</v>
      </c>
      <c r="E544" t="s">
        <v>33</v>
      </c>
      <c r="F544" t="s">
        <v>10</v>
      </c>
      <c r="G544" t="s">
        <v>29</v>
      </c>
      <c r="H544" t="s">
        <v>3</v>
      </c>
      <c r="I544">
        <v>0</v>
      </c>
      <c r="J544" t="s">
        <v>7</v>
      </c>
      <c r="K544">
        <v>0.74848161100089705</v>
      </c>
      <c r="L544" t="s">
        <v>8</v>
      </c>
      <c r="M544">
        <v>0.78748664799968504</v>
      </c>
      <c r="N544" t="s">
        <v>7</v>
      </c>
      <c r="O544">
        <v>1.03238211499956</v>
      </c>
      <c r="P544" t="s">
        <v>8</v>
      </c>
      <c r="Q544">
        <v>1.06101022400071</v>
      </c>
      <c r="R544" t="s">
        <v>7</v>
      </c>
      <c r="S544">
        <v>1.21492446299998</v>
      </c>
      <c r="T544" t="s">
        <v>8</v>
      </c>
      <c r="U544">
        <v>1.2454753550009601</v>
      </c>
      <c r="V544" t="s">
        <v>7</v>
      </c>
      <c r="W544">
        <v>1.37738440400062</v>
      </c>
      <c r="X544" t="s">
        <v>8</v>
      </c>
      <c r="Y544">
        <v>1.3955745460007101</v>
      </c>
      <c r="Z544" t="s">
        <v>7</v>
      </c>
      <c r="AA544">
        <v>1.6813062710007201</v>
      </c>
      <c r="AB544" t="s">
        <v>8</v>
      </c>
      <c r="AC544">
        <v>1.7102090660009699</v>
      </c>
      <c r="AD544" t="s">
        <v>7</v>
      </c>
      <c r="AE544">
        <v>2.0465740889994701</v>
      </c>
      <c r="AF544" t="s">
        <v>8</v>
      </c>
      <c r="AG544">
        <v>2.0955592860009302</v>
      </c>
      <c r="AH544" t="s">
        <v>7</v>
      </c>
      <c r="AI544">
        <v>2.3709140860009899</v>
      </c>
      <c r="AJ544" t="s">
        <v>8</v>
      </c>
      <c r="AK544">
        <v>2.4200213639996901</v>
      </c>
      <c r="AL544" t="s">
        <v>7</v>
      </c>
      <c r="AM544">
        <v>2.7056310089992599</v>
      </c>
      <c r="AN544" t="s">
        <v>8</v>
      </c>
      <c r="AO544">
        <v>2.7445750030001301</v>
      </c>
      <c r="AP544" t="s">
        <v>7</v>
      </c>
      <c r="AQ544">
        <v>3.0096749570002399</v>
      </c>
      <c r="AR544" t="s">
        <v>8</v>
      </c>
      <c r="AS544">
        <v>3.05924004200096</v>
      </c>
      <c r="AT544" t="s">
        <v>4</v>
      </c>
      <c r="AU544">
        <v>3.7500381509998899</v>
      </c>
    </row>
    <row r="545" spans="1:35" x14ac:dyDescent="0.25">
      <c r="A545" s="7">
        <v>42929</v>
      </c>
      <c r="B545" s="3" t="s">
        <v>56</v>
      </c>
      <c r="C545" s="3">
        <f>(COUNT(UserTrials[[#This Row],[Event 1]:[Time 56]])-2)/2</f>
        <v>6</v>
      </c>
      <c r="D545">
        <v>157</v>
      </c>
      <c r="E545" t="s">
        <v>34</v>
      </c>
      <c r="F545" t="s">
        <v>6</v>
      </c>
      <c r="G545" t="s">
        <v>29</v>
      </c>
      <c r="H545" t="s">
        <v>3</v>
      </c>
      <c r="I545" s="1">
        <v>3.0519999199896099E-5</v>
      </c>
      <c r="J545" t="s">
        <v>7</v>
      </c>
      <c r="K545">
        <v>9.8729131679992808</v>
      </c>
      <c r="L545" t="s">
        <v>8</v>
      </c>
      <c r="M545">
        <v>10.6718754760004</v>
      </c>
      <c r="N545" t="s">
        <v>7</v>
      </c>
      <c r="O545">
        <v>19.535632532999401</v>
      </c>
      <c r="P545" t="s">
        <v>8</v>
      </c>
      <c r="Q545">
        <v>19.580375397999799</v>
      </c>
      <c r="R545" t="s">
        <v>7</v>
      </c>
      <c r="S545">
        <v>19.683198530999999</v>
      </c>
      <c r="T545" t="s">
        <v>8</v>
      </c>
      <c r="U545">
        <v>19.744025633999598</v>
      </c>
      <c r="V545" t="s">
        <v>7</v>
      </c>
      <c r="W545">
        <v>19.836380280999901</v>
      </c>
      <c r="X545" t="s">
        <v>8</v>
      </c>
      <c r="Y545">
        <v>19.904684873999901</v>
      </c>
      <c r="Z545" t="s">
        <v>7</v>
      </c>
      <c r="AA545">
        <v>20.475843121999699</v>
      </c>
      <c r="AB545" t="s">
        <v>8</v>
      </c>
      <c r="AC545">
        <v>20.553639550998898</v>
      </c>
      <c r="AD545" t="s">
        <v>7</v>
      </c>
      <c r="AE545">
        <v>20.676514569999199</v>
      </c>
      <c r="AF545" t="s">
        <v>8</v>
      </c>
      <c r="AG545">
        <v>20.7360598180002</v>
      </c>
      <c r="AH545" t="s">
        <v>4</v>
      </c>
      <c r="AI545">
        <v>22.0754158359995</v>
      </c>
    </row>
    <row r="546" spans="1:35" x14ac:dyDescent="0.25">
      <c r="A546" s="7">
        <v>42929</v>
      </c>
      <c r="B546" s="3" t="s">
        <v>56</v>
      </c>
      <c r="C546" s="3">
        <f>(COUNT(UserTrials[[#This Row],[Event 1]:[Time 56]])-2)/2</f>
        <v>6</v>
      </c>
      <c r="D546">
        <v>158</v>
      </c>
      <c r="E546" t="s">
        <v>34</v>
      </c>
      <c r="F546" t="s">
        <v>6</v>
      </c>
      <c r="G546" t="s">
        <v>29</v>
      </c>
      <c r="H546" t="s">
        <v>3</v>
      </c>
      <c r="I546">
        <v>0</v>
      </c>
      <c r="J546" t="s">
        <v>7</v>
      </c>
      <c r="K546">
        <v>13.907095986</v>
      </c>
      <c r="L546" t="s">
        <v>8</v>
      </c>
      <c r="M546">
        <v>13.9559896219998</v>
      </c>
      <c r="N546" t="s">
        <v>7</v>
      </c>
      <c r="O546">
        <v>14.099557454999699</v>
      </c>
      <c r="P546" t="s">
        <v>8</v>
      </c>
      <c r="Q546">
        <v>14.1484816110005</v>
      </c>
      <c r="R546" t="s">
        <v>7</v>
      </c>
      <c r="S546">
        <v>14.3326415369992</v>
      </c>
      <c r="T546" t="s">
        <v>8</v>
      </c>
      <c r="U546">
        <v>14.3815351749999</v>
      </c>
      <c r="V546" t="s">
        <v>7</v>
      </c>
      <c r="W546">
        <v>14.950404395</v>
      </c>
      <c r="X546" t="s">
        <v>8</v>
      </c>
      <c r="Y546">
        <v>15.0108957720003</v>
      </c>
      <c r="Z546" t="s">
        <v>7</v>
      </c>
      <c r="AA546">
        <v>15.1735693560003</v>
      </c>
      <c r="AB546" t="s">
        <v>8</v>
      </c>
      <c r="AC546">
        <v>15.2432778870006</v>
      </c>
      <c r="AD546" t="s">
        <v>7</v>
      </c>
      <c r="AE546">
        <v>15.406531358999899</v>
      </c>
      <c r="AF546" t="s">
        <v>8</v>
      </c>
      <c r="AG546">
        <v>15.4659545239992</v>
      </c>
      <c r="AH546" t="s">
        <v>4</v>
      </c>
      <c r="AI546">
        <v>16.176835037000199</v>
      </c>
    </row>
    <row r="547" spans="1:35" x14ac:dyDescent="0.25">
      <c r="A547" s="7">
        <v>42929</v>
      </c>
      <c r="B547" s="3" t="s">
        <v>56</v>
      </c>
      <c r="C547" s="3">
        <f>(COUNT(UserTrials[[#This Row],[Event 1]:[Time 56]])-2)/2</f>
        <v>6</v>
      </c>
      <c r="D547">
        <v>159</v>
      </c>
      <c r="E547" t="s">
        <v>34</v>
      </c>
      <c r="F547" t="s">
        <v>6</v>
      </c>
      <c r="G547" t="s">
        <v>29</v>
      </c>
      <c r="H547" t="s">
        <v>3</v>
      </c>
      <c r="I547" s="1">
        <v>3.0520999644068002E-5</v>
      </c>
      <c r="J547" t="s">
        <v>7</v>
      </c>
      <c r="K547">
        <v>1.1020601239997601</v>
      </c>
      <c r="L547" t="s">
        <v>8</v>
      </c>
      <c r="M547">
        <v>1.15141156699974</v>
      </c>
      <c r="N547" t="s">
        <v>7</v>
      </c>
      <c r="O547">
        <v>1.3045933160010399</v>
      </c>
      <c r="P547" t="s">
        <v>8</v>
      </c>
      <c r="Q547">
        <v>1.3636502360004601</v>
      </c>
      <c r="R547" t="s">
        <v>7</v>
      </c>
      <c r="S547">
        <v>1.5376773990010399</v>
      </c>
      <c r="T547" t="s">
        <v>8</v>
      </c>
      <c r="U547">
        <v>1.57656035299987</v>
      </c>
      <c r="V547" t="s">
        <v>7</v>
      </c>
      <c r="W547">
        <v>2.1661529060002001</v>
      </c>
      <c r="X547" t="s">
        <v>8</v>
      </c>
      <c r="Y547">
        <v>2.2148634200002499</v>
      </c>
      <c r="Z547" t="s">
        <v>7</v>
      </c>
      <c r="AA547">
        <v>2.35837021100087</v>
      </c>
      <c r="AB547" t="s">
        <v>8</v>
      </c>
      <c r="AC547">
        <v>2.4182206610003001</v>
      </c>
      <c r="AD547" t="s">
        <v>7</v>
      </c>
      <c r="AE547">
        <v>2.5913322129999798</v>
      </c>
      <c r="AF547" t="s">
        <v>8</v>
      </c>
      <c r="AG547">
        <v>2.6405920950001001</v>
      </c>
      <c r="AH547" t="s">
        <v>4</v>
      </c>
      <c r="AI547">
        <v>2.9964596360005</v>
      </c>
    </row>
    <row r="548" spans="1:35" x14ac:dyDescent="0.25">
      <c r="A548" s="7">
        <v>42929</v>
      </c>
      <c r="B548" s="3" t="s">
        <v>56</v>
      </c>
      <c r="C548" s="3">
        <f>(COUNT(UserTrials[[#This Row],[Event 1]:[Time 56]])-2)/2</f>
        <v>6</v>
      </c>
      <c r="D548">
        <v>160</v>
      </c>
      <c r="E548" t="s">
        <v>34</v>
      </c>
      <c r="F548" t="s">
        <v>6</v>
      </c>
      <c r="G548" t="s">
        <v>29</v>
      </c>
      <c r="H548" t="s">
        <v>3</v>
      </c>
      <c r="I548">
        <v>0</v>
      </c>
      <c r="J548" t="s">
        <v>7</v>
      </c>
      <c r="K548">
        <v>1.20311307699921</v>
      </c>
      <c r="L548" t="s">
        <v>8</v>
      </c>
      <c r="M548">
        <v>1.26262780300021</v>
      </c>
      <c r="N548" t="s">
        <v>7</v>
      </c>
      <c r="O548">
        <v>1.4057683499995599</v>
      </c>
      <c r="P548" t="s">
        <v>8</v>
      </c>
      <c r="Q548">
        <v>1.4551503120001099</v>
      </c>
      <c r="R548" t="s">
        <v>7</v>
      </c>
      <c r="S548">
        <v>1.62865862800026</v>
      </c>
      <c r="T548" t="s">
        <v>8</v>
      </c>
      <c r="U548">
        <v>1.6878986720003</v>
      </c>
      <c r="V548" t="s">
        <v>7</v>
      </c>
      <c r="W548">
        <v>2.1960323509993001</v>
      </c>
      <c r="X548" t="s">
        <v>8</v>
      </c>
      <c r="Y548">
        <v>2.2550892710005401</v>
      </c>
      <c r="Z548" t="s">
        <v>7</v>
      </c>
      <c r="AA548">
        <v>2.4189531510000899</v>
      </c>
      <c r="AB548" t="s">
        <v>8</v>
      </c>
      <c r="AC548">
        <v>2.4678773069990698</v>
      </c>
      <c r="AD548" t="s">
        <v>7</v>
      </c>
      <c r="AE548">
        <v>2.64187395000044</v>
      </c>
      <c r="AF548" t="s">
        <v>8</v>
      </c>
      <c r="AG548">
        <v>2.6910422700002501</v>
      </c>
      <c r="AH548" t="s">
        <v>4</v>
      </c>
      <c r="AI548">
        <v>3.09754311100005</v>
      </c>
    </row>
    <row r="549" spans="1:35" x14ac:dyDescent="0.25">
      <c r="A549" s="7">
        <v>42929</v>
      </c>
      <c r="B549" s="3" t="s">
        <v>56</v>
      </c>
      <c r="C549" s="3">
        <f>(COUNT(UserTrials[[#This Row],[Event 1]:[Time 56]])-2)/2</f>
        <v>6</v>
      </c>
      <c r="D549">
        <v>161</v>
      </c>
      <c r="E549" t="s">
        <v>34</v>
      </c>
      <c r="F549" t="s">
        <v>6</v>
      </c>
      <c r="G549" t="s">
        <v>29</v>
      </c>
      <c r="H549" t="s">
        <v>3</v>
      </c>
      <c r="I549" s="1">
        <v>3.0520001018885503E-5</v>
      </c>
      <c r="J549" t="s">
        <v>7</v>
      </c>
      <c r="K549">
        <v>1.0210285339999201</v>
      </c>
      <c r="L549" t="s">
        <v>8</v>
      </c>
      <c r="M549">
        <v>1.08029909700053</v>
      </c>
      <c r="N549" t="s">
        <v>7</v>
      </c>
      <c r="O549">
        <v>1.23341980500117</v>
      </c>
      <c r="P549" t="s">
        <v>8</v>
      </c>
      <c r="Q549">
        <v>1.29272088899961</v>
      </c>
      <c r="R549" t="s">
        <v>7</v>
      </c>
      <c r="S549">
        <v>1.4966885390003799</v>
      </c>
      <c r="T549" t="s">
        <v>8</v>
      </c>
      <c r="U549">
        <v>1.5459178990004101</v>
      </c>
      <c r="V549" t="s">
        <v>7</v>
      </c>
      <c r="W549">
        <v>2.0440103750006502</v>
      </c>
      <c r="X549" t="s">
        <v>8</v>
      </c>
      <c r="Y549">
        <v>2.0932397350006702</v>
      </c>
      <c r="Z549" t="s">
        <v>7</v>
      </c>
      <c r="AA549">
        <v>2.2564626870007398</v>
      </c>
      <c r="AB549" t="s">
        <v>8</v>
      </c>
      <c r="AC549">
        <v>2.31551960700016</v>
      </c>
      <c r="AD549" t="s">
        <v>7</v>
      </c>
      <c r="AE549">
        <v>2.46906760000092</v>
      </c>
      <c r="AF549" t="s">
        <v>8</v>
      </c>
      <c r="AG549">
        <v>2.5191515330006902</v>
      </c>
      <c r="AH549" t="s">
        <v>4</v>
      </c>
      <c r="AI549">
        <v>2.9154890870013301</v>
      </c>
    </row>
    <row r="550" spans="1:35" x14ac:dyDescent="0.25">
      <c r="A550" s="7">
        <v>42929</v>
      </c>
      <c r="B550" s="3" t="s">
        <v>56</v>
      </c>
      <c r="C550" s="3">
        <f>(COUNT(UserTrials[[#This Row],[Event 1]:[Time 56]])-2)/2</f>
        <v>6</v>
      </c>
      <c r="D550">
        <v>162</v>
      </c>
      <c r="E550" t="s">
        <v>34</v>
      </c>
      <c r="F550" t="s">
        <v>6</v>
      </c>
      <c r="G550" t="s">
        <v>29</v>
      </c>
      <c r="H550" t="s">
        <v>3</v>
      </c>
      <c r="I550">
        <v>0</v>
      </c>
      <c r="J550" t="s">
        <v>7</v>
      </c>
      <c r="K550">
        <v>1.1016023209995101</v>
      </c>
      <c r="L550" t="s">
        <v>8</v>
      </c>
      <c r="M550">
        <v>1.1610254849983901</v>
      </c>
      <c r="N550" t="s">
        <v>7</v>
      </c>
      <c r="O550">
        <v>1.31548908899821</v>
      </c>
      <c r="P550" t="s">
        <v>8</v>
      </c>
      <c r="Q550">
        <v>1.3650846959990299</v>
      </c>
      <c r="R550" t="s">
        <v>7</v>
      </c>
      <c r="S550">
        <v>1.53621242199915</v>
      </c>
      <c r="T550" t="s">
        <v>8</v>
      </c>
      <c r="U550">
        <v>1.5958187099986301</v>
      </c>
      <c r="V550" t="s">
        <v>7</v>
      </c>
      <c r="W550">
        <v>2.1134747439991699</v>
      </c>
      <c r="X550" t="s">
        <v>8</v>
      </c>
      <c r="Y550">
        <v>2.1634671140000101</v>
      </c>
      <c r="Z550" t="s">
        <v>7</v>
      </c>
      <c r="AA550">
        <v>2.3264459039983101</v>
      </c>
      <c r="AB550" t="s">
        <v>8</v>
      </c>
      <c r="AC550">
        <v>2.3755226619996299</v>
      </c>
      <c r="AD550" t="s">
        <v>7</v>
      </c>
      <c r="AE550">
        <v>2.55937738399916</v>
      </c>
      <c r="AF550" t="s">
        <v>8</v>
      </c>
      <c r="AG550">
        <v>2.59804669599907</v>
      </c>
      <c r="AH550" t="s">
        <v>4</v>
      </c>
      <c r="AI550">
        <v>3.0049748209985401</v>
      </c>
    </row>
    <row r="551" spans="1:35" x14ac:dyDescent="0.25">
      <c r="A551" s="7">
        <v>42929</v>
      </c>
      <c r="B551" s="3" t="s">
        <v>56</v>
      </c>
      <c r="C551" s="3">
        <f>(COUNT(UserTrials[[#This Row],[Event 1]:[Time 56]])-2)/2</f>
        <v>6</v>
      </c>
      <c r="D551">
        <v>163</v>
      </c>
      <c r="E551" t="s">
        <v>34</v>
      </c>
      <c r="F551" t="s">
        <v>6</v>
      </c>
      <c r="G551" t="s">
        <v>29</v>
      </c>
      <c r="H551" t="s">
        <v>3</v>
      </c>
      <c r="I551">
        <v>0</v>
      </c>
      <c r="J551" t="s">
        <v>7</v>
      </c>
      <c r="K551">
        <v>0.48435830999915103</v>
      </c>
      <c r="L551" t="s">
        <v>8</v>
      </c>
      <c r="M551">
        <v>0.53648710599918503</v>
      </c>
      <c r="N551" t="s">
        <v>7</v>
      </c>
      <c r="O551">
        <v>0.66665649199967403</v>
      </c>
      <c r="P551" t="s">
        <v>8</v>
      </c>
      <c r="Q551">
        <v>0.70572256999912497</v>
      </c>
      <c r="R551" t="s">
        <v>7</v>
      </c>
      <c r="S551">
        <v>0.87950556899886501</v>
      </c>
      <c r="T551" t="s">
        <v>8</v>
      </c>
      <c r="U551">
        <v>0.928246602999934</v>
      </c>
      <c r="V551" t="s">
        <v>7</v>
      </c>
      <c r="W551">
        <v>1.53789104099996</v>
      </c>
      <c r="X551" t="s">
        <v>8</v>
      </c>
      <c r="Y551">
        <v>1.5872424839999399</v>
      </c>
      <c r="Z551" t="s">
        <v>7</v>
      </c>
      <c r="AA551">
        <v>1.7403937129984099</v>
      </c>
      <c r="AB551" t="s">
        <v>8</v>
      </c>
      <c r="AC551">
        <v>1.78937890999986</v>
      </c>
      <c r="AD551" t="s">
        <v>7</v>
      </c>
      <c r="AE551">
        <v>1.9334350669996601</v>
      </c>
      <c r="AF551" t="s">
        <v>8</v>
      </c>
      <c r="AG551">
        <v>1.9852281399998899</v>
      </c>
      <c r="AH551" t="s">
        <v>4</v>
      </c>
      <c r="AI551">
        <v>2.2369296489996402</v>
      </c>
    </row>
    <row r="552" spans="1:35" x14ac:dyDescent="0.25">
      <c r="A552" s="7">
        <v>42929</v>
      </c>
      <c r="B552" s="3" t="s">
        <v>56</v>
      </c>
      <c r="C552" s="3">
        <f>(COUNT(UserTrials[[#This Row],[Event 1]:[Time 56]])-2)/2</f>
        <v>6</v>
      </c>
      <c r="D552">
        <v>164</v>
      </c>
      <c r="E552" t="s">
        <v>34</v>
      </c>
      <c r="F552" t="s">
        <v>6</v>
      </c>
      <c r="G552" t="s">
        <v>29</v>
      </c>
      <c r="H552" t="s">
        <v>3</v>
      </c>
      <c r="I552">
        <v>0</v>
      </c>
      <c r="J552" t="s">
        <v>7</v>
      </c>
      <c r="K552">
        <v>0.75891957900057605</v>
      </c>
      <c r="L552" t="s">
        <v>8</v>
      </c>
      <c r="M552">
        <v>0.81788493900057802</v>
      </c>
      <c r="N552" t="s">
        <v>7</v>
      </c>
      <c r="O552">
        <v>0.95113688499986804</v>
      </c>
      <c r="P552" t="s">
        <v>8</v>
      </c>
      <c r="Q552">
        <v>1.00024416300038</v>
      </c>
      <c r="R552" t="s">
        <v>7</v>
      </c>
      <c r="S552">
        <v>1.18330535800123</v>
      </c>
      <c r="T552" t="s">
        <v>8</v>
      </c>
      <c r="U552">
        <v>1.22298184200008</v>
      </c>
      <c r="V552" t="s">
        <v>7</v>
      </c>
      <c r="W552">
        <v>1.7505264770006701</v>
      </c>
      <c r="X552" t="s">
        <v>8</v>
      </c>
      <c r="Y552">
        <v>1.7902334830014199</v>
      </c>
      <c r="Z552" t="s">
        <v>7</v>
      </c>
      <c r="AA552">
        <v>1.9430184669999999</v>
      </c>
      <c r="AB552" t="s">
        <v>8</v>
      </c>
      <c r="AC552">
        <v>1.9931329179999</v>
      </c>
      <c r="AD552" t="s">
        <v>7</v>
      </c>
      <c r="AE552">
        <v>2.1564474290007598</v>
      </c>
      <c r="AF552" t="s">
        <v>8</v>
      </c>
      <c r="AG552">
        <v>2.21562643099969</v>
      </c>
      <c r="AH552" t="s">
        <v>4</v>
      </c>
      <c r="AI552">
        <v>2.7340149560004599</v>
      </c>
    </row>
    <row r="553" spans="1:35" x14ac:dyDescent="0.25">
      <c r="A553" s="7">
        <v>42929</v>
      </c>
      <c r="B553" s="3" t="s">
        <v>56</v>
      </c>
      <c r="C553" s="3">
        <f>(COUNT(UserTrials[[#This Row],[Event 1]:[Time 56]])-2)/2</f>
        <v>6</v>
      </c>
      <c r="D553">
        <v>165</v>
      </c>
      <c r="E553" t="s">
        <v>34</v>
      </c>
      <c r="F553" t="s">
        <v>6</v>
      </c>
      <c r="G553" t="s">
        <v>29</v>
      </c>
      <c r="H553" t="s">
        <v>3</v>
      </c>
      <c r="I553">
        <v>0</v>
      </c>
      <c r="J553" t="s">
        <v>7</v>
      </c>
      <c r="K553">
        <v>0.92974210300053495</v>
      </c>
      <c r="L553" t="s">
        <v>8</v>
      </c>
      <c r="M553">
        <v>0.969082863999574</v>
      </c>
      <c r="N553" t="s">
        <v>7</v>
      </c>
      <c r="O553">
        <v>1.11197924599946</v>
      </c>
      <c r="P553" t="s">
        <v>8</v>
      </c>
      <c r="Q553">
        <v>1.1615138109991601</v>
      </c>
      <c r="R553" t="s">
        <v>7</v>
      </c>
      <c r="S553">
        <v>1.3243705179993399</v>
      </c>
      <c r="T553" t="s">
        <v>8</v>
      </c>
      <c r="U553">
        <v>1.3734777970003</v>
      </c>
      <c r="V553" t="s">
        <v>7</v>
      </c>
      <c r="W553">
        <v>1.8613459490006701</v>
      </c>
      <c r="X553" t="s">
        <v>8</v>
      </c>
      <c r="Y553">
        <v>1.9001068210000001</v>
      </c>
      <c r="Z553" t="s">
        <v>7</v>
      </c>
      <c r="AA553">
        <v>2.0435525709999598</v>
      </c>
      <c r="AB553" t="s">
        <v>8</v>
      </c>
      <c r="AC553">
        <v>2.1025484509991599</v>
      </c>
      <c r="AD553" t="s">
        <v>7</v>
      </c>
      <c r="AE553">
        <v>2.24608576299942</v>
      </c>
      <c r="AF553" t="s">
        <v>8</v>
      </c>
      <c r="AG553">
        <v>2.3050816420000002</v>
      </c>
      <c r="AH553" t="s">
        <v>4</v>
      </c>
      <c r="AI553">
        <v>2.6127269959997599</v>
      </c>
    </row>
    <row r="554" spans="1:35" x14ac:dyDescent="0.25">
      <c r="A554" s="7">
        <v>42929</v>
      </c>
      <c r="B554" s="3" t="s">
        <v>56</v>
      </c>
      <c r="C554" s="3">
        <f>(COUNT(UserTrials[[#This Row],[Event 1]:[Time 56]])-2)/2</f>
        <v>6</v>
      </c>
      <c r="D554">
        <v>166</v>
      </c>
      <c r="E554" t="s">
        <v>34</v>
      </c>
      <c r="F554" t="s">
        <v>6</v>
      </c>
      <c r="G554" t="s">
        <v>29</v>
      </c>
      <c r="H554" t="s">
        <v>3</v>
      </c>
      <c r="I554">
        <v>0</v>
      </c>
      <c r="J554" t="s">
        <v>7</v>
      </c>
      <c r="K554">
        <v>0.40579887199964998</v>
      </c>
      <c r="L554" t="s">
        <v>8</v>
      </c>
      <c r="M554">
        <v>0.45463146700058099</v>
      </c>
      <c r="N554" t="s">
        <v>7</v>
      </c>
      <c r="O554">
        <v>0.57750648500041202</v>
      </c>
      <c r="P554" t="s">
        <v>8</v>
      </c>
      <c r="Q554">
        <v>0.62646116299947596</v>
      </c>
      <c r="R554" t="s">
        <v>7</v>
      </c>
      <c r="S554">
        <v>0.73956966300102001</v>
      </c>
      <c r="T554" t="s">
        <v>8</v>
      </c>
      <c r="U554">
        <v>0.78889058400090994</v>
      </c>
      <c r="V554" t="s">
        <v>7</v>
      </c>
      <c r="W554">
        <v>1.4287196710010901</v>
      </c>
      <c r="X554" t="s">
        <v>8</v>
      </c>
      <c r="Y554">
        <v>1.4672669020001099</v>
      </c>
      <c r="Z554" t="s">
        <v>7</v>
      </c>
      <c r="AA554">
        <v>1.6005493680004199</v>
      </c>
      <c r="AB554" t="s">
        <v>8</v>
      </c>
      <c r="AC554">
        <v>1.6494735239994001</v>
      </c>
      <c r="AD554" t="s">
        <v>7</v>
      </c>
      <c r="AE554">
        <v>1.7727758279997901</v>
      </c>
      <c r="AF554" t="s">
        <v>8</v>
      </c>
      <c r="AG554">
        <v>1.83207691200004</v>
      </c>
      <c r="AH554" t="s">
        <v>4</v>
      </c>
      <c r="AI554">
        <v>2.02655272499941</v>
      </c>
    </row>
    <row r="555" spans="1:35" x14ac:dyDescent="0.25">
      <c r="A555" s="7">
        <v>42929</v>
      </c>
      <c r="B555" s="3" t="s">
        <v>56</v>
      </c>
      <c r="C555" s="3">
        <f>(COUNT(UserTrials[[#This Row],[Event 1]:[Time 56]])-2)/2</f>
        <v>6</v>
      </c>
      <c r="D555">
        <v>167</v>
      </c>
      <c r="E555" t="s">
        <v>34</v>
      </c>
      <c r="F555" t="s">
        <v>6</v>
      </c>
      <c r="G555" t="s">
        <v>29</v>
      </c>
      <c r="H555" t="s">
        <v>3</v>
      </c>
      <c r="I555">
        <v>0</v>
      </c>
      <c r="J555" t="s">
        <v>7</v>
      </c>
      <c r="K555">
        <v>0.35461620699970797</v>
      </c>
      <c r="L555" t="s">
        <v>8</v>
      </c>
      <c r="M555">
        <v>0.40402868899945998</v>
      </c>
      <c r="N555" t="s">
        <v>7</v>
      </c>
      <c r="O555">
        <v>0.53712803300004397</v>
      </c>
      <c r="P555" t="s">
        <v>8</v>
      </c>
      <c r="Q555">
        <v>0.58580802599863002</v>
      </c>
      <c r="R555" t="s">
        <v>7</v>
      </c>
      <c r="S555">
        <v>0.70911033099946497</v>
      </c>
      <c r="T555" t="s">
        <v>8</v>
      </c>
      <c r="U555">
        <v>0.76853349599878096</v>
      </c>
      <c r="V555" t="s">
        <v>7</v>
      </c>
      <c r="W555">
        <v>1.4082404999990099</v>
      </c>
      <c r="X555" t="s">
        <v>8</v>
      </c>
      <c r="Y555">
        <v>1.45750038099868</v>
      </c>
      <c r="Z555" t="s">
        <v>7</v>
      </c>
      <c r="AA555">
        <v>1.58007019700016</v>
      </c>
      <c r="AB555" t="s">
        <v>8</v>
      </c>
      <c r="AC555">
        <v>1.6297268419984901</v>
      </c>
      <c r="AD555" t="s">
        <v>7</v>
      </c>
      <c r="AE555">
        <v>1.7625820229986799</v>
      </c>
      <c r="AF555" t="s">
        <v>8</v>
      </c>
      <c r="AG555">
        <v>1.81138409799859</v>
      </c>
      <c r="AH555" t="s">
        <v>4</v>
      </c>
      <c r="AI555">
        <v>2.0360445589994902</v>
      </c>
    </row>
    <row r="556" spans="1:35" x14ac:dyDescent="0.25">
      <c r="A556" s="7">
        <v>42929</v>
      </c>
      <c r="B556" s="3" t="s">
        <v>56</v>
      </c>
      <c r="C556" s="3">
        <f>(COUNT(UserTrials[[#This Row],[Event 1]:[Time 56]])-2)/2</f>
        <v>6</v>
      </c>
      <c r="D556">
        <v>168</v>
      </c>
      <c r="E556" t="s">
        <v>34</v>
      </c>
      <c r="F556" t="s">
        <v>6</v>
      </c>
      <c r="G556" t="s">
        <v>29</v>
      </c>
      <c r="H556" t="s">
        <v>3</v>
      </c>
      <c r="I556" s="1">
        <v>3.0519999199896099E-5</v>
      </c>
      <c r="J556" t="s">
        <v>7</v>
      </c>
      <c r="K556">
        <v>0.34533801299949102</v>
      </c>
      <c r="L556" t="s">
        <v>8</v>
      </c>
      <c r="M556">
        <v>0.39441477199943598</v>
      </c>
      <c r="N556" t="s">
        <v>7</v>
      </c>
      <c r="O556">
        <v>0.52708683200035</v>
      </c>
      <c r="P556" t="s">
        <v>8</v>
      </c>
      <c r="Q556">
        <v>0.56642759100031903</v>
      </c>
      <c r="R556" t="s">
        <v>7</v>
      </c>
      <c r="S556">
        <v>0.68911948700042502</v>
      </c>
      <c r="T556" t="s">
        <v>8</v>
      </c>
      <c r="U556">
        <v>0.73844040800031496</v>
      </c>
      <c r="V556" t="s">
        <v>7</v>
      </c>
      <c r="W556">
        <v>1.2860369299996799</v>
      </c>
      <c r="X556" t="s">
        <v>8</v>
      </c>
      <c r="Y556">
        <v>1.3351747289998399</v>
      </c>
      <c r="Z556" t="s">
        <v>7</v>
      </c>
      <c r="AA556">
        <v>1.4580192279991</v>
      </c>
      <c r="AB556" t="s">
        <v>8</v>
      </c>
      <c r="AC556">
        <v>1.4968106209998899</v>
      </c>
      <c r="AD556" t="s">
        <v>7</v>
      </c>
      <c r="AE556">
        <v>1.6201739659991199</v>
      </c>
      <c r="AF556" t="s">
        <v>8</v>
      </c>
      <c r="AG556">
        <v>1.6592400429999501</v>
      </c>
      <c r="AH556" t="s">
        <v>4</v>
      </c>
      <c r="AI556">
        <v>1.9544941240001199</v>
      </c>
    </row>
    <row r="557" spans="1:35" x14ac:dyDescent="0.25">
      <c r="A557" s="7">
        <v>42929</v>
      </c>
      <c r="B557" s="3" t="s">
        <v>56</v>
      </c>
      <c r="C557" s="3">
        <f>(COUNT(UserTrials[[#This Row],[Event 1]:[Time 56]])-2)/2</f>
        <v>6</v>
      </c>
      <c r="D557">
        <v>169</v>
      </c>
      <c r="E557" t="s">
        <v>34</v>
      </c>
      <c r="F557" t="s">
        <v>6</v>
      </c>
      <c r="G557" t="s">
        <v>29</v>
      </c>
      <c r="H557" t="s">
        <v>3</v>
      </c>
      <c r="I557">
        <v>0</v>
      </c>
      <c r="J557" t="s">
        <v>7</v>
      </c>
      <c r="K557">
        <v>0.57628567099891304</v>
      </c>
      <c r="L557" t="s">
        <v>8</v>
      </c>
      <c r="M557">
        <v>0.61580955299905304</v>
      </c>
      <c r="N557" t="s">
        <v>7</v>
      </c>
      <c r="O557">
        <v>0.75858385599894895</v>
      </c>
      <c r="P557" t="s">
        <v>8</v>
      </c>
      <c r="Q557">
        <v>0.80775217500013197</v>
      </c>
      <c r="R557" t="s">
        <v>7</v>
      </c>
      <c r="S557">
        <v>0.95074011999895403</v>
      </c>
      <c r="T557" t="s">
        <v>8</v>
      </c>
      <c r="U557">
        <v>0.99963375599872895</v>
      </c>
      <c r="V557" t="s">
        <v>7</v>
      </c>
      <c r="W557">
        <v>1.4470624139994399</v>
      </c>
      <c r="X557" t="s">
        <v>8</v>
      </c>
      <c r="Y557">
        <v>1.49613917399983</v>
      </c>
      <c r="Z557" t="s">
        <v>7</v>
      </c>
      <c r="AA557">
        <v>1.6291774759993101</v>
      </c>
      <c r="AB557" t="s">
        <v>8</v>
      </c>
      <c r="AC557">
        <v>1.6782542359996999</v>
      </c>
      <c r="AD557" t="s">
        <v>7</v>
      </c>
      <c r="AE557">
        <v>1.82163894400036</v>
      </c>
      <c r="AF557" t="s">
        <v>8</v>
      </c>
      <c r="AG557">
        <v>1.8710819469997599</v>
      </c>
      <c r="AH557" t="s">
        <v>4</v>
      </c>
      <c r="AI557">
        <v>2.3283686869999598</v>
      </c>
    </row>
    <row r="558" spans="1:35" x14ac:dyDescent="0.25">
      <c r="A558" s="7">
        <v>42929</v>
      </c>
      <c r="B558" s="3" t="s">
        <v>56</v>
      </c>
      <c r="C558" s="3">
        <f>(COUNT(UserTrials[[#This Row],[Event 1]:[Time 56]])-2)/2</f>
        <v>6</v>
      </c>
      <c r="D558">
        <v>170</v>
      </c>
      <c r="E558" t="s">
        <v>34</v>
      </c>
      <c r="F558" t="s">
        <v>6</v>
      </c>
      <c r="G558" t="s">
        <v>29</v>
      </c>
      <c r="H558" t="s">
        <v>3</v>
      </c>
      <c r="I558">
        <v>0</v>
      </c>
      <c r="J558" t="s">
        <v>7</v>
      </c>
      <c r="K558">
        <v>0.86937280600068301</v>
      </c>
      <c r="L558" t="s">
        <v>8</v>
      </c>
      <c r="M558">
        <v>0.90828628000053802</v>
      </c>
      <c r="N558" t="s">
        <v>7</v>
      </c>
      <c r="O558">
        <v>1.05170150999947</v>
      </c>
      <c r="P558" t="s">
        <v>8</v>
      </c>
      <c r="Q558">
        <v>1.10077826800079</v>
      </c>
      <c r="R558" t="s">
        <v>7</v>
      </c>
      <c r="S558">
        <v>1.2338165719993399</v>
      </c>
      <c r="T558" t="s">
        <v>8</v>
      </c>
      <c r="U558">
        <v>1.2929040130002201</v>
      </c>
      <c r="V558" t="s">
        <v>7</v>
      </c>
      <c r="W558">
        <v>1.81120097600069</v>
      </c>
      <c r="X558" t="s">
        <v>8</v>
      </c>
      <c r="Y558">
        <v>1.8603387759994801</v>
      </c>
      <c r="Z558" t="s">
        <v>7</v>
      </c>
      <c r="AA558">
        <v>1.9731725920009899</v>
      </c>
      <c r="AB558" t="s">
        <v>8</v>
      </c>
      <c r="AC558">
        <v>2.0325347159996401</v>
      </c>
      <c r="AD558" t="s">
        <v>7</v>
      </c>
      <c r="AE558">
        <v>2.15547077600058</v>
      </c>
      <c r="AF558" t="s">
        <v>8</v>
      </c>
      <c r="AG558">
        <v>2.2047611769994502</v>
      </c>
      <c r="AH558" t="s">
        <v>4</v>
      </c>
      <c r="AI558">
        <v>2.49998473900086</v>
      </c>
    </row>
    <row r="559" spans="1:35" x14ac:dyDescent="0.25">
      <c r="A559" s="7">
        <v>42929</v>
      </c>
      <c r="B559" s="3" t="s">
        <v>56</v>
      </c>
      <c r="C559" s="3">
        <f>(COUNT(UserTrials[[#This Row],[Event 1]:[Time 56]])-2)/2</f>
        <v>6</v>
      </c>
      <c r="D559">
        <v>171</v>
      </c>
      <c r="E559" t="s">
        <v>34</v>
      </c>
      <c r="F559" t="s">
        <v>6</v>
      </c>
      <c r="G559" t="s">
        <v>29</v>
      </c>
      <c r="H559" t="s">
        <v>3</v>
      </c>
      <c r="I559" s="1">
        <v>3.0520999644068002E-5</v>
      </c>
      <c r="J559" t="s">
        <v>7</v>
      </c>
      <c r="K559">
        <v>0.84953456499897495</v>
      </c>
      <c r="L559" t="s">
        <v>8</v>
      </c>
      <c r="M559">
        <v>0.89845872099976898</v>
      </c>
      <c r="N559" t="s">
        <v>7</v>
      </c>
      <c r="O559">
        <v>1.0520372350001701</v>
      </c>
      <c r="P559" t="s">
        <v>8</v>
      </c>
      <c r="Q559">
        <v>1.1012360749991701</v>
      </c>
      <c r="R559" t="s">
        <v>7</v>
      </c>
      <c r="S559">
        <v>1.23430489899874</v>
      </c>
      <c r="T559" t="s">
        <v>8</v>
      </c>
      <c r="U559">
        <v>1.2835647789997799</v>
      </c>
      <c r="V559" t="s">
        <v>7</v>
      </c>
      <c r="W559">
        <v>1.7609339239988899</v>
      </c>
      <c r="X559" t="s">
        <v>8</v>
      </c>
      <c r="Y559">
        <v>1.8097970389990199</v>
      </c>
      <c r="Z559" t="s">
        <v>7</v>
      </c>
      <c r="AA559">
        <v>1.94301846499911</v>
      </c>
      <c r="AB559" t="s">
        <v>8</v>
      </c>
      <c r="AC559">
        <v>1.9924919889999699</v>
      </c>
      <c r="AD559" t="s">
        <v>7</v>
      </c>
      <c r="AE559">
        <v>2.1280940029991999</v>
      </c>
      <c r="AF559" t="s">
        <v>8</v>
      </c>
      <c r="AG559">
        <v>2.1745154889995302</v>
      </c>
      <c r="AH559" t="s">
        <v>4</v>
      </c>
      <c r="AI559">
        <v>2.5712192890005099</v>
      </c>
    </row>
    <row r="560" spans="1:35" x14ac:dyDescent="0.25">
      <c r="A560" s="7">
        <v>42929</v>
      </c>
      <c r="B560" s="3" t="s">
        <v>56</v>
      </c>
      <c r="C560" s="3">
        <f>(COUNT(UserTrials[[#This Row],[Event 1]:[Time 56]])-2)/2</f>
        <v>6</v>
      </c>
      <c r="D560">
        <v>172</v>
      </c>
      <c r="E560" t="s">
        <v>34</v>
      </c>
      <c r="F560" t="s">
        <v>6</v>
      </c>
      <c r="G560" t="s">
        <v>29</v>
      </c>
      <c r="H560" t="s">
        <v>3</v>
      </c>
      <c r="I560" s="1">
        <v>3.0519999199896099E-5</v>
      </c>
      <c r="J560" t="s">
        <v>7</v>
      </c>
      <c r="K560">
        <v>0.63668548699934002</v>
      </c>
      <c r="L560" t="s">
        <v>8</v>
      </c>
      <c r="M560">
        <v>0.68628109199926202</v>
      </c>
      <c r="N560" t="s">
        <v>7</v>
      </c>
      <c r="O560">
        <v>0.80882038799972999</v>
      </c>
      <c r="P560" t="s">
        <v>8</v>
      </c>
      <c r="Q560">
        <v>0.86870135800018</v>
      </c>
      <c r="R560" t="s">
        <v>7</v>
      </c>
      <c r="S560">
        <v>1.0013734160001999</v>
      </c>
      <c r="T560" t="s">
        <v>8</v>
      </c>
      <c r="U560">
        <v>1.0606744990000101</v>
      </c>
      <c r="V560" t="s">
        <v>7</v>
      </c>
      <c r="W560">
        <v>1.6294826789999199</v>
      </c>
      <c r="X560" t="s">
        <v>8</v>
      </c>
      <c r="Y560">
        <v>1.6681519909998299</v>
      </c>
      <c r="Z560" t="s">
        <v>7</v>
      </c>
      <c r="AA560">
        <v>1.8214558219988199</v>
      </c>
      <c r="AB560" t="s">
        <v>8</v>
      </c>
      <c r="AC560">
        <v>1.8805737820002799</v>
      </c>
      <c r="AD560" t="s">
        <v>7</v>
      </c>
      <c r="AE560">
        <v>1.9937433239992901</v>
      </c>
      <c r="AF560" t="s">
        <v>8</v>
      </c>
      <c r="AG560">
        <v>2.04248435800036</v>
      </c>
      <c r="AH560" t="s">
        <v>4</v>
      </c>
      <c r="AI560">
        <v>2.46964748899881</v>
      </c>
    </row>
    <row r="561" spans="1:35" x14ac:dyDescent="0.25">
      <c r="A561" s="7">
        <v>42929</v>
      </c>
      <c r="B561" s="3" t="s">
        <v>56</v>
      </c>
      <c r="C561" s="3">
        <f>(COUNT(UserTrials[[#This Row],[Event 1]:[Time 56]])-2)/2</f>
        <v>6</v>
      </c>
      <c r="D561">
        <v>173</v>
      </c>
      <c r="E561" t="s">
        <v>34</v>
      </c>
      <c r="F561" t="s">
        <v>9</v>
      </c>
      <c r="G561" t="s">
        <v>29</v>
      </c>
      <c r="H561" t="s">
        <v>3</v>
      </c>
      <c r="I561">
        <v>0</v>
      </c>
      <c r="J561" t="s">
        <v>7</v>
      </c>
      <c r="K561">
        <v>10.2807569059987</v>
      </c>
      <c r="L561" t="s">
        <v>8</v>
      </c>
      <c r="M561">
        <v>10.346284143999499</v>
      </c>
      <c r="N561" t="s">
        <v>7</v>
      </c>
      <c r="O561">
        <v>10.4385167079999</v>
      </c>
      <c r="P561" t="s">
        <v>8</v>
      </c>
      <c r="Q561">
        <v>10.487898671999501</v>
      </c>
      <c r="R561" t="s">
        <v>7</v>
      </c>
      <c r="S561">
        <v>10.6016480990001</v>
      </c>
      <c r="T561" t="s">
        <v>8</v>
      </c>
      <c r="U561">
        <v>10.660247214998799</v>
      </c>
      <c r="V561" t="s">
        <v>7</v>
      </c>
      <c r="W561">
        <v>11.2487715549996</v>
      </c>
      <c r="X561" t="s">
        <v>8</v>
      </c>
      <c r="Y561">
        <v>11.318052798998901</v>
      </c>
      <c r="Z561" t="s">
        <v>7</v>
      </c>
      <c r="AA561">
        <v>11.400549366999201</v>
      </c>
      <c r="AB561" t="s">
        <v>8</v>
      </c>
      <c r="AC561">
        <v>11.4597894090002</v>
      </c>
      <c r="AD561" t="s">
        <v>7</v>
      </c>
      <c r="AE561">
        <v>11.5727453059989</v>
      </c>
      <c r="AF561" t="s">
        <v>8</v>
      </c>
      <c r="AG561">
        <v>11.642118112999</v>
      </c>
      <c r="AH561" t="s">
        <v>4</v>
      </c>
      <c r="AI561">
        <v>12.104471232998501</v>
      </c>
    </row>
    <row r="562" spans="1:35" x14ac:dyDescent="0.25">
      <c r="A562" s="7">
        <v>42929</v>
      </c>
      <c r="B562" s="3" t="s">
        <v>56</v>
      </c>
      <c r="C562" s="3">
        <f>(COUNT(UserTrials[[#This Row],[Event 1]:[Time 56]])-2)/2</f>
        <v>6</v>
      </c>
      <c r="D562">
        <v>174</v>
      </c>
      <c r="E562" t="s">
        <v>34</v>
      </c>
      <c r="F562" t="s">
        <v>9</v>
      </c>
      <c r="G562" t="s">
        <v>29</v>
      </c>
      <c r="H562" t="s">
        <v>3</v>
      </c>
      <c r="I562" s="1">
        <v>3.0519999199896099E-5</v>
      </c>
      <c r="J562" t="s">
        <v>7</v>
      </c>
      <c r="K562">
        <v>0.81388676999995302</v>
      </c>
      <c r="L562" t="s">
        <v>8</v>
      </c>
      <c r="M562">
        <v>0.90367770500051803</v>
      </c>
      <c r="N562" t="s">
        <v>7</v>
      </c>
      <c r="O562">
        <v>0.98623531200064396</v>
      </c>
      <c r="P562" t="s">
        <v>8</v>
      </c>
      <c r="Q562">
        <v>1.0551197919994499</v>
      </c>
      <c r="R562" t="s">
        <v>7</v>
      </c>
      <c r="S562">
        <v>1.1581260490002001</v>
      </c>
      <c r="T562" t="s">
        <v>8</v>
      </c>
      <c r="U562">
        <v>1.2302762090002901</v>
      </c>
      <c r="V562" t="s">
        <v>7</v>
      </c>
      <c r="W562">
        <v>1.6748664719998401</v>
      </c>
      <c r="X562" t="s">
        <v>8</v>
      </c>
      <c r="Y562">
        <v>1.7338928739991299</v>
      </c>
      <c r="Z562" t="s">
        <v>7</v>
      </c>
      <c r="AA562">
        <v>1.83647184499932</v>
      </c>
      <c r="AB562" t="s">
        <v>8</v>
      </c>
      <c r="AC562">
        <v>1.8858843269990699</v>
      </c>
      <c r="AD562" t="s">
        <v>7</v>
      </c>
      <c r="AE562">
        <v>1.98846329799926</v>
      </c>
      <c r="AF562" t="s">
        <v>8</v>
      </c>
      <c r="AG562">
        <v>2.0278345799997601</v>
      </c>
      <c r="AH562" t="s">
        <v>4</v>
      </c>
      <c r="AI562">
        <v>2.2618647939998402</v>
      </c>
    </row>
    <row r="563" spans="1:35" x14ac:dyDescent="0.25">
      <c r="A563" s="7">
        <v>42929</v>
      </c>
      <c r="B563" s="3" t="s">
        <v>56</v>
      </c>
      <c r="C563" s="3">
        <f>(COUNT(UserTrials[[#This Row],[Event 1]:[Time 56]])-2)/2</f>
        <v>6</v>
      </c>
      <c r="D563">
        <v>175</v>
      </c>
      <c r="E563" t="s">
        <v>34</v>
      </c>
      <c r="F563" t="s">
        <v>9</v>
      </c>
      <c r="G563" t="s">
        <v>29</v>
      </c>
      <c r="H563" t="s">
        <v>3</v>
      </c>
      <c r="I563">
        <v>0</v>
      </c>
      <c r="J563" t="s">
        <v>7</v>
      </c>
      <c r="K563">
        <v>0.76764840499890796</v>
      </c>
      <c r="L563" t="s">
        <v>8</v>
      </c>
      <c r="M563">
        <v>0.83656340599918599</v>
      </c>
      <c r="N563" t="s">
        <v>7</v>
      </c>
      <c r="O563">
        <v>0.93926445899887701</v>
      </c>
      <c r="P563" t="s">
        <v>8</v>
      </c>
      <c r="Q563">
        <v>0.998504500999843</v>
      </c>
      <c r="R563" t="s">
        <v>7</v>
      </c>
      <c r="S563">
        <v>1.09119487199859</v>
      </c>
      <c r="T563" t="s">
        <v>8</v>
      </c>
      <c r="U563">
        <v>1.1602929949985901</v>
      </c>
      <c r="V563" t="s">
        <v>7</v>
      </c>
      <c r="W563">
        <v>1.96166641099989</v>
      </c>
      <c r="X563" t="s">
        <v>8</v>
      </c>
      <c r="Y563">
        <v>2.0209980179988598</v>
      </c>
      <c r="Z563" t="s">
        <v>7</v>
      </c>
      <c r="AA563">
        <v>2.1234549059990901</v>
      </c>
      <c r="AB563" t="s">
        <v>8</v>
      </c>
      <c r="AC563">
        <v>2.1622157789988701</v>
      </c>
      <c r="AD563" t="s">
        <v>7</v>
      </c>
      <c r="AE563">
        <v>2.2555165569992801</v>
      </c>
      <c r="AF563" t="s">
        <v>8</v>
      </c>
      <c r="AG563">
        <v>2.33428963999904</v>
      </c>
      <c r="AH563" t="s">
        <v>4</v>
      </c>
      <c r="AI563">
        <v>2.5084694019987999</v>
      </c>
    </row>
    <row r="564" spans="1:35" x14ac:dyDescent="0.25">
      <c r="A564" s="7">
        <v>42929</v>
      </c>
      <c r="B564" s="3" t="s">
        <v>56</v>
      </c>
      <c r="C564" s="3">
        <f>(COUNT(UserTrials[[#This Row],[Event 1]:[Time 56]])-2)/2</f>
        <v>6</v>
      </c>
      <c r="D564">
        <v>176</v>
      </c>
      <c r="E564" t="s">
        <v>34</v>
      </c>
      <c r="F564" t="s">
        <v>9</v>
      </c>
      <c r="G564" t="s">
        <v>29</v>
      </c>
      <c r="H564" t="s">
        <v>3</v>
      </c>
      <c r="I564">
        <v>0</v>
      </c>
      <c r="J564" t="s">
        <v>7</v>
      </c>
      <c r="K564">
        <v>0.66537463699933097</v>
      </c>
      <c r="L564" t="s">
        <v>8</v>
      </c>
      <c r="M564">
        <v>0.72504196599948001</v>
      </c>
      <c r="N564" t="s">
        <v>7</v>
      </c>
      <c r="O564">
        <v>0.84803906699926301</v>
      </c>
      <c r="P564" t="s">
        <v>8</v>
      </c>
      <c r="Q564">
        <v>0.88707462199999998</v>
      </c>
      <c r="R564" t="s">
        <v>7</v>
      </c>
      <c r="S564">
        <v>0.98974515599911606</v>
      </c>
      <c r="T564" t="s">
        <v>8</v>
      </c>
      <c r="U564">
        <v>1.0489851980000799</v>
      </c>
      <c r="V564" t="s">
        <v>7</v>
      </c>
      <c r="W564">
        <v>1.56709903999944</v>
      </c>
      <c r="X564" t="s">
        <v>8</v>
      </c>
      <c r="Y564">
        <v>1.6267053259998601</v>
      </c>
      <c r="Z564" t="s">
        <v>7</v>
      </c>
      <c r="AA564">
        <v>1.7292537779994701</v>
      </c>
      <c r="AB564" t="s">
        <v>8</v>
      </c>
      <c r="AC564">
        <v>1.7890126659985901</v>
      </c>
      <c r="AD564" t="s">
        <v>7</v>
      </c>
      <c r="AE564">
        <v>2.0229513189988202</v>
      </c>
      <c r="AF564" t="s">
        <v>8</v>
      </c>
      <c r="AG564">
        <v>2.0725469259996299</v>
      </c>
      <c r="AH564" t="s">
        <v>4</v>
      </c>
      <c r="AI564">
        <v>2.3670685189990701</v>
      </c>
    </row>
    <row r="565" spans="1:35" x14ac:dyDescent="0.25">
      <c r="A565" s="7">
        <v>42929</v>
      </c>
      <c r="B565" s="3" t="s">
        <v>56</v>
      </c>
      <c r="C565" s="3">
        <f>(COUNT(UserTrials[[#This Row],[Event 1]:[Time 56]])-2)/2</f>
        <v>6</v>
      </c>
      <c r="D565">
        <v>177</v>
      </c>
      <c r="E565" t="s">
        <v>34</v>
      </c>
      <c r="F565" t="s">
        <v>9</v>
      </c>
      <c r="G565" t="s">
        <v>29</v>
      </c>
      <c r="H565" t="s">
        <v>3</v>
      </c>
      <c r="I565">
        <v>0</v>
      </c>
      <c r="J565" t="s">
        <v>7</v>
      </c>
      <c r="K565">
        <v>0.86995269200087899</v>
      </c>
      <c r="L565" t="s">
        <v>8</v>
      </c>
      <c r="M565">
        <v>0.94945826300136105</v>
      </c>
      <c r="N565" t="s">
        <v>7</v>
      </c>
      <c r="O565">
        <v>1.05490614900008</v>
      </c>
      <c r="P565" t="s">
        <v>8</v>
      </c>
      <c r="Q565">
        <v>1.1114603980004101</v>
      </c>
      <c r="R565" t="s">
        <v>7</v>
      </c>
      <c r="S565">
        <v>1.20482221800011</v>
      </c>
      <c r="T565" t="s">
        <v>8</v>
      </c>
      <c r="U565">
        <v>1.2737372200008299</v>
      </c>
      <c r="V565" t="s">
        <v>7</v>
      </c>
      <c r="W565">
        <v>1.91539752800053</v>
      </c>
      <c r="X565" t="s">
        <v>8</v>
      </c>
      <c r="Y565">
        <v>1.9926445889996101</v>
      </c>
      <c r="Z565" t="s">
        <v>7</v>
      </c>
      <c r="AA565">
        <v>2.0852433990003099</v>
      </c>
      <c r="AB565" t="s">
        <v>8</v>
      </c>
      <c r="AC565">
        <v>2.14423927900134</v>
      </c>
      <c r="AD565" t="s">
        <v>7</v>
      </c>
      <c r="AE565">
        <v>2.23720433299968</v>
      </c>
      <c r="AF565" t="s">
        <v>8</v>
      </c>
      <c r="AG565">
        <v>2.3066992210005899</v>
      </c>
      <c r="AH565" t="s">
        <v>4</v>
      </c>
      <c r="AI565">
        <v>2.5326110170008098</v>
      </c>
    </row>
    <row r="566" spans="1:35" x14ac:dyDescent="0.25">
      <c r="A566" s="7">
        <v>42929</v>
      </c>
      <c r="B566" s="3" t="s">
        <v>56</v>
      </c>
      <c r="C566" s="3">
        <f>(COUNT(UserTrials[[#This Row],[Event 1]:[Time 56]])-2)/2</f>
        <v>6</v>
      </c>
      <c r="D566">
        <v>178</v>
      </c>
      <c r="E566" t="s">
        <v>34</v>
      </c>
      <c r="F566" t="s">
        <v>11</v>
      </c>
      <c r="G566" t="s">
        <v>29</v>
      </c>
      <c r="H566" t="s">
        <v>3</v>
      </c>
      <c r="I566" s="1">
        <v>3.0520999644068002E-5</v>
      </c>
      <c r="J566" t="s">
        <v>7</v>
      </c>
      <c r="K566">
        <v>9.2837479009995096</v>
      </c>
      <c r="L566" t="s">
        <v>8</v>
      </c>
      <c r="M566">
        <v>9.3528765449991607</v>
      </c>
      <c r="N566" t="s">
        <v>7</v>
      </c>
      <c r="O566">
        <v>9.4452311899985908</v>
      </c>
      <c r="P566" t="s">
        <v>8</v>
      </c>
      <c r="Q566">
        <v>9.5047153969990106</v>
      </c>
      <c r="R566" t="s">
        <v>7</v>
      </c>
      <c r="S566">
        <v>9.6001220809994194</v>
      </c>
      <c r="T566" t="s">
        <v>8</v>
      </c>
      <c r="U566">
        <v>9.6567984109988103</v>
      </c>
      <c r="V566" t="s">
        <v>7</v>
      </c>
      <c r="W566">
        <v>10.0323821139991</v>
      </c>
      <c r="X566" t="s">
        <v>8</v>
      </c>
      <c r="Y566">
        <v>10.1121013269985</v>
      </c>
      <c r="Z566" t="s">
        <v>7</v>
      </c>
      <c r="AA566">
        <v>10.2148939409999</v>
      </c>
      <c r="AB566" t="s">
        <v>8</v>
      </c>
      <c r="AC566">
        <v>10.254143139</v>
      </c>
      <c r="AD566" t="s">
        <v>7</v>
      </c>
      <c r="AE566">
        <v>10.367190597999</v>
      </c>
      <c r="AF566" t="s">
        <v>8</v>
      </c>
      <c r="AG566">
        <v>10.4058599109994</v>
      </c>
      <c r="AH566" t="s">
        <v>4</v>
      </c>
      <c r="AI566">
        <v>10.8732488919995</v>
      </c>
    </row>
    <row r="567" spans="1:35" x14ac:dyDescent="0.25">
      <c r="A567" s="7">
        <v>42929</v>
      </c>
      <c r="B567" s="3" t="s">
        <v>56</v>
      </c>
      <c r="C567" s="3">
        <f>(COUNT(UserTrials[[#This Row],[Event 1]:[Time 56]])-2)/2</f>
        <v>6</v>
      </c>
      <c r="D567">
        <v>179</v>
      </c>
      <c r="E567" t="s">
        <v>34</v>
      </c>
      <c r="F567" t="s">
        <v>11</v>
      </c>
      <c r="G567" t="s">
        <v>29</v>
      </c>
      <c r="H567" t="s">
        <v>3</v>
      </c>
      <c r="I567">
        <v>0</v>
      </c>
      <c r="J567" t="s">
        <v>7</v>
      </c>
      <c r="K567">
        <v>0.56761788500080002</v>
      </c>
      <c r="L567" t="s">
        <v>8</v>
      </c>
      <c r="M567">
        <v>0.61660308200043801</v>
      </c>
      <c r="N567" t="s">
        <v>7</v>
      </c>
      <c r="O567">
        <v>0.71915153299960299</v>
      </c>
      <c r="P567" t="s">
        <v>8</v>
      </c>
      <c r="Q567">
        <v>0.76868609700068102</v>
      </c>
      <c r="R567" t="s">
        <v>7</v>
      </c>
      <c r="S567">
        <v>0.88130627200007405</v>
      </c>
      <c r="T567" t="s">
        <v>8</v>
      </c>
      <c r="U567">
        <v>0.95055699600015897</v>
      </c>
      <c r="V567" t="s">
        <v>7</v>
      </c>
      <c r="W567">
        <v>1.3879444510002901</v>
      </c>
      <c r="X567" t="s">
        <v>8</v>
      </c>
      <c r="Y567">
        <v>1.4574088200006301</v>
      </c>
      <c r="Z567" t="s">
        <v>7</v>
      </c>
      <c r="AA567">
        <v>1.5599267500001499</v>
      </c>
      <c r="AB567" t="s">
        <v>8</v>
      </c>
      <c r="AC567">
        <v>1.61938043700138</v>
      </c>
      <c r="AD567" t="s">
        <v>7</v>
      </c>
      <c r="AE567">
        <v>1.7016328390000099</v>
      </c>
      <c r="AF567" t="s">
        <v>8</v>
      </c>
      <c r="AG567">
        <v>1.76102548400012</v>
      </c>
      <c r="AH567" t="s">
        <v>4</v>
      </c>
      <c r="AI567">
        <v>1.91454295699986</v>
      </c>
    </row>
    <row r="568" spans="1:35" x14ac:dyDescent="0.25">
      <c r="A568" s="7">
        <v>42929</v>
      </c>
      <c r="B568" s="3" t="s">
        <v>56</v>
      </c>
      <c r="C568" s="3">
        <f>(COUNT(UserTrials[[#This Row],[Event 1]:[Time 56]])-2)/2</f>
        <v>6</v>
      </c>
      <c r="D568">
        <v>180</v>
      </c>
      <c r="E568" t="s">
        <v>34</v>
      </c>
      <c r="F568" t="s">
        <v>11</v>
      </c>
      <c r="G568" t="s">
        <v>29</v>
      </c>
      <c r="H568" t="s">
        <v>3</v>
      </c>
      <c r="I568">
        <v>0</v>
      </c>
      <c r="J568" t="s">
        <v>7</v>
      </c>
      <c r="K568">
        <v>0.48316801399960202</v>
      </c>
      <c r="L568" t="s">
        <v>8</v>
      </c>
      <c r="M568">
        <v>0.54307950499969504</v>
      </c>
      <c r="N568" t="s">
        <v>7</v>
      </c>
      <c r="O568">
        <v>0.64559743599966102</v>
      </c>
      <c r="P568" t="s">
        <v>8</v>
      </c>
      <c r="Q568">
        <v>0.68438882800001</v>
      </c>
      <c r="R568" t="s">
        <v>7</v>
      </c>
      <c r="S568">
        <v>0.79740576900076099</v>
      </c>
      <c r="T568" t="s">
        <v>8</v>
      </c>
      <c r="U568">
        <v>0.85701205500117705</v>
      </c>
      <c r="V568" t="s">
        <v>7</v>
      </c>
      <c r="W568">
        <v>1.2130321980002901</v>
      </c>
      <c r="X568" t="s">
        <v>8</v>
      </c>
      <c r="Y568">
        <v>1.27233328200054</v>
      </c>
      <c r="Z568" t="s">
        <v>7</v>
      </c>
      <c r="AA568">
        <v>1.36453532599989</v>
      </c>
      <c r="AB568" t="s">
        <v>8</v>
      </c>
      <c r="AC568">
        <v>1.40360140300072</v>
      </c>
      <c r="AD568" t="s">
        <v>7</v>
      </c>
      <c r="AE568">
        <v>1.49638333500115</v>
      </c>
      <c r="AF568" t="s">
        <v>8</v>
      </c>
      <c r="AG568">
        <v>1.5553181750001299</v>
      </c>
      <c r="AH568" t="s">
        <v>4</v>
      </c>
      <c r="AI568">
        <v>1.90154127800087</v>
      </c>
    </row>
    <row r="569" spans="1:35" x14ac:dyDescent="0.25">
      <c r="A569" s="7">
        <v>42929</v>
      </c>
      <c r="B569" s="3" t="s">
        <v>56</v>
      </c>
      <c r="C569" s="3">
        <f>(COUNT(UserTrials[[#This Row],[Event 1]:[Time 56]])-2)/2</f>
        <v>6</v>
      </c>
      <c r="D569">
        <v>181</v>
      </c>
      <c r="E569" t="s">
        <v>34</v>
      </c>
      <c r="F569" t="s">
        <v>11</v>
      </c>
      <c r="G569" t="s">
        <v>29</v>
      </c>
      <c r="H569" t="s">
        <v>3</v>
      </c>
      <c r="I569">
        <v>0</v>
      </c>
      <c r="J569" t="s">
        <v>7</v>
      </c>
      <c r="K569">
        <v>0.25301388700063399</v>
      </c>
      <c r="L569" t="s">
        <v>8</v>
      </c>
      <c r="M569">
        <v>0.32263085600061397</v>
      </c>
      <c r="N569" t="s">
        <v>7</v>
      </c>
      <c r="O569">
        <v>0.41819014200154903</v>
      </c>
      <c r="P569" t="s">
        <v>8</v>
      </c>
      <c r="Q569">
        <v>0.46522203700078502</v>
      </c>
      <c r="R569" t="s">
        <v>7</v>
      </c>
      <c r="S569">
        <v>0.56737372300085498</v>
      </c>
      <c r="T569" t="s">
        <v>8</v>
      </c>
      <c r="U569">
        <v>0.62667480500021999</v>
      </c>
      <c r="V569" t="s">
        <v>7</v>
      </c>
      <c r="W569">
        <v>1.12452312000095</v>
      </c>
      <c r="X569" t="s">
        <v>8</v>
      </c>
      <c r="Y569">
        <v>1.16328399200028</v>
      </c>
      <c r="Z569" t="s">
        <v>7</v>
      </c>
      <c r="AA569">
        <v>1.26613764600006</v>
      </c>
      <c r="AB569" t="s">
        <v>8</v>
      </c>
      <c r="AC569">
        <v>1.31579429300109</v>
      </c>
      <c r="AD569" t="s">
        <v>7</v>
      </c>
      <c r="AE569">
        <v>1.4179154590001399</v>
      </c>
      <c r="AF569" t="s">
        <v>8</v>
      </c>
      <c r="AG569">
        <v>1.4773386230008301</v>
      </c>
      <c r="AH569" t="s">
        <v>4</v>
      </c>
      <c r="AI569">
        <v>1.7546162070011599</v>
      </c>
    </row>
    <row r="570" spans="1:35" x14ac:dyDescent="0.25">
      <c r="A570" s="7">
        <v>42929</v>
      </c>
      <c r="B570" s="3" t="s">
        <v>56</v>
      </c>
      <c r="C570" s="3">
        <f>(COUNT(UserTrials[[#This Row],[Event 1]:[Time 56]])-2)/2</f>
        <v>6</v>
      </c>
      <c r="D570">
        <v>182</v>
      </c>
      <c r="E570" t="s">
        <v>34</v>
      </c>
      <c r="F570" t="s">
        <v>11</v>
      </c>
      <c r="G570" t="s">
        <v>29</v>
      </c>
      <c r="H570" t="s">
        <v>3</v>
      </c>
      <c r="I570">
        <v>0</v>
      </c>
      <c r="J570" t="s">
        <v>7</v>
      </c>
      <c r="K570">
        <v>0.32418739499917099</v>
      </c>
      <c r="L570" t="s">
        <v>8</v>
      </c>
      <c r="M570">
        <v>0.39389592499901399</v>
      </c>
      <c r="N570" t="s">
        <v>7</v>
      </c>
      <c r="O570">
        <v>0.48631161400044198</v>
      </c>
      <c r="P570" t="s">
        <v>8</v>
      </c>
      <c r="Q570">
        <v>0.53871509300006404</v>
      </c>
      <c r="R570" t="s">
        <v>7</v>
      </c>
      <c r="S570">
        <v>0.62807874200006997</v>
      </c>
      <c r="T570" t="s">
        <v>8</v>
      </c>
      <c r="U570">
        <v>0.69754310999996905</v>
      </c>
      <c r="V570" t="s">
        <v>7</v>
      </c>
      <c r="W570">
        <v>1.1551045319993101</v>
      </c>
      <c r="X570" t="s">
        <v>8</v>
      </c>
      <c r="Y570">
        <v>1.21419197199975</v>
      </c>
      <c r="Z570" t="s">
        <v>7</v>
      </c>
      <c r="AA570">
        <v>1.3081031599995101</v>
      </c>
      <c r="AB570" t="s">
        <v>8</v>
      </c>
      <c r="AC570">
        <v>1.35553181800059</v>
      </c>
      <c r="AD570" t="s">
        <v>7</v>
      </c>
      <c r="AE570">
        <v>1.4485273919999599</v>
      </c>
      <c r="AF570" t="s">
        <v>8</v>
      </c>
      <c r="AG570">
        <v>1.5074622310003101</v>
      </c>
      <c r="AH570" t="s">
        <v>4</v>
      </c>
      <c r="AI570">
        <v>1.7625515019990401</v>
      </c>
    </row>
    <row r="571" spans="1:35" x14ac:dyDescent="0.25">
      <c r="A571" s="7">
        <v>42929</v>
      </c>
      <c r="B571" s="3" t="s">
        <v>56</v>
      </c>
      <c r="C571" s="3">
        <f>(COUNT(UserTrials[[#This Row],[Event 1]:[Time 56]])-2)/2</f>
        <v>6</v>
      </c>
      <c r="D571">
        <v>183</v>
      </c>
      <c r="E571" t="s">
        <v>34</v>
      </c>
      <c r="F571" t="s">
        <v>10</v>
      </c>
      <c r="G571" t="s">
        <v>29</v>
      </c>
      <c r="H571" t="s">
        <v>3</v>
      </c>
      <c r="I571" s="1">
        <v>3.0520999644068002E-5</v>
      </c>
      <c r="J571" t="s">
        <v>7</v>
      </c>
      <c r="K571">
        <v>0.71283381799912604</v>
      </c>
      <c r="L571" t="s">
        <v>8</v>
      </c>
      <c r="M571">
        <v>0.77887990300041499</v>
      </c>
      <c r="N571" t="s">
        <v>7</v>
      </c>
      <c r="O571">
        <v>0.88103158900048495</v>
      </c>
      <c r="P571" t="s">
        <v>8</v>
      </c>
      <c r="Q571">
        <v>0.94048527400082005</v>
      </c>
      <c r="R571" t="s">
        <v>7</v>
      </c>
      <c r="S571">
        <v>1.02282924000064</v>
      </c>
      <c r="T571" t="s">
        <v>8</v>
      </c>
      <c r="U571">
        <v>1.0920494439997099</v>
      </c>
      <c r="V571" t="s">
        <v>7</v>
      </c>
      <c r="W571">
        <v>1.44849687200076</v>
      </c>
      <c r="X571" t="s">
        <v>8</v>
      </c>
      <c r="Y571">
        <v>1.5180222809995001</v>
      </c>
      <c r="Z571" t="s">
        <v>7</v>
      </c>
      <c r="AA571">
        <v>1.62038760900031</v>
      </c>
      <c r="AB571" t="s">
        <v>8</v>
      </c>
      <c r="AC571">
        <v>1.66964749100043</v>
      </c>
      <c r="AD571" t="s">
        <v>7</v>
      </c>
      <c r="AE571">
        <v>1.7725011450002</v>
      </c>
      <c r="AF571" t="s">
        <v>8</v>
      </c>
      <c r="AG571">
        <v>1.8419044729998799</v>
      </c>
      <c r="AH571" t="s">
        <v>4</v>
      </c>
      <c r="AI571">
        <v>2.1773844050003301</v>
      </c>
    </row>
    <row r="572" spans="1:35" x14ac:dyDescent="0.25">
      <c r="A572" s="7">
        <v>42929</v>
      </c>
      <c r="B572" s="3" t="s">
        <v>56</v>
      </c>
      <c r="C572" s="3">
        <f>(COUNT(UserTrials[[#This Row],[Event 1]:[Time 56]])-2)/2</f>
        <v>6</v>
      </c>
      <c r="D572">
        <v>184</v>
      </c>
      <c r="E572" t="s">
        <v>34</v>
      </c>
      <c r="F572" t="s">
        <v>10</v>
      </c>
      <c r="G572" t="s">
        <v>29</v>
      </c>
      <c r="H572" t="s">
        <v>3</v>
      </c>
      <c r="I572">
        <v>0</v>
      </c>
      <c r="J572" t="s">
        <v>7</v>
      </c>
      <c r="K572">
        <v>0.62542346999907705</v>
      </c>
      <c r="L572" t="s">
        <v>8</v>
      </c>
      <c r="M572">
        <v>0.71509232399875999</v>
      </c>
      <c r="N572" t="s">
        <v>7</v>
      </c>
      <c r="O572">
        <v>0.80769113299902495</v>
      </c>
      <c r="P572" t="s">
        <v>8</v>
      </c>
      <c r="Q572">
        <v>0.87718602099994303</v>
      </c>
      <c r="R572" t="s">
        <v>7</v>
      </c>
      <c r="S572">
        <v>0.94945826299954195</v>
      </c>
      <c r="T572" t="s">
        <v>8</v>
      </c>
      <c r="U572">
        <v>1.02936059799867</v>
      </c>
      <c r="V572" t="s">
        <v>7</v>
      </c>
      <c r="W572">
        <v>1.5167099039990699</v>
      </c>
      <c r="X572" t="s">
        <v>8</v>
      </c>
      <c r="Y572">
        <v>1.59627651399932</v>
      </c>
      <c r="Z572" t="s">
        <v>7</v>
      </c>
      <c r="AA572">
        <v>1.68921104699984</v>
      </c>
      <c r="AB572" t="s">
        <v>8</v>
      </c>
      <c r="AC572">
        <v>1.74839004999921</v>
      </c>
      <c r="AD572" t="s">
        <v>7</v>
      </c>
      <c r="AE572">
        <v>1.84092781799881</v>
      </c>
      <c r="AF572" t="s">
        <v>8</v>
      </c>
      <c r="AG572">
        <v>1.9101785429993401</v>
      </c>
      <c r="AH572" t="s">
        <v>4</v>
      </c>
      <c r="AI572">
        <v>2.14469708399883</v>
      </c>
    </row>
    <row r="573" spans="1:35" x14ac:dyDescent="0.25">
      <c r="A573" s="7">
        <v>42929</v>
      </c>
      <c r="B573" s="3" t="s">
        <v>56</v>
      </c>
      <c r="C573" s="3">
        <f>(COUNT(UserTrials[[#This Row],[Event 1]:[Time 56]])-2)/2</f>
        <v>6</v>
      </c>
      <c r="D573">
        <v>185</v>
      </c>
      <c r="E573" t="s">
        <v>34</v>
      </c>
      <c r="F573" t="s">
        <v>10</v>
      </c>
      <c r="G573" t="s">
        <v>29</v>
      </c>
      <c r="H573" t="s">
        <v>3</v>
      </c>
      <c r="I573">
        <v>0</v>
      </c>
      <c r="J573" t="s">
        <v>7</v>
      </c>
      <c r="K573">
        <v>0.23320616500131999</v>
      </c>
      <c r="L573" t="s">
        <v>8</v>
      </c>
      <c r="M573">
        <v>0.32235617200058098</v>
      </c>
      <c r="N573" t="s">
        <v>7</v>
      </c>
      <c r="O573">
        <v>0.42514878700058001</v>
      </c>
      <c r="P573" t="s">
        <v>8</v>
      </c>
      <c r="Q573">
        <v>0.48475507300099702</v>
      </c>
      <c r="R573" t="s">
        <v>7</v>
      </c>
      <c r="S573">
        <v>0.57695711800079097</v>
      </c>
      <c r="T573" t="s">
        <v>8</v>
      </c>
      <c r="U573">
        <v>0.64636044500002698</v>
      </c>
      <c r="V573" t="s">
        <v>7</v>
      </c>
      <c r="W573">
        <v>1.02279871800055</v>
      </c>
      <c r="X573" t="s">
        <v>8</v>
      </c>
      <c r="Y573">
        <v>1.0922630850000099</v>
      </c>
      <c r="Z573" t="s">
        <v>7</v>
      </c>
      <c r="AA573">
        <v>1.1949641380015199</v>
      </c>
      <c r="AB573" t="s">
        <v>8</v>
      </c>
      <c r="AC573">
        <v>1.2443460989998101</v>
      </c>
      <c r="AD573" t="s">
        <v>7</v>
      </c>
      <c r="AE573">
        <v>1.3366091870011501</v>
      </c>
      <c r="AF573" t="s">
        <v>8</v>
      </c>
      <c r="AG573">
        <v>1.3958797490013199</v>
      </c>
      <c r="AH573" t="s">
        <v>4</v>
      </c>
      <c r="AI573">
        <v>1.6100106829999199</v>
      </c>
    </row>
    <row r="574" spans="1:35" x14ac:dyDescent="0.25">
      <c r="A574" s="7">
        <v>42929</v>
      </c>
      <c r="B574" s="3" t="s">
        <v>56</v>
      </c>
      <c r="C574" s="3">
        <f>(COUNT(UserTrials[[#This Row],[Event 1]:[Time 56]])-2)/2</f>
        <v>6</v>
      </c>
      <c r="D574">
        <v>186</v>
      </c>
      <c r="E574" t="s">
        <v>34</v>
      </c>
      <c r="F574" t="s">
        <v>10</v>
      </c>
      <c r="G574" t="s">
        <v>29</v>
      </c>
      <c r="H574" t="s">
        <v>3</v>
      </c>
      <c r="I574" s="1">
        <v>3.0520999644068002E-5</v>
      </c>
      <c r="J574" t="s">
        <v>7</v>
      </c>
      <c r="K574">
        <v>0.58727300400096205</v>
      </c>
      <c r="L574" t="s">
        <v>8</v>
      </c>
      <c r="M574">
        <v>0.656676329999754</v>
      </c>
      <c r="N574" t="s">
        <v>7</v>
      </c>
      <c r="O574">
        <v>0.779642911000337</v>
      </c>
      <c r="P574" t="s">
        <v>8</v>
      </c>
      <c r="Q574">
        <v>0.83845566700074403</v>
      </c>
      <c r="R574" t="s">
        <v>7</v>
      </c>
      <c r="S574">
        <v>0.94100411900035397</v>
      </c>
      <c r="T574" t="s">
        <v>8</v>
      </c>
      <c r="U574">
        <v>1.01043796500016</v>
      </c>
      <c r="V574" t="s">
        <v>7</v>
      </c>
      <c r="W574">
        <v>1.46812146900083</v>
      </c>
      <c r="X574" t="s">
        <v>8</v>
      </c>
      <c r="Y574">
        <v>1.5171066670009099</v>
      </c>
      <c r="Z574" t="s">
        <v>7</v>
      </c>
      <c r="AA574">
        <v>1.61956355700021</v>
      </c>
      <c r="AB574" t="s">
        <v>8</v>
      </c>
      <c r="AC574">
        <v>1.6690370819997</v>
      </c>
      <c r="AD574" t="s">
        <v>7</v>
      </c>
      <c r="AE574">
        <v>1.7716770930001</v>
      </c>
      <c r="AF574" t="s">
        <v>8</v>
      </c>
      <c r="AG574">
        <v>1.8408057369997499</v>
      </c>
      <c r="AH574" t="s">
        <v>4</v>
      </c>
      <c r="AI574">
        <v>2.1057225690001302</v>
      </c>
    </row>
    <row r="575" spans="1:35" x14ac:dyDescent="0.25">
      <c r="A575" s="7">
        <v>42929</v>
      </c>
      <c r="B575" s="3" t="s">
        <v>56</v>
      </c>
      <c r="C575" s="3">
        <f>(COUNT(UserTrials[[#This Row],[Event 1]:[Time 56]])-2)/2</f>
        <v>6</v>
      </c>
      <c r="D575">
        <v>187</v>
      </c>
      <c r="E575" t="s">
        <v>34</v>
      </c>
      <c r="F575" t="s">
        <v>10</v>
      </c>
      <c r="G575" t="s">
        <v>29</v>
      </c>
      <c r="H575" t="s">
        <v>3</v>
      </c>
      <c r="I575">
        <v>0</v>
      </c>
      <c r="J575" t="s">
        <v>7</v>
      </c>
      <c r="K575">
        <v>0.41263543399872998</v>
      </c>
      <c r="L575" t="s">
        <v>8</v>
      </c>
      <c r="M575">
        <v>0.481794596998952</v>
      </c>
      <c r="N575" t="s">
        <v>7</v>
      </c>
      <c r="O575">
        <v>0.58483137399889495</v>
      </c>
      <c r="P575" t="s">
        <v>8</v>
      </c>
      <c r="Q575">
        <v>0.64404089599884096</v>
      </c>
      <c r="R575" t="s">
        <v>7</v>
      </c>
      <c r="S575">
        <v>0.75034335399868701</v>
      </c>
      <c r="T575" t="s">
        <v>8</v>
      </c>
      <c r="U575">
        <v>0.82621699899936996</v>
      </c>
      <c r="V575" t="s">
        <v>7</v>
      </c>
      <c r="W575">
        <v>1.20250266899893</v>
      </c>
      <c r="X575" t="s">
        <v>8</v>
      </c>
      <c r="Y575">
        <v>1.25142682699879</v>
      </c>
      <c r="Z575" t="s">
        <v>7</v>
      </c>
      <c r="AA575">
        <v>1.3745460089994499</v>
      </c>
      <c r="AB575" t="s">
        <v>8</v>
      </c>
      <c r="AC575">
        <v>1.4241416129989299</v>
      </c>
      <c r="AD575" t="s">
        <v>7</v>
      </c>
      <c r="AE575">
        <v>1.5265679839994799</v>
      </c>
      <c r="AF575" t="s">
        <v>8</v>
      </c>
      <c r="AG575">
        <v>1.6062566749988001</v>
      </c>
      <c r="AH575" t="s">
        <v>4</v>
      </c>
      <c r="AI575">
        <v>2.0221272689996099</v>
      </c>
    </row>
    <row r="576" spans="1:35" x14ac:dyDescent="0.25">
      <c r="A576" s="7">
        <v>42929</v>
      </c>
      <c r="B576" s="3" t="s">
        <v>56</v>
      </c>
      <c r="C576" s="3">
        <f>(COUNT(UserTrials[[#This Row],[Event 1]:[Time 56]])-2)/2</f>
        <v>6</v>
      </c>
      <c r="D576">
        <v>188</v>
      </c>
      <c r="E576" t="s">
        <v>35</v>
      </c>
      <c r="F576" t="s">
        <v>6</v>
      </c>
      <c r="G576" t="s">
        <v>29</v>
      </c>
      <c r="H576" t="s">
        <v>3</v>
      </c>
      <c r="I576">
        <v>0</v>
      </c>
      <c r="J576" t="s">
        <v>7</v>
      </c>
      <c r="K576">
        <v>18.7195482980005</v>
      </c>
      <c r="L576" t="s">
        <v>8</v>
      </c>
      <c r="M576">
        <v>18.779063023001001</v>
      </c>
      <c r="N576" t="s">
        <v>7</v>
      </c>
      <c r="O576">
        <v>19.033297726000399</v>
      </c>
      <c r="P576" t="s">
        <v>8</v>
      </c>
      <c r="Q576">
        <v>19.082893330001699</v>
      </c>
      <c r="R576" t="s">
        <v>7</v>
      </c>
      <c r="S576">
        <v>19.327269952000201</v>
      </c>
      <c r="T576" t="s">
        <v>8</v>
      </c>
      <c r="U576">
        <v>19.375949945000599</v>
      </c>
      <c r="V576" t="s">
        <v>7</v>
      </c>
      <c r="W576">
        <v>19.610956811000499</v>
      </c>
      <c r="X576" t="s">
        <v>8</v>
      </c>
      <c r="Y576">
        <v>19.660094612001501</v>
      </c>
      <c r="Z576" t="s">
        <v>7</v>
      </c>
      <c r="AA576">
        <v>20.228353424001298</v>
      </c>
      <c r="AB576" t="s">
        <v>8</v>
      </c>
      <c r="AC576">
        <v>20.277216541000598</v>
      </c>
      <c r="AD576" t="s">
        <v>7</v>
      </c>
      <c r="AE576">
        <v>20.511857163000901</v>
      </c>
      <c r="AF576" t="s">
        <v>8</v>
      </c>
      <c r="AG576">
        <v>20.550984281000598</v>
      </c>
      <c r="AH576" t="s">
        <v>4</v>
      </c>
      <c r="AI576">
        <v>21.483992063000098</v>
      </c>
    </row>
    <row r="577" spans="1:35" x14ac:dyDescent="0.25">
      <c r="A577" s="7">
        <v>42929</v>
      </c>
      <c r="B577" s="3" t="s">
        <v>56</v>
      </c>
      <c r="C577" s="3">
        <f>(COUNT(UserTrials[[#This Row],[Event 1]:[Time 56]])-2)/2</f>
        <v>6</v>
      </c>
      <c r="D577">
        <v>189</v>
      </c>
      <c r="E577" t="s">
        <v>35</v>
      </c>
      <c r="F577" t="s">
        <v>6</v>
      </c>
      <c r="G577" t="s">
        <v>29</v>
      </c>
      <c r="H577" t="s">
        <v>3</v>
      </c>
      <c r="I577" s="1">
        <v>3.0519999199896099E-5</v>
      </c>
      <c r="J577" t="s">
        <v>7</v>
      </c>
      <c r="K577">
        <v>3.8415992680001998</v>
      </c>
      <c r="L577" t="s">
        <v>8</v>
      </c>
      <c r="M577">
        <v>3.8764840530002398</v>
      </c>
      <c r="N577" t="s">
        <v>7</v>
      </c>
      <c r="O577">
        <v>4.1104837469993001</v>
      </c>
      <c r="P577" t="s">
        <v>8</v>
      </c>
      <c r="Q577">
        <v>4.1501297119993898</v>
      </c>
      <c r="R577" t="s">
        <v>7</v>
      </c>
      <c r="S577">
        <v>4.3847398139987401</v>
      </c>
      <c r="T577" t="s">
        <v>8</v>
      </c>
      <c r="U577">
        <v>4.4341522969989402</v>
      </c>
      <c r="V577" t="s">
        <v>7</v>
      </c>
      <c r="W577">
        <v>4.6679688699987301</v>
      </c>
      <c r="X577" t="s">
        <v>8</v>
      </c>
      <c r="Y577">
        <v>4.6966580190000897</v>
      </c>
      <c r="Z577" t="s">
        <v>7</v>
      </c>
      <c r="AA577">
        <v>5.2857927669992897</v>
      </c>
      <c r="AB577" t="s">
        <v>8</v>
      </c>
      <c r="AC577">
        <v>5.3347169230000802</v>
      </c>
      <c r="AD577" t="s">
        <v>7</v>
      </c>
      <c r="AE577">
        <v>5.5489394180003702</v>
      </c>
      <c r="AF577" t="s">
        <v>8</v>
      </c>
      <c r="AG577">
        <v>5.5886159009987697</v>
      </c>
      <c r="AH577" t="s">
        <v>4</v>
      </c>
      <c r="AI577">
        <v>6.1587059359990199</v>
      </c>
    </row>
    <row r="578" spans="1:35" x14ac:dyDescent="0.25">
      <c r="A578" s="7">
        <v>42929</v>
      </c>
      <c r="B578" s="3" t="s">
        <v>56</v>
      </c>
      <c r="C578" s="3">
        <f>(COUNT(UserTrials[[#This Row],[Event 1]:[Time 56]])-2)/2</f>
        <v>6</v>
      </c>
      <c r="D578">
        <v>190</v>
      </c>
      <c r="E578" t="s">
        <v>35</v>
      </c>
      <c r="F578" t="s">
        <v>6</v>
      </c>
      <c r="G578" t="s">
        <v>29</v>
      </c>
      <c r="H578" t="s">
        <v>3</v>
      </c>
      <c r="I578">
        <v>0</v>
      </c>
      <c r="J578" t="s">
        <v>7</v>
      </c>
      <c r="K578">
        <v>1.11970089999886</v>
      </c>
      <c r="L578" t="s">
        <v>8</v>
      </c>
      <c r="M578">
        <v>1.15867541599982</v>
      </c>
      <c r="N578" t="s">
        <v>7</v>
      </c>
      <c r="O578">
        <v>1.4230428809987601</v>
      </c>
      <c r="P578" t="s">
        <v>8</v>
      </c>
      <c r="Q578">
        <v>1.4621089569991399</v>
      </c>
      <c r="R578" t="s">
        <v>7</v>
      </c>
      <c r="S578">
        <v>1.69879444499929</v>
      </c>
      <c r="T578" t="s">
        <v>8</v>
      </c>
      <c r="U578">
        <v>1.745460094</v>
      </c>
      <c r="V578" t="s">
        <v>7</v>
      </c>
      <c r="W578">
        <v>2.0104990079998899</v>
      </c>
      <c r="X578" t="s">
        <v>8</v>
      </c>
      <c r="Y578">
        <v>2.0393712799996102</v>
      </c>
      <c r="Z578" t="s">
        <v>7</v>
      </c>
      <c r="AA578">
        <v>2.6504501759991399</v>
      </c>
      <c r="AB578" t="s">
        <v>8</v>
      </c>
      <c r="AC578">
        <v>2.7171371889999101</v>
      </c>
      <c r="AD578" t="s">
        <v>7</v>
      </c>
      <c r="AE578">
        <v>2.8907675869995701</v>
      </c>
      <c r="AF578" t="s">
        <v>8</v>
      </c>
      <c r="AG578">
        <v>2.9293758579988198</v>
      </c>
      <c r="AH578" t="s">
        <v>4</v>
      </c>
      <c r="AI578">
        <v>3.40711124699919</v>
      </c>
    </row>
    <row r="579" spans="1:35" x14ac:dyDescent="0.25">
      <c r="A579" s="7">
        <v>42929</v>
      </c>
      <c r="B579" s="3" t="s">
        <v>56</v>
      </c>
      <c r="C579" s="3">
        <f>(COUNT(UserTrials[[#This Row],[Event 1]:[Time 56]])-2)/2</f>
        <v>6</v>
      </c>
      <c r="D579">
        <v>191</v>
      </c>
      <c r="E579" t="s">
        <v>35</v>
      </c>
      <c r="F579" t="s">
        <v>6</v>
      </c>
      <c r="G579" t="s">
        <v>29</v>
      </c>
      <c r="H579" t="s">
        <v>3</v>
      </c>
      <c r="I579">
        <v>0</v>
      </c>
      <c r="J579" t="s">
        <v>7</v>
      </c>
      <c r="K579">
        <v>0.86006409299989095</v>
      </c>
      <c r="L579" t="s">
        <v>8</v>
      </c>
      <c r="M579">
        <v>0.91887684999892305</v>
      </c>
      <c r="N579" t="s">
        <v>7</v>
      </c>
      <c r="O579">
        <v>1.1531512279998399</v>
      </c>
      <c r="P579" t="s">
        <v>8</v>
      </c>
      <c r="Q579">
        <v>1.19221730499884</v>
      </c>
      <c r="R579" t="s">
        <v>7</v>
      </c>
      <c r="S579">
        <v>1.46696169599999</v>
      </c>
      <c r="T579" t="s">
        <v>8</v>
      </c>
      <c r="U579">
        <v>1.49613917299939</v>
      </c>
      <c r="V579" t="s">
        <v>7</v>
      </c>
      <c r="W579">
        <v>1.7404242329994299</v>
      </c>
      <c r="X579" t="s">
        <v>8</v>
      </c>
      <c r="Y579">
        <v>1.7589806189989701</v>
      </c>
      <c r="Z579" t="s">
        <v>7</v>
      </c>
      <c r="AA579">
        <v>2.3281550430001499</v>
      </c>
      <c r="AB579" t="s">
        <v>8</v>
      </c>
      <c r="AC579">
        <v>2.3668853959988998</v>
      </c>
      <c r="AD579" t="s">
        <v>7</v>
      </c>
      <c r="AE579">
        <v>2.5842820079997102</v>
      </c>
      <c r="AF579" t="s">
        <v>8</v>
      </c>
      <c r="AG579">
        <v>2.61001068099903</v>
      </c>
      <c r="AH579" t="s">
        <v>4</v>
      </c>
      <c r="AI579">
        <v>3.0875934689993301</v>
      </c>
    </row>
    <row r="580" spans="1:35" x14ac:dyDescent="0.25">
      <c r="A580" s="7">
        <v>42929</v>
      </c>
      <c r="B580" s="3" t="s">
        <v>56</v>
      </c>
      <c r="C580" s="3">
        <f>(COUNT(UserTrials[[#This Row],[Event 1]:[Time 56]])-2)/2</f>
        <v>6</v>
      </c>
      <c r="D580">
        <v>192</v>
      </c>
      <c r="E580" t="s">
        <v>35</v>
      </c>
      <c r="F580" t="s">
        <v>6</v>
      </c>
      <c r="G580" t="s">
        <v>29</v>
      </c>
      <c r="H580" t="s">
        <v>3</v>
      </c>
      <c r="I580">
        <v>0</v>
      </c>
      <c r="J580" t="s">
        <v>7</v>
      </c>
      <c r="K580">
        <v>0.90715702700072098</v>
      </c>
      <c r="L580" t="s">
        <v>8</v>
      </c>
      <c r="M580">
        <v>0.94558217600024297</v>
      </c>
      <c r="N580" t="s">
        <v>7</v>
      </c>
      <c r="O580">
        <v>1.17018159600047</v>
      </c>
      <c r="P580" t="s">
        <v>8</v>
      </c>
      <c r="Q580">
        <v>1.20021364200147</v>
      </c>
      <c r="R580" t="s">
        <v>7</v>
      </c>
      <c r="S580">
        <v>1.45402105799985</v>
      </c>
      <c r="T580" t="s">
        <v>8</v>
      </c>
      <c r="U580">
        <v>1.49238516700097</v>
      </c>
      <c r="V580" t="s">
        <v>7</v>
      </c>
      <c r="W580">
        <v>1.72708683000018</v>
      </c>
      <c r="X580" t="s">
        <v>8</v>
      </c>
      <c r="Y580">
        <v>1.7762856690005699</v>
      </c>
      <c r="Z580" t="s">
        <v>7</v>
      </c>
      <c r="AA580">
        <v>2.3146039969997201</v>
      </c>
      <c r="AB580" t="s">
        <v>8</v>
      </c>
      <c r="AC580">
        <v>2.3533038290006498</v>
      </c>
      <c r="AD580" t="s">
        <v>7</v>
      </c>
      <c r="AE580">
        <v>2.5674347620006301</v>
      </c>
      <c r="AF580" t="s">
        <v>8</v>
      </c>
      <c r="AG580">
        <v>2.6166641220006501</v>
      </c>
      <c r="AH580" t="s">
        <v>4</v>
      </c>
      <c r="AI580">
        <v>3.01318480000009</v>
      </c>
    </row>
    <row r="581" spans="1:35" x14ac:dyDescent="0.25">
      <c r="A581" s="7">
        <v>42929</v>
      </c>
      <c r="B581" s="3" t="s">
        <v>56</v>
      </c>
      <c r="C581" s="3">
        <f>(COUNT(UserTrials[[#This Row],[Event 1]:[Time 56]])-2)/2</f>
        <v>6</v>
      </c>
      <c r="D581">
        <v>193</v>
      </c>
      <c r="E581" t="s">
        <v>35</v>
      </c>
      <c r="F581" t="s">
        <v>6</v>
      </c>
      <c r="G581" t="s">
        <v>29</v>
      </c>
      <c r="H581" t="s">
        <v>3</v>
      </c>
      <c r="I581">
        <v>0</v>
      </c>
      <c r="J581" t="s">
        <v>7</v>
      </c>
      <c r="K581">
        <v>0.75684419400022296</v>
      </c>
      <c r="L581" t="s">
        <v>8</v>
      </c>
      <c r="M581">
        <v>0.78574698600095805</v>
      </c>
      <c r="N581" t="s">
        <v>7</v>
      </c>
      <c r="O581">
        <v>1.0605829390005901</v>
      </c>
      <c r="P581" t="s">
        <v>8</v>
      </c>
      <c r="Q581">
        <v>1.0996184949999499</v>
      </c>
      <c r="R581" t="s">
        <v>7</v>
      </c>
      <c r="S581">
        <v>1.31374942799993</v>
      </c>
      <c r="T581" t="s">
        <v>8</v>
      </c>
      <c r="U581">
        <v>1.3833663969999099</v>
      </c>
      <c r="V581" t="s">
        <v>7</v>
      </c>
      <c r="W581">
        <v>1.6071722880005801</v>
      </c>
      <c r="X581" t="s">
        <v>8</v>
      </c>
      <c r="Y581">
        <v>1.64648252699953</v>
      </c>
      <c r="Z581" t="s">
        <v>7</v>
      </c>
      <c r="AA581">
        <v>2.1744544470002398</v>
      </c>
      <c r="AB581" t="s">
        <v>8</v>
      </c>
      <c r="AC581">
        <v>2.2235006869996101</v>
      </c>
      <c r="AD581" t="s">
        <v>7</v>
      </c>
      <c r="AE581">
        <v>2.41724401000101</v>
      </c>
      <c r="AF581" t="s">
        <v>8</v>
      </c>
      <c r="AG581">
        <v>2.44626888399943</v>
      </c>
      <c r="AH581" t="s">
        <v>4</v>
      </c>
      <c r="AI581">
        <v>2.8833511360007802</v>
      </c>
    </row>
    <row r="582" spans="1:35" x14ac:dyDescent="0.25">
      <c r="A582" s="7">
        <v>42929</v>
      </c>
      <c r="B582" s="3" t="s">
        <v>56</v>
      </c>
      <c r="C582" s="3">
        <f>(COUNT(UserTrials[[#This Row],[Event 1]:[Time 56]])-2)/2</f>
        <v>6</v>
      </c>
      <c r="D582">
        <v>194</v>
      </c>
      <c r="E582" t="s">
        <v>35</v>
      </c>
      <c r="F582" t="s">
        <v>6</v>
      </c>
      <c r="G582" t="s">
        <v>29</v>
      </c>
      <c r="H582" t="s">
        <v>3</v>
      </c>
      <c r="I582">
        <v>0</v>
      </c>
      <c r="J582" t="s">
        <v>7</v>
      </c>
      <c r="K582">
        <v>0.76883869899938795</v>
      </c>
      <c r="L582" t="s">
        <v>8</v>
      </c>
      <c r="M582">
        <v>0.80912558999989403</v>
      </c>
      <c r="N582" t="s">
        <v>7</v>
      </c>
      <c r="O582">
        <v>1.09235464700032</v>
      </c>
      <c r="P582" t="s">
        <v>8</v>
      </c>
      <c r="Q582">
        <v>1.1210132760006599</v>
      </c>
      <c r="R582" t="s">
        <v>7</v>
      </c>
      <c r="S582">
        <v>1.3860827099997499</v>
      </c>
      <c r="T582" t="s">
        <v>8</v>
      </c>
      <c r="U582">
        <v>1.4249961839996099</v>
      </c>
      <c r="V582" t="s">
        <v>7</v>
      </c>
      <c r="W582">
        <v>1.66912864299956</v>
      </c>
      <c r="X582" t="s">
        <v>8</v>
      </c>
      <c r="Y582">
        <v>1.6976957110000499</v>
      </c>
      <c r="Z582" t="s">
        <v>7</v>
      </c>
      <c r="AA582">
        <v>2.2765756129992898</v>
      </c>
      <c r="AB582" t="s">
        <v>8</v>
      </c>
      <c r="AC582">
        <v>2.3257134129999</v>
      </c>
      <c r="AD582" t="s">
        <v>7</v>
      </c>
      <c r="AE582">
        <v>2.4992217309991198</v>
      </c>
      <c r="AF582" t="s">
        <v>8</v>
      </c>
      <c r="AG582">
        <v>2.5483900500002998</v>
      </c>
      <c r="AH582" t="s">
        <v>4</v>
      </c>
      <c r="AI582">
        <v>3.1778116889999999</v>
      </c>
    </row>
    <row r="583" spans="1:35" x14ac:dyDescent="0.25">
      <c r="A583" s="7">
        <v>42929</v>
      </c>
      <c r="B583" s="3" t="s">
        <v>56</v>
      </c>
      <c r="C583" s="3">
        <f>(COUNT(UserTrials[[#This Row],[Event 1]:[Time 56]])-2)/2</f>
        <v>6</v>
      </c>
      <c r="D583">
        <v>195</v>
      </c>
      <c r="E583" t="s">
        <v>35</v>
      </c>
      <c r="F583" t="s">
        <v>6</v>
      </c>
      <c r="G583" t="s">
        <v>29</v>
      </c>
      <c r="H583" t="s">
        <v>3</v>
      </c>
      <c r="I583">
        <v>0</v>
      </c>
      <c r="J583" t="s">
        <v>7</v>
      </c>
      <c r="K583">
        <v>1.07211964099951</v>
      </c>
      <c r="L583" t="s">
        <v>8</v>
      </c>
      <c r="M583">
        <v>1.1007172289992</v>
      </c>
      <c r="N583" t="s">
        <v>7</v>
      </c>
      <c r="O583">
        <v>1.3555623369993499</v>
      </c>
      <c r="P583" t="s">
        <v>8</v>
      </c>
      <c r="Q583">
        <v>1.3947199750000401</v>
      </c>
      <c r="R583" t="s">
        <v>7</v>
      </c>
      <c r="S583">
        <v>1.6593926440000299</v>
      </c>
      <c r="T583" t="s">
        <v>8</v>
      </c>
      <c r="U583">
        <v>1.69861132400001</v>
      </c>
      <c r="V583" t="s">
        <v>7</v>
      </c>
      <c r="W583">
        <v>1.95367007399909</v>
      </c>
      <c r="X583" t="s">
        <v>8</v>
      </c>
      <c r="Y583">
        <v>1.9825118259996</v>
      </c>
      <c r="Z583" t="s">
        <v>7</v>
      </c>
      <c r="AA583">
        <v>2.5608423619996699</v>
      </c>
      <c r="AB583" t="s">
        <v>8</v>
      </c>
      <c r="AC583">
        <v>2.5997253160003302</v>
      </c>
      <c r="AD583" t="s">
        <v>7</v>
      </c>
      <c r="AE583">
        <v>2.82386693099942</v>
      </c>
      <c r="AF583" t="s">
        <v>8</v>
      </c>
      <c r="AG583">
        <v>2.8628719669995899</v>
      </c>
      <c r="AH583" t="s">
        <v>4</v>
      </c>
      <c r="AI583">
        <v>3.4010071720003898</v>
      </c>
    </row>
    <row r="584" spans="1:35" x14ac:dyDescent="0.25">
      <c r="A584" s="7">
        <v>42929</v>
      </c>
      <c r="B584" s="3" t="s">
        <v>56</v>
      </c>
      <c r="C584" s="3">
        <f>(COUNT(UserTrials[[#This Row],[Event 1]:[Time 56]])-2)/2</f>
        <v>6</v>
      </c>
      <c r="D584">
        <v>196</v>
      </c>
      <c r="E584" t="s">
        <v>35</v>
      </c>
      <c r="F584" t="s">
        <v>6</v>
      </c>
      <c r="G584" t="s">
        <v>29</v>
      </c>
      <c r="H584" t="s">
        <v>3</v>
      </c>
      <c r="I584">
        <v>0</v>
      </c>
      <c r="J584" t="s">
        <v>7</v>
      </c>
      <c r="K584">
        <v>0.77881886199975203</v>
      </c>
      <c r="L584" t="s">
        <v>8</v>
      </c>
      <c r="M584">
        <v>0.81779337700027099</v>
      </c>
      <c r="N584" t="s">
        <v>7</v>
      </c>
      <c r="O584">
        <v>1.0417213489999899</v>
      </c>
      <c r="P584" t="s">
        <v>8</v>
      </c>
      <c r="Q584">
        <v>1.0911033110005499</v>
      </c>
      <c r="R584" t="s">
        <v>7</v>
      </c>
      <c r="S584">
        <v>1.3155806499999001</v>
      </c>
      <c r="T584" t="s">
        <v>8</v>
      </c>
      <c r="U584">
        <v>1.3746375699993201</v>
      </c>
      <c r="V584" t="s">
        <v>7</v>
      </c>
      <c r="W584">
        <v>1.6088203880008201</v>
      </c>
      <c r="X584" t="s">
        <v>8</v>
      </c>
      <c r="Y584">
        <v>1.6376316189998701</v>
      </c>
      <c r="Z584" t="s">
        <v>7</v>
      </c>
      <c r="AA584">
        <v>2.2266137639999202</v>
      </c>
      <c r="AB584" t="s">
        <v>8</v>
      </c>
      <c r="AC584">
        <v>2.2550892720009799</v>
      </c>
      <c r="AD584" t="s">
        <v>7</v>
      </c>
      <c r="AE584">
        <v>2.4897909350002001</v>
      </c>
      <c r="AF584" t="s">
        <v>8</v>
      </c>
      <c r="AG584">
        <v>2.5288570110005799</v>
      </c>
      <c r="AH584" t="s">
        <v>4</v>
      </c>
      <c r="AI584">
        <v>2.9150618029998401</v>
      </c>
    </row>
    <row r="585" spans="1:35" x14ac:dyDescent="0.25">
      <c r="A585" s="7">
        <v>42929</v>
      </c>
      <c r="B585" s="3" t="s">
        <v>56</v>
      </c>
      <c r="C585" s="3">
        <f>(COUNT(UserTrials[[#This Row],[Event 1]:[Time 56]])-2)/2</f>
        <v>6</v>
      </c>
      <c r="D585">
        <v>197</v>
      </c>
      <c r="E585" t="s">
        <v>35</v>
      </c>
      <c r="F585" t="s">
        <v>6</v>
      </c>
      <c r="G585" t="s">
        <v>29</v>
      </c>
      <c r="H585" t="s">
        <v>3</v>
      </c>
      <c r="I585" s="1">
        <v>3.0520999644068002E-5</v>
      </c>
      <c r="J585" t="s">
        <v>7</v>
      </c>
      <c r="K585">
        <v>0.58626583300065205</v>
      </c>
      <c r="L585" t="s">
        <v>8</v>
      </c>
      <c r="M585">
        <v>0.62536243000067704</v>
      </c>
      <c r="N585" t="s">
        <v>7</v>
      </c>
      <c r="O585">
        <v>0.89009614099995804</v>
      </c>
      <c r="P585" t="s">
        <v>8</v>
      </c>
      <c r="Q585">
        <v>0.93926445999932096</v>
      </c>
      <c r="R585" t="s">
        <v>7</v>
      </c>
      <c r="S585">
        <v>1.1840378470005799</v>
      </c>
      <c r="T585" t="s">
        <v>8</v>
      </c>
      <c r="U585">
        <v>1.21318480300033</v>
      </c>
      <c r="V585" t="s">
        <v>7</v>
      </c>
      <c r="W585">
        <v>1.48734930799946</v>
      </c>
      <c r="X585" t="s">
        <v>8</v>
      </c>
      <c r="Y585">
        <v>1.5366091880005099</v>
      </c>
      <c r="Z585" t="s">
        <v>7</v>
      </c>
      <c r="AA585">
        <v>2.0546009459994798</v>
      </c>
      <c r="AB585" t="s">
        <v>8</v>
      </c>
      <c r="AC585">
        <v>2.09327025899983</v>
      </c>
      <c r="AD585" t="s">
        <v>7</v>
      </c>
      <c r="AE585">
        <v>2.30749275299967</v>
      </c>
      <c r="AF585" t="s">
        <v>8</v>
      </c>
      <c r="AG585">
        <v>2.34643674700055</v>
      </c>
      <c r="AH585" t="s">
        <v>4</v>
      </c>
      <c r="AI585">
        <v>2.77540058100021</v>
      </c>
    </row>
    <row r="586" spans="1:35" x14ac:dyDescent="0.25">
      <c r="A586" s="7">
        <v>42929</v>
      </c>
      <c r="B586" s="3" t="s">
        <v>56</v>
      </c>
      <c r="C586" s="3">
        <f>(COUNT(UserTrials[[#This Row],[Event 1]:[Time 56]])-2)/2</f>
        <v>6</v>
      </c>
      <c r="D586">
        <v>198</v>
      </c>
      <c r="E586" t="s">
        <v>35</v>
      </c>
      <c r="F586" t="s">
        <v>6</v>
      </c>
      <c r="G586" t="s">
        <v>29</v>
      </c>
      <c r="H586" t="s">
        <v>3</v>
      </c>
      <c r="I586">
        <v>0</v>
      </c>
      <c r="J586" t="s">
        <v>7</v>
      </c>
      <c r="K586">
        <v>0.58367159900080801</v>
      </c>
      <c r="L586" t="s">
        <v>8</v>
      </c>
      <c r="M586">
        <v>0.613459484000486</v>
      </c>
      <c r="N586" t="s">
        <v>7</v>
      </c>
      <c r="O586">
        <v>0.85991149000073996</v>
      </c>
      <c r="P586" t="s">
        <v>8</v>
      </c>
      <c r="Q586">
        <v>0.89574240799993199</v>
      </c>
      <c r="R586" t="s">
        <v>7</v>
      </c>
      <c r="S586">
        <v>1.13013886699991</v>
      </c>
      <c r="T586" t="s">
        <v>8</v>
      </c>
      <c r="U586">
        <v>1.1688386990008399</v>
      </c>
      <c r="V586" t="s">
        <v>7</v>
      </c>
      <c r="W586">
        <v>1.4229513190002701</v>
      </c>
      <c r="X586" t="s">
        <v>8</v>
      </c>
      <c r="Y586">
        <v>1.45197619300051</v>
      </c>
      <c r="Z586" t="s">
        <v>7</v>
      </c>
      <c r="AA586">
        <v>1.96145276800052</v>
      </c>
      <c r="AB586" t="s">
        <v>8</v>
      </c>
      <c r="AC586">
        <v>1.98901266600114</v>
      </c>
      <c r="AD586" t="s">
        <v>7</v>
      </c>
      <c r="AE586">
        <v>2.2224324729995701</v>
      </c>
      <c r="AF586" t="s">
        <v>8</v>
      </c>
      <c r="AG586">
        <v>2.2320158689999499</v>
      </c>
      <c r="AH586" t="s">
        <v>4</v>
      </c>
      <c r="AI586">
        <v>2.7391118560008101</v>
      </c>
    </row>
    <row r="587" spans="1:35" x14ac:dyDescent="0.25">
      <c r="A587" s="7">
        <v>42929</v>
      </c>
      <c r="B587" s="3" t="s">
        <v>56</v>
      </c>
      <c r="C587" s="3">
        <f>(COUNT(UserTrials[[#This Row],[Event 1]:[Time 56]])-2)/2</f>
        <v>6</v>
      </c>
      <c r="D587">
        <v>199</v>
      </c>
      <c r="E587" t="s">
        <v>35</v>
      </c>
      <c r="F587" t="s">
        <v>6</v>
      </c>
      <c r="G587" t="s">
        <v>29</v>
      </c>
      <c r="H587" t="s">
        <v>3</v>
      </c>
      <c r="I587">
        <v>0</v>
      </c>
      <c r="J587" t="s">
        <v>7</v>
      </c>
      <c r="K587">
        <v>0.59615443300026505</v>
      </c>
      <c r="L587" t="s">
        <v>8</v>
      </c>
      <c r="M587">
        <v>0.62682740600030196</v>
      </c>
      <c r="N587" t="s">
        <v>7</v>
      </c>
      <c r="O587">
        <v>0.86952540699894598</v>
      </c>
      <c r="P587" t="s">
        <v>8</v>
      </c>
      <c r="Q587">
        <v>0.88142835299913702</v>
      </c>
      <c r="R587" t="s">
        <v>7</v>
      </c>
      <c r="S587">
        <v>1.1231802219990601</v>
      </c>
      <c r="T587" t="s">
        <v>8</v>
      </c>
      <c r="U587">
        <v>1.1620021359995001</v>
      </c>
      <c r="V587" t="s">
        <v>7</v>
      </c>
      <c r="W587">
        <v>1.3761025479998299</v>
      </c>
      <c r="X587" t="s">
        <v>8</v>
      </c>
      <c r="Y587">
        <v>1.41495498199947</v>
      </c>
      <c r="Z587" t="s">
        <v>7</v>
      </c>
      <c r="AA587">
        <v>1.94341523000002</v>
      </c>
      <c r="AB587" t="s">
        <v>8</v>
      </c>
      <c r="AC587">
        <v>1.9820845409994901</v>
      </c>
      <c r="AD587" t="s">
        <v>7</v>
      </c>
      <c r="AE587">
        <v>2.1562032660003698</v>
      </c>
      <c r="AF587" t="s">
        <v>8</v>
      </c>
      <c r="AG587">
        <v>2.18629635300021</v>
      </c>
      <c r="AH587" t="s">
        <v>4</v>
      </c>
      <c r="AI587">
        <v>2.7245841599997198</v>
      </c>
    </row>
    <row r="588" spans="1:35" x14ac:dyDescent="0.25">
      <c r="A588" s="7">
        <v>42929</v>
      </c>
      <c r="B588" s="3" t="s">
        <v>56</v>
      </c>
      <c r="C588" s="3">
        <f>(COUNT(UserTrials[[#This Row],[Event 1]:[Time 56]])-2)/2</f>
        <v>6</v>
      </c>
      <c r="D588">
        <v>200</v>
      </c>
      <c r="E588" t="s">
        <v>35</v>
      </c>
      <c r="F588" t="s">
        <v>6</v>
      </c>
      <c r="G588" t="s">
        <v>29</v>
      </c>
      <c r="H588" t="s">
        <v>3</v>
      </c>
      <c r="I588" s="1">
        <v>3.0520999644068002E-5</v>
      </c>
      <c r="J588" t="s">
        <v>7</v>
      </c>
      <c r="K588">
        <v>0.58510605899937196</v>
      </c>
      <c r="L588" t="s">
        <v>8</v>
      </c>
      <c r="M588">
        <v>0.63403021500016599</v>
      </c>
      <c r="N588" t="s">
        <v>7</v>
      </c>
      <c r="O588">
        <v>0.86842667600103596</v>
      </c>
      <c r="P588" t="s">
        <v>8</v>
      </c>
      <c r="Q588">
        <v>0.89693270300085703</v>
      </c>
      <c r="R588" t="s">
        <v>7</v>
      </c>
      <c r="S588">
        <v>1.1520219739995801</v>
      </c>
      <c r="T588" t="s">
        <v>8</v>
      </c>
      <c r="U588">
        <v>1.1602624740007701</v>
      </c>
      <c r="V588" t="s">
        <v>7</v>
      </c>
      <c r="W588">
        <v>1.44535327300036</v>
      </c>
      <c r="X588" t="s">
        <v>8</v>
      </c>
      <c r="Y588">
        <v>1.4844803910000299</v>
      </c>
      <c r="Z588" t="s">
        <v>7</v>
      </c>
      <c r="AA588">
        <v>2.01275751700086</v>
      </c>
      <c r="AB588" t="s">
        <v>8</v>
      </c>
      <c r="AC588">
        <v>2.0719059969996998</v>
      </c>
      <c r="AD588" t="s">
        <v>7</v>
      </c>
      <c r="AE588">
        <v>2.2756905229998599</v>
      </c>
      <c r="AF588" t="s">
        <v>8</v>
      </c>
      <c r="AG588">
        <v>2.2943079520009602</v>
      </c>
      <c r="AH588" t="s">
        <v>4</v>
      </c>
      <c r="AI588">
        <v>2.7110331149997302</v>
      </c>
    </row>
    <row r="589" spans="1:35" x14ac:dyDescent="0.25">
      <c r="A589" s="7">
        <v>42929</v>
      </c>
      <c r="B589" s="3" t="s">
        <v>56</v>
      </c>
      <c r="C589" s="3">
        <f>(COUNT(UserTrials[[#This Row],[Event 1]:[Time 56]])-2)/2</f>
        <v>6</v>
      </c>
      <c r="D589">
        <v>201</v>
      </c>
      <c r="E589" t="s">
        <v>35</v>
      </c>
      <c r="F589" t="s">
        <v>6</v>
      </c>
      <c r="G589" t="s">
        <v>29</v>
      </c>
      <c r="H589" t="s">
        <v>3</v>
      </c>
      <c r="I589">
        <v>0</v>
      </c>
      <c r="J589" t="s">
        <v>7</v>
      </c>
      <c r="K589">
        <v>0.55641690800075505</v>
      </c>
      <c r="L589" t="s">
        <v>8</v>
      </c>
      <c r="M589">
        <v>0.60518846200102405</v>
      </c>
      <c r="N589" t="s">
        <v>7</v>
      </c>
      <c r="O589">
        <v>0.83909659600067199</v>
      </c>
      <c r="P589" t="s">
        <v>8</v>
      </c>
      <c r="Q589">
        <v>0.847825422000823</v>
      </c>
      <c r="R589" t="s">
        <v>7</v>
      </c>
      <c r="S589">
        <v>1.1049900810012301</v>
      </c>
      <c r="T589" t="s">
        <v>8</v>
      </c>
      <c r="U589">
        <v>1.15177781100101</v>
      </c>
      <c r="V589" t="s">
        <v>7</v>
      </c>
      <c r="W589">
        <v>1.3961544320009101</v>
      </c>
      <c r="X589" t="s">
        <v>8</v>
      </c>
      <c r="Y589">
        <v>1.41556538999975</v>
      </c>
      <c r="Z589" t="s">
        <v>7</v>
      </c>
      <c r="AA589">
        <v>1.9329772609999001</v>
      </c>
      <c r="AB589" t="s">
        <v>8</v>
      </c>
      <c r="AC589">
        <v>1.98220662200037</v>
      </c>
      <c r="AD589" t="s">
        <v>7</v>
      </c>
      <c r="AE589">
        <v>2.22640012100055</v>
      </c>
      <c r="AF589" t="s">
        <v>8</v>
      </c>
      <c r="AG589">
        <v>2.24520067100093</v>
      </c>
      <c r="AH589" t="s">
        <v>4</v>
      </c>
      <c r="AI589">
        <v>2.8845109110006799</v>
      </c>
    </row>
    <row r="590" spans="1:35" x14ac:dyDescent="0.25">
      <c r="A590" s="7">
        <v>42929</v>
      </c>
      <c r="B590" s="3" t="s">
        <v>56</v>
      </c>
      <c r="C590" s="3">
        <f>(COUNT(UserTrials[[#This Row],[Event 1]:[Time 56]])-2)/2</f>
        <v>6</v>
      </c>
      <c r="D590">
        <v>202</v>
      </c>
      <c r="E590" t="s">
        <v>35</v>
      </c>
      <c r="F590" t="s">
        <v>6</v>
      </c>
      <c r="G590" t="s">
        <v>29</v>
      </c>
      <c r="H590" t="s">
        <v>3</v>
      </c>
      <c r="I590">
        <v>0</v>
      </c>
      <c r="J590" t="s">
        <v>7</v>
      </c>
      <c r="K590">
        <v>0.64730657699874405</v>
      </c>
      <c r="L590" t="s">
        <v>8</v>
      </c>
      <c r="M590">
        <v>0.67648405299951198</v>
      </c>
      <c r="N590" t="s">
        <v>7</v>
      </c>
      <c r="O590">
        <v>0.86986113199964099</v>
      </c>
      <c r="P590" t="s">
        <v>8</v>
      </c>
      <c r="Q590">
        <v>0.92931481800042004</v>
      </c>
      <c r="R590" t="s">
        <v>7</v>
      </c>
      <c r="S590">
        <v>1.1836716010002399</v>
      </c>
      <c r="T590" t="s">
        <v>8</v>
      </c>
      <c r="U590">
        <v>1.23293148199991</v>
      </c>
      <c r="V590" t="s">
        <v>7</v>
      </c>
      <c r="W590">
        <v>1.48741034599879</v>
      </c>
      <c r="X590" t="s">
        <v>8</v>
      </c>
      <c r="Y590">
        <v>1.5265374629998401</v>
      </c>
      <c r="Z590" t="s">
        <v>7</v>
      </c>
      <c r="AA590">
        <v>2.07492751399877</v>
      </c>
      <c r="AB590" t="s">
        <v>8</v>
      </c>
      <c r="AC590">
        <v>2.1138409880004398</v>
      </c>
      <c r="AD590" t="s">
        <v>7</v>
      </c>
      <c r="AE590">
        <v>2.3075232720002501</v>
      </c>
      <c r="AF590" t="s">
        <v>8</v>
      </c>
      <c r="AG590">
        <v>2.3568136729991198</v>
      </c>
      <c r="AH590" t="s">
        <v>4</v>
      </c>
      <c r="AI590">
        <v>2.7635891949994398</v>
      </c>
    </row>
    <row r="591" spans="1:35" x14ac:dyDescent="0.25">
      <c r="A591" s="7">
        <v>42929</v>
      </c>
      <c r="B591" s="3" t="s">
        <v>56</v>
      </c>
      <c r="C591" s="3">
        <f>(COUNT(UserTrials[[#This Row],[Event 1]:[Time 56]])-2)/2</f>
        <v>6</v>
      </c>
      <c r="D591">
        <v>203</v>
      </c>
      <c r="E591" t="s">
        <v>35</v>
      </c>
      <c r="F591" t="s">
        <v>6</v>
      </c>
      <c r="G591" t="s">
        <v>29</v>
      </c>
      <c r="H591" t="s">
        <v>3</v>
      </c>
      <c r="I591">
        <v>0</v>
      </c>
      <c r="J591" t="s">
        <v>7</v>
      </c>
      <c r="K591">
        <v>0.677186023000103</v>
      </c>
      <c r="L591" t="s">
        <v>8</v>
      </c>
      <c r="M591">
        <v>0.71616053799880297</v>
      </c>
      <c r="N591" t="s">
        <v>7</v>
      </c>
      <c r="O591">
        <v>0.93013886799962997</v>
      </c>
      <c r="P591" t="s">
        <v>8</v>
      </c>
      <c r="Q591">
        <v>0.95913322299929804</v>
      </c>
      <c r="R591" t="s">
        <v>7</v>
      </c>
      <c r="S591">
        <v>1.1936822829993601</v>
      </c>
      <c r="T591" t="s">
        <v>8</v>
      </c>
      <c r="U591">
        <v>1.23277887999938</v>
      </c>
      <c r="V591" t="s">
        <v>7</v>
      </c>
      <c r="W591">
        <v>1.46848771499935</v>
      </c>
      <c r="X591" t="s">
        <v>8</v>
      </c>
      <c r="Y591">
        <v>1.5059056919999401</v>
      </c>
      <c r="Z591" t="s">
        <v>7</v>
      </c>
      <c r="AA591">
        <v>2.0033877609985198</v>
      </c>
      <c r="AB591" t="s">
        <v>8</v>
      </c>
      <c r="AC591">
        <v>2.0321989929998301</v>
      </c>
      <c r="AD591" t="s">
        <v>7</v>
      </c>
      <c r="AE591">
        <v>2.2261864809988698</v>
      </c>
      <c r="AF591" t="s">
        <v>8</v>
      </c>
      <c r="AG591">
        <v>2.2753853199992502</v>
      </c>
      <c r="AH591" t="s">
        <v>4</v>
      </c>
      <c r="AI591">
        <v>2.75254082099854</v>
      </c>
    </row>
    <row r="592" spans="1:35" x14ac:dyDescent="0.25">
      <c r="A592" s="7">
        <v>42929</v>
      </c>
      <c r="B592" s="3" t="s">
        <v>56</v>
      </c>
      <c r="C592" s="3">
        <f>(COUNT(UserTrials[[#This Row],[Event 1]:[Time 56]])-2)/2</f>
        <v>6</v>
      </c>
      <c r="D592">
        <v>204</v>
      </c>
      <c r="E592" t="s">
        <v>35</v>
      </c>
      <c r="F592" t="s">
        <v>9</v>
      </c>
      <c r="G592" t="s">
        <v>29</v>
      </c>
      <c r="H592" t="s">
        <v>3</v>
      </c>
      <c r="I592">
        <v>0</v>
      </c>
      <c r="J592" t="s">
        <v>7</v>
      </c>
      <c r="K592">
        <v>14.2480390649998</v>
      </c>
      <c r="L592" t="s">
        <v>8</v>
      </c>
      <c r="M592">
        <v>14.331146037999099</v>
      </c>
      <c r="N592" t="s">
        <v>7</v>
      </c>
      <c r="O592">
        <v>14.494277427998799</v>
      </c>
      <c r="P592" t="s">
        <v>8</v>
      </c>
      <c r="Q592">
        <v>14.574118721999101</v>
      </c>
      <c r="R592" t="s">
        <v>7</v>
      </c>
      <c r="S592">
        <v>14.798199296999799</v>
      </c>
      <c r="T592" t="s">
        <v>8</v>
      </c>
      <c r="U592">
        <v>14.8472455350001</v>
      </c>
      <c r="V592" t="s">
        <v>7</v>
      </c>
      <c r="W592">
        <v>15.0834426950004</v>
      </c>
      <c r="X592" t="s">
        <v>8</v>
      </c>
      <c r="Y592">
        <v>15.140820995999</v>
      </c>
      <c r="Z592" t="s">
        <v>7</v>
      </c>
      <c r="AA592">
        <v>15.750099189999601</v>
      </c>
      <c r="AB592" t="s">
        <v>8</v>
      </c>
      <c r="AC592">
        <v>15.839401797999001</v>
      </c>
      <c r="AD592" t="s">
        <v>7</v>
      </c>
      <c r="AE592">
        <v>15.9724401019993</v>
      </c>
      <c r="AF592" t="s">
        <v>8</v>
      </c>
      <c r="AG592">
        <v>16.0418434279999</v>
      </c>
      <c r="AH592" t="s">
        <v>4</v>
      </c>
      <c r="AI592">
        <v>17.228200821999</v>
      </c>
    </row>
    <row r="593" spans="1:39" x14ac:dyDescent="0.25">
      <c r="A593" s="7">
        <v>42929</v>
      </c>
      <c r="B593" s="3" t="s">
        <v>56</v>
      </c>
      <c r="C593" s="3">
        <f>(COUNT(UserTrials[[#This Row],[Event 1]:[Time 56]])-2)/2</f>
        <v>6</v>
      </c>
      <c r="D593">
        <v>205</v>
      </c>
      <c r="E593" t="s">
        <v>35</v>
      </c>
      <c r="F593" t="s">
        <v>9</v>
      </c>
      <c r="G593" t="s">
        <v>29</v>
      </c>
      <c r="H593" t="s">
        <v>3</v>
      </c>
      <c r="I593" s="1">
        <v>3.0520999644068002E-5</v>
      </c>
      <c r="J593" t="s">
        <v>7</v>
      </c>
      <c r="K593">
        <v>1.18358003899993</v>
      </c>
      <c r="L593" t="s">
        <v>8</v>
      </c>
      <c r="M593">
        <v>1.2531359679996901</v>
      </c>
      <c r="N593" t="s">
        <v>7</v>
      </c>
      <c r="O593">
        <v>1.4164504809996199</v>
      </c>
      <c r="P593" t="s">
        <v>8</v>
      </c>
      <c r="Q593">
        <v>1.47581260399965</v>
      </c>
      <c r="R593" t="s">
        <v>7</v>
      </c>
      <c r="S593">
        <v>1.64935144300034</v>
      </c>
      <c r="T593" t="s">
        <v>8</v>
      </c>
      <c r="U593">
        <v>1.7290096139986399</v>
      </c>
      <c r="V593" t="s">
        <v>7</v>
      </c>
      <c r="W593">
        <v>1.92440103899934</v>
      </c>
      <c r="X593" t="s">
        <v>8</v>
      </c>
      <c r="Y593">
        <v>1.99215626499972</v>
      </c>
      <c r="Z593" t="s">
        <v>7</v>
      </c>
      <c r="AA593">
        <v>2.4795055689992198</v>
      </c>
      <c r="AB593" t="s">
        <v>8</v>
      </c>
      <c r="AC593">
        <v>2.54930566300026</v>
      </c>
      <c r="AD593" t="s">
        <v>7</v>
      </c>
      <c r="AE593">
        <v>2.6820082399990399</v>
      </c>
      <c r="AF593" t="s">
        <v>8</v>
      </c>
      <c r="AG593">
        <v>2.7415229649996</v>
      </c>
      <c r="AH593" t="s">
        <v>4</v>
      </c>
      <c r="AI593">
        <v>3.10767587199916</v>
      </c>
    </row>
    <row r="594" spans="1:39" x14ac:dyDescent="0.25">
      <c r="A594" s="7">
        <v>42929</v>
      </c>
      <c r="B594" s="3" t="s">
        <v>56</v>
      </c>
      <c r="C594" s="3">
        <f>(COUNT(UserTrials[[#This Row],[Event 1]:[Time 56]])-2)/2</f>
        <v>6</v>
      </c>
      <c r="D594">
        <v>206</v>
      </c>
      <c r="E594" t="s">
        <v>35</v>
      </c>
      <c r="F594" t="s">
        <v>9</v>
      </c>
      <c r="G594" t="s">
        <v>29</v>
      </c>
      <c r="H594" t="s">
        <v>3</v>
      </c>
      <c r="I594">
        <v>0</v>
      </c>
      <c r="J594" t="s">
        <v>7</v>
      </c>
      <c r="K594">
        <v>0.60595147200001498</v>
      </c>
      <c r="L594" t="s">
        <v>8</v>
      </c>
      <c r="M594">
        <v>0.68582328799857295</v>
      </c>
      <c r="N594" t="s">
        <v>7</v>
      </c>
      <c r="O594">
        <v>0.87953609099895402</v>
      </c>
      <c r="P594" t="s">
        <v>8</v>
      </c>
      <c r="Q594">
        <v>0.93871509199925596</v>
      </c>
      <c r="R594" t="s">
        <v>7</v>
      </c>
      <c r="S594">
        <v>1.1629787879992299</v>
      </c>
      <c r="T594" t="s">
        <v>8</v>
      </c>
      <c r="U594">
        <v>1.2221577909985999</v>
      </c>
      <c r="V594" t="s">
        <v>7</v>
      </c>
      <c r="W594">
        <v>1.4462994049990801</v>
      </c>
      <c r="X594" t="s">
        <v>8</v>
      </c>
      <c r="Y594">
        <v>1.5158858539998601</v>
      </c>
      <c r="Z594" t="s">
        <v>7</v>
      </c>
      <c r="AA594">
        <v>2.08444986999893</v>
      </c>
      <c r="AB594" t="s">
        <v>8</v>
      </c>
      <c r="AC594">
        <v>2.1638638789990998</v>
      </c>
      <c r="AD594" t="s">
        <v>7</v>
      </c>
      <c r="AE594">
        <v>2.3070044259984499</v>
      </c>
      <c r="AF594" t="s">
        <v>8</v>
      </c>
      <c r="AG594">
        <v>2.3667022739991799</v>
      </c>
      <c r="AH594" t="s">
        <v>4</v>
      </c>
      <c r="AI594">
        <v>2.7626125439983298</v>
      </c>
    </row>
    <row r="595" spans="1:39" x14ac:dyDescent="0.25">
      <c r="A595" s="7">
        <v>42929</v>
      </c>
      <c r="B595" s="3" t="s">
        <v>56</v>
      </c>
      <c r="C595" s="3">
        <f>(COUNT(UserTrials[[#This Row],[Event 1]:[Time 56]])-2)/2</f>
        <v>6</v>
      </c>
      <c r="D595">
        <v>207</v>
      </c>
      <c r="E595" t="s">
        <v>35</v>
      </c>
      <c r="F595" t="s">
        <v>9</v>
      </c>
      <c r="G595" t="s">
        <v>29</v>
      </c>
      <c r="H595" t="s">
        <v>3</v>
      </c>
      <c r="I595">
        <v>0</v>
      </c>
      <c r="J595" t="s">
        <v>7</v>
      </c>
      <c r="K595">
        <v>0.79734472800009804</v>
      </c>
      <c r="L595" t="s">
        <v>8</v>
      </c>
      <c r="M595">
        <v>0.85643216800053701</v>
      </c>
      <c r="N595" t="s">
        <v>7</v>
      </c>
      <c r="O595">
        <v>1.0603998169990501</v>
      </c>
      <c r="P595" t="s">
        <v>8</v>
      </c>
      <c r="Q595">
        <v>1.13999694799895</v>
      </c>
      <c r="R595" t="s">
        <v>7</v>
      </c>
      <c r="S595">
        <v>1.37448496899924</v>
      </c>
      <c r="T595" t="s">
        <v>8</v>
      </c>
      <c r="U595">
        <v>1.43384709299971</v>
      </c>
      <c r="V595" t="s">
        <v>7</v>
      </c>
      <c r="W595">
        <v>1.68835647800005</v>
      </c>
      <c r="X595" t="s">
        <v>8</v>
      </c>
      <c r="Y595">
        <v>1.74771860200053</v>
      </c>
      <c r="Z595" t="s">
        <v>7</v>
      </c>
      <c r="AA595">
        <v>2.3266900649996298</v>
      </c>
      <c r="AB595" t="s">
        <v>8</v>
      </c>
      <c r="AC595">
        <v>2.3956966269997699</v>
      </c>
      <c r="AD595" t="s">
        <v>7</v>
      </c>
      <c r="AE595">
        <v>2.5605981999997298</v>
      </c>
      <c r="AF595" t="s">
        <v>8</v>
      </c>
      <c r="AG595">
        <v>2.6081794599995098</v>
      </c>
      <c r="AH595" t="s">
        <v>4</v>
      </c>
      <c r="AI595">
        <v>2.9740271629998398</v>
      </c>
    </row>
    <row r="596" spans="1:39" x14ac:dyDescent="0.25">
      <c r="A596" s="7">
        <v>42929</v>
      </c>
      <c r="B596" s="3" t="s">
        <v>56</v>
      </c>
      <c r="C596" s="3">
        <f>(COUNT(UserTrials[[#This Row],[Event 1]:[Time 56]])-2)/2</f>
        <v>6</v>
      </c>
      <c r="D596">
        <v>208</v>
      </c>
      <c r="E596" t="s">
        <v>35</v>
      </c>
      <c r="F596" t="s">
        <v>9</v>
      </c>
      <c r="G596" t="s">
        <v>29</v>
      </c>
      <c r="H596" t="s">
        <v>3</v>
      </c>
      <c r="I596" s="1">
        <v>3.0520999644068002E-5</v>
      </c>
      <c r="J596" t="s">
        <v>7</v>
      </c>
      <c r="K596">
        <v>0.73761636000017405</v>
      </c>
      <c r="L596" t="s">
        <v>8</v>
      </c>
      <c r="M596">
        <v>0.81709140800012303</v>
      </c>
      <c r="N596" t="s">
        <v>7</v>
      </c>
      <c r="O596">
        <v>0.99078284700044605</v>
      </c>
      <c r="P596" t="s">
        <v>8</v>
      </c>
      <c r="Q596">
        <v>1.0600335729996</v>
      </c>
      <c r="R596" t="s">
        <v>7</v>
      </c>
      <c r="S596">
        <v>1.2846635120004</v>
      </c>
      <c r="T596" t="s">
        <v>8</v>
      </c>
      <c r="U596">
        <v>1.34387303599942</v>
      </c>
      <c r="V596" t="s">
        <v>7</v>
      </c>
      <c r="W596">
        <v>1.5272699519991799</v>
      </c>
      <c r="X596" t="s">
        <v>8</v>
      </c>
      <c r="Y596">
        <v>1.6069281239997499</v>
      </c>
      <c r="Z596" t="s">
        <v>7</v>
      </c>
      <c r="AA596">
        <v>2.1248893629999599</v>
      </c>
      <c r="AB596" t="s">
        <v>8</v>
      </c>
      <c r="AC596">
        <v>2.1943537320002999</v>
      </c>
      <c r="AD596" t="s">
        <v>7</v>
      </c>
      <c r="AE596">
        <v>2.3372195930005502</v>
      </c>
      <c r="AF596" t="s">
        <v>8</v>
      </c>
      <c r="AG596">
        <v>2.4067144809996499</v>
      </c>
      <c r="AH596" t="s">
        <v>4</v>
      </c>
      <c r="AI596">
        <v>2.75235769800019</v>
      </c>
    </row>
    <row r="597" spans="1:39" x14ac:dyDescent="0.25">
      <c r="A597" s="7">
        <v>42929</v>
      </c>
      <c r="B597" s="3" t="s">
        <v>56</v>
      </c>
      <c r="C597" s="3">
        <f>(COUNT(UserTrials[[#This Row],[Event 1]:[Time 56]])-2)/2</f>
        <v>6</v>
      </c>
      <c r="D597">
        <v>209</v>
      </c>
      <c r="E597" t="s">
        <v>35</v>
      </c>
      <c r="F597" t="s">
        <v>11</v>
      </c>
      <c r="G597" t="s">
        <v>29</v>
      </c>
      <c r="H597" t="s">
        <v>3</v>
      </c>
      <c r="I597">
        <v>0</v>
      </c>
      <c r="J597" t="s">
        <v>7</v>
      </c>
      <c r="K597">
        <v>3.9868151980008402</v>
      </c>
      <c r="L597" t="s">
        <v>8</v>
      </c>
      <c r="M597">
        <v>4.0360140390002899</v>
      </c>
      <c r="N597" t="s">
        <v>7</v>
      </c>
      <c r="O597">
        <v>4.1792766670005204</v>
      </c>
      <c r="P597" t="s">
        <v>8</v>
      </c>
      <c r="Q597">
        <v>4.2487105130003302</v>
      </c>
      <c r="R597" t="s">
        <v>7</v>
      </c>
      <c r="S597">
        <v>4.4626583240005804</v>
      </c>
      <c r="T597" t="s">
        <v>8</v>
      </c>
      <c r="U597">
        <v>4.5329467400006198</v>
      </c>
      <c r="V597" t="s">
        <v>7</v>
      </c>
      <c r="W597">
        <v>4.7059056910002202</v>
      </c>
      <c r="X597" t="s">
        <v>8</v>
      </c>
      <c r="Y597">
        <v>4.7953914230001802</v>
      </c>
      <c r="Z597" t="s">
        <v>7</v>
      </c>
      <c r="AA597">
        <v>5.3033419799994501</v>
      </c>
      <c r="AB597" t="s">
        <v>8</v>
      </c>
      <c r="AC597">
        <v>5.3623989000006897</v>
      </c>
      <c r="AD597" t="s">
        <v>7</v>
      </c>
      <c r="AE597">
        <v>5.5663665480005804</v>
      </c>
      <c r="AF597" t="s">
        <v>8</v>
      </c>
      <c r="AG597">
        <v>5.6356172729992897</v>
      </c>
      <c r="AH597" t="s">
        <v>4</v>
      </c>
      <c r="AI597">
        <v>5.9914848139997003</v>
      </c>
    </row>
    <row r="598" spans="1:39" x14ac:dyDescent="0.25">
      <c r="A598" s="7">
        <v>42929</v>
      </c>
      <c r="B598" s="3" t="s">
        <v>56</v>
      </c>
      <c r="C598" s="3">
        <f>(COUNT(UserTrials[[#This Row],[Event 1]:[Time 56]])-2)/2</f>
        <v>6</v>
      </c>
      <c r="D598">
        <v>210</v>
      </c>
      <c r="E598" t="s">
        <v>35</v>
      </c>
      <c r="F598" t="s">
        <v>11</v>
      </c>
      <c r="G598" t="s">
        <v>29</v>
      </c>
      <c r="H598" t="s">
        <v>3</v>
      </c>
      <c r="I598">
        <v>0</v>
      </c>
      <c r="J598" t="s">
        <v>7</v>
      </c>
      <c r="K598">
        <v>0.57491225400008195</v>
      </c>
      <c r="L598" t="s">
        <v>8</v>
      </c>
      <c r="M598">
        <v>0.61382572799993795</v>
      </c>
      <c r="N598" t="s">
        <v>7</v>
      </c>
      <c r="O598">
        <v>0.85817183000108299</v>
      </c>
      <c r="P598" t="s">
        <v>8</v>
      </c>
      <c r="Q598">
        <v>0.91973142000097097</v>
      </c>
      <c r="R598" t="s">
        <v>7</v>
      </c>
      <c r="S598">
        <v>1.1724706240001901</v>
      </c>
      <c r="T598" t="s">
        <v>8</v>
      </c>
      <c r="U598">
        <v>1.24156874599975</v>
      </c>
      <c r="V598" t="s">
        <v>7</v>
      </c>
      <c r="W598">
        <v>1.4658934830004</v>
      </c>
      <c r="X598" t="s">
        <v>8</v>
      </c>
      <c r="Y598">
        <v>1.5257439340002701</v>
      </c>
      <c r="Z598" t="s">
        <v>7</v>
      </c>
      <c r="AA598">
        <v>2.0530138869999002</v>
      </c>
      <c r="AB598" t="s">
        <v>8</v>
      </c>
      <c r="AC598">
        <v>2.1225087740003801</v>
      </c>
      <c r="AD598" t="s">
        <v>7</v>
      </c>
      <c r="AE598">
        <v>2.2758126050011902</v>
      </c>
      <c r="AF598" t="s">
        <v>8</v>
      </c>
      <c r="AG598">
        <v>2.3352052500012999</v>
      </c>
      <c r="AH598" t="s">
        <v>4</v>
      </c>
      <c r="AI598">
        <v>2.7009003500006599</v>
      </c>
    </row>
    <row r="599" spans="1:39" x14ac:dyDescent="0.25">
      <c r="A599" s="7">
        <v>42929</v>
      </c>
      <c r="B599" s="3" t="s">
        <v>56</v>
      </c>
      <c r="C599" s="3">
        <f>(COUNT(UserTrials[[#This Row],[Event 1]:[Time 56]])-2)/2</f>
        <v>6</v>
      </c>
      <c r="D599">
        <v>211</v>
      </c>
      <c r="E599" t="s">
        <v>35</v>
      </c>
      <c r="F599" t="s">
        <v>11</v>
      </c>
      <c r="G599" t="s">
        <v>29</v>
      </c>
      <c r="H599" t="s">
        <v>3</v>
      </c>
      <c r="I599">
        <v>0</v>
      </c>
      <c r="J599" t="s">
        <v>7</v>
      </c>
      <c r="K599">
        <v>0.50392186899989599</v>
      </c>
      <c r="L599" t="s">
        <v>8</v>
      </c>
      <c r="M599">
        <v>0.53279414099961198</v>
      </c>
      <c r="N599" t="s">
        <v>7</v>
      </c>
      <c r="O599">
        <v>0.73706699300055301</v>
      </c>
      <c r="P599" t="s">
        <v>8</v>
      </c>
      <c r="Q599">
        <v>0.806378757999482</v>
      </c>
      <c r="R599" t="s">
        <v>7</v>
      </c>
      <c r="S599">
        <v>0.979948117001185</v>
      </c>
      <c r="T599" t="s">
        <v>8</v>
      </c>
      <c r="U599">
        <v>1.04904623900074</v>
      </c>
      <c r="V599" t="s">
        <v>7</v>
      </c>
      <c r="W599">
        <v>1.28362582100089</v>
      </c>
      <c r="X599" t="s">
        <v>8</v>
      </c>
      <c r="Y599">
        <v>1.3330688240002899</v>
      </c>
      <c r="Z599" t="s">
        <v>7</v>
      </c>
      <c r="AA599">
        <v>1.7898977570002801</v>
      </c>
      <c r="AB599" t="s">
        <v>8</v>
      </c>
      <c r="AC599">
        <v>1.8597588900011</v>
      </c>
      <c r="AD599" t="s">
        <v>7</v>
      </c>
      <c r="AE599">
        <v>2.0027163150007201</v>
      </c>
      <c r="AF599" t="s">
        <v>8</v>
      </c>
      <c r="AG599">
        <v>2.0619868770008898</v>
      </c>
      <c r="AH599" t="s">
        <v>4</v>
      </c>
      <c r="AI599">
        <v>2.4775522660001998</v>
      </c>
    </row>
    <row r="600" spans="1:39" x14ac:dyDescent="0.25">
      <c r="A600" s="7">
        <v>42929</v>
      </c>
      <c r="B600" s="3" t="s">
        <v>56</v>
      </c>
      <c r="C600" s="3">
        <f>(COUNT(UserTrials[[#This Row],[Event 1]:[Time 56]])-2)/2</f>
        <v>6</v>
      </c>
      <c r="D600">
        <v>212</v>
      </c>
      <c r="E600" t="s">
        <v>35</v>
      </c>
      <c r="F600" t="s">
        <v>11</v>
      </c>
      <c r="G600" t="s">
        <v>29</v>
      </c>
      <c r="H600" t="s">
        <v>3</v>
      </c>
      <c r="I600">
        <v>0</v>
      </c>
      <c r="J600" t="s">
        <v>7</v>
      </c>
      <c r="K600">
        <v>0.38635739399978702</v>
      </c>
      <c r="L600" t="s">
        <v>8</v>
      </c>
      <c r="M600">
        <v>0.44324736899943601</v>
      </c>
      <c r="N600" t="s">
        <v>7</v>
      </c>
      <c r="O600">
        <v>0.63726537399997996</v>
      </c>
      <c r="P600" t="s">
        <v>8</v>
      </c>
      <c r="Q600">
        <v>0.69635281699993301</v>
      </c>
      <c r="R600" t="s">
        <v>7</v>
      </c>
      <c r="S600">
        <v>0.83958492400051898</v>
      </c>
      <c r="T600" t="s">
        <v>8</v>
      </c>
      <c r="U600">
        <v>0.89851976200043204</v>
      </c>
      <c r="V600" t="s">
        <v>7</v>
      </c>
      <c r="W600">
        <v>1.17381351999938</v>
      </c>
      <c r="X600" t="s">
        <v>8</v>
      </c>
      <c r="Y600">
        <v>1.24339996900016</v>
      </c>
      <c r="Z600" t="s">
        <v>7</v>
      </c>
      <c r="AA600">
        <v>1.77131084999928</v>
      </c>
      <c r="AB600" t="s">
        <v>8</v>
      </c>
      <c r="AC600">
        <v>1.8609491829993201</v>
      </c>
      <c r="AD600" t="s">
        <v>7</v>
      </c>
      <c r="AE600">
        <v>2.0545093860000598</v>
      </c>
      <c r="AF600" t="s">
        <v>8</v>
      </c>
      <c r="AG600">
        <v>2.1240958340003999</v>
      </c>
      <c r="AH600" t="s">
        <v>4</v>
      </c>
      <c r="AI600">
        <v>2.5102395840003702</v>
      </c>
    </row>
    <row r="601" spans="1:39" x14ac:dyDescent="0.25">
      <c r="A601" s="7">
        <v>42929</v>
      </c>
      <c r="B601" s="3" t="s">
        <v>56</v>
      </c>
      <c r="C601" s="3">
        <f>(COUNT(UserTrials[[#This Row],[Event 1]:[Time 56]])-2)/2</f>
        <v>6</v>
      </c>
      <c r="D601">
        <v>213</v>
      </c>
      <c r="E601" t="s">
        <v>35</v>
      </c>
      <c r="F601" t="s">
        <v>11</v>
      </c>
      <c r="G601" t="s">
        <v>29</v>
      </c>
      <c r="H601" t="s">
        <v>3</v>
      </c>
      <c r="I601" s="1">
        <v>3.0520001018885503E-5</v>
      </c>
      <c r="J601" t="s">
        <v>7</v>
      </c>
      <c r="K601">
        <v>0.50550892800128999</v>
      </c>
      <c r="L601" t="s">
        <v>8</v>
      </c>
      <c r="M601">
        <v>0.55452464600057205</v>
      </c>
      <c r="N601" t="s">
        <v>7</v>
      </c>
      <c r="O601">
        <v>0.79865710400008505</v>
      </c>
      <c r="P601" t="s">
        <v>8</v>
      </c>
      <c r="Q601">
        <v>0.84794750500077498</v>
      </c>
      <c r="R601" t="s">
        <v>7</v>
      </c>
      <c r="S601">
        <v>1.0217305060013999</v>
      </c>
      <c r="T601" t="s">
        <v>8</v>
      </c>
      <c r="U601">
        <v>1.09104227200077</v>
      </c>
      <c r="V601" t="s">
        <v>7</v>
      </c>
      <c r="W601">
        <v>1.31521440600045</v>
      </c>
      <c r="X601" t="s">
        <v>8</v>
      </c>
      <c r="Y601">
        <v>1.38458721200004</v>
      </c>
      <c r="Z601" t="s">
        <v>7</v>
      </c>
      <c r="AA601">
        <v>1.86198687700016</v>
      </c>
      <c r="AB601" t="s">
        <v>8</v>
      </c>
      <c r="AC601">
        <v>1.93157332600094</v>
      </c>
      <c r="AD601" t="s">
        <v>7</v>
      </c>
      <c r="AE601">
        <v>2.0846940330011399</v>
      </c>
      <c r="AF601" t="s">
        <v>8</v>
      </c>
      <c r="AG601">
        <v>2.15412788100002</v>
      </c>
      <c r="AH601" t="s">
        <v>4</v>
      </c>
      <c r="AI601">
        <v>2.46888448100071</v>
      </c>
    </row>
    <row r="602" spans="1:39" x14ac:dyDescent="0.25">
      <c r="A602" s="7">
        <v>42929</v>
      </c>
      <c r="B602" s="3" t="s">
        <v>56</v>
      </c>
      <c r="C602" s="3">
        <f>(COUNT(UserTrials[[#This Row],[Event 1]:[Time 56]])-2)/2</f>
        <v>6</v>
      </c>
      <c r="D602">
        <v>214</v>
      </c>
      <c r="E602" t="s">
        <v>35</v>
      </c>
      <c r="F602" t="s">
        <v>10</v>
      </c>
      <c r="G602" t="s">
        <v>29</v>
      </c>
      <c r="H602" t="s">
        <v>3</v>
      </c>
      <c r="I602">
        <v>0</v>
      </c>
      <c r="J602" t="s">
        <v>7</v>
      </c>
      <c r="K602">
        <v>27.791728976000702</v>
      </c>
      <c r="L602" t="s">
        <v>8</v>
      </c>
      <c r="M602">
        <v>27.856981532000599</v>
      </c>
      <c r="N602" t="s">
        <v>7</v>
      </c>
      <c r="O602">
        <v>28.041446663000801</v>
      </c>
      <c r="P602" t="s">
        <v>8</v>
      </c>
      <c r="Q602">
        <v>28.109751256000798</v>
      </c>
      <c r="R602" t="s">
        <v>7</v>
      </c>
      <c r="S602">
        <v>28.3037082220016</v>
      </c>
      <c r="T602" t="s">
        <v>8</v>
      </c>
      <c r="U602">
        <v>28.3730810290016</v>
      </c>
      <c r="V602" t="s">
        <v>7</v>
      </c>
      <c r="W602">
        <v>28.546497784000099</v>
      </c>
      <c r="X602" t="s">
        <v>8</v>
      </c>
      <c r="Y602">
        <v>28.626186475999901</v>
      </c>
      <c r="Z602" t="s">
        <v>7</v>
      </c>
      <c r="AA602">
        <v>29.154585682001098</v>
      </c>
      <c r="AB602" t="s">
        <v>8</v>
      </c>
      <c r="AC602">
        <v>29.233786049000599</v>
      </c>
      <c r="AD602" t="s">
        <v>7</v>
      </c>
      <c r="AE602">
        <v>29.3668548720015</v>
      </c>
      <c r="AF602" t="s">
        <v>8</v>
      </c>
      <c r="AG602">
        <v>29.4366854840009</v>
      </c>
      <c r="AH602" t="s">
        <v>4</v>
      </c>
      <c r="AI602">
        <v>30.005249501000399</v>
      </c>
    </row>
    <row r="603" spans="1:39" x14ac:dyDescent="0.25">
      <c r="A603" s="7">
        <v>42929</v>
      </c>
      <c r="B603" s="3" t="s">
        <v>56</v>
      </c>
      <c r="C603" s="3">
        <f>(COUNT(UserTrials[[#This Row],[Event 1]:[Time 56]])-2)/2</f>
        <v>6</v>
      </c>
      <c r="D603">
        <v>215</v>
      </c>
      <c r="E603" t="s">
        <v>35</v>
      </c>
      <c r="F603" t="s">
        <v>10</v>
      </c>
      <c r="G603" t="s">
        <v>29</v>
      </c>
      <c r="H603" t="s">
        <v>3</v>
      </c>
      <c r="I603">
        <v>0</v>
      </c>
      <c r="J603" t="s">
        <v>7</v>
      </c>
      <c r="K603">
        <v>0.55605066200041597</v>
      </c>
      <c r="L603" t="s">
        <v>8</v>
      </c>
      <c r="M603">
        <v>0.62524034799935102</v>
      </c>
      <c r="N603" t="s">
        <v>7</v>
      </c>
      <c r="O603">
        <v>0.84938196099938001</v>
      </c>
      <c r="P603" t="s">
        <v>8</v>
      </c>
      <c r="Q603">
        <v>0.90877460800038501</v>
      </c>
      <c r="R603" t="s">
        <v>7</v>
      </c>
      <c r="S603">
        <v>1.1329772610006299</v>
      </c>
      <c r="T603" t="s">
        <v>8</v>
      </c>
      <c r="U603">
        <v>1.2227987179994599</v>
      </c>
      <c r="V603" t="s">
        <v>7</v>
      </c>
      <c r="W603">
        <v>1.3963680739998301</v>
      </c>
      <c r="X603" t="s">
        <v>8</v>
      </c>
      <c r="Y603">
        <v>1.4757820840004501</v>
      </c>
      <c r="Z603" t="s">
        <v>7</v>
      </c>
      <c r="AA603">
        <v>1.9332214240002901</v>
      </c>
      <c r="AB603" t="s">
        <v>8</v>
      </c>
      <c r="AC603">
        <v>2.0129711570007198</v>
      </c>
      <c r="AD603" t="s">
        <v>7</v>
      </c>
      <c r="AE603">
        <v>2.1562948249993399</v>
      </c>
      <c r="AF603" t="s">
        <v>8</v>
      </c>
      <c r="AG603">
        <v>2.2257897140007099</v>
      </c>
      <c r="AH603" t="s">
        <v>4</v>
      </c>
      <c r="AI603">
        <v>2.5510453219994802</v>
      </c>
    </row>
    <row r="604" spans="1:39" x14ac:dyDescent="0.25">
      <c r="A604" s="7">
        <v>42929</v>
      </c>
      <c r="B604" s="3" t="s">
        <v>56</v>
      </c>
      <c r="C604" s="3">
        <f>(COUNT(UserTrials[[#This Row],[Event 1]:[Time 56]])-2)/2</f>
        <v>6</v>
      </c>
      <c r="D604">
        <v>216</v>
      </c>
      <c r="E604" t="s">
        <v>35</v>
      </c>
      <c r="F604" t="s">
        <v>10</v>
      </c>
      <c r="G604" t="s">
        <v>29</v>
      </c>
      <c r="H604" t="s">
        <v>3</v>
      </c>
      <c r="I604" s="1">
        <v>3.0520001018885503E-5</v>
      </c>
      <c r="J604" t="s">
        <v>7</v>
      </c>
      <c r="K604">
        <v>0.43491530600112999</v>
      </c>
      <c r="L604" t="s">
        <v>8</v>
      </c>
      <c r="M604">
        <v>0.48347321800065401</v>
      </c>
      <c r="N604" t="s">
        <v>7</v>
      </c>
      <c r="O604">
        <v>0.75873645600040596</v>
      </c>
      <c r="P604" t="s">
        <v>8</v>
      </c>
      <c r="Q604">
        <v>0.80790477600021404</v>
      </c>
      <c r="R604" t="s">
        <v>7</v>
      </c>
      <c r="S604">
        <v>1.0118113839998799</v>
      </c>
      <c r="T604" t="s">
        <v>8</v>
      </c>
      <c r="U604">
        <v>1.1014191970007201</v>
      </c>
      <c r="V604" t="s">
        <v>7</v>
      </c>
      <c r="W604">
        <v>1.2952846009993599</v>
      </c>
      <c r="X604" t="s">
        <v>8</v>
      </c>
      <c r="Y604">
        <v>1.37524797700098</v>
      </c>
      <c r="Z604" t="s">
        <v>7</v>
      </c>
      <c r="AA604">
        <v>1.8222493510002</v>
      </c>
      <c r="AB604" t="s">
        <v>8</v>
      </c>
      <c r="AC604">
        <v>1.9016633589999401</v>
      </c>
      <c r="AD604" t="s">
        <v>7</v>
      </c>
      <c r="AE604">
        <v>2.0652830760009202</v>
      </c>
      <c r="AF604" t="s">
        <v>8</v>
      </c>
      <c r="AG604">
        <v>2.1143598350008599</v>
      </c>
      <c r="AH604" t="s">
        <v>4</v>
      </c>
      <c r="AI604">
        <v>2.4704410180002001</v>
      </c>
    </row>
    <row r="605" spans="1:39" x14ac:dyDescent="0.25">
      <c r="A605" s="7">
        <v>42929</v>
      </c>
      <c r="B605" s="3" t="s">
        <v>56</v>
      </c>
      <c r="C605" s="3">
        <f>(COUNT(UserTrials[[#This Row],[Event 1]:[Time 56]])-2)/2</f>
        <v>6</v>
      </c>
      <c r="D605">
        <v>217</v>
      </c>
      <c r="E605" t="s">
        <v>35</v>
      </c>
      <c r="F605" t="s">
        <v>10</v>
      </c>
      <c r="G605" t="s">
        <v>29</v>
      </c>
      <c r="H605" t="s">
        <v>3</v>
      </c>
      <c r="I605" s="1">
        <v>3.0519999199896099E-5</v>
      </c>
      <c r="J605" t="s">
        <v>7</v>
      </c>
      <c r="K605">
        <v>0.39343811999970002</v>
      </c>
      <c r="L605" t="s">
        <v>8</v>
      </c>
      <c r="M605">
        <v>0.47327941399998902</v>
      </c>
      <c r="N605" t="s">
        <v>7</v>
      </c>
      <c r="O605">
        <v>0.67749122499844805</v>
      </c>
      <c r="P605" t="s">
        <v>8</v>
      </c>
      <c r="Q605">
        <v>0.736700747998838</v>
      </c>
      <c r="R605" t="s">
        <v>7</v>
      </c>
      <c r="S605">
        <v>0.95055699699878404</v>
      </c>
      <c r="T605" t="s">
        <v>8</v>
      </c>
      <c r="U605">
        <v>1.0304593319997299</v>
      </c>
      <c r="V605" t="s">
        <v>7</v>
      </c>
      <c r="W605">
        <v>1.1837326419990799</v>
      </c>
      <c r="X605" t="s">
        <v>8</v>
      </c>
      <c r="Y605">
        <v>1.2629940489987299</v>
      </c>
      <c r="Z605" t="s">
        <v>7</v>
      </c>
      <c r="AA605">
        <v>1.66970853099883</v>
      </c>
      <c r="AB605" t="s">
        <v>8</v>
      </c>
      <c r="AC605">
        <v>1.75986570999884</v>
      </c>
      <c r="AD605" t="s">
        <v>7</v>
      </c>
      <c r="AE605">
        <v>1.8831069739990101</v>
      </c>
      <c r="AF605" t="s">
        <v>8</v>
      </c>
      <c r="AG605">
        <v>1.97213490099966</v>
      </c>
      <c r="AH605" t="s">
        <v>4</v>
      </c>
      <c r="AI605">
        <v>2.30807263899987</v>
      </c>
    </row>
    <row r="606" spans="1:39" x14ac:dyDescent="0.25">
      <c r="A606" s="7">
        <v>42929</v>
      </c>
      <c r="B606" s="3" t="s">
        <v>56</v>
      </c>
      <c r="C606" s="3">
        <f>(COUNT(UserTrials[[#This Row],[Event 1]:[Time 56]])-2)/2</f>
        <v>6</v>
      </c>
      <c r="D606">
        <v>218</v>
      </c>
      <c r="E606" t="s">
        <v>35</v>
      </c>
      <c r="F606" t="s">
        <v>10</v>
      </c>
      <c r="G606" t="s">
        <v>29</v>
      </c>
      <c r="H606" t="s">
        <v>3</v>
      </c>
      <c r="I606">
        <v>0</v>
      </c>
      <c r="J606" t="s">
        <v>7</v>
      </c>
      <c r="K606">
        <v>0.48322905399982102</v>
      </c>
      <c r="L606" t="s">
        <v>8</v>
      </c>
      <c r="M606">
        <v>0.54338470799848404</v>
      </c>
      <c r="N606" t="s">
        <v>7</v>
      </c>
      <c r="O606">
        <v>0.73651762499866802</v>
      </c>
      <c r="P606" t="s">
        <v>8</v>
      </c>
      <c r="Q606">
        <v>0.79578818699883402</v>
      </c>
      <c r="R606" t="s">
        <v>7</v>
      </c>
      <c r="S606">
        <v>1.0202044849993399</v>
      </c>
      <c r="T606" t="s">
        <v>8</v>
      </c>
      <c r="U606">
        <v>1.0904318619996001</v>
      </c>
      <c r="V606" t="s">
        <v>7</v>
      </c>
      <c r="W606">
        <v>1.3036471829982399</v>
      </c>
      <c r="X606" t="s">
        <v>8</v>
      </c>
      <c r="Y606">
        <v>1.3937738429994999</v>
      </c>
      <c r="Z606" t="s">
        <v>7</v>
      </c>
      <c r="AA606">
        <v>1.8733404539998399</v>
      </c>
      <c r="AB606" t="s">
        <v>8</v>
      </c>
      <c r="AC606">
        <v>1.9408820369990201</v>
      </c>
      <c r="AD606" t="s">
        <v>7</v>
      </c>
      <c r="AE606">
        <v>2.0734930559992701</v>
      </c>
      <c r="AF606" t="s">
        <v>8</v>
      </c>
      <c r="AG606">
        <v>2.1530901869991701</v>
      </c>
      <c r="AH606" t="s">
        <v>4</v>
      </c>
      <c r="AI606">
        <v>2.47889516099894</v>
      </c>
    </row>
    <row r="607" spans="1:39" x14ac:dyDescent="0.25">
      <c r="A607" s="7">
        <v>42929</v>
      </c>
      <c r="B607" s="3" t="s">
        <v>56</v>
      </c>
      <c r="C607" s="3">
        <f>(COUNT(UserTrials[[#This Row],[Event 1]:[Time 56]])-2)/2</f>
        <v>7</v>
      </c>
      <c r="D607">
        <v>219</v>
      </c>
      <c r="E607" t="s">
        <v>36</v>
      </c>
      <c r="F607" t="s">
        <v>6</v>
      </c>
      <c r="G607" t="s">
        <v>29</v>
      </c>
      <c r="H607" t="s">
        <v>3</v>
      </c>
      <c r="I607" s="1">
        <v>3.0519999199896099E-5</v>
      </c>
      <c r="J607" t="s">
        <v>7</v>
      </c>
      <c r="K607">
        <v>6.4282618629986201</v>
      </c>
      <c r="L607" t="s">
        <v>8</v>
      </c>
      <c r="M607">
        <v>6.4887532430002404</v>
      </c>
      <c r="N607" t="s">
        <v>7</v>
      </c>
      <c r="O607">
        <v>6.6321074309998904</v>
      </c>
      <c r="P607" t="s">
        <v>8</v>
      </c>
      <c r="Q607">
        <v>6.7114603989994004</v>
      </c>
      <c r="R607" t="s">
        <v>7</v>
      </c>
      <c r="S607">
        <v>7.0881733539990801</v>
      </c>
      <c r="T607" t="s">
        <v>8</v>
      </c>
      <c r="U607">
        <v>7.1877308099992598</v>
      </c>
      <c r="V607" t="s">
        <v>7</v>
      </c>
      <c r="W607">
        <v>7.3613612079989199</v>
      </c>
      <c r="X607" t="s">
        <v>8</v>
      </c>
      <c r="Y607">
        <v>7.4505417370000897</v>
      </c>
      <c r="Z607" t="s">
        <v>7</v>
      </c>
      <c r="AA607">
        <v>7.8072333279997101</v>
      </c>
      <c r="AB607" t="s">
        <v>8</v>
      </c>
      <c r="AC607">
        <v>7.8969327019985904</v>
      </c>
      <c r="AD607" t="s">
        <v>7</v>
      </c>
      <c r="AE607">
        <v>8.2420570719987101</v>
      </c>
      <c r="AF607" t="s">
        <v>8</v>
      </c>
      <c r="AG607">
        <v>8.3226003349991498</v>
      </c>
      <c r="AH607" t="s">
        <v>7</v>
      </c>
      <c r="AI607">
        <v>8.8087898659996409</v>
      </c>
      <c r="AJ607" t="s">
        <v>8</v>
      </c>
      <c r="AK607">
        <v>8.8878071089984498</v>
      </c>
      <c r="AL607" t="s">
        <v>4</v>
      </c>
      <c r="AM607">
        <v>9.5073706690000108</v>
      </c>
    </row>
    <row r="608" spans="1:39" x14ac:dyDescent="0.25">
      <c r="A608" s="7">
        <v>42929</v>
      </c>
      <c r="B608" s="3" t="s">
        <v>56</v>
      </c>
      <c r="C608" s="3">
        <f>(COUNT(UserTrials[[#This Row],[Event 1]:[Time 56]])-2)/2</f>
        <v>7</v>
      </c>
      <c r="D608">
        <v>220</v>
      </c>
      <c r="E608" t="s">
        <v>36</v>
      </c>
      <c r="F608" t="s">
        <v>6</v>
      </c>
      <c r="G608" t="s">
        <v>29</v>
      </c>
      <c r="H608" t="s">
        <v>3</v>
      </c>
      <c r="I608">
        <v>0</v>
      </c>
      <c r="J608" t="s">
        <v>7</v>
      </c>
      <c r="K608">
        <v>1.31585533299949</v>
      </c>
      <c r="L608" t="s">
        <v>8</v>
      </c>
      <c r="M608">
        <v>1.3852891789993</v>
      </c>
      <c r="N608" t="s">
        <v>7</v>
      </c>
      <c r="O608">
        <v>1.55937738399916</v>
      </c>
      <c r="P608" t="s">
        <v>8</v>
      </c>
      <c r="Q608">
        <v>1.6278345800001199</v>
      </c>
      <c r="R608" t="s">
        <v>7</v>
      </c>
      <c r="S608">
        <v>2.0652525549994598</v>
      </c>
      <c r="T608" t="s">
        <v>8</v>
      </c>
      <c r="U608">
        <v>2.1450633299991702</v>
      </c>
      <c r="V608" t="s">
        <v>7</v>
      </c>
      <c r="W608">
        <v>2.2778269499995001</v>
      </c>
      <c r="X608" t="s">
        <v>8</v>
      </c>
      <c r="Y608">
        <v>2.3574545999999801</v>
      </c>
      <c r="Z608" t="s">
        <v>7</v>
      </c>
      <c r="AA608">
        <v>2.76407752100021</v>
      </c>
      <c r="AB608" t="s">
        <v>8</v>
      </c>
      <c r="AC608">
        <v>2.8536548140000302</v>
      </c>
      <c r="AD608" t="s">
        <v>7</v>
      </c>
      <c r="AE608">
        <v>3.2501449709998198</v>
      </c>
      <c r="AF608" t="s">
        <v>8</v>
      </c>
      <c r="AG608">
        <v>3.3394475810000501</v>
      </c>
      <c r="AH608" t="s">
        <v>7</v>
      </c>
      <c r="AI608">
        <v>3.7260796569989898</v>
      </c>
      <c r="AJ608" t="s">
        <v>8</v>
      </c>
      <c r="AK608">
        <v>3.78577750499971</v>
      </c>
      <c r="AL608" t="s">
        <v>4</v>
      </c>
      <c r="AM608">
        <v>4.3538226759992504</v>
      </c>
    </row>
    <row r="609" spans="1:39" x14ac:dyDescent="0.25">
      <c r="A609" s="7">
        <v>42929</v>
      </c>
      <c r="B609" s="3" t="s">
        <v>56</v>
      </c>
      <c r="C609" s="3">
        <f>(COUNT(UserTrials[[#This Row],[Event 1]:[Time 56]])-2)/2</f>
        <v>7</v>
      </c>
      <c r="D609">
        <v>221</v>
      </c>
      <c r="E609" t="s">
        <v>36</v>
      </c>
      <c r="F609" t="s">
        <v>6</v>
      </c>
      <c r="G609" t="s">
        <v>29</v>
      </c>
      <c r="H609" t="s">
        <v>3</v>
      </c>
      <c r="I609">
        <v>0</v>
      </c>
      <c r="J609" t="s">
        <v>7</v>
      </c>
      <c r="K609">
        <v>1.0826796900000699</v>
      </c>
      <c r="L609" t="s">
        <v>8</v>
      </c>
      <c r="M609">
        <v>1.1519304140001601</v>
      </c>
      <c r="N609" t="s">
        <v>7</v>
      </c>
      <c r="O609">
        <v>1.28499923599883</v>
      </c>
      <c r="P609" t="s">
        <v>8</v>
      </c>
      <c r="Q609">
        <v>1.3444224020004101</v>
      </c>
      <c r="R609" t="s">
        <v>7</v>
      </c>
      <c r="S609">
        <v>1.81187242399937</v>
      </c>
      <c r="T609" t="s">
        <v>8</v>
      </c>
      <c r="U609">
        <v>1.89137799399941</v>
      </c>
      <c r="V609" t="s">
        <v>7</v>
      </c>
      <c r="W609">
        <v>2.11545856799966</v>
      </c>
      <c r="X609" t="s">
        <v>8</v>
      </c>
      <c r="Y609">
        <v>2.19517778099907</v>
      </c>
      <c r="Z609" t="s">
        <v>7</v>
      </c>
      <c r="AA609">
        <v>2.5913627350000699</v>
      </c>
      <c r="AB609" t="s">
        <v>8</v>
      </c>
      <c r="AC609">
        <v>2.68081794600038</v>
      </c>
      <c r="AD609" t="s">
        <v>7</v>
      </c>
      <c r="AE609">
        <v>3.0573477790003301</v>
      </c>
      <c r="AF609" t="s">
        <v>8</v>
      </c>
      <c r="AG609">
        <v>3.14723027499894</v>
      </c>
      <c r="AH609" t="s">
        <v>7</v>
      </c>
      <c r="AI609">
        <v>3.6346101019989798</v>
      </c>
      <c r="AJ609" t="s">
        <v>8</v>
      </c>
      <c r="AK609">
        <v>3.6941858689988201</v>
      </c>
      <c r="AL609" t="s">
        <v>4</v>
      </c>
      <c r="AM609">
        <v>4.5157027309996902</v>
      </c>
    </row>
    <row r="610" spans="1:39" x14ac:dyDescent="0.25">
      <c r="A610" s="7">
        <v>42929</v>
      </c>
      <c r="B610" s="3" t="s">
        <v>56</v>
      </c>
      <c r="C610" s="3">
        <f>(COUNT(UserTrials[[#This Row],[Event 1]:[Time 56]])-2)/2</f>
        <v>7</v>
      </c>
      <c r="D610">
        <v>222</v>
      </c>
      <c r="E610" t="s">
        <v>36</v>
      </c>
      <c r="F610" t="s">
        <v>6</v>
      </c>
      <c r="G610" t="s">
        <v>29</v>
      </c>
      <c r="H610" t="s">
        <v>3</v>
      </c>
      <c r="I610">
        <v>0</v>
      </c>
      <c r="J610" t="s">
        <v>7</v>
      </c>
      <c r="K610">
        <v>0.85856859399973395</v>
      </c>
      <c r="L610" t="s">
        <v>8</v>
      </c>
      <c r="M610">
        <v>0.92821608499980301</v>
      </c>
      <c r="N610" t="s">
        <v>7</v>
      </c>
      <c r="O610">
        <v>1.09113383099975</v>
      </c>
      <c r="P610" t="s">
        <v>8</v>
      </c>
      <c r="Q610">
        <v>1.1506180369997301</v>
      </c>
      <c r="R610" t="s">
        <v>7</v>
      </c>
      <c r="S610">
        <v>1.5471081939995199</v>
      </c>
      <c r="T610" t="s">
        <v>8</v>
      </c>
      <c r="U610">
        <v>1.6062261560000399</v>
      </c>
      <c r="V610" t="s">
        <v>7</v>
      </c>
      <c r="W610">
        <v>1.7898061949999799</v>
      </c>
      <c r="X610" t="s">
        <v>8</v>
      </c>
      <c r="Y610">
        <v>1.84916832099952</v>
      </c>
      <c r="Z610" t="s">
        <v>7</v>
      </c>
      <c r="AA610">
        <v>2.2074164499990698</v>
      </c>
      <c r="AB610" t="s">
        <v>8</v>
      </c>
      <c r="AC610">
        <v>2.29446055199878</v>
      </c>
      <c r="AD610" t="s">
        <v>7</v>
      </c>
      <c r="AE610">
        <v>2.6607660609988599</v>
      </c>
      <c r="AF610" t="s">
        <v>8</v>
      </c>
      <c r="AG610">
        <v>2.7508316799994601</v>
      </c>
      <c r="AH610" t="s">
        <v>7</v>
      </c>
      <c r="AI610">
        <v>3.13706699199974</v>
      </c>
      <c r="AJ610" t="s">
        <v>8</v>
      </c>
      <c r="AK610">
        <v>3.1960933909995202</v>
      </c>
      <c r="AL610" t="s">
        <v>4</v>
      </c>
      <c r="AM610">
        <v>3.9166793829990598</v>
      </c>
    </row>
    <row r="611" spans="1:39" x14ac:dyDescent="0.25">
      <c r="A611" s="7">
        <v>42929</v>
      </c>
      <c r="B611" s="3" t="s">
        <v>56</v>
      </c>
      <c r="C611" s="3">
        <f>(COUNT(UserTrials[[#This Row],[Event 1]:[Time 56]])-2)/2</f>
        <v>7</v>
      </c>
      <c r="D611">
        <v>223</v>
      </c>
      <c r="E611" t="s">
        <v>36</v>
      </c>
      <c r="F611" t="s">
        <v>6</v>
      </c>
      <c r="G611" t="s">
        <v>29</v>
      </c>
      <c r="H611" t="s">
        <v>3</v>
      </c>
      <c r="I611">
        <v>0</v>
      </c>
      <c r="J611" t="s">
        <v>7</v>
      </c>
      <c r="K611">
        <v>0.76700747599898</v>
      </c>
      <c r="L611" t="s">
        <v>8</v>
      </c>
      <c r="M611">
        <v>0.83692965099908101</v>
      </c>
      <c r="N611" t="s">
        <v>7</v>
      </c>
      <c r="O611">
        <v>0.959316344000399</v>
      </c>
      <c r="P611" t="s">
        <v>8</v>
      </c>
      <c r="Q611">
        <v>1.0284449869996</v>
      </c>
      <c r="R611" t="s">
        <v>7</v>
      </c>
      <c r="S611">
        <v>1.48600640899894</v>
      </c>
      <c r="T611" t="s">
        <v>8</v>
      </c>
      <c r="U611">
        <v>1.5452159310007101</v>
      </c>
      <c r="V611" t="s">
        <v>7</v>
      </c>
      <c r="W611">
        <v>1.71884632999899</v>
      </c>
      <c r="X611" t="s">
        <v>8</v>
      </c>
      <c r="Y611">
        <v>1.7883412169994699</v>
      </c>
      <c r="Z611" t="s">
        <v>7</v>
      </c>
      <c r="AA611">
        <v>2.12446207799985</v>
      </c>
      <c r="AB611" t="s">
        <v>8</v>
      </c>
      <c r="AC611">
        <v>2.2034488009994599</v>
      </c>
      <c r="AD611" t="s">
        <v>7</v>
      </c>
      <c r="AE611">
        <v>2.6101022429993401</v>
      </c>
      <c r="AF611" t="s">
        <v>8</v>
      </c>
      <c r="AG611">
        <v>2.6999236989995499</v>
      </c>
      <c r="AH611" t="s">
        <v>7</v>
      </c>
      <c r="AI611">
        <v>3.1163436589995399</v>
      </c>
      <c r="AJ611" t="s">
        <v>8</v>
      </c>
      <c r="AK611">
        <v>3.1857775070002301</v>
      </c>
      <c r="AL611" t="s">
        <v>4</v>
      </c>
      <c r="AM611">
        <v>3.8152601860001498</v>
      </c>
    </row>
    <row r="612" spans="1:39" x14ac:dyDescent="0.25">
      <c r="A612" s="7">
        <v>42929</v>
      </c>
      <c r="B612" s="3" t="s">
        <v>56</v>
      </c>
      <c r="C612" s="3">
        <f>(COUNT(UserTrials[[#This Row],[Event 1]:[Time 56]])-2)/2</f>
        <v>7</v>
      </c>
      <c r="D612">
        <v>224</v>
      </c>
      <c r="E612" t="s">
        <v>36</v>
      </c>
      <c r="F612" t="s">
        <v>6</v>
      </c>
      <c r="G612" t="s">
        <v>29</v>
      </c>
      <c r="H612" t="s">
        <v>3</v>
      </c>
      <c r="I612">
        <v>0</v>
      </c>
      <c r="J612" t="s">
        <v>7</v>
      </c>
      <c r="K612">
        <v>0.97930718699899399</v>
      </c>
      <c r="L612" t="s">
        <v>8</v>
      </c>
      <c r="M612">
        <v>1.0296963210003001</v>
      </c>
      <c r="N612" t="s">
        <v>7</v>
      </c>
      <c r="O612">
        <v>1.2321684719991</v>
      </c>
      <c r="P612" t="s">
        <v>8</v>
      </c>
      <c r="Q612">
        <v>1.3121318479988899</v>
      </c>
      <c r="R612" t="s">
        <v>7</v>
      </c>
      <c r="S612">
        <v>1.7597436279993399</v>
      </c>
      <c r="T612" t="s">
        <v>8</v>
      </c>
      <c r="U612">
        <v>1.8389439929997</v>
      </c>
      <c r="V612" t="s">
        <v>7</v>
      </c>
      <c r="W612">
        <v>2.0226766359992299</v>
      </c>
      <c r="X612" t="s">
        <v>8</v>
      </c>
      <c r="Y612">
        <v>2.0922020439993498</v>
      </c>
      <c r="Z612" t="s">
        <v>7</v>
      </c>
      <c r="AA612">
        <v>2.4784983970002901</v>
      </c>
      <c r="AB612" t="s">
        <v>8</v>
      </c>
      <c r="AC612">
        <v>2.56828933299948</v>
      </c>
      <c r="AD612" t="s">
        <v>7</v>
      </c>
      <c r="AE612">
        <v>2.92400427199936</v>
      </c>
      <c r="AF612" t="s">
        <v>8</v>
      </c>
      <c r="AG612">
        <v>3.0038760859988498</v>
      </c>
      <c r="AH612" t="s">
        <v>7</v>
      </c>
      <c r="AI612">
        <v>3.4826491669991801</v>
      </c>
      <c r="AJ612" t="s">
        <v>8</v>
      </c>
      <c r="AK612">
        <v>3.56053715799862</v>
      </c>
      <c r="AL612" t="s">
        <v>4</v>
      </c>
      <c r="AM612">
        <v>4.0478864629985702</v>
      </c>
    </row>
    <row r="613" spans="1:39" x14ac:dyDescent="0.25">
      <c r="A613" s="7">
        <v>42929</v>
      </c>
      <c r="B613" s="3" t="s">
        <v>56</v>
      </c>
      <c r="C613" s="3">
        <f>(COUNT(UserTrials[[#This Row],[Event 1]:[Time 56]])-2)/2</f>
        <v>7</v>
      </c>
      <c r="D613">
        <v>225</v>
      </c>
      <c r="E613" t="s">
        <v>36</v>
      </c>
      <c r="F613" t="s">
        <v>6</v>
      </c>
      <c r="G613" t="s">
        <v>29</v>
      </c>
      <c r="H613" t="s">
        <v>3</v>
      </c>
      <c r="I613" s="1">
        <v>3.0521001463057399E-5</v>
      </c>
      <c r="J613" t="s">
        <v>7</v>
      </c>
      <c r="K613">
        <v>0.97140241200031596</v>
      </c>
      <c r="L613" t="s">
        <v>8</v>
      </c>
      <c r="M613">
        <v>1.03042881200053</v>
      </c>
      <c r="N613" t="s">
        <v>7</v>
      </c>
      <c r="O613">
        <v>1.20424233199992</v>
      </c>
      <c r="P613" t="s">
        <v>8</v>
      </c>
      <c r="Q613">
        <v>1.29421639000065</v>
      </c>
      <c r="R613" t="s">
        <v>7</v>
      </c>
      <c r="S613">
        <v>1.7210132770014701</v>
      </c>
      <c r="T613" t="s">
        <v>8</v>
      </c>
      <c r="U613">
        <v>1.81034640800135</v>
      </c>
      <c r="V613" t="s">
        <v>7</v>
      </c>
      <c r="W613">
        <v>1.9941400900006501</v>
      </c>
      <c r="X613" t="s">
        <v>8</v>
      </c>
      <c r="Y613">
        <v>2.0534716930014798</v>
      </c>
      <c r="Z613" t="s">
        <v>7</v>
      </c>
      <c r="AA613">
        <v>2.4805432630000701</v>
      </c>
      <c r="AB613" t="s">
        <v>8</v>
      </c>
      <c r="AC613">
        <v>2.54982450800162</v>
      </c>
      <c r="AD613" t="s">
        <v>7</v>
      </c>
      <c r="AE613">
        <v>2.9680451710009899</v>
      </c>
      <c r="AF613" t="s">
        <v>8</v>
      </c>
      <c r="AG613">
        <v>3.05649321000055</v>
      </c>
      <c r="AH613" t="s">
        <v>7</v>
      </c>
      <c r="AI613">
        <v>3.45273920399995</v>
      </c>
      <c r="AJ613" t="s">
        <v>8</v>
      </c>
      <c r="AK613">
        <v>3.5218678470009701</v>
      </c>
      <c r="AL613" t="s">
        <v>4</v>
      </c>
      <c r="AM613">
        <v>4.1309018770007198</v>
      </c>
    </row>
    <row r="614" spans="1:39" x14ac:dyDescent="0.25">
      <c r="A614" s="7">
        <v>42929</v>
      </c>
      <c r="B614" s="3" t="s">
        <v>56</v>
      </c>
      <c r="C614" s="3">
        <f>(COUNT(UserTrials[[#This Row],[Event 1]:[Time 56]])-2)/2</f>
        <v>7</v>
      </c>
      <c r="D614">
        <v>226</v>
      </c>
      <c r="E614" t="s">
        <v>36</v>
      </c>
      <c r="F614" t="s">
        <v>6</v>
      </c>
      <c r="G614" t="s">
        <v>29</v>
      </c>
      <c r="H614" t="s">
        <v>3</v>
      </c>
      <c r="I614">
        <v>0</v>
      </c>
      <c r="J614" t="s">
        <v>7</v>
      </c>
      <c r="K614">
        <v>0.94088203899991596</v>
      </c>
      <c r="L614" t="s">
        <v>8</v>
      </c>
      <c r="M614">
        <v>0.98998931700043602</v>
      </c>
      <c r="N614" t="s">
        <v>7</v>
      </c>
      <c r="O614">
        <v>1.2037845260001601</v>
      </c>
      <c r="P614" t="s">
        <v>8</v>
      </c>
      <c r="Q614">
        <v>1.2631161299996101</v>
      </c>
      <c r="R614" t="s">
        <v>7</v>
      </c>
      <c r="S614">
        <v>1.7000762999996299</v>
      </c>
      <c r="T614" t="s">
        <v>8</v>
      </c>
      <c r="U614">
        <v>1.7799481160000099</v>
      </c>
      <c r="V614" t="s">
        <v>7</v>
      </c>
      <c r="W614">
        <v>1.96337555300124</v>
      </c>
      <c r="X614" t="s">
        <v>8</v>
      </c>
      <c r="Y614">
        <v>2.0428200830010601</v>
      </c>
      <c r="Z614" t="s">
        <v>7</v>
      </c>
      <c r="AA614">
        <v>2.4190752329995999</v>
      </c>
      <c r="AB614" t="s">
        <v>8</v>
      </c>
      <c r="AC614">
        <v>2.4985502819999899</v>
      </c>
      <c r="AD614" t="s">
        <v>7</v>
      </c>
      <c r="AE614">
        <v>2.8949488790003599</v>
      </c>
      <c r="AF614" t="s">
        <v>8</v>
      </c>
      <c r="AG614">
        <v>2.9852891800001</v>
      </c>
      <c r="AH614" t="s">
        <v>7</v>
      </c>
      <c r="AI614">
        <v>3.4214558210005599</v>
      </c>
      <c r="AJ614" t="s">
        <v>8</v>
      </c>
      <c r="AK614">
        <v>3.5113993600007198</v>
      </c>
      <c r="AL614" t="s">
        <v>4</v>
      </c>
      <c r="AM614">
        <v>4.00866778599993</v>
      </c>
    </row>
    <row r="615" spans="1:39" x14ac:dyDescent="0.25">
      <c r="A615" s="7">
        <v>42929</v>
      </c>
      <c r="B615" s="3" t="s">
        <v>56</v>
      </c>
      <c r="C615" s="3">
        <f>(COUNT(UserTrials[[#This Row],[Event 1]:[Time 56]])-2)/2</f>
        <v>7</v>
      </c>
      <c r="D615">
        <v>227</v>
      </c>
      <c r="E615" t="s">
        <v>36</v>
      </c>
      <c r="F615" t="s">
        <v>6</v>
      </c>
      <c r="G615" t="s">
        <v>29</v>
      </c>
      <c r="H615" t="s">
        <v>3</v>
      </c>
      <c r="I615">
        <v>0</v>
      </c>
      <c r="J615" t="s">
        <v>7</v>
      </c>
      <c r="K615">
        <v>0.88918052799999703</v>
      </c>
      <c r="L615" t="s">
        <v>8</v>
      </c>
      <c r="M615">
        <v>0.94829848900007996</v>
      </c>
      <c r="N615" t="s">
        <v>7</v>
      </c>
      <c r="O615">
        <v>1.0914085150016</v>
      </c>
      <c r="P615" t="s">
        <v>8</v>
      </c>
      <c r="Q615">
        <v>1.16096444400136</v>
      </c>
      <c r="R615" t="s">
        <v>7</v>
      </c>
      <c r="S615">
        <v>1.57756752600107</v>
      </c>
      <c r="T615" t="s">
        <v>8</v>
      </c>
      <c r="U615">
        <v>1.6572562170003899</v>
      </c>
      <c r="V615" t="s">
        <v>7</v>
      </c>
      <c r="W615">
        <v>1.8206622920006299</v>
      </c>
      <c r="X615" t="s">
        <v>8</v>
      </c>
      <c r="Y615">
        <v>1.91014802300014</v>
      </c>
      <c r="Z615" t="s">
        <v>7</v>
      </c>
      <c r="AA615">
        <v>2.2452922310003398</v>
      </c>
      <c r="AB615" t="s">
        <v>8</v>
      </c>
      <c r="AC615">
        <v>2.32479780200083</v>
      </c>
      <c r="AD615" t="s">
        <v>7</v>
      </c>
      <c r="AE615">
        <v>2.6603082550009201</v>
      </c>
      <c r="AF615" t="s">
        <v>8</v>
      </c>
      <c r="AG615">
        <v>2.7503738740015198</v>
      </c>
      <c r="AH615" t="s">
        <v>7</v>
      </c>
      <c r="AI615">
        <v>3.08567068400043</v>
      </c>
      <c r="AJ615" t="s">
        <v>8</v>
      </c>
      <c r="AK615">
        <v>3.1552266140006302</v>
      </c>
      <c r="AL615" t="s">
        <v>4</v>
      </c>
      <c r="AM615">
        <v>3.6832595750001902</v>
      </c>
    </row>
    <row r="616" spans="1:39" x14ac:dyDescent="0.25">
      <c r="A616" s="7">
        <v>42929</v>
      </c>
      <c r="B616" s="3" t="s">
        <v>56</v>
      </c>
      <c r="C616" s="3">
        <f>(COUNT(UserTrials[[#This Row],[Event 1]:[Time 56]])-2)/2</f>
        <v>7</v>
      </c>
      <c r="D616">
        <v>228</v>
      </c>
      <c r="E616" t="s">
        <v>36</v>
      </c>
      <c r="F616" t="s">
        <v>6</v>
      </c>
      <c r="G616" t="s">
        <v>29</v>
      </c>
      <c r="H616" t="s">
        <v>3</v>
      </c>
      <c r="I616">
        <v>0</v>
      </c>
      <c r="J616" t="s">
        <v>7</v>
      </c>
      <c r="K616">
        <v>0.79880970499834802</v>
      </c>
      <c r="L616" t="s">
        <v>8</v>
      </c>
      <c r="M616">
        <v>0.85801922699829403</v>
      </c>
      <c r="N616" t="s">
        <v>7</v>
      </c>
      <c r="O616">
        <v>1.0113230589995501</v>
      </c>
      <c r="P616" t="s">
        <v>8</v>
      </c>
      <c r="Q616">
        <v>1.0913779939983199</v>
      </c>
      <c r="R616" t="s">
        <v>7</v>
      </c>
      <c r="S616">
        <v>1.5989012659993</v>
      </c>
      <c r="T616" t="s">
        <v>8</v>
      </c>
      <c r="U616">
        <v>1.65804974699858</v>
      </c>
      <c r="V616" t="s">
        <v>7</v>
      </c>
      <c r="W616">
        <v>1.85182359199825</v>
      </c>
      <c r="X616" t="s">
        <v>8</v>
      </c>
      <c r="Y616">
        <v>1.9211048369998001</v>
      </c>
      <c r="Z616" t="s">
        <v>7</v>
      </c>
      <c r="AA616">
        <v>2.3583396909998502</v>
      </c>
      <c r="AB616" t="s">
        <v>8</v>
      </c>
      <c r="AC616">
        <v>2.4274988549987002</v>
      </c>
      <c r="AD616" t="s">
        <v>7</v>
      </c>
      <c r="AE616">
        <v>2.8238974509986199</v>
      </c>
      <c r="AF616" t="s">
        <v>8</v>
      </c>
      <c r="AG616">
        <v>2.9037997849991299</v>
      </c>
      <c r="AH616" t="s">
        <v>7</v>
      </c>
      <c r="AI616">
        <v>3.2896993729991602</v>
      </c>
      <c r="AJ616" t="s">
        <v>8</v>
      </c>
      <c r="AK616">
        <v>3.35928582199994</v>
      </c>
      <c r="AL616" t="s">
        <v>4</v>
      </c>
      <c r="AM616">
        <v>3.8366854859996198</v>
      </c>
    </row>
    <row r="617" spans="1:39" x14ac:dyDescent="0.25">
      <c r="A617" s="7">
        <v>42929</v>
      </c>
      <c r="B617" s="3" t="s">
        <v>56</v>
      </c>
      <c r="C617" s="3">
        <f>(COUNT(UserTrials[[#This Row],[Event 1]:[Time 56]])-2)/2</f>
        <v>7</v>
      </c>
      <c r="D617">
        <v>229</v>
      </c>
      <c r="E617" t="s">
        <v>36</v>
      </c>
      <c r="F617" t="s">
        <v>6</v>
      </c>
      <c r="G617" t="s">
        <v>29</v>
      </c>
      <c r="H617" t="s">
        <v>3</v>
      </c>
      <c r="I617">
        <v>0</v>
      </c>
      <c r="J617" t="s">
        <v>7</v>
      </c>
      <c r="K617">
        <v>0.83818098600022495</v>
      </c>
      <c r="L617" t="s">
        <v>8</v>
      </c>
      <c r="M617">
        <v>0.917625517000487</v>
      </c>
      <c r="N617" t="s">
        <v>7</v>
      </c>
      <c r="O617">
        <v>1.05060277800112</v>
      </c>
      <c r="P617" t="s">
        <v>8</v>
      </c>
      <c r="Q617">
        <v>1.12025026600167</v>
      </c>
      <c r="R617" t="s">
        <v>7</v>
      </c>
      <c r="S617">
        <v>1.51670990400089</v>
      </c>
      <c r="T617" t="s">
        <v>8</v>
      </c>
      <c r="U617">
        <v>1.5857164670014701</v>
      </c>
      <c r="V617" t="s">
        <v>7</v>
      </c>
      <c r="W617">
        <v>1.73908133600161</v>
      </c>
      <c r="X617" t="s">
        <v>8</v>
      </c>
      <c r="Y617">
        <v>1.81858690600165</v>
      </c>
      <c r="Z617" t="s">
        <v>7</v>
      </c>
      <c r="AA617">
        <v>2.2355257140006799</v>
      </c>
      <c r="AB617" t="s">
        <v>8</v>
      </c>
      <c r="AC617">
        <v>2.3156722110015799</v>
      </c>
      <c r="AD617" t="s">
        <v>7</v>
      </c>
      <c r="AE617">
        <v>2.70114451400149</v>
      </c>
      <c r="AF617" t="s">
        <v>8</v>
      </c>
      <c r="AG617">
        <v>2.7806806050011801</v>
      </c>
      <c r="AH617" t="s">
        <v>7</v>
      </c>
      <c r="AI617">
        <v>3.2071722880009399</v>
      </c>
      <c r="AJ617" t="s">
        <v>8</v>
      </c>
      <c r="AK617">
        <v>3.28661681800076</v>
      </c>
      <c r="AL617" t="s">
        <v>4</v>
      </c>
      <c r="AM617">
        <v>3.81431405500006</v>
      </c>
    </row>
    <row r="618" spans="1:39" x14ac:dyDescent="0.25">
      <c r="A618" s="7">
        <v>42929</v>
      </c>
      <c r="B618" s="3" t="s">
        <v>56</v>
      </c>
      <c r="C618" s="3">
        <f>(COUNT(UserTrials[[#This Row],[Event 1]:[Time 56]])-2)/2</f>
        <v>7</v>
      </c>
      <c r="D618">
        <v>230</v>
      </c>
      <c r="E618" t="s">
        <v>36</v>
      </c>
      <c r="F618" t="s">
        <v>6</v>
      </c>
      <c r="G618" t="s">
        <v>29</v>
      </c>
      <c r="H618" t="s">
        <v>3</v>
      </c>
      <c r="I618">
        <v>0</v>
      </c>
      <c r="J618" t="s">
        <v>7</v>
      </c>
      <c r="K618">
        <v>0.76764840599935202</v>
      </c>
      <c r="L618" t="s">
        <v>8</v>
      </c>
      <c r="M618">
        <v>0.85713413799931004</v>
      </c>
      <c r="N618" t="s">
        <v>7</v>
      </c>
      <c r="O618">
        <v>0.95986570999957599</v>
      </c>
      <c r="P618" t="s">
        <v>8</v>
      </c>
      <c r="Q618">
        <v>1.03937127999961</v>
      </c>
      <c r="R618" t="s">
        <v>7</v>
      </c>
      <c r="S618">
        <v>1.4259728369997899</v>
      </c>
      <c r="T618" t="s">
        <v>8</v>
      </c>
      <c r="U618">
        <v>1.50553944800049</v>
      </c>
      <c r="V618" t="s">
        <v>7</v>
      </c>
      <c r="W618">
        <v>1.6484053099993601</v>
      </c>
      <c r="X618" t="s">
        <v>8</v>
      </c>
      <c r="Y618">
        <v>1.7282771249992901</v>
      </c>
      <c r="Z618" t="s">
        <v>7</v>
      </c>
      <c r="AA618">
        <v>2.0941858690002801</v>
      </c>
      <c r="AB618" t="s">
        <v>8</v>
      </c>
      <c r="AC618">
        <v>2.1733251940004199</v>
      </c>
      <c r="AD618" t="s">
        <v>7</v>
      </c>
      <c r="AE618">
        <v>2.5900503579996399</v>
      </c>
      <c r="AF618" t="s">
        <v>8</v>
      </c>
      <c r="AG618">
        <v>2.6695559290001198</v>
      </c>
      <c r="AH618" t="s">
        <v>7</v>
      </c>
      <c r="AI618">
        <v>3.0957118879996401</v>
      </c>
      <c r="AJ618" t="s">
        <v>8</v>
      </c>
      <c r="AK618">
        <v>3.1651152129998001</v>
      </c>
      <c r="AL618" t="s">
        <v>4</v>
      </c>
      <c r="AM618">
        <v>3.6423622769998398</v>
      </c>
    </row>
    <row r="619" spans="1:39" x14ac:dyDescent="0.25">
      <c r="A619" s="7">
        <v>42929</v>
      </c>
      <c r="B619" s="3" t="s">
        <v>56</v>
      </c>
      <c r="C619" s="3">
        <f>(COUNT(UserTrials[[#This Row],[Event 1]:[Time 56]])-2)/2</f>
        <v>7</v>
      </c>
      <c r="D619">
        <v>231</v>
      </c>
      <c r="E619" t="s">
        <v>36</v>
      </c>
      <c r="F619" t="s">
        <v>6</v>
      </c>
      <c r="G619" t="s">
        <v>29</v>
      </c>
      <c r="H619" t="s">
        <v>3</v>
      </c>
      <c r="I619" s="1">
        <v>3.0520999644068002E-5</v>
      </c>
      <c r="J619" t="s">
        <v>7</v>
      </c>
      <c r="K619">
        <v>0.79914542900041796</v>
      </c>
      <c r="L619" t="s">
        <v>8</v>
      </c>
      <c r="M619">
        <v>0.87865100000090002</v>
      </c>
      <c r="N619" t="s">
        <v>7</v>
      </c>
      <c r="O619">
        <v>1.02194414800032</v>
      </c>
      <c r="P619" t="s">
        <v>8</v>
      </c>
      <c r="Q619">
        <v>1.11204028800057</v>
      </c>
      <c r="R619" t="s">
        <v>7</v>
      </c>
      <c r="S619">
        <v>1.5079200359996301</v>
      </c>
      <c r="T619" t="s">
        <v>8</v>
      </c>
      <c r="U619">
        <v>1.59795513400058</v>
      </c>
      <c r="V619" t="s">
        <v>7</v>
      </c>
      <c r="W619">
        <v>1.7812910120010199</v>
      </c>
      <c r="X619" t="s">
        <v>8</v>
      </c>
      <c r="Y619">
        <v>1.8811231489999001</v>
      </c>
      <c r="Z619" t="s">
        <v>7</v>
      </c>
      <c r="AA619">
        <v>2.2168167250001698</v>
      </c>
      <c r="AB619" t="s">
        <v>8</v>
      </c>
      <c r="AC619">
        <v>2.30627193600048</v>
      </c>
      <c r="AD619" t="s">
        <v>7</v>
      </c>
      <c r="AE619">
        <v>2.7230581399999201</v>
      </c>
      <c r="AF619" t="s">
        <v>8</v>
      </c>
      <c r="AG619">
        <v>2.8128490760009299</v>
      </c>
      <c r="AH619" t="s">
        <v>7</v>
      </c>
      <c r="AI619">
        <v>3.3610254840004901</v>
      </c>
      <c r="AJ619" t="s">
        <v>8</v>
      </c>
      <c r="AK619">
        <v>3.4403479320008001</v>
      </c>
      <c r="AL619" t="s">
        <v>4</v>
      </c>
      <c r="AM619">
        <v>3.9986571040008099</v>
      </c>
    </row>
    <row r="620" spans="1:39" x14ac:dyDescent="0.25">
      <c r="A620" s="7">
        <v>42929</v>
      </c>
      <c r="B620" s="3" t="s">
        <v>56</v>
      </c>
      <c r="C620" s="3">
        <f>(COUNT(UserTrials[[#This Row],[Event 1]:[Time 56]])-2)/2</f>
        <v>7</v>
      </c>
      <c r="D620">
        <v>232</v>
      </c>
      <c r="E620" t="s">
        <v>36</v>
      </c>
      <c r="F620" t="s">
        <v>6</v>
      </c>
      <c r="G620" t="s">
        <v>29</v>
      </c>
      <c r="H620" t="s">
        <v>3</v>
      </c>
      <c r="I620">
        <v>0</v>
      </c>
      <c r="J620" t="s">
        <v>7</v>
      </c>
      <c r="K620">
        <v>0.81913627299945801</v>
      </c>
      <c r="L620" t="s">
        <v>8</v>
      </c>
      <c r="M620">
        <v>0.89882496499922104</v>
      </c>
      <c r="N620" t="s">
        <v>7</v>
      </c>
      <c r="O620">
        <v>1.051854112</v>
      </c>
      <c r="P620" t="s">
        <v>8</v>
      </c>
      <c r="Q620">
        <v>1.1416450470005599</v>
      </c>
      <c r="R620" t="s">
        <v>7</v>
      </c>
      <c r="S620">
        <v>1.5483290079992</v>
      </c>
      <c r="T620" t="s">
        <v>8</v>
      </c>
      <c r="U620">
        <v>1.6176712939995901</v>
      </c>
      <c r="V620" t="s">
        <v>7</v>
      </c>
      <c r="W620">
        <v>1.8013734159994701</v>
      </c>
      <c r="X620" t="s">
        <v>8</v>
      </c>
      <c r="Y620">
        <v>1.8820692799999901</v>
      </c>
      <c r="Z620" t="s">
        <v>7</v>
      </c>
      <c r="AA620">
        <v>2.2268274060006599</v>
      </c>
      <c r="AB620" t="s">
        <v>8</v>
      </c>
      <c r="AC620">
        <v>2.2963222939997601</v>
      </c>
      <c r="AD620" t="s">
        <v>7</v>
      </c>
      <c r="AE620">
        <v>2.6721806799996499</v>
      </c>
      <c r="AF620" t="s">
        <v>8</v>
      </c>
      <c r="AG620">
        <v>2.7518083310005701</v>
      </c>
      <c r="AH620" t="s">
        <v>7</v>
      </c>
      <c r="AI620">
        <v>3.14784068299923</v>
      </c>
      <c r="AJ620" t="s">
        <v>8</v>
      </c>
      <c r="AK620">
        <v>3.2176407739989301</v>
      </c>
      <c r="AL620" t="s">
        <v>4</v>
      </c>
      <c r="AM620">
        <v>3.74539905299934</v>
      </c>
    </row>
    <row r="621" spans="1:39" x14ac:dyDescent="0.25">
      <c r="A621" s="7">
        <v>42929</v>
      </c>
      <c r="B621" s="3" t="s">
        <v>56</v>
      </c>
      <c r="C621" s="3">
        <f>(COUNT(UserTrials[[#This Row],[Event 1]:[Time 56]])-2)/2</f>
        <v>7</v>
      </c>
      <c r="D621">
        <v>233</v>
      </c>
      <c r="E621" t="s">
        <v>36</v>
      </c>
      <c r="F621" t="s">
        <v>6</v>
      </c>
      <c r="G621" t="s">
        <v>29</v>
      </c>
      <c r="H621" t="s">
        <v>3</v>
      </c>
      <c r="I621">
        <v>0</v>
      </c>
      <c r="J621" t="s">
        <v>7</v>
      </c>
      <c r="K621">
        <v>0.94951930299975995</v>
      </c>
      <c r="L621" t="s">
        <v>8</v>
      </c>
      <c r="M621">
        <v>1.01901419100067</v>
      </c>
      <c r="N621" t="s">
        <v>7</v>
      </c>
      <c r="O621">
        <v>1.18202349999955</v>
      </c>
      <c r="P621" t="s">
        <v>8</v>
      </c>
      <c r="Q621">
        <v>1.2513963050005199</v>
      </c>
      <c r="R621" t="s">
        <v>7</v>
      </c>
      <c r="S621">
        <v>1.72897909300081</v>
      </c>
      <c r="T621" t="s">
        <v>8</v>
      </c>
      <c r="U621">
        <v>1.79826033800054</v>
      </c>
      <c r="V621" t="s">
        <v>7</v>
      </c>
      <c r="W621">
        <v>1.9920952219999799</v>
      </c>
      <c r="X621" t="s">
        <v>8</v>
      </c>
      <c r="Y621">
        <v>2.0818251170003301</v>
      </c>
      <c r="Z621" t="s">
        <v>7</v>
      </c>
      <c r="AA621">
        <v>2.4579887069994499</v>
      </c>
      <c r="AB621" t="s">
        <v>8</v>
      </c>
      <c r="AC621">
        <v>2.5382878060008802</v>
      </c>
      <c r="AD621" t="s">
        <v>7</v>
      </c>
      <c r="AE621">
        <v>2.9440561570008801</v>
      </c>
      <c r="AF621" t="s">
        <v>8</v>
      </c>
      <c r="AG621">
        <v>3.0337250110005698</v>
      </c>
      <c r="AH621" t="s">
        <v>7</v>
      </c>
      <c r="AI621">
        <v>3.4603082539997501</v>
      </c>
      <c r="AJ621" t="s">
        <v>8</v>
      </c>
      <c r="AK621">
        <v>3.5195788180008001</v>
      </c>
      <c r="AL621" t="s">
        <v>4</v>
      </c>
      <c r="AM621">
        <v>4.10831680000046</v>
      </c>
    </row>
    <row r="622" spans="1:39" x14ac:dyDescent="0.25">
      <c r="A622" s="7">
        <v>42929</v>
      </c>
      <c r="B622" s="3" t="s">
        <v>56</v>
      </c>
      <c r="C622" s="3">
        <f>(COUNT(UserTrials[[#This Row],[Event 1]:[Time 56]])-2)/2</f>
        <v>7</v>
      </c>
      <c r="D622">
        <v>234</v>
      </c>
      <c r="E622" t="s">
        <v>36</v>
      </c>
      <c r="F622" t="s">
        <v>9</v>
      </c>
      <c r="G622" t="s">
        <v>29</v>
      </c>
      <c r="H622" t="s">
        <v>3</v>
      </c>
      <c r="I622">
        <v>0</v>
      </c>
      <c r="J622" t="s">
        <v>7</v>
      </c>
      <c r="K622">
        <v>16.531848008000399</v>
      </c>
      <c r="L622" t="s">
        <v>8</v>
      </c>
      <c r="M622">
        <v>16.6003357230001</v>
      </c>
      <c r="N622" t="s">
        <v>7</v>
      </c>
      <c r="O622">
        <v>16.745612696000499</v>
      </c>
      <c r="P622" t="s">
        <v>8</v>
      </c>
      <c r="Q622">
        <v>16.813581565000199</v>
      </c>
      <c r="R622" t="s">
        <v>7</v>
      </c>
      <c r="S622">
        <v>17.2298184030005</v>
      </c>
      <c r="T622" t="s">
        <v>8</v>
      </c>
      <c r="U622">
        <v>17.3194567369992</v>
      </c>
      <c r="V622" t="s">
        <v>7</v>
      </c>
      <c r="W622">
        <v>17.452647640999199</v>
      </c>
      <c r="X622" t="s">
        <v>8</v>
      </c>
      <c r="Y622">
        <v>17.511918203999802</v>
      </c>
      <c r="Z622" t="s">
        <v>7</v>
      </c>
      <c r="AA622">
        <v>17.887990232000401</v>
      </c>
      <c r="AB622" t="s">
        <v>8</v>
      </c>
      <c r="AC622">
        <v>17.957881885999001</v>
      </c>
      <c r="AD622" t="s">
        <v>7</v>
      </c>
      <c r="AE622">
        <v>18.333374026000399</v>
      </c>
      <c r="AF622" t="s">
        <v>8</v>
      </c>
      <c r="AG622">
        <v>18.4050053400005</v>
      </c>
      <c r="AH622" t="s">
        <v>7</v>
      </c>
      <c r="AI622">
        <v>18.819288874999899</v>
      </c>
      <c r="AJ622" t="s">
        <v>8</v>
      </c>
      <c r="AK622">
        <v>18.8991301679998</v>
      </c>
      <c r="AL622" t="s">
        <v>4</v>
      </c>
      <c r="AM622">
        <v>19.5079505550002</v>
      </c>
    </row>
    <row r="623" spans="1:39" x14ac:dyDescent="0.25">
      <c r="A623" s="7">
        <v>42929</v>
      </c>
      <c r="B623" s="3" t="s">
        <v>56</v>
      </c>
      <c r="C623" s="3">
        <f>(COUNT(UserTrials[[#This Row],[Event 1]:[Time 56]])-2)/2</f>
        <v>7</v>
      </c>
      <c r="D623">
        <v>235</v>
      </c>
      <c r="E623" t="s">
        <v>36</v>
      </c>
      <c r="F623" t="s">
        <v>9</v>
      </c>
      <c r="G623" t="s">
        <v>29</v>
      </c>
      <c r="H623" t="s">
        <v>3</v>
      </c>
      <c r="I623">
        <v>0</v>
      </c>
      <c r="J623" t="s">
        <v>7</v>
      </c>
      <c r="K623">
        <v>0.84968716600087602</v>
      </c>
      <c r="L623" t="s">
        <v>8</v>
      </c>
      <c r="M623">
        <v>0.918907371000386</v>
      </c>
      <c r="N623" t="s">
        <v>7</v>
      </c>
      <c r="O623">
        <v>1.1242484360009199</v>
      </c>
      <c r="P623" t="s">
        <v>8</v>
      </c>
      <c r="Q623">
        <v>1.20256371100003</v>
      </c>
      <c r="R623" t="s">
        <v>7</v>
      </c>
      <c r="S623">
        <v>1.5482984890004401</v>
      </c>
      <c r="T623" t="s">
        <v>8</v>
      </c>
      <c r="U623">
        <v>1.63784526200106</v>
      </c>
      <c r="V623" t="s">
        <v>7</v>
      </c>
      <c r="W623">
        <v>1.87208911900052</v>
      </c>
      <c r="X623" t="s">
        <v>8</v>
      </c>
      <c r="Y623">
        <v>1.9555623369997099</v>
      </c>
      <c r="Z623" t="s">
        <v>7</v>
      </c>
      <c r="AA623">
        <v>2.2866778570005399</v>
      </c>
      <c r="AB623" t="s">
        <v>8</v>
      </c>
      <c r="AC623">
        <v>2.3564169090004699</v>
      </c>
      <c r="AD623" t="s">
        <v>7</v>
      </c>
      <c r="AE623">
        <v>2.7828170310003699</v>
      </c>
      <c r="AF623" t="s">
        <v>8</v>
      </c>
      <c r="AG623">
        <v>2.84239279699977</v>
      </c>
      <c r="AH623" t="s">
        <v>7</v>
      </c>
      <c r="AI623">
        <v>3.2998626580010701</v>
      </c>
      <c r="AJ623" t="s">
        <v>8</v>
      </c>
      <c r="AK623">
        <v>3.35898062100022</v>
      </c>
      <c r="AL623" t="s">
        <v>4</v>
      </c>
      <c r="AM623">
        <v>3.8466656500004301</v>
      </c>
    </row>
    <row r="624" spans="1:39" x14ac:dyDescent="0.25">
      <c r="A624" s="7">
        <v>42929</v>
      </c>
      <c r="B624" s="3" t="s">
        <v>56</v>
      </c>
      <c r="C624" s="3">
        <f>(COUNT(UserTrials[[#This Row],[Event 1]:[Time 56]])-2)/2</f>
        <v>7</v>
      </c>
      <c r="D624">
        <v>236</v>
      </c>
      <c r="E624" t="s">
        <v>36</v>
      </c>
      <c r="F624" t="s">
        <v>9</v>
      </c>
      <c r="G624" t="s">
        <v>29</v>
      </c>
      <c r="H624" t="s">
        <v>3</v>
      </c>
      <c r="I624" s="1">
        <v>3.0519999199896099E-5</v>
      </c>
      <c r="J624" t="s">
        <v>7</v>
      </c>
      <c r="K624">
        <v>0.80909506900024997</v>
      </c>
      <c r="L624" t="s">
        <v>8</v>
      </c>
      <c r="M624">
        <v>0.88835647599989898</v>
      </c>
      <c r="N624" t="s">
        <v>7</v>
      </c>
      <c r="O624">
        <v>1.0116893009999299</v>
      </c>
      <c r="P624" t="s">
        <v>8</v>
      </c>
      <c r="Q624">
        <v>1.07117350699991</v>
      </c>
      <c r="R624" t="s">
        <v>7</v>
      </c>
      <c r="S624">
        <v>1.51829696200002</v>
      </c>
      <c r="T624" t="s">
        <v>8</v>
      </c>
      <c r="U624">
        <v>1.5870593609997701</v>
      </c>
      <c r="V624" t="s">
        <v>7</v>
      </c>
      <c r="W624">
        <v>1.73068823199901</v>
      </c>
      <c r="X624" t="s">
        <v>8</v>
      </c>
      <c r="Y624">
        <v>1.8101632830002901</v>
      </c>
      <c r="Z624" t="s">
        <v>7</v>
      </c>
      <c r="AA624">
        <v>2.2170914069993102</v>
      </c>
      <c r="AB624" t="s">
        <v>8</v>
      </c>
      <c r="AC624">
        <v>2.2858843260000801</v>
      </c>
      <c r="AD624" t="s">
        <v>7</v>
      </c>
      <c r="AE624">
        <v>2.6616206299986498</v>
      </c>
      <c r="AF624" t="s">
        <v>8</v>
      </c>
      <c r="AG624">
        <v>2.7313291609989299</v>
      </c>
      <c r="AH624" t="s">
        <v>7</v>
      </c>
      <c r="AI624">
        <v>3.2184343030003202</v>
      </c>
      <c r="AJ624" t="s">
        <v>8</v>
      </c>
      <c r="AK624">
        <v>3.2779490289995001</v>
      </c>
      <c r="AL624" t="s">
        <v>4</v>
      </c>
      <c r="AM624">
        <v>3.7957576659991901</v>
      </c>
    </row>
    <row r="625" spans="1:47" x14ac:dyDescent="0.25">
      <c r="A625" s="7">
        <v>42929</v>
      </c>
      <c r="B625" s="3" t="s">
        <v>56</v>
      </c>
      <c r="C625" s="3">
        <f>(COUNT(UserTrials[[#This Row],[Event 1]:[Time 56]])-2)/2</f>
        <v>7</v>
      </c>
      <c r="D625">
        <v>237</v>
      </c>
      <c r="E625" t="s">
        <v>36</v>
      </c>
      <c r="F625" t="s">
        <v>9</v>
      </c>
      <c r="G625" t="s">
        <v>29</v>
      </c>
      <c r="H625" t="s">
        <v>3</v>
      </c>
      <c r="I625">
        <v>0</v>
      </c>
      <c r="J625" t="s">
        <v>7</v>
      </c>
      <c r="K625">
        <v>0.86842667600103596</v>
      </c>
      <c r="L625" t="s">
        <v>8</v>
      </c>
      <c r="M625">
        <v>0.937677399999302</v>
      </c>
      <c r="N625" t="s">
        <v>7</v>
      </c>
      <c r="O625">
        <v>1.2225850770009801</v>
      </c>
      <c r="P625" t="s">
        <v>8</v>
      </c>
      <c r="Q625">
        <v>1.3020906460005699</v>
      </c>
      <c r="R625" t="s">
        <v>7</v>
      </c>
      <c r="S625">
        <v>1.6987639250000901</v>
      </c>
      <c r="T625" t="s">
        <v>8</v>
      </c>
      <c r="U625">
        <v>1.7780558520007601</v>
      </c>
      <c r="V625" t="s">
        <v>7</v>
      </c>
      <c r="W625">
        <v>1.9819014189997599</v>
      </c>
      <c r="X625" t="s">
        <v>8</v>
      </c>
      <c r="Y625">
        <v>2.05164047000107</v>
      </c>
      <c r="Z625" t="s">
        <v>7</v>
      </c>
      <c r="AA625">
        <v>2.4379673450002799</v>
      </c>
      <c r="AB625" t="s">
        <v>8</v>
      </c>
      <c r="AC625">
        <v>2.5279108810009299</v>
      </c>
      <c r="AD625" t="s">
        <v>7</v>
      </c>
      <c r="AE625">
        <v>3.1164047000002002</v>
      </c>
      <c r="AF625" t="s">
        <v>8</v>
      </c>
      <c r="AG625">
        <v>3.1751258959993698</v>
      </c>
      <c r="AH625" t="s">
        <v>7</v>
      </c>
      <c r="AI625">
        <v>3.5844346110006802</v>
      </c>
      <c r="AJ625" t="s">
        <v>8</v>
      </c>
      <c r="AK625">
        <v>3.65139630700105</v>
      </c>
      <c r="AL625" t="s">
        <v>4</v>
      </c>
      <c r="AM625">
        <v>4.0999847399998499</v>
      </c>
    </row>
    <row r="626" spans="1:47" x14ac:dyDescent="0.25">
      <c r="A626" s="7">
        <v>42929</v>
      </c>
      <c r="B626" s="3" t="s">
        <v>56</v>
      </c>
      <c r="C626" s="3">
        <f>(COUNT(UserTrials[[#This Row],[Event 1]:[Time 56]])-2)/2</f>
        <v>7</v>
      </c>
      <c r="D626">
        <v>238</v>
      </c>
      <c r="E626" t="s">
        <v>36</v>
      </c>
      <c r="F626" t="s">
        <v>9</v>
      </c>
      <c r="G626" t="s">
        <v>29</v>
      </c>
      <c r="H626" t="s">
        <v>3</v>
      </c>
      <c r="I626">
        <v>0</v>
      </c>
      <c r="J626" t="s">
        <v>7</v>
      </c>
      <c r="K626">
        <v>0.92955898100080903</v>
      </c>
      <c r="L626" t="s">
        <v>8</v>
      </c>
      <c r="M626">
        <v>0.998718146000101</v>
      </c>
      <c r="N626" t="s">
        <v>7</v>
      </c>
      <c r="O626">
        <v>1.1215016020014399</v>
      </c>
      <c r="P626" t="s">
        <v>8</v>
      </c>
      <c r="Q626">
        <v>1.1910270110001799</v>
      </c>
      <c r="R626" t="s">
        <v>7</v>
      </c>
      <c r="S626">
        <v>1.6180070210011701</v>
      </c>
      <c r="T626" t="s">
        <v>8</v>
      </c>
      <c r="U626">
        <v>1.6979093549998601</v>
      </c>
      <c r="V626" t="s">
        <v>7</v>
      </c>
      <c r="W626">
        <v>1.84043949400074</v>
      </c>
      <c r="X626" t="s">
        <v>8</v>
      </c>
      <c r="Y626">
        <v>1.89983213699997</v>
      </c>
      <c r="Z626" t="s">
        <v>7</v>
      </c>
      <c r="AA626">
        <v>2.25808026800041</v>
      </c>
      <c r="AB626" t="s">
        <v>8</v>
      </c>
      <c r="AC626">
        <v>2.3352357710009501</v>
      </c>
      <c r="AD626" t="s">
        <v>7</v>
      </c>
      <c r="AE626">
        <v>2.7619716160006602</v>
      </c>
      <c r="AF626" t="s">
        <v>8</v>
      </c>
      <c r="AG626">
        <v>2.8513657870007498</v>
      </c>
      <c r="AH626" t="s">
        <v>7</v>
      </c>
      <c r="AI626">
        <v>3.2685792770007498</v>
      </c>
      <c r="AJ626" t="s">
        <v>8</v>
      </c>
      <c r="AK626">
        <v>3.3380436440002001</v>
      </c>
      <c r="AL626" t="s">
        <v>4</v>
      </c>
      <c r="AM626">
        <v>3.8050358609998498</v>
      </c>
    </row>
    <row r="627" spans="1:47" x14ac:dyDescent="0.25">
      <c r="A627" s="7">
        <v>42929</v>
      </c>
      <c r="B627" s="3" t="s">
        <v>56</v>
      </c>
      <c r="C627" s="3">
        <f>(COUNT(UserTrials[[#This Row],[Event 1]:[Time 56]])-2)/2</f>
        <v>7</v>
      </c>
      <c r="D627">
        <v>239</v>
      </c>
      <c r="E627" t="s">
        <v>36</v>
      </c>
      <c r="F627" t="s">
        <v>11</v>
      </c>
      <c r="G627" t="s">
        <v>29</v>
      </c>
      <c r="H627" t="s">
        <v>3</v>
      </c>
      <c r="I627">
        <v>0</v>
      </c>
      <c r="J627" t="s">
        <v>7</v>
      </c>
      <c r="K627">
        <v>3.6461162810010102</v>
      </c>
      <c r="L627" t="s">
        <v>8</v>
      </c>
      <c r="M627">
        <v>3.7148786800007598</v>
      </c>
      <c r="N627" t="s">
        <v>7</v>
      </c>
      <c r="O627">
        <v>3.8180070190010098</v>
      </c>
      <c r="P627" t="s">
        <v>8</v>
      </c>
      <c r="Q627">
        <v>3.8871661840003</v>
      </c>
      <c r="R627" t="s">
        <v>7</v>
      </c>
      <c r="S627">
        <v>4.2031741179998701</v>
      </c>
      <c r="T627" t="s">
        <v>8</v>
      </c>
      <c r="U627">
        <v>4.2622005169996502</v>
      </c>
      <c r="V627" t="s">
        <v>7</v>
      </c>
      <c r="W627">
        <v>4.4051579410006498</v>
      </c>
      <c r="X627" t="s">
        <v>8</v>
      </c>
      <c r="Y627">
        <v>4.4949793979994803</v>
      </c>
      <c r="Z627" t="s">
        <v>7</v>
      </c>
      <c r="AA627">
        <v>4.8915000739998504</v>
      </c>
      <c r="AB627" t="s">
        <v>8</v>
      </c>
      <c r="AC627">
        <v>4.9613612080011</v>
      </c>
      <c r="AD627" t="s">
        <v>7</v>
      </c>
      <c r="AE627">
        <v>5.2963528140007803</v>
      </c>
      <c r="AF627" t="s">
        <v>8</v>
      </c>
      <c r="AG627">
        <v>5.3659697840011997</v>
      </c>
      <c r="AH627" t="s">
        <v>7</v>
      </c>
      <c r="AI627">
        <v>5.7725011430011302</v>
      </c>
      <c r="AJ627" t="s">
        <v>8</v>
      </c>
      <c r="AK627">
        <v>5.84153822699954</v>
      </c>
      <c r="AL627" t="s">
        <v>4</v>
      </c>
      <c r="AM627">
        <v>6.27852891700058</v>
      </c>
    </row>
    <row r="628" spans="1:47" x14ac:dyDescent="0.25">
      <c r="A628" s="7">
        <v>42929</v>
      </c>
      <c r="B628" s="3" t="s">
        <v>56</v>
      </c>
      <c r="C628" s="3">
        <f>(COUNT(UserTrials[[#This Row],[Event 1]:[Time 56]])-2)/2</f>
        <v>7</v>
      </c>
      <c r="D628">
        <v>240</v>
      </c>
      <c r="E628" t="s">
        <v>36</v>
      </c>
      <c r="F628" t="s">
        <v>11</v>
      </c>
      <c r="G628" t="s">
        <v>29</v>
      </c>
      <c r="H628" t="s">
        <v>3</v>
      </c>
      <c r="I628">
        <v>0</v>
      </c>
      <c r="J628" t="s">
        <v>7</v>
      </c>
      <c r="K628">
        <v>0.51417671200033499</v>
      </c>
      <c r="L628" t="s">
        <v>8</v>
      </c>
      <c r="M628">
        <v>0.58333587599918202</v>
      </c>
      <c r="N628" t="s">
        <v>7</v>
      </c>
      <c r="O628">
        <v>0.70660766000037201</v>
      </c>
      <c r="P628" t="s">
        <v>8</v>
      </c>
      <c r="Q628">
        <v>0.76560353999957398</v>
      </c>
      <c r="R628" t="s">
        <v>7</v>
      </c>
      <c r="S628">
        <v>1.1321226910004001</v>
      </c>
      <c r="T628" t="s">
        <v>8</v>
      </c>
      <c r="U628">
        <v>1.2111704559993</v>
      </c>
      <c r="V628" t="s">
        <v>7</v>
      </c>
      <c r="W628">
        <v>1.36468792900086</v>
      </c>
      <c r="X628" t="s">
        <v>8</v>
      </c>
      <c r="Y628">
        <v>1.45444834299996</v>
      </c>
      <c r="Z628" t="s">
        <v>7</v>
      </c>
      <c r="AA628">
        <v>1.7597436279993399</v>
      </c>
      <c r="AB628" t="s">
        <v>8</v>
      </c>
      <c r="AC628">
        <v>1.8492903999995101</v>
      </c>
      <c r="AD628" t="s">
        <v>7</v>
      </c>
      <c r="AE628">
        <v>2.21522966500015</v>
      </c>
      <c r="AF628" t="s">
        <v>8</v>
      </c>
      <c r="AG628">
        <v>2.30529528499937</v>
      </c>
      <c r="AH628" t="s">
        <v>7</v>
      </c>
      <c r="AI628">
        <v>2.70141919699926</v>
      </c>
      <c r="AJ628" t="s">
        <v>8</v>
      </c>
      <c r="AK628">
        <v>2.7607202800008901</v>
      </c>
      <c r="AL628" t="s">
        <v>4</v>
      </c>
      <c r="AM628">
        <v>3.2684266739997798</v>
      </c>
    </row>
    <row r="629" spans="1:47" x14ac:dyDescent="0.25">
      <c r="A629" s="7">
        <v>42929</v>
      </c>
      <c r="B629" s="3" t="s">
        <v>56</v>
      </c>
      <c r="C629" s="3">
        <f>(COUNT(UserTrials[[#This Row],[Event 1]:[Time 56]])-2)/2</f>
        <v>7</v>
      </c>
      <c r="D629">
        <v>241</v>
      </c>
      <c r="E629" t="s">
        <v>36</v>
      </c>
      <c r="F629" t="s">
        <v>11</v>
      </c>
      <c r="G629" t="s">
        <v>29</v>
      </c>
      <c r="H629" t="s">
        <v>3</v>
      </c>
      <c r="I629">
        <v>0</v>
      </c>
      <c r="J629" t="s">
        <v>7</v>
      </c>
      <c r="K629">
        <v>0.91136883900071497</v>
      </c>
      <c r="L629" t="s">
        <v>8</v>
      </c>
      <c r="M629">
        <v>0.98113840900077698</v>
      </c>
      <c r="N629" t="s">
        <v>7</v>
      </c>
      <c r="O629">
        <v>1.1240958350008401</v>
      </c>
      <c r="P629" t="s">
        <v>8</v>
      </c>
      <c r="Q629">
        <v>1.1833969170002001</v>
      </c>
      <c r="R629" t="s">
        <v>7</v>
      </c>
      <c r="S629">
        <v>1.5699069140009601</v>
      </c>
      <c r="T629" t="s">
        <v>8</v>
      </c>
      <c r="U629">
        <v>1.6499923700012</v>
      </c>
      <c r="V629" t="s">
        <v>7</v>
      </c>
      <c r="W629">
        <v>1.9544025640006999</v>
      </c>
      <c r="X629" t="s">
        <v>8</v>
      </c>
      <c r="Y629">
        <v>2.0337555320002099</v>
      </c>
      <c r="Z629" t="s">
        <v>7</v>
      </c>
      <c r="AA629">
        <v>2.4711124680015901</v>
      </c>
      <c r="AB629" t="s">
        <v>8</v>
      </c>
      <c r="AC629">
        <v>2.5303830310003801</v>
      </c>
      <c r="AD629" t="s">
        <v>7</v>
      </c>
      <c r="AE629">
        <v>2.9774149240001799</v>
      </c>
      <c r="AF629" t="s">
        <v>8</v>
      </c>
      <c r="AG629">
        <v>3.0471539760001098</v>
      </c>
      <c r="AH629" t="s">
        <v>7</v>
      </c>
      <c r="AI629">
        <v>3.5191210130014898</v>
      </c>
      <c r="AJ629" t="s">
        <v>8</v>
      </c>
      <c r="AK629">
        <v>3.5834274370008599</v>
      </c>
      <c r="AL629" t="s">
        <v>4</v>
      </c>
      <c r="AM629">
        <v>4.3848008540007797</v>
      </c>
    </row>
    <row r="630" spans="1:47" x14ac:dyDescent="0.25">
      <c r="A630" s="7">
        <v>42929</v>
      </c>
      <c r="B630" s="3" t="s">
        <v>56</v>
      </c>
      <c r="C630" s="3">
        <f>(COUNT(UserTrials[[#This Row],[Event 1]:[Time 56]])-2)/2</f>
        <v>7</v>
      </c>
      <c r="D630">
        <v>242</v>
      </c>
      <c r="E630" t="s">
        <v>36</v>
      </c>
      <c r="F630" t="s">
        <v>11</v>
      </c>
      <c r="G630" t="s">
        <v>29</v>
      </c>
      <c r="H630" t="s">
        <v>3</v>
      </c>
      <c r="I630">
        <v>0</v>
      </c>
      <c r="J630" t="s">
        <v>7</v>
      </c>
      <c r="K630">
        <v>0.63583091699911098</v>
      </c>
      <c r="L630" t="s">
        <v>8</v>
      </c>
      <c r="M630">
        <v>0.70511216399972898</v>
      </c>
      <c r="N630" t="s">
        <v>7</v>
      </c>
      <c r="O630">
        <v>0.80747749199872398</v>
      </c>
      <c r="P630" t="s">
        <v>8</v>
      </c>
      <c r="Q630">
        <v>0.88698306199876198</v>
      </c>
      <c r="R630" t="s">
        <v>7</v>
      </c>
      <c r="S630">
        <v>1.30419655199875</v>
      </c>
      <c r="T630" t="s">
        <v>8</v>
      </c>
      <c r="U630">
        <v>1.3836410799995</v>
      </c>
      <c r="V630" t="s">
        <v>7</v>
      </c>
      <c r="W630">
        <v>1.4861895319991101</v>
      </c>
      <c r="X630" t="s">
        <v>8</v>
      </c>
      <c r="Y630">
        <v>1.5659392649995401</v>
      </c>
      <c r="Z630" t="s">
        <v>7</v>
      </c>
      <c r="AA630">
        <v>1.8509079819996199</v>
      </c>
      <c r="AB630" t="s">
        <v>8</v>
      </c>
      <c r="AC630">
        <v>1.9100869829999201</v>
      </c>
      <c r="AD630" t="s">
        <v>7</v>
      </c>
      <c r="AE630">
        <v>2.2663512899998701</v>
      </c>
      <c r="AF630" t="s">
        <v>8</v>
      </c>
      <c r="AG630">
        <v>2.3451243709987399</v>
      </c>
      <c r="AH630" t="s">
        <v>7</v>
      </c>
      <c r="AI630">
        <v>2.7217762860000199</v>
      </c>
      <c r="AJ630" t="s">
        <v>8</v>
      </c>
      <c r="AK630">
        <v>2.80061040799955</v>
      </c>
      <c r="AL630" t="s">
        <v>4</v>
      </c>
      <c r="AM630">
        <v>3.29891652699916</v>
      </c>
    </row>
    <row r="631" spans="1:47" x14ac:dyDescent="0.25">
      <c r="A631" s="7">
        <v>42929</v>
      </c>
      <c r="B631" s="3" t="s">
        <v>56</v>
      </c>
      <c r="C631" s="3">
        <f>(COUNT(UserTrials[[#This Row],[Event 1]:[Time 56]])-2)/2</f>
        <v>7</v>
      </c>
      <c r="D631">
        <v>243</v>
      </c>
      <c r="E631" t="s">
        <v>36</v>
      </c>
      <c r="F631" t="s">
        <v>11</v>
      </c>
      <c r="G631" t="s">
        <v>29</v>
      </c>
      <c r="H631" t="s">
        <v>3</v>
      </c>
      <c r="I631">
        <v>0</v>
      </c>
      <c r="J631" t="s">
        <v>7</v>
      </c>
      <c r="K631">
        <v>0.75846177399944203</v>
      </c>
      <c r="L631" t="s">
        <v>8</v>
      </c>
      <c r="M631">
        <v>0.81782389699947</v>
      </c>
      <c r="N631" t="s">
        <v>7</v>
      </c>
      <c r="O631">
        <v>0.92012818600051105</v>
      </c>
      <c r="P631" t="s">
        <v>8</v>
      </c>
      <c r="Q631">
        <v>0.98934838999957697</v>
      </c>
      <c r="R631" t="s">
        <v>7</v>
      </c>
      <c r="S631">
        <v>1.32546924999951</v>
      </c>
      <c r="T631" t="s">
        <v>8</v>
      </c>
      <c r="U631">
        <v>1.39456737399996</v>
      </c>
      <c r="V631" t="s">
        <v>7</v>
      </c>
      <c r="W631">
        <v>1.4972684269996499</v>
      </c>
      <c r="X631" t="s">
        <v>8</v>
      </c>
      <c r="Y631">
        <v>1.5585838549995901</v>
      </c>
      <c r="Z631" t="s">
        <v>7</v>
      </c>
      <c r="AA631">
        <v>1.86287196599914</v>
      </c>
      <c r="AB631" t="s">
        <v>8</v>
      </c>
      <c r="AC631">
        <v>1.98144361199956</v>
      </c>
      <c r="AD631" t="s">
        <v>7</v>
      </c>
      <c r="AE631">
        <v>2.3172897909989798</v>
      </c>
      <c r="AF631" t="s">
        <v>8</v>
      </c>
      <c r="AG631">
        <v>2.3969479619990999</v>
      </c>
      <c r="AH631" t="s">
        <v>7</v>
      </c>
      <c r="AI631">
        <v>2.8231344409996302</v>
      </c>
      <c r="AJ631" t="s">
        <v>8</v>
      </c>
      <c r="AK631">
        <v>2.9029146939992598</v>
      </c>
      <c r="AL631" t="s">
        <v>4</v>
      </c>
      <c r="AM631">
        <v>4.0076911329997502</v>
      </c>
    </row>
    <row r="632" spans="1:47" x14ac:dyDescent="0.25">
      <c r="A632" s="7">
        <v>42929</v>
      </c>
      <c r="B632" s="3" t="s">
        <v>56</v>
      </c>
      <c r="C632" s="3">
        <f>(COUNT(UserTrials[[#This Row],[Event 1]:[Time 56]])-2)/2</f>
        <v>7</v>
      </c>
      <c r="D632">
        <v>244</v>
      </c>
      <c r="E632" t="s">
        <v>36</v>
      </c>
      <c r="F632" t="s">
        <v>10</v>
      </c>
      <c r="G632" t="s">
        <v>29</v>
      </c>
      <c r="H632" t="s">
        <v>3</v>
      </c>
      <c r="I632" s="1">
        <v>3.0520999644068002E-5</v>
      </c>
      <c r="J632" t="s">
        <v>7</v>
      </c>
      <c r="K632">
        <v>24.683747901000899</v>
      </c>
      <c r="L632" t="s">
        <v>8</v>
      </c>
      <c r="M632">
        <v>24.744819164999999</v>
      </c>
      <c r="N632" t="s">
        <v>7</v>
      </c>
      <c r="O632">
        <v>24.877735386000399</v>
      </c>
      <c r="P632" t="s">
        <v>8</v>
      </c>
      <c r="Q632">
        <v>24.967373719000499</v>
      </c>
      <c r="R632" t="s">
        <v>7</v>
      </c>
      <c r="S632">
        <v>25.293178694000702</v>
      </c>
      <c r="T632" t="s">
        <v>8</v>
      </c>
      <c r="U632">
        <v>25.402685789000301</v>
      </c>
      <c r="V632" t="s">
        <v>7</v>
      </c>
      <c r="W632">
        <v>25.809613915000199</v>
      </c>
      <c r="X632" t="s">
        <v>8</v>
      </c>
      <c r="Y632">
        <v>25.8994048500007</v>
      </c>
      <c r="Z632" t="s">
        <v>7</v>
      </c>
      <c r="AA632">
        <v>26.2549061460013</v>
      </c>
      <c r="AB632" t="s">
        <v>8</v>
      </c>
      <c r="AC632">
        <v>26.344636040999799</v>
      </c>
      <c r="AD632" t="s">
        <v>7</v>
      </c>
      <c r="AE632">
        <v>26.771493969001298</v>
      </c>
      <c r="AF632" t="s">
        <v>8</v>
      </c>
      <c r="AG632">
        <v>26.840866775000901</v>
      </c>
      <c r="AH632" t="s">
        <v>7</v>
      </c>
      <c r="AI632">
        <v>27.268884478000398</v>
      </c>
      <c r="AJ632" t="s">
        <v>8</v>
      </c>
      <c r="AK632">
        <v>27.3472913140012</v>
      </c>
      <c r="AL632" t="s">
        <v>4</v>
      </c>
      <c r="AM632">
        <v>27.986754155001101</v>
      </c>
    </row>
    <row r="633" spans="1:47" x14ac:dyDescent="0.25">
      <c r="A633" s="7">
        <v>42929</v>
      </c>
      <c r="B633" s="3" t="s">
        <v>56</v>
      </c>
      <c r="C633" s="3">
        <f>(COUNT(UserTrials[[#This Row],[Event 1]:[Time 56]])-2)/2</f>
        <v>7</v>
      </c>
      <c r="D633">
        <v>245</v>
      </c>
      <c r="E633" t="s">
        <v>36</v>
      </c>
      <c r="F633" t="s">
        <v>10</v>
      </c>
      <c r="G633" t="s">
        <v>29</v>
      </c>
      <c r="H633" t="s">
        <v>3</v>
      </c>
      <c r="I633">
        <v>0</v>
      </c>
      <c r="J633" t="s">
        <v>7</v>
      </c>
      <c r="K633">
        <v>0.95986570999957599</v>
      </c>
      <c r="L633" t="s">
        <v>8</v>
      </c>
      <c r="M633">
        <v>1.0397375240008799</v>
      </c>
      <c r="N633" t="s">
        <v>7</v>
      </c>
      <c r="O633">
        <v>1.16242942099961</v>
      </c>
      <c r="P633" t="s">
        <v>8</v>
      </c>
      <c r="Q633">
        <v>1.23186326799987</v>
      </c>
      <c r="R633" t="s">
        <v>7</v>
      </c>
      <c r="S633">
        <v>1.6186174280010099</v>
      </c>
      <c r="T633" t="s">
        <v>8</v>
      </c>
      <c r="U633">
        <v>1.6978177929995499</v>
      </c>
      <c r="V633" t="s">
        <v>7</v>
      </c>
      <c r="W633">
        <v>1.83085609599947</v>
      </c>
      <c r="X633" t="s">
        <v>8</v>
      </c>
      <c r="Y633">
        <v>1.92092171399963</v>
      </c>
      <c r="Z633" t="s">
        <v>7</v>
      </c>
      <c r="AA633">
        <v>2.3070349450008498</v>
      </c>
      <c r="AB633" t="s">
        <v>8</v>
      </c>
      <c r="AC633">
        <v>2.3966427590003101</v>
      </c>
      <c r="AD633" t="s">
        <v>7</v>
      </c>
      <c r="AE633">
        <v>2.7626125450005898</v>
      </c>
      <c r="AF633" t="s">
        <v>8</v>
      </c>
      <c r="AG633">
        <v>2.8425453990002998</v>
      </c>
      <c r="AH633" t="s">
        <v>7</v>
      </c>
      <c r="AI633">
        <v>3.21892262999972</v>
      </c>
      <c r="AJ633" t="s">
        <v>8</v>
      </c>
      <c r="AK633">
        <v>3.29821455700039</v>
      </c>
      <c r="AL633" t="s">
        <v>4</v>
      </c>
      <c r="AM633">
        <v>3.8785289170009398</v>
      </c>
    </row>
    <row r="634" spans="1:47" x14ac:dyDescent="0.25">
      <c r="A634" s="7">
        <v>42929</v>
      </c>
      <c r="B634" s="3" t="s">
        <v>56</v>
      </c>
      <c r="C634" s="3">
        <f>(COUNT(UserTrials[[#This Row],[Event 1]:[Time 56]])-2)/2</f>
        <v>7</v>
      </c>
      <c r="D634">
        <v>246</v>
      </c>
      <c r="E634" t="s">
        <v>36</v>
      </c>
      <c r="F634" t="s">
        <v>10</v>
      </c>
      <c r="G634" t="s">
        <v>29</v>
      </c>
      <c r="H634" t="s">
        <v>3</v>
      </c>
      <c r="I634">
        <v>0</v>
      </c>
      <c r="J634" t="s">
        <v>7</v>
      </c>
      <c r="K634">
        <v>0.98000915599914096</v>
      </c>
      <c r="L634" t="s">
        <v>8</v>
      </c>
      <c r="M634">
        <v>1.0393102389989499</v>
      </c>
      <c r="N634" t="s">
        <v>7</v>
      </c>
      <c r="O634">
        <v>1.2027468329997599</v>
      </c>
      <c r="P634" t="s">
        <v>8</v>
      </c>
      <c r="Q634">
        <v>1.2624446810004799</v>
      </c>
      <c r="R634" t="s">
        <v>7</v>
      </c>
      <c r="S634">
        <v>1.6376926600005299</v>
      </c>
      <c r="T634" t="s">
        <v>8</v>
      </c>
      <c r="U634">
        <v>1.70746223199967</v>
      </c>
      <c r="V634" t="s">
        <v>7</v>
      </c>
      <c r="W634">
        <v>1.86104074499962</v>
      </c>
      <c r="X634" t="s">
        <v>8</v>
      </c>
      <c r="Y634">
        <v>1.9405768349988599</v>
      </c>
      <c r="Z634" t="s">
        <v>7</v>
      </c>
      <c r="AA634">
        <v>2.26638180900044</v>
      </c>
      <c r="AB634" t="s">
        <v>8</v>
      </c>
      <c r="AC634">
        <v>2.32580497599883</v>
      </c>
      <c r="AD634" t="s">
        <v>7</v>
      </c>
      <c r="AE634">
        <v>2.7419197309991401</v>
      </c>
      <c r="AF634" t="s">
        <v>8</v>
      </c>
      <c r="AG634">
        <v>2.8118724249998102</v>
      </c>
      <c r="AH634" t="s">
        <v>7</v>
      </c>
      <c r="AI634">
        <v>3.2485273919992301</v>
      </c>
      <c r="AJ634" t="s">
        <v>8</v>
      </c>
      <c r="AK634">
        <v>3.3079200379997902</v>
      </c>
      <c r="AL634" t="s">
        <v>4</v>
      </c>
      <c r="AM634">
        <v>3.8764230119995702</v>
      </c>
    </row>
    <row r="635" spans="1:47" x14ac:dyDescent="0.25">
      <c r="A635" s="7">
        <v>42929</v>
      </c>
      <c r="B635" s="3" t="s">
        <v>56</v>
      </c>
      <c r="C635" s="3">
        <f>(COUNT(UserTrials[[#This Row],[Event 1]:[Time 56]])-2)/2</f>
        <v>7</v>
      </c>
      <c r="D635">
        <v>247</v>
      </c>
      <c r="E635" t="s">
        <v>36</v>
      </c>
      <c r="F635" t="s">
        <v>10</v>
      </c>
      <c r="G635" t="s">
        <v>29</v>
      </c>
      <c r="H635" t="s">
        <v>3</v>
      </c>
      <c r="I635">
        <v>0</v>
      </c>
      <c r="J635" t="s">
        <v>7</v>
      </c>
      <c r="K635">
        <v>0.79743628799951605</v>
      </c>
      <c r="L635" t="s">
        <v>8</v>
      </c>
      <c r="M635">
        <v>0.87672821499836495</v>
      </c>
      <c r="N635" t="s">
        <v>7</v>
      </c>
      <c r="O635">
        <v>0.989500992000103</v>
      </c>
      <c r="P635" t="s">
        <v>8</v>
      </c>
      <c r="Q635">
        <v>1.03866931199991</v>
      </c>
      <c r="R635" t="s">
        <v>7</v>
      </c>
      <c r="S635">
        <v>1.46586296399982</v>
      </c>
      <c r="T635" t="s">
        <v>8</v>
      </c>
      <c r="U635">
        <v>1.53621242199915</v>
      </c>
      <c r="V635" t="s">
        <v>7</v>
      </c>
      <c r="W635">
        <v>1.6882954369993901</v>
      </c>
      <c r="X635" t="s">
        <v>8</v>
      </c>
      <c r="Y635">
        <v>1.76810621199911</v>
      </c>
      <c r="Z635" t="s">
        <v>7</v>
      </c>
      <c r="AA635">
        <v>2.1032504189988601</v>
      </c>
      <c r="AB635" t="s">
        <v>8</v>
      </c>
      <c r="AC635">
        <v>2.1728979089984901</v>
      </c>
      <c r="AD635" t="s">
        <v>7</v>
      </c>
      <c r="AE635">
        <v>2.53856248999909</v>
      </c>
      <c r="AF635" t="s">
        <v>8</v>
      </c>
      <c r="AG635">
        <v>2.6285060279988102</v>
      </c>
      <c r="AH635" t="s">
        <v>7</v>
      </c>
      <c r="AI635">
        <v>2.9840683659986098</v>
      </c>
      <c r="AJ635" t="s">
        <v>8</v>
      </c>
      <c r="AK635">
        <v>3.0646116279986</v>
      </c>
      <c r="AL635" t="s">
        <v>4</v>
      </c>
      <c r="AM635">
        <v>3.4906760260000702</v>
      </c>
    </row>
    <row r="636" spans="1:47" x14ac:dyDescent="0.25">
      <c r="A636" s="7">
        <v>42929</v>
      </c>
      <c r="B636" s="3" t="s">
        <v>56</v>
      </c>
      <c r="C636" s="3">
        <f>(COUNT(UserTrials[[#This Row],[Event 1]:[Time 56]])-2)/2</f>
        <v>7</v>
      </c>
      <c r="D636">
        <v>248</v>
      </c>
      <c r="E636" t="s">
        <v>36</v>
      </c>
      <c r="F636" t="s">
        <v>10</v>
      </c>
      <c r="G636" t="s">
        <v>29</v>
      </c>
      <c r="H636" t="s">
        <v>3</v>
      </c>
      <c r="I636">
        <v>0</v>
      </c>
      <c r="J636" t="s">
        <v>7</v>
      </c>
      <c r="K636">
        <v>0.89623073499933503</v>
      </c>
      <c r="L636" t="s">
        <v>8</v>
      </c>
      <c r="M636">
        <v>0.97573630399892797</v>
      </c>
      <c r="N636" t="s">
        <v>7</v>
      </c>
      <c r="O636">
        <v>1.0885395999994201</v>
      </c>
      <c r="P636" t="s">
        <v>8</v>
      </c>
      <c r="Q636">
        <v>1.14784068299923</v>
      </c>
      <c r="R636" t="s">
        <v>7</v>
      </c>
      <c r="S636">
        <v>1.5442392789991499</v>
      </c>
      <c r="T636" t="s">
        <v>8</v>
      </c>
      <c r="U636">
        <v>1.60497482000027</v>
      </c>
      <c r="V636" t="s">
        <v>7</v>
      </c>
      <c r="W636">
        <v>1.7468640320002999</v>
      </c>
      <c r="X636" t="s">
        <v>8</v>
      </c>
      <c r="Y636">
        <v>1.80619563499931</v>
      </c>
      <c r="Z636" t="s">
        <v>7</v>
      </c>
      <c r="AA636">
        <v>2.2030215169997902</v>
      </c>
      <c r="AB636" t="s">
        <v>8</v>
      </c>
      <c r="AC636">
        <v>2.2721196399997998</v>
      </c>
      <c r="AD636" t="s">
        <v>7</v>
      </c>
      <c r="AE636">
        <v>2.6179764989992602</v>
      </c>
      <c r="AF636" t="s">
        <v>8</v>
      </c>
      <c r="AG636">
        <v>2.6974820689993</v>
      </c>
      <c r="AH636" t="s">
        <v>7</v>
      </c>
      <c r="AI636">
        <v>3.0232870429990699</v>
      </c>
      <c r="AJ636" t="s">
        <v>8</v>
      </c>
      <c r="AK636">
        <v>3.09250724899902</v>
      </c>
      <c r="AL636" t="s">
        <v>4</v>
      </c>
      <c r="AM636">
        <v>3.70178544199916</v>
      </c>
    </row>
    <row r="637" spans="1:47" x14ac:dyDescent="0.25">
      <c r="A637" s="7">
        <v>42929</v>
      </c>
      <c r="B637" s="3" t="s">
        <v>56</v>
      </c>
      <c r="C637" s="3">
        <f>(COUNT(UserTrials[[#This Row],[Event 1]:[Time 56]])-2)/2</f>
        <v>9</v>
      </c>
      <c r="D637">
        <v>249</v>
      </c>
      <c r="E637" t="s">
        <v>37</v>
      </c>
      <c r="F637" t="s">
        <v>6</v>
      </c>
      <c r="G637" t="s">
        <v>29</v>
      </c>
      <c r="H637" t="s">
        <v>3</v>
      </c>
      <c r="I637">
        <v>0</v>
      </c>
      <c r="J637" t="s">
        <v>7</v>
      </c>
      <c r="K637">
        <v>19.187028840000401</v>
      </c>
      <c r="L637" t="s">
        <v>8</v>
      </c>
      <c r="M637">
        <v>19.251152142000102</v>
      </c>
      <c r="N637" t="s">
        <v>7</v>
      </c>
      <c r="O637">
        <v>19.393987485000199</v>
      </c>
      <c r="P637" t="s">
        <v>8</v>
      </c>
      <c r="Q637">
        <v>19.453563250999601</v>
      </c>
      <c r="R637" t="s">
        <v>7</v>
      </c>
      <c r="S637">
        <v>19.637051730000099</v>
      </c>
      <c r="T637" t="s">
        <v>8</v>
      </c>
      <c r="U637">
        <v>19.675904162999299</v>
      </c>
      <c r="V637" t="s">
        <v>7</v>
      </c>
      <c r="W637">
        <v>19.839676482000801</v>
      </c>
      <c r="X637" t="s">
        <v>8</v>
      </c>
      <c r="Y637">
        <v>19.878345794000701</v>
      </c>
      <c r="Z637" t="s">
        <v>7</v>
      </c>
      <c r="AA637">
        <v>20.102853653999698</v>
      </c>
      <c r="AB637" t="s">
        <v>8</v>
      </c>
      <c r="AC637">
        <v>20.162185257000601</v>
      </c>
      <c r="AD637" t="s">
        <v>7</v>
      </c>
      <c r="AE637">
        <v>20.730840834999899</v>
      </c>
      <c r="AF637" t="s">
        <v>8</v>
      </c>
      <c r="AG637">
        <v>20.7902334789996</v>
      </c>
      <c r="AH637" t="s">
        <v>7</v>
      </c>
      <c r="AI637">
        <v>21.2372653729999</v>
      </c>
      <c r="AJ637" t="s">
        <v>8</v>
      </c>
      <c r="AK637">
        <v>21.286494732999898</v>
      </c>
      <c r="AL637" t="s">
        <v>7</v>
      </c>
      <c r="AM637">
        <v>21.4699221699993</v>
      </c>
      <c r="AN637" t="s">
        <v>8</v>
      </c>
      <c r="AO637">
        <v>21.509140849000602</v>
      </c>
      <c r="AP637" t="s">
        <v>7</v>
      </c>
      <c r="AQ637">
        <v>21.773966119000701</v>
      </c>
      <c r="AR637" t="s">
        <v>8</v>
      </c>
      <c r="AS637">
        <v>21.8126049109996</v>
      </c>
      <c r="AT637" t="s">
        <v>4</v>
      </c>
      <c r="AU637">
        <v>23.687105139999399</v>
      </c>
    </row>
    <row r="638" spans="1:47" x14ac:dyDescent="0.25">
      <c r="A638" s="7">
        <v>42929</v>
      </c>
      <c r="B638" s="3" t="s">
        <v>56</v>
      </c>
      <c r="C638" s="3">
        <f>(COUNT(UserTrials[[#This Row],[Event 1]:[Time 56]])-2)/2</f>
        <v>9</v>
      </c>
      <c r="D638">
        <v>250</v>
      </c>
      <c r="E638" t="s">
        <v>37</v>
      </c>
      <c r="F638" t="s">
        <v>6</v>
      </c>
      <c r="G638" t="s">
        <v>29</v>
      </c>
      <c r="H638" t="s">
        <v>3</v>
      </c>
      <c r="I638">
        <v>0</v>
      </c>
      <c r="J638" t="s">
        <v>7</v>
      </c>
      <c r="K638">
        <v>5.0114451399986102</v>
      </c>
      <c r="L638" t="s">
        <v>8</v>
      </c>
      <c r="M638">
        <v>5.0610712649995504</v>
      </c>
      <c r="N638" t="s">
        <v>7</v>
      </c>
      <c r="O638">
        <v>5.2339691739998599</v>
      </c>
      <c r="P638" t="s">
        <v>8</v>
      </c>
      <c r="Q638">
        <v>5.2946436729998796</v>
      </c>
      <c r="R638" t="s">
        <v>7</v>
      </c>
      <c r="S638">
        <v>5.4872577429996401</v>
      </c>
      <c r="T638" t="s">
        <v>8</v>
      </c>
      <c r="U638">
        <v>5.5466809089993996</v>
      </c>
      <c r="V638" t="s">
        <v>7</v>
      </c>
      <c r="W638">
        <v>5.70987333999983</v>
      </c>
      <c r="X638" t="s">
        <v>8</v>
      </c>
      <c r="Y638">
        <v>5.7692659839995004</v>
      </c>
      <c r="Z638" t="s">
        <v>7</v>
      </c>
      <c r="AA638">
        <v>5.9731420709995202</v>
      </c>
      <c r="AB638" t="s">
        <v>8</v>
      </c>
      <c r="AC638">
        <v>6.04282008100017</v>
      </c>
      <c r="AD638" t="s">
        <v>7</v>
      </c>
      <c r="AE638">
        <v>6.6011292519997298</v>
      </c>
      <c r="AF638" t="s">
        <v>8</v>
      </c>
      <c r="AG638">
        <v>6.6610102229988097</v>
      </c>
      <c r="AH638" t="s">
        <v>7</v>
      </c>
      <c r="AI638">
        <v>7.0869525389989496</v>
      </c>
      <c r="AJ638" t="s">
        <v>8</v>
      </c>
      <c r="AK638">
        <v>7.1359987779997001</v>
      </c>
      <c r="AL638" t="s">
        <v>7</v>
      </c>
      <c r="AM638">
        <v>7.2997710969993896</v>
      </c>
      <c r="AN638" t="s">
        <v>8</v>
      </c>
      <c r="AO638">
        <v>7.3489088959995499</v>
      </c>
      <c r="AP638" t="s">
        <v>7</v>
      </c>
      <c r="AQ638">
        <v>7.5628567049989197</v>
      </c>
      <c r="AR638" t="s">
        <v>8</v>
      </c>
      <c r="AS638">
        <v>7.6329925219997596</v>
      </c>
      <c r="AT638" t="s">
        <v>4</v>
      </c>
      <c r="AU638">
        <v>8.0491377979997196</v>
      </c>
    </row>
    <row r="639" spans="1:47" x14ac:dyDescent="0.25">
      <c r="A639" s="7">
        <v>42929</v>
      </c>
      <c r="B639" s="3" t="s">
        <v>56</v>
      </c>
      <c r="C639" s="3">
        <f>(COUNT(UserTrials[[#This Row],[Event 1]:[Time 56]])-2)/2</f>
        <v>9</v>
      </c>
      <c r="D639">
        <v>251</v>
      </c>
      <c r="E639" t="s">
        <v>37</v>
      </c>
      <c r="F639" t="s">
        <v>6</v>
      </c>
      <c r="G639" t="s">
        <v>29</v>
      </c>
      <c r="H639" t="s">
        <v>3</v>
      </c>
      <c r="I639">
        <v>0</v>
      </c>
      <c r="J639" t="s">
        <v>7</v>
      </c>
      <c r="K639">
        <v>2.6398596059989301</v>
      </c>
      <c r="L639" t="s">
        <v>8</v>
      </c>
      <c r="M639">
        <v>2.7193956959999901</v>
      </c>
      <c r="N639" t="s">
        <v>7</v>
      </c>
      <c r="O639">
        <v>2.9233938659999601</v>
      </c>
      <c r="P639" t="s">
        <v>8</v>
      </c>
      <c r="Q639">
        <v>2.99301083499995</v>
      </c>
      <c r="R639" t="s">
        <v>7</v>
      </c>
      <c r="S639">
        <v>3.2172440109989102</v>
      </c>
      <c r="T639" t="s">
        <v>8</v>
      </c>
      <c r="U639">
        <v>3.27657561399973</v>
      </c>
      <c r="V639" t="s">
        <v>7</v>
      </c>
      <c r="W639">
        <v>3.4809400269987201</v>
      </c>
      <c r="X639" t="s">
        <v>8</v>
      </c>
      <c r="Y639">
        <v>3.5396307030005101</v>
      </c>
      <c r="Z639" t="s">
        <v>7</v>
      </c>
      <c r="AA639">
        <v>3.7640470019996402</v>
      </c>
      <c r="AB639" t="s">
        <v>8</v>
      </c>
      <c r="AC639">
        <v>3.8129406369989698</v>
      </c>
      <c r="AD639" t="s">
        <v>7</v>
      </c>
      <c r="AE639">
        <v>4.3009308729997402</v>
      </c>
      <c r="AF639" t="s">
        <v>8</v>
      </c>
      <c r="AG639">
        <v>4.3699069129997898</v>
      </c>
      <c r="AH639" t="s">
        <v>7</v>
      </c>
      <c r="AI639">
        <v>4.7661834270002101</v>
      </c>
      <c r="AJ639" t="s">
        <v>8</v>
      </c>
      <c r="AK639">
        <v>4.82588127599956</v>
      </c>
      <c r="AL639" t="s">
        <v>7</v>
      </c>
      <c r="AM639">
        <v>4.9789409429995404</v>
      </c>
      <c r="AN639" t="s">
        <v>8</v>
      </c>
      <c r="AO639">
        <v>5.0281703029995697</v>
      </c>
      <c r="AP639" t="s">
        <v>7</v>
      </c>
      <c r="AQ639">
        <v>5.2419044699999997</v>
      </c>
      <c r="AR639" t="s">
        <v>8</v>
      </c>
      <c r="AS639">
        <v>5.3114298789987497</v>
      </c>
      <c r="AT639" t="s">
        <v>4</v>
      </c>
      <c r="AU639">
        <v>5.7382878070002299</v>
      </c>
    </row>
    <row r="640" spans="1:47" x14ac:dyDescent="0.25">
      <c r="A640" s="7">
        <v>42929</v>
      </c>
      <c r="B640" s="3" t="s">
        <v>56</v>
      </c>
      <c r="C640" s="3">
        <f>(COUNT(UserTrials[[#This Row],[Event 1]:[Time 56]])-2)/2</f>
        <v>9</v>
      </c>
      <c r="D640">
        <v>252</v>
      </c>
      <c r="E640" t="s">
        <v>37</v>
      </c>
      <c r="F640" t="s">
        <v>6</v>
      </c>
      <c r="G640" t="s">
        <v>29</v>
      </c>
      <c r="H640" t="s">
        <v>3</v>
      </c>
      <c r="I640" s="1">
        <v>3.0520001018885503E-5</v>
      </c>
      <c r="J640" t="s">
        <v>7</v>
      </c>
      <c r="K640">
        <v>1.64767282200045</v>
      </c>
      <c r="L640" t="s">
        <v>8</v>
      </c>
      <c r="M640">
        <v>1.70694338500106</v>
      </c>
      <c r="N640" t="s">
        <v>7</v>
      </c>
      <c r="O640">
        <v>1.9613001680008799</v>
      </c>
      <c r="P640" t="s">
        <v>8</v>
      </c>
      <c r="Q640">
        <v>2.0017701820015601</v>
      </c>
      <c r="R640" t="s">
        <v>7</v>
      </c>
      <c r="S640">
        <v>2.2056462680011402</v>
      </c>
      <c r="T640" t="s">
        <v>8</v>
      </c>
      <c r="U640">
        <v>2.2434304910002498</v>
      </c>
      <c r="V640" t="s">
        <v>7</v>
      </c>
      <c r="W640">
        <v>2.4068976040016401</v>
      </c>
      <c r="X640" t="s">
        <v>8</v>
      </c>
      <c r="Y640">
        <v>2.4457500370008298</v>
      </c>
      <c r="Z640" t="s">
        <v>7</v>
      </c>
      <c r="AA640">
        <v>2.6801770180008999</v>
      </c>
      <c r="AB640" t="s">
        <v>8</v>
      </c>
      <c r="AC640">
        <v>2.72974210300162</v>
      </c>
      <c r="AD640" t="s">
        <v>7</v>
      </c>
      <c r="AE640">
        <v>3.3588280170006302</v>
      </c>
      <c r="AF640" t="s">
        <v>8</v>
      </c>
      <c r="AG640">
        <v>3.4074774910004599</v>
      </c>
      <c r="AH640" t="s">
        <v>7</v>
      </c>
      <c r="AI640">
        <v>3.85457042600137</v>
      </c>
      <c r="AJ640" t="s">
        <v>8</v>
      </c>
      <c r="AK640">
        <v>3.90401342800032</v>
      </c>
      <c r="AL640" t="s">
        <v>7</v>
      </c>
      <c r="AM640">
        <v>4.0671448190005304</v>
      </c>
      <c r="AN640" t="s">
        <v>8</v>
      </c>
      <c r="AO640">
        <v>4.1164047000002002</v>
      </c>
      <c r="AP640" t="s">
        <v>7</v>
      </c>
      <c r="AQ640">
        <v>4.3202807860016001</v>
      </c>
      <c r="AR640" t="s">
        <v>8</v>
      </c>
      <c r="AS640">
        <v>4.4006104070012899</v>
      </c>
      <c r="AT640" t="s">
        <v>4</v>
      </c>
      <c r="AU640">
        <v>4.8262169990011898</v>
      </c>
    </row>
    <row r="641" spans="1:47" x14ac:dyDescent="0.25">
      <c r="A641" s="7">
        <v>42929</v>
      </c>
      <c r="B641" s="3" t="s">
        <v>56</v>
      </c>
      <c r="C641" s="3">
        <f>(COUNT(UserTrials[[#This Row],[Event 1]:[Time 56]])-2)/2</f>
        <v>9</v>
      </c>
      <c r="D641">
        <v>253</v>
      </c>
      <c r="E641" t="s">
        <v>37</v>
      </c>
      <c r="F641" t="s">
        <v>6</v>
      </c>
      <c r="G641" t="s">
        <v>29</v>
      </c>
      <c r="H641" t="s">
        <v>3</v>
      </c>
      <c r="I641">
        <v>0</v>
      </c>
      <c r="J641" t="s">
        <v>7</v>
      </c>
      <c r="K641">
        <v>1.9752479779999701</v>
      </c>
      <c r="L641" t="s">
        <v>8</v>
      </c>
      <c r="M641">
        <v>2.04269799999929</v>
      </c>
      <c r="N641" t="s">
        <v>7</v>
      </c>
      <c r="O641">
        <v>2.2165725609993299</v>
      </c>
      <c r="P641" t="s">
        <v>8</v>
      </c>
      <c r="Q641">
        <v>2.2556081179991398</v>
      </c>
      <c r="R641" t="s">
        <v>7</v>
      </c>
      <c r="S641">
        <v>2.43931024099947</v>
      </c>
      <c r="T641" t="s">
        <v>8</v>
      </c>
      <c r="U641">
        <v>2.49943537299986</v>
      </c>
      <c r="V641" t="s">
        <v>7</v>
      </c>
      <c r="W641">
        <v>2.6416908279989002</v>
      </c>
      <c r="X641" t="s">
        <v>8</v>
      </c>
      <c r="Y641">
        <v>2.6910422689998001</v>
      </c>
      <c r="Z641" t="s">
        <v>7</v>
      </c>
      <c r="AA641">
        <v>2.8959865699998701</v>
      </c>
      <c r="AB641" t="s">
        <v>8</v>
      </c>
      <c r="AC641">
        <v>2.9542194409987101</v>
      </c>
      <c r="AD641" t="s">
        <v>7</v>
      </c>
      <c r="AE641">
        <v>3.4043338920000599</v>
      </c>
      <c r="AF641" t="s">
        <v>8</v>
      </c>
      <c r="AG641">
        <v>3.4501144499990901</v>
      </c>
      <c r="AH641" t="s">
        <v>7</v>
      </c>
      <c r="AI641">
        <v>3.9074622299995099</v>
      </c>
      <c r="AJ641" t="s">
        <v>8</v>
      </c>
      <c r="AK641">
        <v>3.97662139400017</v>
      </c>
      <c r="AL641" t="s">
        <v>7</v>
      </c>
      <c r="AM641">
        <v>4.1400274679999702</v>
      </c>
      <c r="AN641" t="s">
        <v>8</v>
      </c>
      <c r="AO641">
        <v>4.1995421939991502</v>
      </c>
      <c r="AP641" t="s">
        <v>7</v>
      </c>
      <c r="AQ641">
        <v>4.4339996939997901</v>
      </c>
      <c r="AR641" t="s">
        <v>8</v>
      </c>
      <c r="AS641">
        <v>4.4831680139995997</v>
      </c>
      <c r="AT641" t="s">
        <v>4</v>
      </c>
      <c r="AU641">
        <v>5.1118266439989304</v>
      </c>
    </row>
    <row r="642" spans="1:47" x14ac:dyDescent="0.25">
      <c r="A642" s="7">
        <v>42929</v>
      </c>
      <c r="B642" s="3" t="s">
        <v>56</v>
      </c>
      <c r="C642" s="3">
        <f>(COUNT(UserTrials[[#This Row],[Event 1]:[Time 56]])-2)/2</f>
        <v>9</v>
      </c>
      <c r="D642">
        <v>254</v>
      </c>
      <c r="E642" t="s">
        <v>37</v>
      </c>
      <c r="F642" t="s">
        <v>6</v>
      </c>
      <c r="G642" t="s">
        <v>29</v>
      </c>
      <c r="H642" t="s">
        <v>3</v>
      </c>
      <c r="I642">
        <v>0</v>
      </c>
      <c r="J642" t="s">
        <v>7</v>
      </c>
      <c r="K642">
        <v>6.6876239880002597</v>
      </c>
      <c r="L642" t="s">
        <v>8</v>
      </c>
      <c r="M642">
        <v>6.72479780299909</v>
      </c>
      <c r="N642" t="s">
        <v>7</v>
      </c>
      <c r="O642">
        <v>6.8778879900000902</v>
      </c>
      <c r="P642" t="s">
        <v>8</v>
      </c>
      <c r="Q642">
        <v>6.9470166319988396</v>
      </c>
      <c r="R642" t="s">
        <v>7</v>
      </c>
      <c r="S642">
        <v>7.13090187600028</v>
      </c>
      <c r="T642" t="s">
        <v>8</v>
      </c>
      <c r="U642">
        <v>7.1802227970001598</v>
      </c>
      <c r="V642" t="s">
        <v>7</v>
      </c>
      <c r="W642">
        <v>7.3738745609989502</v>
      </c>
      <c r="X642" t="s">
        <v>8</v>
      </c>
      <c r="Y642">
        <v>7.4230428800001302</v>
      </c>
      <c r="Z642" t="s">
        <v>7</v>
      </c>
      <c r="AA642">
        <v>7.6471844949992303</v>
      </c>
      <c r="AB642" t="s">
        <v>8</v>
      </c>
      <c r="AC642">
        <v>7.7070044239990203</v>
      </c>
      <c r="AD642" t="s">
        <v>7</v>
      </c>
      <c r="AE642">
        <v>8.2747138710001291</v>
      </c>
      <c r="AF642" t="s">
        <v>8</v>
      </c>
      <c r="AG642">
        <v>8.3446055229997</v>
      </c>
      <c r="AH642" t="s">
        <v>7</v>
      </c>
      <c r="AI642">
        <v>8.7303525099996406</v>
      </c>
      <c r="AJ642" t="s">
        <v>8</v>
      </c>
      <c r="AK642">
        <v>8.7592553020003798</v>
      </c>
      <c r="AL642" t="s">
        <v>7</v>
      </c>
      <c r="AM642">
        <v>8.9532733089999894</v>
      </c>
      <c r="AN642" t="s">
        <v>8</v>
      </c>
      <c r="AO642">
        <v>9.0019838230000406</v>
      </c>
      <c r="AP642" t="s">
        <v>7</v>
      </c>
      <c r="AQ642">
        <v>9.2061956359993893</v>
      </c>
      <c r="AR642" t="s">
        <v>8</v>
      </c>
      <c r="AS642">
        <v>9.2347321830002294</v>
      </c>
      <c r="AT642" t="s">
        <v>4</v>
      </c>
      <c r="AU642">
        <v>9.6008545690001394</v>
      </c>
    </row>
    <row r="643" spans="1:47" x14ac:dyDescent="0.25">
      <c r="A643" s="7">
        <v>42929</v>
      </c>
      <c r="B643" s="3" t="s">
        <v>56</v>
      </c>
      <c r="C643" s="3">
        <f>(COUNT(UserTrials[[#This Row],[Event 1]:[Time 56]])-2)/2</f>
        <v>9</v>
      </c>
      <c r="D643">
        <v>255</v>
      </c>
      <c r="E643" t="s">
        <v>37</v>
      </c>
      <c r="F643" t="s">
        <v>6</v>
      </c>
      <c r="G643" t="s">
        <v>29</v>
      </c>
      <c r="H643" t="s">
        <v>3</v>
      </c>
      <c r="I643">
        <v>0</v>
      </c>
      <c r="J643" t="s">
        <v>7</v>
      </c>
      <c r="K643">
        <v>3.2320769110010499</v>
      </c>
      <c r="L643" t="s">
        <v>8</v>
      </c>
      <c r="M643">
        <v>3.2759652059994502</v>
      </c>
      <c r="N643" t="s">
        <v>7</v>
      </c>
      <c r="O643">
        <v>3.4498397669994998</v>
      </c>
      <c r="P643" t="s">
        <v>8</v>
      </c>
      <c r="Q643">
        <v>3.4990691290004099</v>
      </c>
      <c r="R643" t="s">
        <v>7</v>
      </c>
      <c r="S643">
        <v>3.68271020900101</v>
      </c>
      <c r="T643" t="s">
        <v>8</v>
      </c>
      <c r="U643">
        <v>3.7425301380008</v>
      </c>
      <c r="V643" t="s">
        <v>7</v>
      </c>
      <c r="W643">
        <v>3.8970242630002701</v>
      </c>
      <c r="X643" t="s">
        <v>8</v>
      </c>
      <c r="Y643">
        <v>3.9748817330000699</v>
      </c>
      <c r="Z643" t="s">
        <v>7</v>
      </c>
      <c r="AA643">
        <v>4.2089119480006003</v>
      </c>
      <c r="AB643" t="s">
        <v>8</v>
      </c>
      <c r="AC643">
        <v>4.2683045930007202</v>
      </c>
      <c r="AD643" t="s">
        <v>7</v>
      </c>
      <c r="AE643">
        <v>4.8572256980005397</v>
      </c>
      <c r="AF643" t="s">
        <v>8</v>
      </c>
      <c r="AG643">
        <v>4.9061803750009796</v>
      </c>
      <c r="AH643" t="s">
        <v>7</v>
      </c>
      <c r="AI643">
        <v>5.3634060740005198</v>
      </c>
      <c r="AJ643" t="s">
        <v>8</v>
      </c>
      <c r="AK643">
        <v>5.4018312219995996</v>
      </c>
      <c r="AL643" t="s">
        <v>7</v>
      </c>
      <c r="AM643">
        <v>5.6161147559996598</v>
      </c>
      <c r="AN643" t="s">
        <v>8</v>
      </c>
      <c r="AO643">
        <v>5.6650083940003197</v>
      </c>
      <c r="AP643" t="s">
        <v>7</v>
      </c>
      <c r="AQ643">
        <v>5.87959713100099</v>
      </c>
      <c r="AR643" t="s">
        <v>8</v>
      </c>
      <c r="AS643">
        <v>5.9383183259997097</v>
      </c>
      <c r="AT643" t="s">
        <v>4</v>
      </c>
      <c r="AU643">
        <v>6.3447886459998699</v>
      </c>
    </row>
    <row r="644" spans="1:47" x14ac:dyDescent="0.25">
      <c r="A644" s="7">
        <v>42929</v>
      </c>
      <c r="B644" s="3" t="s">
        <v>56</v>
      </c>
      <c r="C644" s="3">
        <f>(COUNT(UserTrials[[#This Row],[Event 1]:[Time 56]])-2)/2</f>
        <v>9</v>
      </c>
      <c r="D644">
        <v>256</v>
      </c>
      <c r="E644" t="s">
        <v>37</v>
      </c>
      <c r="F644" t="s">
        <v>6</v>
      </c>
      <c r="G644" t="s">
        <v>29</v>
      </c>
      <c r="H644" t="s">
        <v>3</v>
      </c>
      <c r="I644" s="1">
        <v>3.0520999644068002E-5</v>
      </c>
      <c r="J644" t="s">
        <v>7</v>
      </c>
      <c r="K644">
        <v>0.78861590099950196</v>
      </c>
      <c r="L644" t="s">
        <v>8</v>
      </c>
      <c r="M644">
        <v>0.847703342000386</v>
      </c>
      <c r="N644" t="s">
        <v>7</v>
      </c>
      <c r="O644">
        <v>1.13267205800002</v>
      </c>
      <c r="P644" t="s">
        <v>8</v>
      </c>
      <c r="Q644">
        <v>1.1818403790002701</v>
      </c>
      <c r="R644" t="s">
        <v>7</v>
      </c>
      <c r="S644">
        <v>1.37582786500024</v>
      </c>
      <c r="T644" t="s">
        <v>8</v>
      </c>
      <c r="U644">
        <v>1.42459942099958</v>
      </c>
      <c r="V644" t="s">
        <v>7</v>
      </c>
      <c r="W644">
        <v>1.6388219139989799</v>
      </c>
      <c r="X644" t="s">
        <v>8</v>
      </c>
      <c r="Y644">
        <v>1.69787883400022</v>
      </c>
      <c r="Z644" t="s">
        <v>7</v>
      </c>
      <c r="AA644">
        <v>1.9327636199995999</v>
      </c>
      <c r="AB644" t="s">
        <v>8</v>
      </c>
      <c r="AC644">
        <v>1.9817793370002601</v>
      </c>
      <c r="AD644" t="s">
        <v>7</v>
      </c>
      <c r="AE644">
        <v>2.5905997249992598</v>
      </c>
      <c r="AF644" t="s">
        <v>8</v>
      </c>
      <c r="AG644">
        <v>2.64980924799965</v>
      </c>
      <c r="AH644" t="s">
        <v>7</v>
      </c>
      <c r="AI644">
        <v>3.0661681679994199</v>
      </c>
      <c r="AJ644" t="s">
        <v>8</v>
      </c>
      <c r="AK644">
        <v>3.1351136880002701</v>
      </c>
      <c r="AL644" t="s">
        <v>7</v>
      </c>
      <c r="AM644">
        <v>3.3292537769993902</v>
      </c>
      <c r="AN644" t="s">
        <v>8</v>
      </c>
      <c r="AO644">
        <v>3.3786052180002999</v>
      </c>
      <c r="AP644" t="s">
        <v>7</v>
      </c>
      <c r="AQ644">
        <v>3.59261406999939</v>
      </c>
      <c r="AR644" t="s">
        <v>8</v>
      </c>
      <c r="AS644">
        <v>3.6516709909992602</v>
      </c>
      <c r="AT644" t="s">
        <v>4</v>
      </c>
      <c r="AU644">
        <v>4.0580497480004798</v>
      </c>
    </row>
    <row r="645" spans="1:47" x14ac:dyDescent="0.25">
      <c r="A645" s="7">
        <v>42929</v>
      </c>
      <c r="B645" s="3" t="s">
        <v>56</v>
      </c>
      <c r="C645" s="3">
        <f>(COUNT(UserTrials[[#This Row],[Event 1]:[Time 56]])-2)/2</f>
        <v>9</v>
      </c>
      <c r="D645">
        <v>257</v>
      </c>
      <c r="E645" t="s">
        <v>37</v>
      </c>
      <c r="F645" t="s">
        <v>6</v>
      </c>
      <c r="G645" t="s">
        <v>29</v>
      </c>
      <c r="H645" t="s">
        <v>3</v>
      </c>
      <c r="I645" s="1">
        <v>3.0519999199896099E-5</v>
      </c>
      <c r="J645" t="s">
        <v>7</v>
      </c>
      <c r="K645">
        <v>3.4389745150001501</v>
      </c>
      <c r="L645" t="s">
        <v>8</v>
      </c>
      <c r="M645">
        <v>3.49839768099991</v>
      </c>
      <c r="N645" t="s">
        <v>7</v>
      </c>
      <c r="O645">
        <v>3.6410498999994099</v>
      </c>
      <c r="P645" t="s">
        <v>8</v>
      </c>
      <c r="Q645">
        <v>3.7009308720007499</v>
      </c>
      <c r="R645" t="s">
        <v>7</v>
      </c>
      <c r="S645">
        <v>3.8743171059995798</v>
      </c>
      <c r="T645" t="s">
        <v>8</v>
      </c>
      <c r="U645">
        <v>3.9233633460007602</v>
      </c>
      <c r="V645" t="s">
        <v>7</v>
      </c>
      <c r="W645">
        <v>4.1073096290001496</v>
      </c>
      <c r="X645" t="s">
        <v>8</v>
      </c>
      <c r="Y645">
        <v>4.1662139479994904</v>
      </c>
      <c r="Z645" t="s">
        <v>7</v>
      </c>
      <c r="AA645">
        <v>4.4126659539997402</v>
      </c>
      <c r="AB645" t="s">
        <v>8</v>
      </c>
      <c r="AC645">
        <v>4.5009919120002397</v>
      </c>
      <c r="AD645" t="s">
        <v>7</v>
      </c>
      <c r="AE645">
        <v>5.0988554859995903</v>
      </c>
      <c r="AF645" t="s">
        <v>8</v>
      </c>
      <c r="AG645">
        <v>5.1889211050001904</v>
      </c>
      <c r="AH645" t="s">
        <v>7</v>
      </c>
      <c r="AI645">
        <v>5.5647184489989696</v>
      </c>
      <c r="AJ645" t="s">
        <v>8</v>
      </c>
      <c r="AK645">
        <v>5.6238669300000703</v>
      </c>
      <c r="AL645" t="s">
        <v>7</v>
      </c>
      <c r="AM645">
        <v>5.8279871809991102</v>
      </c>
      <c r="AN645" t="s">
        <v>8</v>
      </c>
      <c r="AO645">
        <v>5.8770028990002103</v>
      </c>
      <c r="AP645" t="s">
        <v>7</v>
      </c>
      <c r="AQ645">
        <v>6.0911643519993897</v>
      </c>
      <c r="AR645" t="s">
        <v>8</v>
      </c>
      <c r="AS645">
        <v>6.1511063620000597</v>
      </c>
      <c r="AT645" t="s">
        <v>4</v>
      </c>
      <c r="AU645">
        <v>6.5161300159998001</v>
      </c>
    </row>
    <row r="646" spans="1:47" x14ac:dyDescent="0.25">
      <c r="A646" s="7">
        <v>42929</v>
      </c>
      <c r="B646" s="3" t="s">
        <v>56</v>
      </c>
      <c r="C646" s="3">
        <f>(COUNT(UserTrials[[#This Row],[Event 1]:[Time 56]])-2)/2</f>
        <v>9</v>
      </c>
      <c r="D646">
        <v>258</v>
      </c>
      <c r="E646" t="s">
        <v>37</v>
      </c>
      <c r="F646" t="s">
        <v>6</v>
      </c>
      <c r="G646" t="s">
        <v>29</v>
      </c>
      <c r="H646" t="s">
        <v>3</v>
      </c>
      <c r="I646">
        <v>0</v>
      </c>
      <c r="J646" t="s">
        <v>7</v>
      </c>
      <c r="K646">
        <v>0.96084236299975601</v>
      </c>
      <c r="L646" t="s">
        <v>8</v>
      </c>
      <c r="M646">
        <v>1.0097359990013499</v>
      </c>
      <c r="N646" t="s">
        <v>7</v>
      </c>
      <c r="O646">
        <v>1.19349916100145</v>
      </c>
      <c r="P646" t="s">
        <v>8</v>
      </c>
      <c r="Q646">
        <v>1.2427590420011201</v>
      </c>
      <c r="R646" t="s">
        <v>7</v>
      </c>
      <c r="S646">
        <v>1.4263085620004801</v>
      </c>
      <c r="T646" t="s">
        <v>8</v>
      </c>
      <c r="U646">
        <v>1.4652830770009999</v>
      </c>
      <c r="V646" t="s">
        <v>7</v>
      </c>
      <c r="W646">
        <v>1.6794445300001799</v>
      </c>
      <c r="X646" t="s">
        <v>8</v>
      </c>
      <c r="Y646">
        <v>1.7483595300000101</v>
      </c>
      <c r="Z646" t="s">
        <v>7</v>
      </c>
      <c r="AA646">
        <v>1.9730505120005499</v>
      </c>
      <c r="AB646" t="s">
        <v>8</v>
      </c>
      <c r="AC646">
        <v>2.0422096760012201</v>
      </c>
      <c r="AD646" t="s">
        <v>7</v>
      </c>
      <c r="AE646">
        <v>2.6110178560011201</v>
      </c>
      <c r="AF646" t="s">
        <v>8</v>
      </c>
      <c r="AG646">
        <v>2.66012513399982</v>
      </c>
      <c r="AH646" t="s">
        <v>7</v>
      </c>
      <c r="AI646">
        <v>3.1575156430007998</v>
      </c>
      <c r="AJ646" t="s">
        <v>8</v>
      </c>
      <c r="AK646">
        <v>3.2166336030004401</v>
      </c>
      <c r="AL646" t="s">
        <v>7</v>
      </c>
      <c r="AM646">
        <v>3.44040897400009</v>
      </c>
      <c r="AN646" t="s">
        <v>8</v>
      </c>
      <c r="AO646">
        <v>3.5100259430000702</v>
      </c>
      <c r="AP646" t="s">
        <v>7</v>
      </c>
      <c r="AQ646">
        <v>3.7447276050006599</v>
      </c>
      <c r="AR646" t="s">
        <v>8</v>
      </c>
      <c r="AS646">
        <v>3.79346864200124</v>
      </c>
      <c r="AT646" t="s">
        <v>4</v>
      </c>
      <c r="AU646">
        <v>4.2609186629997504</v>
      </c>
    </row>
    <row r="647" spans="1:47" x14ac:dyDescent="0.25">
      <c r="A647" s="7">
        <v>42929</v>
      </c>
      <c r="B647" s="3" t="s">
        <v>56</v>
      </c>
      <c r="C647" s="3">
        <f>(COUNT(UserTrials[[#This Row],[Event 1]:[Time 56]])-2)/2</f>
        <v>9</v>
      </c>
      <c r="D647">
        <v>259</v>
      </c>
      <c r="E647" t="s">
        <v>37</v>
      </c>
      <c r="F647" t="s">
        <v>6</v>
      </c>
      <c r="G647" t="s">
        <v>29</v>
      </c>
      <c r="H647" t="s">
        <v>3</v>
      </c>
      <c r="I647">
        <v>0</v>
      </c>
      <c r="J647" t="s">
        <v>7</v>
      </c>
      <c r="K647">
        <v>3.5889821469991099</v>
      </c>
      <c r="L647" t="s">
        <v>8</v>
      </c>
      <c r="M647">
        <v>3.64126354399923</v>
      </c>
      <c r="N647" t="s">
        <v>7</v>
      </c>
      <c r="O647">
        <v>3.79496413800006</v>
      </c>
      <c r="P647" t="s">
        <v>8</v>
      </c>
      <c r="Q647">
        <v>3.8541126199997899</v>
      </c>
      <c r="R647" t="s">
        <v>7</v>
      </c>
      <c r="S647">
        <v>4.0377537009990103</v>
      </c>
      <c r="T647" t="s">
        <v>8</v>
      </c>
      <c r="U647">
        <v>4.1069739049998999</v>
      </c>
      <c r="V647" t="s">
        <v>7</v>
      </c>
      <c r="W647">
        <v>4.3515336479995304</v>
      </c>
      <c r="X647" t="s">
        <v>8</v>
      </c>
      <c r="Y647">
        <v>4.42145582099874</v>
      </c>
      <c r="Z647" t="s">
        <v>7</v>
      </c>
      <c r="AA647">
        <v>4.8578666270004698</v>
      </c>
      <c r="AB647" t="s">
        <v>8</v>
      </c>
      <c r="AC647">
        <v>4.9172287499986798</v>
      </c>
      <c r="AD647" t="s">
        <v>7</v>
      </c>
      <c r="AE647">
        <v>5.5969784829994698</v>
      </c>
      <c r="AF647" t="s">
        <v>8</v>
      </c>
      <c r="AG647">
        <v>5.6460552409989697</v>
      </c>
      <c r="AH647" t="s">
        <v>7</v>
      </c>
      <c r="AI647">
        <v>6.1537921569997698</v>
      </c>
      <c r="AJ647" t="s">
        <v>8</v>
      </c>
      <c r="AK647">
        <v>6.2123912709994302</v>
      </c>
      <c r="AL647" t="s">
        <v>7</v>
      </c>
      <c r="AM647">
        <v>6.3868762399997596</v>
      </c>
      <c r="AN647" t="s">
        <v>8</v>
      </c>
      <c r="AO647">
        <v>6.4553944749986796</v>
      </c>
      <c r="AP647" t="s">
        <v>7</v>
      </c>
      <c r="AQ647">
        <v>6.6899740579992697</v>
      </c>
      <c r="AR647" t="s">
        <v>8</v>
      </c>
      <c r="AS647">
        <v>6.7391728969996603</v>
      </c>
      <c r="AT647" t="s">
        <v>4</v>
      </c>
      <c r="AU647">
        <v>7.1345643229997204</v>
      </c>
    </row>
    <row r="648" spans="1:47" x14ac:dyDescent="0.25">
      <c r="A648" s="7">
        <v>42929</v>
      </c>
      <c r="B648" s="3" t="s">
        <v>56</v>
      </c>
      <c r="C648" s="3">
        <f>(COUNT(UserTrials[[#This Row],[Event 1]:[Time 56]])-2)/2</f>
        <v>9</v>
      </c>
      <c r="D648">
        <v>260</v>
      </c>
      <c r="E648" t="s">
        <v>37</v>
      </c>
      <c r="F648" t="s">
        <v>6</v>
      </c>
      <c r="G648" t="s">
        <v>29</v>
      </c>
      <c r="H648" t="s">
        <v>3</v>
      </c>
      <c r="I648">
        <v>0</v>
      </c>
      <c r="J648" t="s">
        <v>7</v>
      </c>
      <c r="K648">
        <v>1.7078589929988</v>
      </c>
      <c r="L648" t="s">
        <v>8</v>
      </c>
      <c r="M648">
        <v>1.7678010059989899</v>
      </c>
      <c r="N648" t="s">
        <v>7</v>
      </c>
      <c r="O648">
        <v>1.9711582459985899</v>
      </c>
      <c r="P648" t="s">
        <v>8</v>
      </c>
      <c r="Q648">
        <v>2.05099954099932</v>
      </c>
      <c r="R648" t="s">
        <v>7</v>
      </c>
      <c r="S648">
        <v>2.234793222</v>
      </c>
      <c r="T648" t="s">
        <v>8</v>
      </c>
      <c r="U648">
        <v>2.2836258190000001</v>
      </c>
      <c r="V648" t="s">
        <v>7</v>
      </c>
      <c r="W648">
        <v>2.4976957099988701</v>
      </c>
      <c r="X648" t="s">
        <v>8</v>
      </c>
      <c r="Y648">
        <v>2.5671600770001501</v>
      </c>
      <c r="Z648" t="s">
        <v>7</v>
      </c>
      <c r="AA648">
        <v>2.8216389419994798</v>
      </c>
      <c r="AB648" t="s">
        <v>8</v>
      </c>
      <c r="AC648">
        <v>2.8705936189999099</v>
      </c>
      <c r="AD648" t="s">
        <v>7</v>
      </c>
      <c r="AE648">
        <v>3.4410193779985998</v>
      </c>
      <c r="AF648" t="s">
        <v>8</v>
      </c>
      <c r="AG648">
        <v>3.4882954349995998</v>
      </c>
      <c r="AH648" t="s">
        <v>7</v>
      </c>
      <c r="AI648">
        <v>3.9046238339997199</v>
      </c>
      <c r="AJ648" t="s">
        <v>8</v>
      </c>
      <c r="AK648">
        <v>3.95431100099995</v>
      </c>
      <c r="AL648" t="s">
        <v>7</v>
      </c>
      <c r="AM648">
        <v>4.1472913159996097</v>
      </c>
      <c r="AN648" t="s">
        <v>8</v>
      </c>
      <c r="AO648">
        <v>4.2067755209991402</v>
      </c>
      <c r="AP648" t="s">
        <v>7</v>
      </c>
      <c r="AQ648">
        <v>4.4310697359996896</v>
      </c>
      <c r="AR648" t="s">
        <v>8</v>
      </c>
      <c r="AS648">
        <v>4.49037082099857</v>
      </c>
      <c r="AT648" t="s">
        <v>4</v>
      </c>
      <c r="AU648">
        <v>4.9168319829987004</v>
      </c>
    </row>
    <row r="649" spans="1:47" x14ac:dyDescent="0.25">
      <c r="A649" s="7">
        <v>42929</v>
      </c>
      <c r="B649" s="3" t="s">
        <v>56</v>
      </c>
      <c r="C649" s="3">
        <f>(COUNT(UserTrials[[#This Row],[Event 1]:[Time 56]])-2)/2</f>
        <v>9</v>
      </c>
      <c r="D649">
        <v>261</v>
      </c>
      <c r="E649" t="s">
        <v>37</v>
      </c>
      <c r="F649" t="s">
        <v>6</v>
      </c>
      <c r="G649" t="s">
        <v>29</v>
      </c>
      <c r="H649" t="s">
        <v>3</v>
      </c>
      <c r="I649">
        <v>0</v>
      </c>
      <c r="J649" t="s">
        <v>7</v>
      </c>
      <c r="K649">
        <v>3.78473981299976</v>
      </c>
      <c r="L649" t="s">
        <v>8</v>
      </c>
      <c r="M649">
        <v>3.85417366000001</v>
      </c>
      <c r="N649" t="s">
        <v>7</v>
      </c>
      <c r="O649">
        <v>4.0579276649987097</v>
      </c>
      <c r="P649" t="s">
        <v>8</v>
      </c>
      <c r="Q649">
        <v>4.0771860199983996</v>
      </c>
      <c r="R649" t="s">
        <v>7</v>
      </c>
      <c r="S649">
        <v>4.2908591479990701</v>
      </c>
      <c r="T649" t="s">
        <v>8</v>
      </c>
      <c r="U649">
        <v>4.3211658769996504</v>
      </c>
      <c r="V649" t="s">
        <v>7</v>
      </c>
      <c r="W649">
        <v>4.4830154119990704</v>
      </c>
      <c r="X649" t="s">
        <v>8</v>
      </c>
      <c r="Y649">
        <v>4.5438425129996096</v>
      </c>
      <c r="Z649" t="s">
        <v>7</v>
      </c>
      <c r="AA649">
        <v>4.6853960009993898</v>
      </c>
      <c r="AB649" t="s">
        <v>8</v>
      </c>
      <c r="AC649">
        <v>4.7549519289987003</v>
      </c>
      <c r="AD649" t="s">
        <v>7</v>
      </c>
      <c r="AE649">
        <v>5.1108805109997704</v>
      </c>
      <c r="AF649" t="s">
        <v>8</v>
      </c>
      <c r="AG649">
        <v>5.1800396739999996</v>
      </c>
      <c r="AH649" t="s">
        <v>7</v>
      </c>
      <c r="AI649">
        <v>5.5558370189992203</v>
      </c>
      <c r="AJ649" t="s">
        <v>8</v>
      </c>
      <c r="AK649">
        <v>5.6153212249992004</v>
      </c>
      <c r="AL649" t="s">
        <v>7</v>
      </c>
      <c r="AM649">
        <v>5.7786357379991298</v>
      </c>
      <c r="AN649" t="s">
        <v>8</v>
      </c>
      <c r="AO649">
        <v>5.8410804189988896</v>
      </c>
      <c r="AP649" t="s">
        <v>7</v>
      </c>
      <c r="AQ649">
        <v>5.9707614819999399</v>
      </c>
      <c r="AR649" t="s">
        <v>8</v>
      </c>
      <c r="AS649">
        <v>6.0503586129998403</v>
      </c>
      <c r="AT649" t="s">
        <v>4</v>
      </c>
      <c r="AU649">
        <v>6.4162673569990103</v>
      </c>
    </row>
    <row r="650" spans="1:47" x14ac:dyDescent="0.25">
      <c r="A650" s="7">
        <v>42929</v>
      </c>
      <c r="B650" s="3" t="s">
        <v>56</v>
      </c>
      <c r="C650" s="3">
        <f>(COUNT(UserTrials[[#This Row],[Event 1]:[Time 56]])-2)/2</f>
        <v>9</v>
      </c>
      <c r="D650">
        <v>262</v>
      </c>
      <c r="E650" t="s">
        <v>37</v>
      </c>
      <c r="F650" t="s">
        <v>6</v>
      </c>
      <c r="G650" t="s">
        <v>29</v>
      </c>
      <c r="H650" t="s">
        <v>3</v>
      </c>
      <c r="I650">
        <v>0</v>
      </c>
      <c r="J650" t="s">
        <v>7</v>
      </c>
      <c r="K650">
        <v>2.7229360590008498</v>
      </c>
      <c r="L650" t="s">
        <v>8</v>
      </c>
      <c r="M650">
        <v>2.78196246000152</v>
      </c>
      <c r="N650" t="s">
        <v>7</v>
      </c>
      <c r="O650">
        <v>2.9251945680007299</v>
      </c>
      <c r="P650" t="s">
        <v>8</v>
      </c>
      <c r="Q650">
        <v>2.9643216849999501</v>
      </c>
      <c r="R650" t="s">
        <v>7</v>
      </c>
      <c r="S650">
        <v>3.0965664580016798</v>
      </c>
      <c r="T650" t="s">
        <v>8</v>
      </c>
      <c r="U650">
        <v>3.1366091870004298</v>
      </c>
      <c r="V650" t="s">
        <v>7</v>
      </c>
      <c r="W650">
        <v>3.2590264010013898</v>
      </c>
      <c r="X650" t="s">
        <v>8</v>
      </c>
      <c r="Y650">
        <v>3.3084083630001202</v>
      </c>
      <c r="Z650" t="s">
        <v>7</v>
      </c>
      <c r="AA650">
        <v>3.4430337240009901</v>
      </c>
      <c r="AB650" t="s">
        <v>8</v>
      </c>
      <c r="AC650">
        <v>3.51121623700055</v>
      </c>
      <c r="AD650" t="s">
        <v>7</v>
      </c>
      <c r="AE650">
        <v>3.8058293920002999</v>
      </c>
      <c r="AF650" t="s">
        <v>8</v>
      </c>
      <c r="AG650">
        <v>3.8651915150003302</v>
      </c>
      <c r="AH650" t="s">
        <v>7</v>
      </c>
      <c r="AI650">
        <v>4.2307340150000501</v>
      </c>
      <c r="AJ650" t="s">
        <v>8</v>
      </c>
      <c r="AK650">
        <v>4.2906760260011598</v>
      </c>
      <c r="AL650" t="s">
        <v>7</v>
      </c>
      <c r="AM650">
        <v>4.43354189000092</v>
      </c>
      <c r="AN650" t="s">
        <v>8</v>
      </c>
      <c r="AO650">
        <v>4.4925682890007002</v>
      </c>
      <c r="AP650" t="s">
        <v>7</v>
      </c>
      <c r="AQ650">
        <v>4.6457500380001804</v>
      </c>
      <c r="AR650" t="s">
        <v>8</v>
      </c>
      <c r="AS650">
        <v>4.7055394480012103</v>
      </c>
      <c r="AT650" t="s">
        <v>4</v>
      </c>
      <c r="AU650">
        <v>4.9595910290008698</v>
      </c>
    </row>
    <row r="651" spans="1:47" x14ac:dyDescent="0.25">
      <c r="A651" s="7">
        <v>42929</v>
      </c>
      <c r="B651" s="3" t="s">
        <v>56</v>
      </c>
      <c r="C651" s="3">
        <f>(COUNT(UserTrials[[#This Row],[Event 1]:[Time 56]])-2)/2</f>
        <v>9</v>
      </c>
      <c r="D651">
        <v>263</v>
      </c>
      <c r="E651" t="s">
        <v>37</v>
      </c>
      <c r="F651" t="s">
        <v>6</v>
      </c>
      <c r="G651" t="s">
        <v>29</v>
      </c>
      <c r="H651" t="s">
        <v>3</v>
      </c>
      <c r="I651" s="1">
        <v>3.0520001018885503E-5</v>
      </c>
      <c r="J651" t="s">
        <v>7</v>
      </c>
      <c r="K651">
        <v>4.4946131540000298</v>
      </c>
      <c r="L651" t="s">
        <v>8</v>
      </c>
      <c r="M651">
        <v>4.5536700730008297</v>
      </c>
      <c r="N651" t="s">
        <v>7</v>
      </c>
      <c r="O651">
        <v>4.7275141139998498</v>
      </c>
      <c r="P651" t="s">
        <v>8</v>
      </c>
      <c r="Q651">
        <v>4.7561117029999798</v>
      </c>
      <c r="R651" t="s">
        <v>7</v>
      </c>
      <c r="S651">
        <v>4.9197008990013202</v>
      </c>
      <c r="T651" t="s">
        <v>8</v>
      </c>
      <c r="U651">
        <v>4.9690828610000599</v>
      </c>
      <c r="V651" t="s">
        <v>7</v>
      </c>
      <c r="W651">
        <v>5.1022127260002801</v>
      </c>
      <c r="X651" t="s">
        <v>8</v>
      </c>
      <c r="Y651">
        <v>5.1611170440010001</v>
      </c>
      <c r="Z651" t="s">
        <v>7</v>
      </c>
      <c r="AA651">
        <v>5.3347474420006602</v>
      </c>
      <c r="AB651" t="s">
        <v>8</v>
      </c>
      <c r="AC651">
        <v>5.3943232100009402</v>
      </c>
      <c r="AD651" t="s">
        <v>7</v>
      </c>
      <c r="AE651">
        <v>5.7720128170003502</v>
      </c>
      <c r="AF651" t="s">
        <v>8</v>
      </c>
      <c r="AG651">
        <v>5.8198382400005304</v>
      </c>
      <c r="AH651" t="s">
        <v>7</v>
      </c>
      <c r="AI651">
        <v>6.1951472590007999</v>
      </c>
      <c r="AJ651" t="s">
        <v>8</v>
      </c>
      <c r="AK651">
        <v>6.2553639540001296</v>
      </c>
      <c r="AL651" t="s">
        <v>7</v>
      </c>
      <c r="AM651">
        <v>6.4080878969998496</v>
      </c>
      <c r="AN651" t="s">
        <v>8</v>
      </c>
      <c r="AO651">
        <v>6.4773691419995796</v>
      </c>
      <c r="AP651" t="s">
        <v>7</v>
      </c>
      <c r="AQ651">
        <v>6.6101632829995598</v>
      </c>
      <c r="AR651" t="s">
        <v>8</v>
      </c>
      <c r="AS651">
        <v>6.6896993730006198</v>
      </c>
      <c r="AT651" t="s">
        <v>4</v>
      </c>
      <c r="AU651">
        <v>6.9344117180007698</v>
      </c>
    </row>
    <row r="652" spans="1:47" x14ac:dyDescent="0.25">
      <c r="A652" s="7">
        <v>42929</v>
      </c>
      <c r="B652" s="3" t="s">
        <v>56</v>
      </c>
      <c r="C652" s="3">
        <f>(COUNT(UserTrials[[#This Row],[Event 1]:[Time 56]])-2)/2</f>
        <v>9</v>
      </c>
      <c r="D652">
        <v>264</v>
      </c>
      <c r="E652" t="s">
        <v>37</v>
      </c>
      <c r="F652" t="s">
        <v>9</v>
      </c>
      <c r="G652" t="s">
        <v>29</v>
      </c>
      <c r="H652" t="s">
        <v>3</v>
      </c>
      <c r="I652">
        <v>0</v>
      </c>
      <c r="J652" t="s">
        <v>7</v>
      </c>
      <c r="K652">
        <v>39.295131995999299</v>
      </c>
      <c r="L652" t="s">
        <v>8</v>
      </c>
      <c r="M652">
        <v>39.366549665999599</v>
      </c>
      <c r="N652" t="s">
        <v>7</v>
      </c>
      <c r="O652">
        <v>39.549183574999901</v>
      </c>
      <c r="P652" t="s">
        <v>8</v>
      </c>
      <c r="Q652">
        <v>39.618953146000401</v>
      </c>
      <c r="R652" t="s">
        <v>7</v>
      </c>
      <c r="S652">
        <v>39.802472146000497</v>
      </c>
      <c r="T652" t="s">
        <v>8</v>
      </c>
      <c r="U652">
        <v>39.861864788999803</v>
      </c>
      <c r="V652" t="s">
        <v>7</v>
      </c>
      <c r="W652">
        <v>40.0250572200002</v>
      </c>
      <c r="X652" t="s">
        <v>8</v>
      </c>
      <c r="Y652">
        <v>40.0945826289989</v>
      </c>
      <c r="Z652" t="s">
        <v>7</v>
      </c>
      <c r="AA652">
        <v>40.3899893130001</v>
      </c>
      <c r="AB652" t="s">
        <v>8</v>
      </c>
      <c r="AC652">
        <v>40.459362118999699</v>
      </c>
      <c r="AD652" t="s">
        <v>7</v>
      </c>
      <c r="AE652">
        <v>40.936303977999998</v>
      </c>
      <c r="AF652" t="s">
        <v>8</v>
      </c>
      <c r="AG652">
        <v>40.995818703000602</v>
      </c>
      <c r="AH652" t="s">
        <v>7</v>
      </c>
      <c r="AI652">
        <v>41.381779331999397</v>
      </c>
      <c r="AJ652" t="s">
        <v>8</v>
      </c>
      <c r="AK652">
        <v>41.441385620999398</v>
      </c>
      <c r="AL652" t="s">
        <v>7</v>
      </c>
      <c r="AM652">
        <v>41.624813055999702</v>
      </c>
      <c r="AN652" t="s">
        <v>8</v>
      </c>
      <c r="AO652">
        <v>41.663848612999502</v>
      </c>
      <c r="AP652" t="s">
        <v>7</v>
      </c>
      <c r="AQ652">
        <v>41.867785741000198</v>
      </c>
      <c r="AR652" t="s">
        <v>8</v>
      </c>
      <c r="AS652">
        <v>41.906668694999098</v>
      </c>
      <c r="AT652" t="s">
        <v>4</v>
      </c>
      <c r="AU652">
        <v>42.312986413000502</v>
      </c>
    </row>
    <row r="653" spans="1:47" x14ac:dyDescent="0.25">
      <c r="A653" s="7">
        <v>42929</v>
      </c>
      <c r="B653" s="3" t="s">
        <v>56</v>
      </c>
      <c r="C653" s="3">
        <f>(COUNT(UserTrials[[#This Row],[Event 1]:[Time 56]])-2)/2</f>
        <v>9</v>
      </c>
      <c r="D653">
        <v>265</v>
      </c>
      <c r="E653" t="s">
        <v>37</v>
      </c>
      <c r="F653" t="s">
        <v>9</v>
      </c>
      <c r="G653" t="s">
        <v>29</v>
      </c>
      <c r="H653" t="s">
        <v>3</v>
      </c>
      <c r="I653" s="1">
        <v>3.0520999644068002E-5</v>
      </c>
      <c r="J653" t="s">
        <v>7</v>
      </c>
      <c r="K653">
        <v>0.87880360099916199</v>
      </c>
      <c r="L653" t="s">
        <v>8</v>
      </c>
      <c r="M653">
        <v>0.92809400199985204</v>
      </c>
      <c r="N653" t="s">
        <v>7</v>
      </c>
      <c r="O653">
        <v>1.1418586899999299</v>
      </c>
      <c r="P653" t="s">
        <v>8</v>
      </c>
      <c r="Q653">
        <v>1.1916374190004699</v>
      </c>
      <c r="R653" t="s">
        <v>7</v>
      </c>
      <c r="S653">
        <v>1.3849839769991299</v>
      </c>
      <c r="T653" t="s">
        <v>8</v>
      </c>
      <c r="U653">
        <v>1.43537311100044</v>
      </c>
      <c r="V653" t="s">
        <v>7</v>
      </c>
      <c r="W653">
        <v>1.6886922020003099</v>
      </c>
      <c r="X653" t="s">
        <v>8</v>
      </c>
      <c r="Y653">
        <v>1.7482069279994901</v>
      </c>
      <c r="Z653" t="s">
        <v>7</v>
      </c>
      <c r="AA653">
        <v>2.0230123609999202</v>
      </c>
      <c r="AB653" t="s">
        <v>8</v>
      </c>
      <c r="AC653">
        <v>2.0927514119994099</v>
      </c>
      <c r="AD653" t="s">
        <v>7</v>
      </c>
      <c r="AE653">
        <v>2.6709293450003302</v>
      </c>
      <c r="AF653" t="s">
        <v>8</v>
      </c>
      <c r="AG653">
        <v>2.7297421029998001</v>
      </c>
      <c r="AH653" t="s">
        <v>7</v>
      </c>
      <c r="AI653">
        <v>3.1362124209990698</v>
      </c>
      <c r="AJ653" t="s">
        <v>8</v>
      </c>
      <c r="AK653">
        <v>3.1958492300000199</v>
      </c>
      <c r="AL653" t="s">
        <v>7</v>
      </c>
      <c r="AM653">
        <v>3.3692965049995101</v>
      </c>
      <c r="AN653" t="s">
        <v>8</v>
      </c>
      <c r="AO653">
        <v>3.4186174269998402</v>
      </c>
      <c r="AP653" t="s">
        <v>7</v>
      </c>
      <c r="AQ653">
        <v>3.6528612860001801</v>
      </c>
      <c r="AR653" t="s">
        <v>8</v>
      </c>
      <c r="AS653">
        <v>3.7018159620001798</v>
      </c>
      <c r="AT653" t="s">
        <v>4</v>
      </c>
      <c r="AU653">
        <v>4.0475507400005801</v>
      </c>
    </row>
    <row r="654" spans="1:47" x14ac:dyDescent="0.25">
      <c r="A654" s="7">
        <v>42929</v>
      </c>
      <c r="B654" s="3" t="s">
        <v>56</v>
      </c>
      <c r="C654" s="3">
        <f>(COUNT(UserTrials[[#This Row],[Event 1]:[Time 56]])-2)/2</f>
        <v>9</v>
      </c>
      <c r="D654">
        <v>266</v>
      </c>
      <c r="E654" t="s">
        <v>37</v>
      </c>
      <c r="F654" t="s">
        <v>9</v>
      </c>
      <c r="G654" t="s">
        <v>29</v>
      </c>
      <c r="H654" t="s">
        <v>3</v>
      </c>
      <c r="I654">
        <v>0</v>
      </c>
      <c r="J654" t="s">
        <v>7</v>
      </c>
      <c r="K654">
        <v>1.7591332229985699</v>
      </c>
      <c r="L654" t="s">
        <v>8</v>
      </c>
      <c r="M654">
        <v>1.80772165499911</v>
      </c>
      <c r="N654" t="s">
        <v>7</v>
      </c>
      <c r="O654">
        <v>1.98153517499849</v>
      </c>
      <c r="P654" t="s">
        <v>8</v>
      </c>
      <c r="Q654">
        <v>2.0408362599991898</v>
      </c>
      <c r="R654" t="s">
        <v>7</v>
      </c>
      <c r="S654">
        <v>2.19407904799845</v>
      </c>
      <c r="T654" t="s">
        <v>8</v>
      </c>
      <c r="U654">
        <v>2.2637570589995399</v>
      </c>
      <c r="V654" t="s">
        <v>7</v>
      </c>
      <c r="W654">
        <v>2.4681825129991899</v>
      </c>
      <c r="X654" t="s">
        <v>8</v>
      </c>
      <c r="Y654">
        <v>2.5204333900000999</v>
      </c>
      <c r="Z654" t="s">
        <v>7</v>
      </c>
      <c r="AA654">
        <v>2.7713413719993598</v>
      </c>
      <c r="AB654" t="s">
        <v>8</v>
      </c>
      <c r="AC654">
        <v>2.82044864999988</v>
      </c>
      <c r="AD654" t="s">
        <v>7</v>
      </c>
      <c r="AE654">
        <v>3.26745002399911</v>
      </c>
      <c r="AF654" t="s">
        <v>8</v>
      </c>
      <c r="AG654">
        <v>3.3169845869997499</v>
      </c>
      <c r="AH654" t="s">
        <v>7</v>
      </c>
      <c r="AI654">
        <v>3.7736303980000199</v>
      </c>
      <c r="AJ654" t="s">
        <v>8</v>
      </c>
      <c r="AK654">
        <v>3.8329314829988999</v>
      </c>
      <c r="AL654" t="s">
        <v>7</v>
      </c>
      <c r="AM654">
        <v>3.9854723039989</v>
      </c>
      <c r="AN654" t="s">
        <v>8</v>
      </c>
      <c r="AO654">
        <v>4.0251487879995604</v>
      </c>
      <c r="AP654" t="s">
        <v>7</v>
      </c>
      <c r="AQ654">
        <v>4.2695864489996804</v>
      </c>
      <c r="AR654" t="s">
        <v>8</v>
      </c>
      <c r="AS654">
        <v>4.3286433699995497</v>
      </c>
      <c r="AT654" t="s">
        <v>4</v>
      </c>
      <c r="AU654">
        <v>4.7048069590000496</v>
      </c>
    </row>
    <row r="655" spans="1:47" x14ac:dyDescent="0.25">
      <c r="A655" s="7">
        <v>42929</v>
      </c>
      <c r="B655" s="3" t="s">
        <v>56</v>
      </c>
      <c r="C655" s="3">
        <f>(COUNT(UserTrials[[#This Row],[Event 1]:[Time 56]])-2)/2</f>
        <v>9</v>
      </c>
      <c r="D655">
        <v>267</v>
      </c>
      <c r="E655" t="s">
        <v>37</v>
      </c>
      <c r="F655" t="s">
        <v>9</v>
      </c>
      <c r="G655" t="s">
        <v>29</v>
      </c>
      <c r="H655" t="s">
        <v>3</v>
      </c>
      <c r="I655">
        <v>0</v>
      </c>
      <c r="J655" t="s">
        <v>7</v>
      </c>
      <c r="K655">
        <v>0.72955897999963704</v>
      </c>
      <c r="L655" t="s">
        <v>8</v>
      </c>
      <c r="M655">
        <v>0.77778116899935401</v>
      </c>
      <c r="N655" t="s">
        <v>7</v>
      </c>
      <c r="O655">
        <v>0.99169845799951795</v>
      </c>
      <c r="P655" t="s">
        <v>8</v>
      </c>
      <c r="Q655">
        <v>1.02050968900039</v>
      </c>
      <c r="R655" t="s">
        <v>7</v>
      </c>
      <c r="S655">
        <v>1.20427285200094</v>
      </c>
      <c r="T655" t="s">
        <v>8</v>
      </c>
      <c r="U655">
        <v>1.2437662129996101</v>
      </c>
      <c r="V655" t="s">
        <v>7</v>
      </c>
      <c r="W655">
        <v>1.4473981379996901</v>
      </c>
      <c r="X655" t="s">
        <v>8</v>
      </c>
      <c r="Y655">
        <v>1.5165267810007199</v>
      </c>
      <c r="Z655" t="s">
        <v>7</v>
      </c>
      <c r="AA655">
        <v>1.7106058280005501</v>
      </c>
      <c r="AB655" t="s">
        <v>8</v>
      </c>
      <c r="AC655">
        <v>1.7697543110007199</v>
      </c>
      <c r="AD655" t="s">
        <v>7</v>
      </c>
      <c r="AE655">
        <v>2.14750495900079</v>
      </c>
      <c r="AF655" t="s">
        <v>8</v>
      </c>
      <c r="AG655">
        <v>2.1848008529996101</v>
      </c>
      <c r="AH655" t="s">
        <v>7</v>
      </c>
      <c r="AI655">
        <v>2.5316954070003699</v>
      </c>
      <c r="AJ655" t="s">
        <v>8</v>
      </c>
      <c r="AK655">
        <v>2.5801312370003799</v>
      </c>
      <c r="AL655" t="s">
        <v>7</v>
      </c>
      <c r="AM655">
        <v>2.7331298640001398</v>
      </c>
      <c r="AN655" t="s">
        <v>8</v>
      </c>
      <c r="AO655">
        <v>2.7921562629999199</v>
      </c>
      <c r="AP655" t="s">
        <v>7</v>
      </c>
      <c r="AQ655">
        <v>3.18116892999933</v>
      </c>
      <c r="AR655" t="s">
        <v>8</v>
      </c>
      <c r="AS655">
        <v>3.22783457900004</v>
      </c>
      <c r="AT655" t="s">
        <v>4</v>
      </c>
      <c r="AU655">
        <v>3.6137646869992701</v>
      </c>
    </row>
    <row r="656" spans="1:47" x14ac:dyDescent="0.25">
      <c r="A656" s="7">
        <v>42929</v>
      </c>
      <c r="B656" s="3" t="s">
        <v>56</v>
      </c>
      <c r="C656" s="3">
        <f>(COUNT(UserTrials[[#This Row],[Event 1]:[Time 56]])-2)/2</f>
        <v>9</v>
      </c>
      <c r="D656">
        <v>268</v>
      </c>
      <c r="E656" t="s">
        <v>37</v>
      </c>
      <c r="F656" t="s">
        <v>9</v>
      </c>
      <c r="G656" t="s">
        <v>29</v>
      </c>
      <c r="H656" t="s">
        <v>3</v>
      </c>
      <c r="I656">
        <v>0</v>
      </c>
      <c r="J656" t="s">
        <v>7</v>
      </c>
      <c r="K656">
        <v>1.0844498719998199</v>
      </c>
      <c r="L656" t="s">
        <v>8</v>
      </c>
      <c r="M656">
        <v>1.14372043399998</v>
      </c>
      <c r="N656" t="s">
        <v>7</v>
      </c>
      <c r="O656">
        <v>1.39813825800047</v>
      </c>
      <c r="P656" t="s">
        <v>8</v>
      </c>
      <c r="Q656">
        <v>1.4781626730000399</v>
      </c>
      <c r="R656" t="s">
        <v>7</v>
      </c>
      <c r="S656">
        <v>1.621059056999</v>
      </c>
      <c r="T656" t="s">
        <v>8</v>
      </c>
      <c r="U656">
        <v>1.6495040440004201</v>
      </c>
      <c r="V656" t="s">
        <v>7</v>
      </c>
      <c r="W656">
        <v>1.95501296899965</v>
      </c>
      <c r="X656" t="s">
        <v>8</v>
      </c>
      <c r="Y656">
        <v>2.0054326270001099</v>
      </c>
      <c r="Z656" t="s">
        <v>7</v>
      </c>
      <c r="AA656">
        <v>2.5423775369999899</v>
      </c>
      <c r="AB656" t="s">
        <v>8</v>
      </c>
      <c r="AC656">
        <v>2.6121471080004901</v>
      </c>
      <c r="AD656" t="s">
        <v>7</v>
      </c>
      <c r="AE656">
        <v>3.1194262179997101</v>
      </c>
      <c r="AF656" t="s">
        <v>8</v>
      </c>
      <c r="AG656">
        <v>3.1786052190000098</v>
      </c>
      <c r="AH656" t="s">
        <v>7</v>
      </c>
      <c r="AI656">
        <v>3.3013886770004301</v>
      </c>
      <c r="AJ656" t="s">
        <v>8</v>
      </c>
      <c r="AK656">
        <v>3.3611475659999899</v>
      </c>
      <c r="AL656" t="s">
        <v>7</v>
      </c>
      <c r="AM656">
        <v>3.6356477949993802</v>
      </c>
      <c r="AN656" t="s">
        <v>8</v>
      </c>
      <c r="AO656">
        <v>3.6948573169993302</v>
      </c>
      <c r="AP656" t="s">
        <v>7</v>
      </c>
      <c r="AQ656">
        <v>4.0101327629999997</v>
      </c>
      <c r="AR656" t="s">
        <v>8</v>
      </c>
      <c r="AS656">
        <v>4.0589958790005696</v>
      </c>
      <c r="AT656" t="s">
        <v>4</v>
      </c>
      <c r="AU656">
        <v>4.4470929340004597</v>
      </c>
    </row>
    <row r="657" spans="1:47" x14ac:dyDescent="0.25">
      <c r="A657" s="7">
        <v>42929</v>
      </c>
      <c r="B657" s="3" t="s">
        <v>56</v>
      </c>
      <c r="C657" s="3">
        <f>(COUNT(UserTrials[[#This Row],[Event 1]:[Time 56]])-2)/2</f>
        <v>9</v>
      </c>
      <c r="D657">
        <v>269</v>
      </c>
      <c r="E657" t="s">
        <v>37</v>
      </c>
      <c r="F657" t="s">
        <v>11</v>
      </c>
      <c r="G657" t="s">
        <v>29</v>
      </c>
      <c r="H657" t="s">
        <v>3</v>
      </c>
      <c r="I657">
        <v>0</v>
      </c>
      <c r="J657" t="s">
        <v>7</v>
      </c>
      <c r="K657">
        <v>0.52586601499933705</v>
      </c>
      <c r="L657" t="s">
        <v>8</v>
      </c>
      <c r="M657">
        <v>0.57469861099889297</v>
      </c>
      <c r="N657" t="s">
        <v>7</v>
      </c>
      <c r="O657">
        <v>0.73792156199851799</v>
      </c>
      <c r="P657" t="s">
        <v>8</v>
      </c>
      <c r="Q657">
        <v>0.79734472799827905</v>
      </c>
      <c r="R657" t="s">
        <v>7</v>
      </c>
      <c r="S657">
        <v>0.94091255799867202</v>
      </c>
      <c r="T657" t="s">
        <v>8</v>
      </c>
      <c r="U657">
        <v>1.0104379689983001</v>
      </c>
      <c r="V657" t="s">
        <v>7</v>
      </c>
      <c r="W657">
        <v>1.1333435059987</v>
      </c>
      <c r="X657" t="s">
        <v>8</v>
      </c>
      <c r="Y657">
        <v>1.1832443159982999</v>
      </c>
      <c r="Z657" t="s">
        <v>7</v>
      </c>
      <c r="AA657">
        <v>1.30529528499937</v>
      </c>
      <c r="AB657" t="s">
        <v>8</v>
      </c>
      <c r="AC657">
        <v>1.3748206929994899</v>
      </c>
      <c r="AD657" t="s">
        <v>7</v>
      </c>
      <c r="AE657">
        <v>1.80180070299866</v>
      </c>
      <c r="AF657" t="s">
        <v>8</v>
      </c>
      <c r="AG657">
        <v>1.87086830499902</v>
      </c>
      <c r="AH657" t="s">
        <v>7</v>
      </c>
      <c r="AI657">
        <v>2.2669922169989101</v>
      </c>
      <c r="AJ657" t="s">
        <v>8</v>
      </c>
      <c r="AK657">
        <v>2.3267511069989202</v>
      </c>
      <c r="AL657" t="s">
        <v>7</v>
      </c>
      <c r="AM657">
        <v>2.5100259419996198</v>
      </c>
      <c r="AN657" t="s">
        <v>8</v>
      </c>
      <c r="AO657">
        <v>2.5592247819986298</v>
      </c>
      <c r="AP657" t="s">
        <v>7</v>
      </c>
      <c r="AQ657">
        <v>2.86433694399966</v>
      </c>
      <c r="AR657" t="s">
        <v>8</v>
      </c>
      <c r="AS657">
        <v>2.9234549069988098</v>
      </c>
      <c r="AT657" t="s">
        <v>4</v>
      </c>
      <c r="AU657">
        <v>3.2188310709989301</v>
      </c>
    </row>
    <row r="658" spans="1:47" x14ac:dyDescent="0.25">
      <c r="A658" s="7">
        <v>42929</v>
      </c>
      <c r="B658" s="3" t="s">
        <v>56</v>
      </c>
      <c r="C658" s="3">
        <f>(COUNT(UserTrials[[#This Row],[Event 1]:[Time 56]])-2)/2</f>
        <v>9</v>
      </c>
      <c r="D658">
        <v>270</v>
      </c>
      <c r="E658" t="s">
        <v>37</v>
      </c>
      <c r="F658" t="s">
        <v>11</v>
      </c>
      <c r="G658" t="s">
        <v>29</v>
      </c>
      <c r="H658" t="s">
        <v>3</v>
      </c>
      <c r="I658">
        <v>0</v>
      </c>
      <c r="J658" t="s">
        <v>7</v>
      </c>
      <c r="K658">
        <v>0.81901419099995099</v>
      </c>
      <c r="L658" t="s">
        <v>8</v>
      </c>
      <c r="M658">
        <v>0.87797954900088304</v>
      </c>
      <c r="N658" t="s">
        <v>7</v>
      </c>
      <c r="O658">
        <v>1.1124675710016101</v>
      </c>
      <c r="P658" t="s">
        <v>8</v>
      </c>
      <c r="Q658">
        <v>1.15153364800062</v>
      </c>
      <c r="R658" t="s">
        <v>7</v>
      </c>
      <c r="S658">
        <v>1.2743476250016099</v>
      </c>
      <c r="T658" t="s">
        <v>8</v>
      </c>
      <c r="U658">
        <v>1.3237295890012299</v>
      </c>
      <c r="V658" t="s">
        <v>7</v>
      </c>
      <c r="W658">
        <v>1.45652372900076</v>
      </c>
      <c r="X658" t="s">
        <v>8</v>
      </c>
      <c r="Y658">
        <v>1.50535632399987</v>
      </c>
      <c r="Z658" t="s">
        <v>7</v>
      </c>
      <c r="AA658">
        <v>1.67941400700146</v>
      </c>
      <c r="AB658" t="s">
        <v>8</v>
      </c>
      <c r="AC658">
        <v>1.7484205690015999</v>
      </c>
      <c r="AD658" t="s">
        <v>7</v>
      </c>
      <c r="AE658">
        <v>2.1244620770012199</v>
      </c>
      <c r="AF658" t="s">
        <v>8</v>
      </c>
      <c r="AG658">
        <v>2.1527544620003001</v>
      </c>
      <c r="AH658" t="s">
        <v>7</v>
      </c>
      <c r="AI658">
        <v>2.5492751400015501</v>
      </c>
      <c r="AJ658" t="s">
        <v>8</v>
      </c>
      <c r="AK658">
        <v>2.6087288250000702</v>
      </c>
      <c r="AL658" t="s">
        <v>7</v>
      </c>
      <c r="AM658">
        <v>2.7576987620013802</v>
      </c>
      <c r="AN658" t="s">
        <v>8</v>
      </c>
      <c r="AO658">
        <v>2.81477185900075</v>
      </c>
      <c r="AP658" t="s">
        <v>7</v>
      </c>
      <c r="AQ658">
        <v>3.0958339670014499</v>
      </c>
      <c r="AR658" t="s">
        <v>8</v>
      </c>
      <c r="AS658">
        <v>3.1251030040002599</v>
      </c>
      <c r="AT658" t="s">
        <v>4</v>
      </c>
      <c r="AU658">
        <v>3.5413093220013199</v>
      </c>
    </row>
    <row r="659" spans="1:47" x14ac:dyDescent="0.25">
      <c r="A659" s="7">
        <v>42929</v>
      </c>
      <c r="B659" s="3" t="s">
        <v>56</v>
      </c>
      <c r="C659" s="3">
        <f>(COUNT(UserTrials[[#This Row],[Event 1]:[Time 56]])-2)/2</f>
        <v>9</v>
      </c>
      <c r="D659">
        <v>271</v>
      </c>
      <c r="E659" t="s">
        <v>37</v>
      </c>
      <c r="F659" t="s">
        <v>11</v>
      </c>
      <c r="G659" t="s">
        <v>29</v>
      </c>
      <c r="H659" t="s">
        <v>3</v>
      </c>
      <c r="I659">
        <v>0</v>
      </c>
      <c r="J659" t="s">
        <v>7</v>
      </c>
      <c r="K659">
        <v>0.48860064099972</v>
      </c>
      <c r="L659" t="s">
        <v>8</v>
      </c>
      <c r="M659">
        <v>0.53557149399966797</v>
      </c>
      <c r="N659" t="s">
        <v>7</v>
      </c>
      <c r="O659">
        <v>0.65832443299950605</v>
      </c>
      <c r="P659" t="s">
        <v>8</v>
      </c>
      <c r="Q659">
        <v>0.70740119100082599</v>
      </c>
      <c r="R659" t="s">
        <v>7</v>
      </c>
      <c r="S659">
        <v>0.820265526999719</v>
      </c>
      <c r="T659" t="s">
        <v>8</v>
      </c>
      <c r="U659">
        <v>0.86925072499980105</v>
      </c>
      <c r="V659" t="s">
        <v>7</v>
      </c>
      <c r="W659">
        <v>0.98217610299980096</v>
      </c>
      <c r="X659" t="s">
        <v>8</v>
      </c>
      <c r="Y659">
        <v>1.03158858599999</v>
      </c>
      <c r="Z659" t="s">
        <v>7</v>
      </c>
      <c r="AA659">
        <v>1.15424996100045</v>
      </c>
      <c r="AB659" t="s">
        <v>8</v>
      </c>
      <c r="AC659">
        <v>1.2041202489999701</v>
      </c>
      <c r="AD659" t="s">
        <v>7</v>
      </c>
      <c r="AE659">
        <v>1.5393254999999</v>
      </c>
      <c r="AF659" t="s">
        <v>8</v>
      </c>
      <c r="AG659">
        <v>1.5986265829997099</v>
      </c>
      <c r="AH659" t="s">
        <v>7</v>
      </c>
      <c r="AI659">
        <v>1.8445902650000701</v>
      </c>
      <c r="AJ659" t="s">
        <v>8</v>
      </c>
      <c r="AK659">
        <v>1.9021516859993399</v>
      </c>
      <c r="AL659" t="s">
        <v>7</v>
      </c>
      <c r="AM659">
        <v>2.0169998469991599</v>
      </c>
      <c r="AN659" t="s">
        <v>8</v>
      </c>
      <c r="AO659">
        <v>2.04352205000031</v>
      </c>
      <c r="AP659" t="s">
        <v>7</v>
      </c>
      <c r="AQ659">
        <v>2.47041050000007</v>
      </c>
      <c r="AR659" t="s">
        <v>8</v>
      </c>
      <c r="AS659">
        <v>2.4992827709993399</v>
      </c>
      <c r="AT659" t="s">
        <v>4</v>
      </c>
      <c r="AU659">
        <v>2.78449564999937</v>
      </c>
    </row>
    <row r="660" spans="1:47" x14ac:dyDescent="0.25">
      <c r="A660" s="7">
        <v>42929</v>
      </c>
      <c r="B660" s="3" t="s">
        <v>56</v>
      </c>
      <c r="C660" s="3">
        <f>(COUNT(UserTrials[[#This Row],[Event 1]:[Time 56]])-2)/2</f>
        <v>9</v>
      </c>
      <c r="D660">
        <v>272</v>
      </c>
      <c r="E660" t="s">
        <v>37</v>
      </c>
      <c r="F660" t="s">
        <v>11</v>
      </c>
      <c r="G660" t="s">
        <v>29</v>
      </c>
      <c r="H660" t="s">
        <v>3</v>
      </c>
      <c r="I660">
        <v>0</v>
      </c>
      <c r="J660" t="s">
        <v>7</v>
      </c>
      <c r="K660">
        <v>2.21385624899994</v>
      </c>
      <c r="L660" t="s">
        <v>8</v>
      </c>
      <c r="M660">
        <v>2.2640317419991298</v>
      </c>
      <c r="N660" t="s">
        <v>7</v>
      </c>
      <c r="O660">
        <v>2.3961239130003298</v>
      </c>
      <c r="P660" t="s">
        <v>8</v>
      </c>
      <c r="Q660">
        <v>2.4452006730007199</v>
      </c>
      <c r="R660" t="s">
        <v>7</v>
      </c>
      <c r="S660">
        <v>2.5682588130002801</v>
      </c>
      <c r="T660" t="s">
        <v>8</v>
      </c>
      <c r="U660">
        <v>2.6093087139997801</v>
      </c>
      <c r="V660" t="s">
        <v>7</v>
      </c>
      <c r="W660">
        <v>2.7441171989994402</v>
      </c>
      <c r="X660" t="s">
        <v>8</v>
      </c>
      <c r="Y660">
        <v>2.77906302500014</v>
      </c>
      <c r="Z660" t="s">
        <v>7</v>
      </c>
      <c r="AA660">
        <v>2.90242636999937</v>
      </c>
      <c r="AB660" t="s">
        <v>8</v>
      </c>
      <c r="AC660">
        <v>2.9515641689995298</v>
      </c>
      <c r="AD660" t="s">
        <v>7</v>
      </c>
      <c r="AE660">
        <v>3.3683198540002102</v>
      </c>
      <c r="AF660" t="s">
        <v>8</v>
      </c>
      <c r="AG660">
        <v>3.4376926610002498</v>
      </c>
      <c r="AH660" t="s">
        <v>7</v>
      </c>
      <c r="AI660">
        <v>3.8033267200007601</v>
      </c>
      <c r="AJ660" t="s">
        <v>8</v>
      </c>
      <c r="AK660">
        <v>3.8525560809994199</v>
      </c>
      <c r="AL660" t="s">
        <v>7</v>
      </c>
      <c r="AM660">
        <v>3.9755837030006602</v>
      </c>
      <c r="AN660" t="s">
        <v>8</v>
      </c>
      <c r="AO660">
        <v>4.0246909809993596</v>
      </c>
      <c r="AP660" t="s">
        <v>7</v>
      </c>
      <c r="AQ660">
        <v>4.3601403939992398</v>
      </c>
      <c r="AR660" t="s">
        <v>8</v>
      </c>
      <c r="AS660">
        <v>4.4094307949999303</v>
      </c>
      <c r="AT660" t="s">
        <v>4</v>
      </c>
      <c r="AU660">
        <v>4.7043491530002903</v>
      </c>
    </row>
    <row r="661" spans="1:47" x14ac:dyDescent="0.25">
      <c r="A661" s="7">
        <v>42929</v>
      </c>
      <c r="B661" s="3" t="s">
        <v>56</v>
      </c>
      <c r="C661" s="3">
        <f>(COUNT(UserTrials[[#This Row],[Event 1]:[Time 56]])-2)/2</f>
        <v>9</v>
      </c>
      <c r="D661">
        <v>273</v>
      </c>
      <c r="E661" t="s">
        <v>37</v>
      </c>
      <c r="F661" t="s">
        <v>11</v>
      </c>
      <c r="G661" t="s">
        <v>29</v>
      </c>
      <c r="H661" t="s">
        <v>3</v>
      </c>
      <c r="I661">
        <v>0</v>
      </c>
      <c r="J661" t="s">
        <v>7</v>
      </c>
      <c r="K661">
        <v>0.51912101400012001</v>
      </c>
      <c r="L661" t="s">
        <v>8</v>
      </c>
      <c r="M661">
        <v>0.56712955900002204</v>
      </c>
      <c r="N661" t="s">
        <v>7</v>
      </c>
      <c r="O661">
        <v>0.67840683699978399</v>
      </c>
      <c r="P661" t="s">
        <v>8</v>
      </c>
      <c r="Q661">
        <v>0.72781931999997995</v>
      </c>
      <c r="R661" t="s">
        <v>7</v>
      </c>
      <c r="S661">
        <v>0.84043949499937298</v>
      </c>
      <c r="T661" t="s">
        <v>8</v>
      </c>
      <c r="U661">
        <v>0.88991301799978795</v>
      </c>
      <c r="V661" t="s">
        <v>7</v>
      </c>
      <c r="W661">
        <v>0.992247827000028</v>
      </c>
      <c r="X661" t="s">
        <v>8</v>
      </c>
      <c r="Y661">
        <v>1.04166030899978</v>
      </c>
      <c r="Z661" t="s">
        <v>7</v>
      </c>
      <c r="AA661">
        <v>1.16529833799904</v>
      </c>
      <c r="AB661" t="s">
        <v>8</v>
      </c>
      <c r="AC661">
        <v>1.2240500539992301</v>
      </c>
      <c r="AD661" t="s">
        <v>7</v>
      </c>
      <c r="AE661">
        <v>1.6000305219986299</v>
      </c>
      <c r="AF661" t="s">
        <v>8</v>
      </c>
      <c r="AG661">
        <v>1.64871051499903</v>
      </c>
      <c r="AH661" t="s">
        <v>7</v>
      </c>
      <c r="AI661">
        <v>1.954066839</v>
      </c>
      <c r="AJ661" t="s">
        <v>8</v>
      </c>
      <c r="AK661">
        <v>2.0035708849991298</v>
      </c>
      <c r="AL661" t="s">
        <v>7</v>
      </c>
      <c r="AM661">
        <v>2.10605829399901</v>
      </c>
      <c r="AN661" t="s">
        <v>8</v>
      </c>
      <c r="AO661">
        <v>2.1657561429983598</v>
      </c>
      <c r="AP661" t="s">
        <v>7</v>
      </c>
      <c r="AQ661">
        <v>2.2976346719988201</v>
      </c>
      <c r="AR661" t="s">
        <v>8</v>
      </c>
      <c r="AS661">
        <v>2.3166183439989201</v>
      </c>
      <c r="AT661" t="s">
        <v>4</v>
      </c>
      <c r="AU661">
        <v>2.94564321799953</v>
      </c>
    </row>
    <row r="662" spans="1:47" x14ac:dyDescent="0.25">
      <c r="A662" s="7">
        <v>42929</v>
      </c>
      <c r="B662" s="3" t="s">
        <v>56</v>
      </c>
      <c r="C662" s="3">
        <f>(COUNT(UserTrials[[#This Row],[Event 1]:[Time 56]])-2)/2</f>
        <v>9</v>
      </c>
      <c r="D662">
        <v>274</v>
      </c>
      <c r="E662" t="s">
        <v>37</v>
      </c>
      <c r="F662" t="s">
        <v>10</v>
      </c>
      <c r="G662" t="s">
        <v>29</v>
      </c>
      <c r="H662" t="s">
        <v>3</v>
      </c>
      <c r="I662">
        <v>0</v>
      </c>
      <c r="J662" t="s">
        <v>7</v>
      </c>
      <c r="K662">
        <v>26.7793071830001</v>
      </c>
      <c r="L662" t="s">
        <v>8</v>
      </c>
      <c r="M662">
        <v>26.834335415998702</v>
      </c>
      <c r="N662" t="s">
        <v>7</v>
      </c>
      <c r="O662">
        <v>27.048069582999201</v>
      </c>
      <c r="P662" t="s">
        <v>8</v>
      </c>
      <c r="Q662">
        <v>27.107401187999098</v>
      </c>
      <c r="R662" t="s">
        <v>7</v>
      </c>
      <c r="S662">
        <v>27.260460853998602</v>
      </c>
      <c r="T662" t="s">
        <v>8</v>
      </c>
      <c r="U662">
        <v>27.320402866000201</v>
      </c>
      <c r="V662" t="s">
        <v>7</v>
      </c>
      <c r="W662">
        <v>27.463116126999001</v>
      </c>
      <c r="X662" t="s">
        <v>8</v>
      </c>
      <c r="Y662">
        <v>27.5120708039994</v>
      </c>
      <c r="Z662" t="s">
        <v>7</v>
      </c>
      <c r="AA662">
        <v>27.716343656999001</v>
      </c>
      <c r="AB662" t="s">
        <v>8</v>
      </c>
      <c r="AC662">
        <v>27.7858385439994</v>
      </c>
      <c r="AD662" t="s">
        <v>7</v>
      </c>
      <c r="AE662">
        <v>28.141522963000099</v>
      </c>
      <c r="AF662" t="s">
        <v>8</v>
      </c>
      <c r="AG662">
        <v>28.200549363998999</v>
      </c>
      <c r="AH662" t="s">
        <v>7</v>
      </c>
      <c r="AI662">
        <v>28.556813669998501</v>
      </c>
      <c r="AJ662" t="s">
        <v>8</v>
      </c>
      <c r="AK662">
        <v>28.616023190999801</v>
      </c>
      <c r="AL662" t="s">
        <v>7</v>
      </c>
      <c r="AM662">
        <v>28.769571184999201</v>
      </c>
      <c r="AN662" t="s">
        <v>8</v>
      </c>
      <c r="AO662">
        <v>28.8081489369997</v>
      </c>
      <c r="AP662" t="s">
        <v>7</v>
      </c>
      <c r="AQ662">
        <v>28.961666408999001</v>
      </c>
      <c r="AR662" t="s">
        <v>8</v>
      </c>
      <c r="AS662">
        <v>29.031222337000099</v>
      </c>
      <c r="AT662" t="s">
        <v>4</v>
      </c>
      <c r="AU662">
        <v>29.396703795999201</v>
      </c>
    </row>
    <row r="663" spans="1:47" x14ac:dyDescent="0.25">
      <c r="A663" s="7">
        <v>42929</v>
      </c>
      <c r="B663" s="3" t="s">
        <v>56</v>
      </c>
      <c r="C663" s="3">
        <f>(COUNT(UserTrials[[#This Row],[Event 1]:[Time 56]])-2)/2</f>
        <v>9</v>
      </c>
      <c r="D663">
        <v>275</v>
      </c>
      <c r="E663" t="s">
        <v>37</v>
      </c>
      <c r="F663" t="s">
        <v>10</v>
      </c>
      <c r="G663" t="s">
        <v>29</v>
      </c>
      <c r="H663" t="s">
        <v>3</v>
      </c>
      <c r="I663">
        <v>0</v>
      </c>
      <c r="J663" t="s">
        <v>7</v>
      </c>
      <c r="K663">
        <v>0.66760262400020998</v>
      </c>
      <c r="L663" t="s">
        <v>8</v>
      </c>
      <c r="M663">
        <v>0.71732031200008295</v>
      </c>
      <c r="N663" t="s">
        <v>7</v>
      </c>
      <c r="O663">
        <v>0.910331144999872</v>
      </c>
      <c r="P663" t="s">
        <v>8</v>
      </c>
      <c r="Q663">
        <v>0.97060887999941703</v>
      </c>
      <c r="R663" t="s">
        <v>7</v>
      </c>
      <c r="S663">
        <v>1.10352510300072</v>
      </c>
      <c r="T663" t="s">
        <v>8</v>
      </c>
      <c r="U663">
        <v>1.1730505109990099</v>
      </c>
      <c r="V663" t="s">
        <v>7</v>
      </c>
      <c r="W663">
        <v>1.3363650230003199</v>
      </c>
      <c r="X663" t="s">
        <v>8</v>
      </c>
      <c r="Y663">
        <v>1.3854723029999101</v>
      </c>
      <c r="Z663" t="s">
        <v>7</v>
      </c>
      <c r="AA663">
        <v>1.5789714629991001</v>
      </c>
      <c r="AB663" t="s">
        <v>8</v>
      </c>
      <c r="AC663">
        <v>1.62035708700022</v>
      </c>
      <c r="AD663" t="s">
        <v>7</v>
      </c>
      <c r="AE663">
        <v>2.0148329000003198</v>
      </c>
      <c r="AF663" t="s">
        <v>8</v>
      </c>
      <c r="AG663">
        <v>2.0741645029993299</v>
      </c>
      <c r="AH663" t="s">
        <v>7</v>
      </c>
      <c r="AI663">
        <v>2.39212574299926</v>
      </c>
      <c r="AJ663" t="s">
        <v>8</v>
      </c>
      <c r="AK663">
        <v>2.4691896839994998</v>
      </c>
      <c r="AL663" t="s">
        <v>7</v>
      </c>
      <c r="AM663">
        <v>2.6023195470006599</v>
      </c>
      <c r="AN663" t="s">
        <v>8</v>
      </c>
      <c r="AO663">
        <v>2.6621089580003101</v>
      </c>
      <c r="AP663" t="s">
        <v>7</v>
      </c>
      <c r="AQ663">
        <v>2.98669311699995</v>
      </c>
      <c r="AR663" t="s">
        <v>8</v>
      </c>
      <c r="AS663">
        <v>3.04559743500067</v>
      </c>
      <c r="AT663" t="s">
        <v>4</v>
      </c>
      <c r="AU663">
        <v>3.3410346399996298</v>
      </c>
    </row>
    <row r="664" spans="1:47" x14ac:dyDescent="0.25">
      <c r="A664" s="7">
        <v>42929</v>
      </c>
      <c r="B664" s="3" t="s">
        <v>56</v>
      </c>
      <c r="C664" s="3">
        <f>(COUNT(UserTrials[[#This Row],[Event 1]:[Time 56]])-2)/2</f>
        <v>9</v>
      </c>
      <c r="D664">
        <v>276</v>
      </c>
      <c r="E664" t="s">
        <v>37</v>
      </c>
      <c r="F664" t="s">
        <v>10</v>
      </c>
      <c r="G664" t="s">
        <v>29</v>
      </c>
      <c r="H664" t="s">
        <v>3</v>
      </c>
      <c r="I664">
        <v>0</v>
      </c>
      <c r="J664" t="s">
        <v>7</v>
      </c>
      <c r="K664">
        <v>0.535998781000671</v>
      </c>
      <c r="L664" t="s">
        <v>8</v>
      </c>
      <c r="M664">
        <v>0.59502518000044802</v>
      </c>
      <c r="N664" t="s">
        <v>7</v>
      </c>
      <c r="O664">
        <v>0.78889058599997897</v>
      </c>
      <c r="P664" t="s">
        <v>8</v>
      </c>
      <c r="Q664">
        <v>0.83815046600102505</v>
      </c>
      <c r="R664" t="s">
        <v>7</v>
      </c>
      <c r="S664">
        <v>1.0013734170006501</v>
      </c>
      <c r="T664" t="s">
        <v>8</v>
      </c>
      <c r="U664">
        <v>1.0509690220005701</v>
      </c>
      <c r="V664" t="s">
        <v>7</v>
      </c>
      <c r="W664">
        <v>1.1934075990011399</v>
      </c>
      <c r="X664" t="s">
        <v>8</v>
      </c>
      <c r="Y664">
        <v>1.24318632700124</v>
      </c>
      <c r="Z664" t="s">
        <v>7</v>
      </c>
      <c r="AA664">
        <v>1.41651152200029</v>
      </c>
      <c r="AB664" t="s">
        <v>8</v>
      </c>
      <c r="AC664">
        <v>1.4858843279998799</v>
      </c>
      <c r="AD664" t="s">
        <v>7</v>
      </c>
      <c r="AE664">
        <v>1.8927208910008599</v>
      </c>
      <c r="AF664" t="s">
        <v>8</v>
      </c>
      <c r="AG664">
        <v>1.9515336490003301</v>
      </c>
      <c r="AH664" t="s">
        <v>7</v>
      </c>
      <c r="AI664">
        <v>2.2976957110004101</v>
      </c>
      <c r="AJ664" t="s">
        <v>8</v>
      </c>
      <c r="AK664">
        <v>2.3467114310005801</v>
      </c>
      <c r="AL664" t="s">
        <v>7</v>
      </c>
      <c r="AM664">
        <v>2.5099649010007798</v>
      </c>
      <c r="AN664" t="s">
        <v>8</v>
      </c>
      <c r="AO664">
        <v>2.5493667030004801</v>
      </c>
      <c r="AP664" t="s">
        <v>7</v>
      </c>
      <c r="AQ664">
        <v>2.7429269029998902</v>
      </c>
      <c r="AR664" t="s">
        <v>8</v>
      </c>
      <c r="AS664">
        <v>2.8021669469999302</v>
      </c>
      <c r="AT664" t="s">
        <v>4</v>
      </c>
      <c r="AU664">
        <v>3.18855486000029</v>
      </c>
    </row>
    <row r="665" spans="1:47" x14ac:dyDescent="0.25">
      <c r="A665" s="7">
        <v>42929</v>
      </c>
      <c r="B665" s="3" t="s">
        <v>56</v>
      </c>
      <c r="C665" s="3">
        <f>(COUNT(UserTrials[[#This Row],[Event 1]:[Time 56]])-2)/2</f>
        <v>9</v>
      </c>
      <c r="D665">
        <v>277</v>
      </c>
      <c r="E665" t="s">
        <v>37</v>
      </c>
      <c r="F665" t="s">
        <v>10</v>
      </c>
      <c r="G665" t="s">
        <v>29</v>
      </c>
      <c r="H665" t="s">
        <v>3</v>
      </c>
      <c r="I665" s="1">
        <v>3.0519999199896099E-5</v>
      </c>
      <c r="J665" t="s">
        <v>7</v>
      </c>
      <c r="K665">
        <v>0.66580192299988905</v>
      </c>
      <c r="L665" t="s">
        <v>8</v>
      </c>
      <c r="M665">
        <v>0.72464519999994004</v>
      </c>
      <c r="N665" t="s">
        <v>7</v>
      </c>
      <c r="O665">
        <v>0.84785594399909303</v>
      </c>
      <c r="P665" t="s">
        <v>8</v>
      </c>
      <c r="Q665">
        <v>0.90734014900044702</v>
      </c>
      <c r="R665" t="s">
        <v>7</v>
      </c>
      <c r="S665">
        <v>1.0401037689989601</v>
      </c>
      <c r="T665" t="s">
        <v>8</v>
      </c>
      <c r="U665">
        <v>1.0895467720001699</v>
      </c>
      <c r="V665" t="s">
        <v>7</v>
      </c>
      <c r="W665">
        <v>1.22276819800026</v>
      </c>
      <c r="X665" t="s">
        <v>8</v>
      </c>
      <c r="Y665">
        <v>1.2718449570002099</v>
      </c>
      <c r="Z665" t="s">
        <v>7</v>
      </c>
      <c r="AA665">
        <v>1.4781626730000399</v>
      </c>
      <c r="AB665" t="s">
        <v>8</v>
      </c>
      <c r="AC665">
        <v>1.5552266149989</v>
      </c>
      <c r="AD665" t="s">
        <v>7</v>
      </c>
      <c r="AE665">
        <v>2.1534869530005301</v>
      </c>
      <c r="AF665" t="s">
        <v>8</v>
      </c>
      <c r="AG665">
        <v>2.2126964750004801</v>
      </c>
      <c r="AH665" t="s">
        <v>7</v>
      </c>
      <c r="AI665">
        <v>2.6289943539995799</v>
      </c>
      <c r="AJ665" t="s">
        <v>8</v>
      </c>
      <c r="AK665">
        <v>2.6889058449996801</v>
      </c>
      <c r="AL665" t="s">
        <v>7</v>
      </c>
      <c r="AM665">
        <v>2.8111399360004699</v>
      </c>
      <c r="AN665" t="s">
        <v>8</v>
      </c>
      <c r="AO665">
        <v>2.8712040280006401</v>
      </c>
      <c r="AP665" t="s">
        <v>7</v>
      </c>
      <c r="AQ665">
        <v>3.0036014039997099</v>
      </c>
      <c r="AR665" t="s">
        <v>8</v>
      </c>
      <c r="AS665">
        <v>3.0731268109993799</v>
      </c>
      <c r="AT665" t="s">
        <v>4</v>
      </c>
      <c r="AU665">
        <v>3.4594842049991699</v>
      </c>
    </row>
    <row r="666" spans="1:47" x14ac:dyDescent="0.25">
      <c r="A666" s="7">
        <v>42929</v>
      </c>
      <c r="B666" s="3" t="s">
        <v>56</v>
      </c>
      <c r="C666" s="3">
        <f>(COUNT(UserTrials[[#This Row],[Event 1]:[Time 56]])-2)/2</f>
        <v>9</v>
      </c>
      <c r="D666">
        <v>278</v>
      </c>
      <c r="E666" t="s">
        <v>37</v>
      </c>
      <c r="F666" t="s">
        <v>10</v>
      </c>
      <c r="G666" t="s">
        <v>29</v>
      </c>
      <c r="H666" t="s">
        <v>3</v>
      </c>
      <c r="I666">
        <v>0</v>
      </c>
      <c r="J666" t="s">
        <v>7</v>
      </c>
      <c r="K666">
        <v>0.66473371199936004</v>
      </c>
      <c r="L666" t="s">
        <v>8</v>
      </c>
      <c r="M666">
        <v>0.73438120100035997</v>
      </c>
      <c r="N666" t="s">
        <v>7</v>
      </c>
      <c r="O666">
        <v>0.87788799100053405</v>
      </c>
      <c r="P666" t="s">
        <v>8</v>
      </c>
      <c r="Q666">
        <v>0.94701663399973701</v>
      </c>
      <c r="R666" t="s">
        <v>7</v>
      </c>
      <c r="S666">
        <v>1.0601556549991</v>
      </c>
      <c r="T666" t="s">
        <v>8</v>
      </c>
      <c r="U666">
        <v>1.1095681379993001</v>
      </c>
      <c r="V666" t="s">
        <v>7</v>
      </c>
      <c r="W666">
        <v>1.2222798719994801</v>
      </c>
      <c r="X666" t="s">
        <v>8</v>
      </c>
      <c r="Y666">
        <v>1.2607660619996699</v>
      </c>
      <c r="Z666" t="s">
        <v>7</v>
      </c>
      <c r="AA666">
        <v>1.4551808340001999</v>
      </c>
      <c r="AB666" t="s">
        <v>8</v>
      </c>
      <c r="AC666">
        <v>1.5442087600004</v>
      </c>
      <c r="AD666" t="s">
        <v>7</v>
      </c>
      <c r="AE666">
        <v>2.1536090339995999</v>
      </c>
      <c r="AF666" t="s">
        <v>8</v>
      </c>
      <c r="AG666">
        <v>2.2027773549998502</v>
      </c>
      <c r="AH666" t="s">
        <v>7</v>
      </c>
      <c r="AI666">
        <v>2.6394628420002801</v>
      </c>
      <c r="AJ666" t="s">
        <v>8</v>
      </c>
      <c r="AK666">
        <v>2.6984892420005</v>
      </c>
      <c r="AL666" t="s">
        <v>7</v>
      </c>
      <c r="AM666">
        <v>2.84175187000073</v>
      </c>
      <c r="AN666" t="s">
        <v>8</v>
      </c>
      <c r="AO666">
        <v>2.8914695580005998</v>
      </c>
      <c r="AP666" t="s">
        <v>7</v>
      </c>
      <c r="AQ666">
        <v>3.1152754470003798</v>
      </c>
      <c r="AR666" t="s">
        <v>8</v>
      </c>
      <c r="AS666">
        <v>3.1844956530003401</v>
      </c>
      <c r="AT666" t="s">
        <v>4</v>
      </c>
      <c r="AU666">
        <v>3.6220662289997501</v>
      </c>
    </row>
    <row r="667" spans="1:47" x14ac:dyDescent="0.25">
      <c r="A667" s="7">
        <v>42929</v>
      </c>
      <c r="B667" s="3" t="s">
        <v>56</v>
      </c>
      <c r="C667" s="3">
        <f>(COUNT(UserTrials[[#This Row],[Event 1]:[Time 56]])-2)/2</f>
        <v>6</v>
      </c>
      <c r="D667">
        <v>279</v>
      </c>
      <c r="E667" t="s">
        <v>38</v>
      </c>
      <c r="F667" t="s">
        <v>6</v>
      </c>
      <c r="G667" t="s">
        <v>29</v>
      </c>
      <c r="H667" t="s">
        <v>3</v>
      </c>
      <c r="I667">
        <v>0</v>
      </c>
      <c r="J667" t="s">
        <v>7</v>
      </c>
      <c r="K667">
        <v>3.98480085499977</v>
      </c>
      <c r="L667" t="s">
        <v>8</v>
      </c>
      <c r="M667">
        <v>4.0313444219991599</v>
      </c>
      <c r="N667" t="s">
        <v>7</v>
      </c>
      <c r="O667">
        <v>4.5597741479996303</v>
      </c>
      <c r="P667" t="s">
        <v>8</v>
      </c>
      <c r="Q667">
        <v>4.64162978700005</v>
      </c>
      <c r="R667" t="s">
        <v>7</v>
      </c>
      <c r="S667">
        <v>4.7945673739995902</v>
      </c>
      <c r="T667" t="s">
        <v>8</v>
      </c>
      <c r="U667">
        <v>4.87248588299917</v>
      </c>
      <c r="V667" t="s">
        <v>7</v>
      </c>
      <c r="W667">
        <v>5.0060430329995098</v>
      </c>
      <c r="X667" t="s">
        <v>8</v>
      </c>
      <c r="Y667">
        <v>5.0856096449988399</v>
      </c>
      <c r="Z667" t="s">
        <v>7</v>
      </c>
      <c r="AA667">
        <v>5.2285365480001902</v>
      </c>
      <c r="AB667" t="s">
        <v>8</v>
      </c>
      <c r="AC667">
        <v>5.2979703950004398</v>
      </c>
      <c r="AD667" t="s">
        <v>7</v>
      </c>
      <c r="AE667">
        <v>5.7047764369999596</v>
      </c>
      <c r="AF667" t="s">
        <v>8</v>
      </c>
      <c r="AG667">
        <v>5.7743628859989196</v>
      </c>
      <c r="AH667" t="s">
        <v>4</v>
      </c>
      <c r="AI667">
        <v>7.6300320459995401</v>
      </c>
    </row>
    <row r="668" spans="1:47" x14ac:dyDescent="0.25">
      <c r="A668" s="7">
        <v>42929</v>
      </c>
      <c r="B668" s="3" t="s">
        <v>56</v>
      </c>
      <c r="C668" s="3">
        <f>(COUNT(UserTrials[[#This Row],[Event 1]:[Time 56]])-2)/2</f>
        <v>6</v>
      </c>
      <c r="D668">
        <v>280</v>
      </c>
      <c r="E668" t="s">
        <v>38</v>
      </c>
      <c r="F668" t="s">
        <v>6</v>
      </c>
      <c r="G668" t="s">
        <v>29</v>
      </c>
      <c r="H668" t="s">
        <v>3</v>
      </c>
      <c r="I668">
        <v>0</v>
      </c>
      <c r="J668" t="s">
        <v>7</v>
      </c>
      <c r="K668">
        <v>0.50569204899875297</v>
      </c>
      <c r="L668" t="s">
        <v>8</v>
      </c>
      <c r="M668">
        <v>0.58528917999865304</v>
      </c>
      <c r="N668" t="s">
        <v>7</v>
      </c>
      <c r="O668">
        <v>1.0036929649995701</v>
      </c>
      <c r="P668" t="s">
        <v>8</v>
      </c>
      <c r="Q668">
        <v>1.06159011099953</v>
      </c>
      <c r="R668" t="s">
        <v>7</v>
      </c>
      <c r="S668">
        <v>1.2148329020001201</v>
      </c>
      <c r="T668" t="s">
        <v>8</v>
      </c>
      <c r="U668">
        <v>1.28441934999864</v>
      </c>
      <c r="V668" t="s">
        <v>7</v>
      </c>
      <c r="W668">
        <v>1.44806958799927</v>
      </c>
      <c r="X668" t="s">
        <v>8</v>
      </c>
      <c r="Y668">
        <v>1.49729894799929</v>
      </c>
      <c r="Z668" t="s">
        <v>7</v>
      </c>
      <c r="AA668">
        <v>1.6509385019999101</v>
      </c>
      <c r="AB668" t="s">
        <v>8</v>
      </c>
      <c r="AC668">
        <v>1.7200671449991201</v>
      </c>
      <c r="AD668" t="s">
        <v>7</v>
      </c>
      <c r="AE668">
        <v>2.20811841899922</v>
      </c>
      <c r="AF668" t="s">
        <v>8</v>
      </c>
      <c r="AG668">
        <v>2.2773386239987299</v>
      </c>
      <c r="AH668" t="s">
        <v>4</v>
      </c>
      <c r="AI668">
        <v>2.79536090299916</v>
      </c>
    </row>
    <row r="669" spans="1:47" x14ac:dyDescent="0.25">
      <c r="A669" s="7">
        <v>42929</v>
      </c>
      <c r="B669" s="3" t="s">
        <v>56</v>
      </c>
      <c r="C669" s="3">
        <f>(COUNT(UserTrials[[#This Row],[Event 1]:[Time 56]])-2)/2</f>
        <v>6</v>
      </c>
      <c r="D669">
        <v>281</v>
      </c>
      <c r="E669" t="s">
        <v>38</v>
      </c>
      <c r="F669" t="s">
        <v>6</v>
      </c>
      <c r="G669" t="s">
        <v>29</v>
      </c>
      <c r="H669" t="s">
        <v>3</v>
      </c>
      <c r="I669" s="1">
        <v>3.0520001018885503E-5</v>
      </c>
      <c r="J669" t="s">
        <v>7</v>
      </c>
      <c r="K669">
        <v>0.465801923000981</v>
      </c>
      <c r="L669" t="s">
        <v>8</v>
      </c>
      <c r="M669">
        <v>0.53596825800013903</v>
      </c>
      <c r="N669" t="s">
        <v>7</v>
      </c>
      <c r="O669">
        <v>0.95189989300160904</v>
      </c>
      <c r="P669" t="s">
        <v>8</v>
      </c>
      <c r="Q669">
        <v>1.0115366999998501</v>
      </c>
      <c r="R669" t="s">
        <v>7</v>
      </c>
      <c r="S669">
        <v>1.1649931320007401</v>
      </c>
      <c r="T669" t="s">
        <v>8</v>
      </c>
      <c r="U669">
        <v>1.2344575000006399</v>
      </c>
      <c r="V669" t="s">
        <v>7</v>
      </c>
      <c r="W669">
        <v>1.3673737230001199</v>
      </c>
      <c r="X669" t="s">
        <v>8</v>
      </c>
      <c r="Y669">
        <v>1.42688844800068</v>
      </c>
      <c r="Z669" t="s">
        <v>7</v>
      </c>
      <c r="AA669">
        <v>1.58007019700016</v>
      </c>
      <c r="AB669" t="s">
        <v>8</v>
      </c>
      <c r="AC669">
        <v>1.62942163800107</v>
      </c>
      <c r="AD669" t="s">
        <v>7</v>
      </c>
      <c r="AE669">
        <v>2.5224782540008102</v>
      </c>
      <c r="AF669" t="s">
        <v>8</v>
      </c>
      <c r="AG669">
        <v>2.5919426210002698</v>
      </c>
      <c r="AH669" t="s">
        <v>4</v>
      </c>
      <c r="AI669">
        <v>2.9677704870009598</v>
      </c>
    </row>
    <row r="670" spans="1:47" x14ac:dyDescent="0.25">
      <c r="A670" s="7">
        <v>42929</v>
      </c>
      <c r="B670" s="3" t="s">
        <v>56</v>
      </c>
      <c r="C670" s="3">
        <f>(COUNT(UserTrials[[#This Row],[Event 1]:[Time 56]])-2)/2</f>
        <v>6</v>
      </c>
      <c r="D670">
        <v>282</v>
      </c>
      <c r="E670" t="s">
        <v>38</v>
      </c>
      <c r="F670" t="s">
        <v>6</v>
      </c>
      <c r="G670" t="s">
        <v>29</v>
      </c>
      <c r="H670" t="s">
        <v>3</v>
      </c>
      <c r="I670">
        <v>0</v>
      </c>
      <c r="J670" t="s">
        <v>7</v>
      </c>
      <c r="K670">
        <v>0.50645505799911905</v>
      </c>
      <c r="L670" t="s">
        <v>8</v>
      </c>
      <c r="M670">
        <v>0.56560354199973495</v>
      </c>
      <c r="N670" t="s">
        <v>7</v>
      </c>
      <c r="O670">
        <v>1.0130016780003599</v>
      </c>
      <c r="P670" t="s">
        <v>8</v>
      </c>
      <c r="Q670">
        <v>1.0821608419992099</v>
      </c>
      <c r="R670" t="s">
        <v>7</v>
      </c>
      <c r="S670">
        <v>1.2458110799998301</v>
      </c>
      <c r="T670" t="s">
        <v>8</v>
      </c>
      <c r="U670">
        <v>1.3050206009993399</v>
      </c>
      <c r="V670" t="s">
        <v>7</v>
      </c>
      <c r="W670">
        <v>1.4685792780000999</v>
      </c>
      <c r="X670" t="s">
        <v>8</v>
      </c>
      <c r="Y670">
        <v>1.5283686870006901</v>
      </c>
      <c r="Z670" t="s">
        <v>7</v>
      </c>
      <c r="AA670">
        <v>1.68127575200014</v>
      </c>
      <c r="AB670" t="s">
        <v>8</v>
      </c>
      <c r="AC670">
        <v>1.7406073549991501</v>
      </c>
      <c r="AD670" t="s">
        <v>7</v>
      </c>
      <c r="AE670">
        <v>2.4921715250002299</v>
      </c>
      <c r="AF670" t="s">
        <v>8</v>
      </c>
      <c r="AG670">
        <v>2.5523576989999102</v>
      </c>
      <c r="AH670" t="s">
        <v>4</v>
      </c>
      <c r="AI670">
        <v>2.9270563099998901</v>
      </c>
    </row>
    <row r="671" spans="1:47" x14ac:dyDescent="0.25">
      <c r="A671" s="7">
        <v>42929</v>
      </c>
      <c r="B671" s="3" t="s">
        <v>56</v>
      </c>
      <c r="C671" s="3">
        <f>(COUNT(UserTrials[[#This Row],[Event 1]:[Time 56]])-2)/2</f>
        <v>6</v>
      </c>
      <c r="D671">
        <v>283</v>
      </c>
      <c r="E671" t="s">
        <v>38</v>
      </c>
      <c r="F671" t="s">
        <v>6</v>
      </c>
      <c r="G671" t="s">
        <v>29</v>
      </c>
      <c r="H671" t="s">
        <v>3</v>
      </c>
      <c r="I671">
        <v>0</v>
      </c>
      <c r="J671" t="s">
        <v>7</v>
      </c>
      <c r="K671">
        <v>0.55498245000126101</v>
      </c>
      <c r="L671" t="s">
        <v>8</v>
      </c>
      <c r="M671">
        <v>0.64437662099953696</v>
      </c>
      <c r="N671" t="s">
        <v>7</v>
      </c>
      <c r="O671">
        <v>1.0008240500010199</v>
      </c>
      <c r="P671" t="s">
        <v>8</v>
      </c>
      <c r="Q671">
        <v>1.06027773599998</v>
      </c>
      <c r="R671" t="s">
        <v>7</v>
      </c>
      <c r="S671">
        <v>1.21327636200112</v>
      </c>
      <c r="T671" t="s">
        <v>8</v>
      </c>
      <c r="U671">
        <v>1.2929345339998599</v>
      </c>
      <c r="V671" t="s">
        <v>7</v>
      </c>
      <c r="W671">
        <v>1.4260949190011101</v>
      </c>
      <c r="X671" t="s">
        <v>8</v>
      </c>
      <c r="Y671">
        <v>1.4956813669996301</v>
      </c>
      <c r="Z671" t="s">
        <v>7</v>
      </c>
      <c r="AA671">
        <v>1.6391881580002501</v>
      </c>
      <c r="AB671" t="s">
        <v>8</v>
      </c>
      <c r="AC671">
        <v>1.7184495649999001</v>
      </c>
      <c r="AD671" t="s">
        <v>7</v>
      </c>
      <c r="AE671">
        <v>2.5810163290007</v>
      </c>
      <c r="AF671" t="s">
        <v>8</v>
      </c>
      <c r="AG671">
        <v>2.6402258500002</v>
      </c>
      <c r="AH671" t="s">
        <v>4</v>
      </c>
      <c r="AI671">
        <v>3.0567068519994698</v>
      </c>
    </row>
    <row r="672" spans="1:47" x14ac:dyDescent="0.25">
      <c r="A672" s="7">
        <v>42929</v>
      </c>
      <c r="B672" s="3" t="s">
        <v>56</v>
      </c>
      <c r="C672" s="3">
        <f>(COUNT(UserTrials[[#This Row],[Event 1]:[Time 56]])-2)/2</f>
        <v>6</v>
      </c>
      <c r="D672">
        <v>284</v>
      </c>
      <c r="E672" t="s">
        <v>38</v>
      </c>
      <c r="F672" t="s">
        <v>6</v>
      </c>
      <c r="G672" t="s">
        <v>29</v>
      </c>
      <c r="H672" t="s">
        <v>3</v>
      </c>
      <c r="I672" s="1">
        <v>3.0520999644068002E-5</v>
      </c>
      <c r="J672" t="s">
        <v>7</v>
      </c>
      <c r="K672">
        <v>0.37445444799959599</v>
      </c>
      <c r="L672" t="s">
        <v>8</v>
      </c>
      <c r="M672">
        <v>0.44407141699957697</v>
      </c>
      <c r="N672" t="s">
        <v>7</v>
      </c>
      <c r="O672">
        <v>1.0127269949989499</v>
      </c>
      <c r="P672" t="s">
        <v>8</v>
      </c>
      <c r="Q672">
        <v>1.0926598519999899</v>
      </c>
      <c r="R672" t="s">
        <v>7</v>
      </c>
      <c r="S672">
        <v>1.2659545239985099</v>
      </c>
      <c r="T672" t="s">
        <v>8</v>
      </c>
      <c r="U672">
        <v>1.33532733199899</v>
      </c>
      <c r="V672" t="s">
        <v>7</v>
      </c>
      <c r="W672">
        <v>1.48866168099993</v>
      </c>
      <c r="X672" t="s">
        <v>8</v>
      </c>
      <c r="Y672">
        <v>1.54829848899862</v>
      </c>
      <c r="Z672" t="s">
        <v>7</v>
      </c>
      <c r="AA672">
        <v>1.7013886770000599</v>
      </c>
      <c r="AB672" t="s">
        <v>8</v>
      </c>
      <c r="AC672">
        <v>1.7709751249985799</v>
      </c>
      <c r="AD672" t="s">
        <v>7</v>
      </c>
      <c r="AE672">
        <v>2.4610407439995399</v>
      </c>
      <c r="AF672" t="s">
        <v>8</v>
      </c>
      <c r="AG672">
        <v>2.5309018769985401</v>
      </c>
      <c r="AH672" t="s">
        <v>4</v>
      </c>
      <c r="AI672">
        <v>2.8661071259994002</v>
      </c>
    </row>
    <row r="673" spans="1:35" x14ac:dyDescent="0.25">
      <c r="A673" s="7">
        <v>42929</v>
      </c>
      <c r="B673" s="3" t="s">
        <v>56</v>
      </c>
      <c r="C673" s="3">
        <f>(COUNT(UserTrials[[#This Row],[Event 1]:[Time 56]])-2)/2</f>
        <v>6</v>
      </c>
      <c r="D673">
        <v>285</v>
      </c>
      <c r="E673" t="s">
        <v>38</v>
      </c>
      <c r="F673" t="s">
        <v>6</v>
      </c>
      <c r="G673" t="s">
        <v>29</v>
      </c>
      <c r="H673" t="s">
        <v>3</v>
      </c>
      <c r="I673">
        <v>0</v>
      </c>
      <c r="J673" t="s">
        <v>7</v>
      </c>
      <c r="K673">
        <v>0.425423470000168</v>
      </c>
      <c r="L673" t="s">
        <v>8</v>
      </c>
      <c r="M673">
        <v>0.48448039100003298</v>
      </c>
      <c r="N673" t="s">
        <v>7</v>
      </c>
      <c r="O673">
        <v>0.94185869099965203</v>
      </c>
      <c r="P673" t="s">
        <v>8</v>
      </c>
      <c r="Q673">
        <v>1.0316496260002099</v>
      </c>
      <c r="R673" t="s">
        <v>7</v>
      </c>
      <c r="S673">
        <v>1.20515794399943</v>
      </c>
      <c r="T673" t="s">
        <v>8</v>
      </c>
      <c r="U673">
        <v>1.27480543299861</v>
      </c>
      <c r="V673" t="s">
        <v>7</v>
      </c>
      <c r="W673">
        <v>1.4380283840000601</v>
      </c>
      <c r="X673" t="s">
        <v>8</v>
      </c>
      <c r="Y673">
        <v>1.50798107799892</v>
      </c>
      <c r="Z673" t="s">
        <v>7</v>
      </c>
      <c r="AA673">
        <v>1.6608881430001901</v>
      </c>
      <c r="AB673" t="s">
        <v>8</v>
      </c>
      <c r="AC673">
        <v>1.7100564629999999</v>
      </c>
      <c r="AD673" t="s">
        <v>7</v>
      </c>
      <c r="AE673">
        <v>2.40045780499895</v>
      </c>
      <c r="AF673" t="s">
        <v>8</v>
      </c>
      <c r="AG673">
        <v>2.4802990999996801</v>
      </c>
      <c r="AH673" t="s">
        <v>4</v>
      </c>
      <c r="AI673">
        <v>2.8457805580001101</v>
      </c>
    </row>
    <row r="674" spans="1:35" x14ac:dyDescent="0.25">
      <c r="A674" s="7">
        <v>42929</v>
      </c>
      <c r="B674" s="3" t="s">
        <v>56</v>
      </c>
      <c r="C674" s="3">
        <f>(COUNT(UserTrials[[#This Row],[Event 1]:[Time 56]])-2)/2</f>
        <v>6</v>
      </c>
      <c r="D674">
        <v>286</v>
      </c>
      <c r="E674" t="s">
        <v>38</v>
      </c>
      <c r="F674" t="s">
        <v>6</v>
      </c>
      <c r="G674" t="s">
        <v>29</v>
      </c>
      <c r="H674" t="s">
        <v>3</v>
      </c>
      <c r="I674">
        <v>0</v>
      </c>
      <c r="J674" t="s">
        <v>7</v>
      </c>
      <c r="K674">
        <v>0.50477643900012403</v>
      </c>
      <c r="L674" t="s">
        <v>8</v>
      </c>
      <c r="M674">
        <v>0.57390508199932799</v>
      </c>
      <c r="N674" t="s">
        <v>7</v>
      </c>
      <c r="O674">
        <v>1.0104379669992301</v>
      </c>
      <c r="P674" t="s">
        <v>8</v>
      </c>
      <c r="Q674">
        <v>1.09046238500013</v>
      </c>
      <c r="R674" t="s">
        <v>7</v>
      </c>
      <c r="S674">
        <v>1.2540821009988501</v>
      </c>
      <c r="T674" t="s">
        <v>8</v>
      </c>
      <c r="U674">
        <v>1.3334655879989401</v>
      </c>
      <c r="V674" t="s">
        <v>7</v>
      </c>
      <c r="W674">
        <v>1.4762704099994099</v>
      </c>
      <c r="X674" t="s">
        <v>8</v>
      </c>
      <c r="Y674">
        <v>1.56603082699984</v>
      </c>
      <c r="Z674" t="s">
        <v>7</v>
      </c>
      <c r="AA674">
        <v>1.6990691289993201</v>
      </c>
      <c r="AB674" t="s">
        <v>8</v>
      </c>
      <c r="AC674">
        <v>1.76856401699842</v>
      </c>
      <c r="AD674" t="s">
        <v>7</v>
      </c>
      <c r="AE674">
        <v>2.2663512889994299</v>
      </c>
      <c r="AF674" t="s">
        <v>8</v>
      </c>
      <c r="AG674">
        <v>2.3055089270001101</v>
      </c>
      <c r="AH674" t="s">
        <v>4</v>
      </c>
      <c r="AI674">
        <v>2.8642148629987698</v>
      </c>
    </row>
    <row r="675" spans="1:35" x14ac:dyDescent="0.25">
      <c r="A675" s="7">
        <v>42929</v>
      </c>
      <c r="B675" s="3" t="s">
        <v>56</v>
      </c>
      <c r="C675" s="3">
        <f>(COUNT(UserTrials[[#This Row],[Event 1]:[Time 56]])-2)/2</f>
        <v>6</v>
      </c>
      <c r="D675">
        <v>287</v>
      </c>
      <c r="E675" t="s">
        <v>38</v>
      </c>
      <c r="F675" t="s">
        <v>6</v>
      </c>
      <c r="G675" t="s">
        <v>29</v>
      </c>
      <c r="H675" t="s">
        <v>3</v>
      </c>
      <c r="I675">
        <v>0</v>
      </c>
      <c r="J675" t="s">
        <v>7</v>
      </c>
      <c r="K675">
        <v>0.47453074899931302</v>
      </c>
      <c r="L675" t="s">
        <v>8</v>
      </c>
      <c r="M675">
        <v>0.56447428600040395</v>
      </c>
      <c r="N675" t="s">
        <v>7</v>
      </c>
      <c r="O675">
        <v>0.96065923999958602</v>
      </c>
      <c r="P675" t="s">
        <v>8</v>
      </c>
      <c r="Q675">
        <v>1.0500839309988801</v>
      </c>
      <c r="R675" t="s">
        <v>7</v>
      </c>
      <c r="S675">
        <v>1.20399816899953</v>
      </c>
      <c r="T675" t="s">
        <v>8</v>
      </c>
      <c r="U675">
        <v>1.26345185399986</v>
      </c>
      <c r="V675" t="s">
        <v>7</v>
      </c>
      <c r="W675">
        <v>1.4265222039994101</v>
      </c>
      <c r="X675" t="s">
        <v>8</v>
      </c>
      <c r="Y675">
        <v>1.4759041659999601</v>
      </c>
      <c r="Z675" t="s">
        <v>7</v>
      </c>
      <c r="AA675">
        <v>1.6289333129989201</v>
      </c>
      <c r="AB675" t="s">
        <v>8</v>
      </c>
      <c r="AC675">
        <v>1.68872272299995</v>
      </c>
      <c r="AD675" t="s">
        <v>7</v>
      </c>
      <c r="AE675">
        <v>2.5102701050000098</v>
      </c>
      <c r="AF675" t="s">
        <v>8</v>
      </c>
      <c r="AG675">
        <v>2.58953151199966</v>
      </c>
      <c r="AH675" t="s">
        <v>4</v>
      </c>
      <c r="AI675">
        <v>2.9251640469992699</v>
      </c>
    </row>
    <row r="676" spans="1:35" x14ac:dyDescent="0.25">
      <c r="A676" s="7">
        <v>42929</v>
      </c>
      <c r="B676" s="3" t="s">
        <v>56</v>
      </c>
      <c r="C676" s="3">
        <f>(COUNT(UserTrials[[#This Row],[Event 1]:[Time 56]])-2)/2</f>
        <v>6</v>
      </c>
      <c r="D676">
        <v>288</v>
      </c>
      <c r="E676" t="s">
        <v>38</v>
      </c>
      <c r="F676" t="s">
        <v>6</v>
      </c>
      <c r="G676" t="s">
        <v>29</v>
      </c>
      <c r="H676" t="s">
        <v>3</v>
      </c>
      <c r="I676">
        <v>0</v>
      </c>
      <c r="J676" t="s">
        <v>7</v>
      </c>
      <c r="K676">
        <v>0.54478864699922203</v>
      </c>
      <c r="L676" t="s">
        <v>8</v>
      </c>
      <c r="M676">
        <v>0.633786051999777</v>
      </c>
      <c r="N676" t="s">
        <v>7</v>
      </c>
      <c r="O676">
        <v>1.00912559099924</v>
      </c>
      <c r="P676" t="s">
        <v>8</v>
      </c>
      <c r="Q676">
        <v>1.0895162529996001</v>
      </c>
      <c r="R676" t="s">
        <v>7</v>
      </c>
      <c r="S676">
        <v>1.2428200819995201</v>
      </c>
      <c r="T676" t="s">
        <v>8</v>
      </c>
      <c r="U676">
        <v>1.3023042889999401</v>
      </c>
      <c r="V676" t="s">
        <v>7</v>
      </c>
      <c r="W676">
        <v>1.4563406079996599</v>
      </c>
      <c r="X676" t="s">
        <v>8</v>
      </c>
      <c r="Y676">
        <v>1.5150618039988299</v>
      </c>
      <c r="Z676" t="s">
        <v>7</v>
      </c>
      <c r="AA676">
        <v>1.668335114</v>
      </c>
      <c r="AB676" t="s">
        <v>8</v>
      </c>
      <c r="AC676">
        <v>1.72784983999918</v>
      </c>
      <c r="AD676" t="s">
        <v>7</v>
      </c>
      <c r="AE676">
        <v>2.38742560699938</v>
      </c>
      <c r="AF676" t="s">
        <v>8</v>
      </c>
      <c r="AG676">
        <v>2.4465740889991099</v>
      </c>
      <c r="AH676" t="s">
        <v>4</v>
      </c>
      <c r="AI676">
        <v>3.0759957269983702</v>
      </c>
    </row>
    <row r="677" spans="1:35" x14ac:dyDescent="0.25">
      <c r="A677" s="7">
        <v>42929</v>
      </c>
      <c r="B677" s="3" t="s">
        <v>56</v>
      </c>
      <c r="C677" s="3">
        <f>(COUNT(UserTrials[[#This Row],[Event 1]:[Time 56]])-2)/2</f>
        <v>6</v>
      </c>
      <c r="D677">
        <v>289</v>
      </c>
      <c r="E677" t="s">
        <v>38</v>
      </c>
      <c r="F677" t="s">
        <v>6</v>
      </c>
      <c r="G677" t="s">
        <v>29</v>
      </c>
      <c r="H677" t="s">
        <v>3</v>
      </c>
      <c r="I677">
        <v>0</v>
      </c>
      <c r="J677" t="s">
        <v>7</v>
      </c>
      <c r="K677">
        <v>0.65743934099918899</v>
      </c>
      <c r="L677" t="s">
        <v>8</v>
      </c>
      <c r="M677">
        <v>0.71634365899990304</v>
      </c>
      <c r="N677" t="s">
        <v>7</v>
      </c>
      <c r="O677">
        <v>1.1229665789996901</v>
      </c>
      <c r="P677" t="s">
        <v>8</v>
      </c>
      <c r="Q677">
        <v>1.1927056299991801</v>
      </c>
      <c r="R677" t="s">
        <v>7</v>
      </c>
      <c r="S677">
        <v>1.3558064999997399</v>
      </c>
      <c r="T677" t="s">
        <v>8</v>
      </c>
      <c r="U677">
        <v>1.4254845100003799</v>
      </c>
      <c r="V677" t="s">
        <v>7</v>
      </c>
      <c r="W677">
        <v>1.5685640169995101</v>
      </c>
      <c r="X677" t="s">
        <v>8</v>
      </c>
      <c r="Y677">
        <v>1.64773386199885</v>
      </c>
      <c r="Z677" t="s">
        <v>7</v>
      </c>
      <c r="AA677">
        <v>1.7916068969989201</v>
      </c>
      <c r="AB677" t="s">
        <v>8</v>
      </c>
      <c r="AC677">
        <v>1.86091866199967</v>
      </c>
      <c r="AD677" t="s">
        <v>7</v>
      </c>
      <c r="AE677">
        <v>2.6522813979990998</v>
      </c>
      <c r="AF677" t="s">
        <v>8</v>
      </c>
      <c r="AG677">
        <v>2.72150160199998</v>
      </c>
      <c r="AH677" t="s">
        <v>4</v>
      </c>
      <c r="AI677">
        <v>3.1482374469996999</v>
      </c>
    </row>
    <row r="678" spans="1:35" x14ac:dyDescent="0.25">
      <c r="A678" s="7">
        <v>42929</v>
      </c>
      <c r="B678" s="3" t="s">
        <v>56</v>
      </c>
      <c r="C678" s="3">
        <f>(COUNT(UserTrials[[#This Row],[Event 1]:[Time 56]])-2)/2</f>
        <v>6</v>
      </c>
      <c r="D678">
        <v>290</v>
      </c>
      <c r="E678" t="s">
        <v>38</v>
      </c>
      <c r="F678" t="s">
        <v>6</v>
      </c>
      <c r="G678" t="s">
        <v>29</v>
      </c>
      <c r="H678" t="s">
        <v>3</v>
      </c>
      <c r="I678">
        <v>0</v>
      </c>
      <c r="J678" t="s">
        <v>7</v>
      </c>
      <c r="K678">
        <v>0.51579429400044297</v>
      </c>
      <c r="L678" t="s">
        <v>8</v>
      </c>
      <c r="M678">
        <v>0.59542194399909898</v>
      </c>
      <c r="N678" t="s">
        <v>7</v>
      </c>
      <c r="O678">
        <v>0.95046543599892097</v>
      </c>
      <c r="P678" t="s">
        <v>8</v>
      </c>
      <c r="Q678">
        <v>1.0499313290001699</v>
      </c>
      <c r="R678" t="s">
        <v>7</v>
      </c>
      <c r="S678">
        <v>1.18501449799987</v>
      </c>
      <c r="T678" t="s">
        <v>8</v>
      </c>
      <c r="U678">
        <v>1.2743171080000999</v>
      </c>
      <c r="V678" t="s">
        <v>7</v>
      </c>
      <c r="W678">
        <v>1.4061345949994499</v>
      </c>
      <c r="X678" t="s">
        <v>8</v>
      </c>
      <c r="Y678">
        <v>1.4856401649994899</v>
      </c>
      <c r="Z678" t="s">
        <v>7</v>
      </c>
      <c r="AA678">
        <v>1.61904471199886</v>
      </c>
      <c r="AB678" t="s">
        <v>8</v>
      </c>
      <c r="AC678">
        <v>1.69848924100006</v>
      </c>
      <c r="AD678" t="s">
        <v>7</v>
      </c>
      <c r="AE678">
        <v>2.27755226599947</v>
      </c>
      <c r="AF678" t="s">
        <v>8</v>
      </c>
      <c r="AG678">
        <v>2.34622310399936</v>
      </c>
      <c r="AH678" t="s">
        <v>4</v>
      </c>
      <c r="AI678">
        <v>2.77332519399897</v>
      </c>
    </row>
    <row r="679" spans="1:35" x14ac:dyDescent="0.25">
      <c r="A679" s="7">
        <v>42929</v>
      </c>
      <c r="B679" s="3" t="s">
        <v>56</v>
      </c>
      <c r="C679" s="3">
        <f>(COUNT(UserTrials[[#This Row],[Event 1]:[Time 56]])-2)/2</f>
        <v>6</v>
      </c>
      <c r="D679">
        <v>291</v>
      </c>
      <c r="E679" t="s">
        <v>38</v>
      </c>
      <c r="F679" t="s">
        <v>6</v>
      </c>
      <c r="G679" t="s">
        <v>29</v>
      </c>
      <c r="H679" t="s">
        <v>3</v>
      </c>
      <c r="I679">
        <v>0</v>
      </c>
      <c r="J679" t="s">
        <v>7</v>
      </c>
      <c r="K679">
        <v>0.54454448300020797</v>
      </c>
      <c r="L679" t="s">
        <v>8</v>
      </c>
      <c r="M679">
        <v>0.61330688199995997</v>
      </c>
      <c r="N679" t="s">
        <v>7</v>
      </c>
      <c r="O679">
        <v>1.0303067299992099</v>
      </c>
      <c r="P679" t="s">
        <v>8</v>
      </c>
      <c r="Q679">
        <v>1.0898214570006499</v>
      </c>
      <c r="R679" t="s">
        <v>7</v>
      </c>
      <c r="S679">
        <v>1.2631466500006301</v>
      </c>
      <c r="T679" t="s">
        <v>8</v>
      </c>
      <c r="U679">
        <v>1.33261101700009</v>
      </c>
      <c r="V679" t="s">
        <v>7</v>
      </c>
      <c r="W679">
        <v>1.47572104400023</v>
      </c>
      <c r="X679" t="s">
        <v>8</v>
      </c>
      <c r="Y679">
        <v>1.5452464520003499</v>
      </c>
      <c r="Z679" t="s">
        <v>7</v>
      </c>
      <c r="AA679">
        <v>1.6888142850002601</v>
      </c>
      <c r="AB679" t="s">
        <v>8</v>
      </c>
      <c r="AC679">
        <v>1.75779032500031</v>
      </c>
      <c r="AD679" t="s">
        <v>7</v>
      </c>
      <c r="AE679">
        <v>2.4398290860008198</v>
      </c>
      <c r="AF679" t="s">
        <v>8</v>
      </c>
      <c r="AG679">
        <v>2.5279414020005699</v>
      </c>
      <c r="AH679" t="s">
        <v>4</v>
      </c>
      <c r="AI679">
        <v>2.9339233939990601</v>
      </c>
    </row>
    <row r="680" spans="1:35" x14ac:dyDescent="0.25">
      <c r="A680" s="7">
        <v>42929</v>
      </c>
      <c r="B680" s="3" t="s">
        <v>56</v>
      </c>
      <c r="C680" s="3">
        <f>(COUNT(UserTrials[[#This Row],[Event 1]:[Time 56]])-2)/2</f>
        <v>6</v>
      </c>
      <c r="D680">
        <v>292</v>
      </c>
      <c r="E680" t="s">
        <v>38</v>
      </c>
      <c r="F680" t="s">
        <v>6</v>
      </c>
      <c r="G680" t="s">
        <v>29</v>
      </c>
      <c r="H680" t="s">
        <v>3</v>
      </c>
      <c r="I680">
        <v>0</v>
      </c>
      <c r="J680" t="s">
        <v>7</v>
      </c>
      <c r="K680">
        <v>0.52449260000139397</v>
      </c>
      <c r="L680" t="s">
        <v>8</v>
      </c>
      <c r="M680">
        <v>0.61397833000046298</v>
      </c>
      <c r="N680" t="s">
        <v>7</v>
      </c>
      <c r="O680">
        <v>1.1523882200017299</v>
      </c>
      <c r="P680" t="s">
        <v>8</v>
      </c>
      <c r="Q680">
        <v>1.2316191050012999</v>
      </c>
      <c r="R680" t="s">
        <v>7</v>
      </c>
      <c r="S680">
        <v>1.3951777810016199</v>
      </c>
      <c r="T680" t="s">
        <v>8</v>
      </c>
      <c r="U680">
        <v>1.46448954700099</v>
      </c>
      <c r="V680" t="s">
        <v>7</v>
      </c>
      <c r="W680">
        <v>1.6179764990010801</v>
      </c>
      <c r="X680" t="s">
        <v>8</v>
      </c>
      <c r="Y680">
        <v>1.6777964290013101</v>
      </c>
      <c r="Z680" t="s">
        <v>7</v>
      </c>
      <c r="AA680">
        <v>1.82084541400035</v>
      </c>
      <c r="AB680" t="s">
        <v>8</v>
      </c>
      <c r="AC680">
        <v>1.8799633750004401</v>
      </c>
      <c r="AD680" t="s">
        <v>7</v>
      </c>
      <c r="AE680">
        <v>2.4889974070010701</v>
      </c>
      <c r="AF680" t="s">
        <v>8</v>
      </c>
      <c r="AG680">
        <v>2.58861590100059</v>
      </c>
      <c r="AH680" t="s">
        <v>4</v>
      </c>
      <c r="AI680">
        <v>3.0357698760017202</v>
      </c>
    </row>
    <row r="681" spans="1:35" x14ac:dyDescent="0.25">
      <c r="A681" s="7">
        <v>42929</v>
      </c>
      <c r="B681" s="3" t="s">
        <v>56</v>
      </c>
      <c r="C681" s="3">
        <f>(COUNT(UserTrials[[#This Row],[Event 1]:[Time 56]])-2)/2</f>
        <v>6</v>
      </c>
      <c r="D681">
        <v>293</v>
      </c>
      <c r="E681" t="s">
        <v>38</v>
      </c>
      <c r="F681" t="s">
        <v>6</v>
      </c>
      <c r="G681" t="s">
        <v>29</v>
      </c>
      <c r="H681" t="s">
        <v>3</v>
      </c>
      <c r="I681">
        <v>0</v>
      </c>
      <c r="J681" t="s">
        <v>7</v>
      </c>
      <c r="K681">
        <v>0.62804822200086996</v>
      </c>
      <c r="L681" t="s">
        <v>8</v>
      </c>
      <c r="M681">
        <v>0.67700289999993402</v>
      </c>
      <c r="N681" t="s">
        <v>7</v>
      </c>
      <c r="O681">
        <v>1.13444224100021</v>
      </c>
      <c r="P681" t="s">
        <v>8</v>
      </c>
      <c r="Q681">
        <v>1.21394781100025</v>
      </c>
      <c r="R681" t="s">
        <v>7</v>
      </c>
      <c r="S681">
        <v>1.37741492400164</v>
      </c>
      <c r="T681" t="s">
        <v>8</v>
      </c>
      <c r="U681">
        <v>1.44712345500011</v>
      </c>
      <c r="V681" t="s">
        <v>7</v>
      </c>
      <c r="W681">
        <v>1.6000610400005799</v>
      </c>
      <c r="X681" t="s">
        <v>8</v>
      </c>
      <c r="Y681">
        <v>1.6495650850010799</v>
      </c>
      <c r="Z681" t="s">
        <v>7</v>
      </c>
      <c r="AA681">
        <v>1.8025331910011999</v>
      </c>
      <c r="AB681" t="s">
        <v>8</v>
      </c>
      <c r="AC681">
        <v>1.86201739700118</v>
      </c>
      <c r="AD681" t="s">
        <v>7</v>
      </c>
      <c r="AE681">
        <v>2.5234549060005498</v>
      </c>
      <c r="AF681" t="s">
        <v>8</v>
      </c>
      <c r="AG681">
        <v>2.59108805200048</v>
      </c>
      <c r="AH681" t="s">
        <v>4</v>
      </c>
      <c r="AI681">
        <v>2.92644590300005</v>
      </c>
    </row>
    <row r="682" spans="1:35" x14ac:dyDescent="0.25">
      <c r="A682" s="7">
        <v>42929</v>
      </c>
      <c r="B682" s="3" t="s">
        <v>56</v>
      </c>
      <c r="C682" s="3">
        <f>(COUNT(UserTrials[[#This Row],[Event 1]:[Time 56]])-2)/2</f>
        <v>6</v>
      </c>
      <c r="D682">
        <v>294</v>
      </c>
      <c r="E682" t="s">
        <v>38</v>
      </c>
      <c r="F682" t="s">
        <v>6</v>
      </c>
      <c r="G682" t="s">
        <v>29</v>
      </c>
      <c r="H682" t="s">
        <v>3</v>
      </c>
      <c r="I682">
        <v>0</v>
      </c>
      <c r="J682" t="s">
        <v>7</v>
      </c>
      <c r="K682">
        <v>0.69708530400021096</v>
      </c>
      <c r="L682" t="s">
        <v>8</v>
      </c>
      <c r="M682">
        <v>0.76642759200149102</v>
      </c>
      <c r="N682" t="s">
        <v>7</v>
      </c>
      <c r="O682">
        <v>1.2537768960009901</v>
      </c>
      <c r="P682" t="s">
        <v>8</v>
      </c>
      <c r="Q682">
        <v>1.3329162219997599</v>
      </c>
      <c r="R682" t="s">
        <v>7</v>
      </c>
      <c r="S682">
        <v>1.4764230130003799</v>
      </c>
      <c r="T682" t="s">
        <v>8</v>
      </c>
      <c r="U682">
        <v>1.5562337850005801</v>
      </c>
      <c r="V682" t="s">
        <v>7</v>
      </c>
      <c r="W682">
        <v>1.69909965000078</v>
      </c>
      <c r="X682" t="s">
        <v>8</v>
      </c>
      <c r="Y682">
        <v>1.7584922940004599</v>
      </c>
      <c r="Z682" t="s">
        <v>7</v>
      </c>
      <c r="AA682">
        <v>1.8914695570001601</v>
      </c>
      <c r="AB682" t="s">
        <v>8</v>
      </c>
      <c r="AC682">
        <v>1.96203265700023</v>
      </c>
      <c r="AD682" t="s">
        <v>7</v>
      </c>
      <c r="AE682">
        <v>2.5703036780014301</v>
      </c>
      <c r="AF682" t="s">
        <v>8</v>
      </c>
      <c r="AG682">
        <v>2.6500228900003999</v>
      </c>
      <c r="AH682" t="s">
        <v>4</v>
      </c>
      <c r="AI682">
        <v>3.1269952689999601</v>
      </c>
    </row>
    <row r="683" spans="1:35" x14ac:dyDescent="0.25">
      <c r="A683" s="7">
        <v>42929</v>
      </c>
      <c r="B683" s="3" t="s">
        <v>56</v>
      </c>
      <c r="C683" s="3">
        <f>(COUNT(UserTrials[[#This Row],[Event 1]:[Time 56]])-2)/2</f>
        <v>6</v>
      </c>
      <c r="D683">
        <v>295</v>
      </c>
      <c r="E683" t="s">
        <v>38</v>
      </c>
      <c r="F683" t="s">
        <v>6</v>
      </c>
      <c r="G683" t="s">
        <v>29</v>
      </c>
      <c r="H683" t="s">
        <v>3</v>
      </c>
      <c r="I683">
        <v>0</v>
      </c>
      <c r="J683" t="s">
        <v>7</v>
      </c>
      <c r="K683">
        <v>0.50389134800025204</v>
      </c>
      <c r="L683" t="s">
        <v>8</v>
      </c>
      <c r="M683">
        <v>0.58348847900015199</v>
      </c>
      <c r="N683" t="s">
        <v>7</v>
      </c>
      <c r="O683">
        <v>1.21315428100024</v>
      </c>
      <c r="P683" t="s">
        <v>8</v>
      </c>
      <c r="Q683">
        <v>1.27193651699963</v>
      </c>
      <c r="R683" t="s">
        <v>7</v>
      </c>
      <c r="S683">
        <v>1.4252708690000799</v>
      </c>
      <c r="T683" t="s">
        <v>8</v>
      </c>
      <c r="U683">
        <v>1.4864947360001599</v>
      </c>
      <c r="V683" t="s">
        <v>7</v>
      </c>
      <c r="W683">
        <v>1.61773233699932</v>
      </c>
      <c r="X683" t="s">
        <v>8</v>
      </c>
      <c r="Y683">
        <v>1.68731878499966</v>
      </c>
      <c r="Z683" t="s">
        <v>7</v>
      </c>
      <c r="AA683">
        <v>1.8227987190002699</v>
      </c>
      <c r="AB683" t="s">
        <v>8</v>
      </c>
      <c r="AC683">
        <v>1.8795666099995201</v>
      </c>
      <c r="AD683" t="s">
        <v>7</v>
      </c>
      <c r="AE683">
        <v>2.6508469399996102</v>
      </c>
      <c r="AF683" t="s">
        <v>8</v>
      </c>
      <c r="AG683">
        <v>2.70001526099986</v>
      </c>
      <c r="AH683" t="s">
        <v>4</v>
      </c>
      <c r="AI683">
        <v>2.9864184349989902</v>
      </c>
    </row>
    <row r="684" spans="1:35" x14ac:dyDescent="0.25">
      <c r="A684" s="7">
        <v>42929</v>
      </c>
      <c r="B684" s="3" t="s">
        <v>56</v>
      </c>
      <c r="C684" s="3">
        <f>(COUNT(UserTrials[[#This Row],[Event 1]:[Time 56]])-2)/2</f>
        <v>6</v>
      </c>
      <c r="D684">
        <v>296</v>
      </c>
      <c r="E684" t="s">
        <v>38</v>
      </c>
      <c r="F684" t="s">
        <v>9</v>
      </c>
      <c r="G684" t="s">
        <v>29</v>
      </c>
      <c r="H684" t="s">
        <v>3</v>
      </c>
      <c r="I684" s="1">
        <v>3.0520001018885503E-5</v>
      </c>
      <c r="J684" t="s">
        <v>7</v>
      </c>
      <c r="K684">
        <v>31.9692659819993</v>
      </c>
      <c r="L684" t="s">
        <v>8</v>
      </c>
      <c r="M684">
        <v>32.055638633999401</v>
      </c>
      <c r="N684" t="s">
        <v>7</v>
      </c>
      <c r="O684">
        <v>32.5534259070009</v>
      </c>
      <c r="P684" t="s">
        <v>8</v>
      </c>
      <c r="Q684">
        <v>32.622737674000703</v>
      </c>
      <c r="R684" t="s">
        <v>7</v>
      </c>
      <c r="S684">
        <v>32.786082705000801</v>
      </c>
      <c r="T684" t="s">
        <v>8</v>
      </c>
      <c r="U684">
        <v>32.865618795000003</v>
      </c>
      <c r="V684" t="s">
        <v>7</v>
      </c>
      <c r="W684">
        <v>33.008820384000501</v>
      </c>
      <c r="X684" t="s">
        <v>8</v>
      </c>
      <c r="Y684">
        <v>33.068365629000198</v>
      </c>
      <c r="Z684" t="s">
        <v>7</v>
      </c>
      <c r="AA684">
        <v>33.201373412000898</v>
      </c>
      <c r="AB684" t="s">
        <v>8</v>
      </c>
      <c r="AC684">
        <v>33.260613455000502</v>
      </c>
      <c r="AD684" t="s">
        <v>7</v>
      </c>
      <c r="AE684">
        <v>33.9101174999996</v>
      </c>
      <c r="AF684" t="s">
        <v>8</v>
      </c>
      <c r="AG684">
        <v>33.979581866000402</v>
      </c>
      <c r="AH684" t="s">
        <v>4</v>
      </c>
      <c r="AI684">
        <v>34.5176560319996</v>
      </c>
    </row>
    <row r="685" spans="1:35" x14ac:dyDescent="0.25">
      <c r="A685" s="7">
        <v>42929</v>
      </c>
      <c r="B685" s="3" t="s">
        <v>56</v>
      </c>
      <c r="C685" s="3">
        <f>(COUNT(UserTrials[[#This Row],[Event 1]:[Time 56]])-2)/2</f>
        <v>6</v>
      </c>
      <c r="D685">
        <v>297</v>
      </c>
      <c r="E685" t="s">
        <v>38</v>
      </c>
      <c r="F685" t="s">
        <v>9</v>
      </c>
      <c r="G685" t="s">
        <v>29</v>
      </c>
      <c r="H685" t="s">
        <v>3</v>
      </c>
      <c r="I685">
        <v>0</v>
      </c>
      <c r="J685" t="s">
        <v>7</v>
      </c>
      <c r="K685">
        <v>0.70694338400062395</v>
      </c>
      <c r="L685" t="s">
        <v>8</v>
      </c>
      <c r="M685">
        <v>0.80622615600077496</v>
      </c>
      <c r="N685" t="s">
        <v>7</v>
      </c>
      <c r="O685">
        <v>1.18260338599975</v>
      </c>
      <c r="P685" t="s">
        <v>8</v>
      </c>
      <c r="Q685">
        <v>1.2625057219993301</v>
      </c>
      <c r="R685" t="s">
        <v>7</v>
      </c>
      <c r="S685">
        <v>1.4055241869991699</v>
      </c>
      <c r="T685" t="s">
        <v>8</v>
      </c>
      <c r="U685">
        <v>1.46503891199972</v>
      </c>
      <c r="V685" t="s">
        <v>7</v>
      </c>
      <c r="W685">
        <v>1.6181290999993501</v>
      </c>
      <c r="X685" t="s">
        <v>8</v>
      </c>
      <c r="Y685">
        <v>1.6782237139996099</v>
      </c>
      <c r="Z685" t="s">
        <v>7</v>
      </c>
      <c r="AA685">
        <v>1.8104074450002301</v>
      </c>
      <c r="AB685" t="s">
        <v>8</v>
      </c>
      <c r="AC685">
        <v>1.86937280600068</v>
      </c>
      <c r="AD685" t="s">
        <v>7</v>
      </c>
      <c r="AE685">
        <v>2.5902640009990101</v>
      </c>
      <c r="AF685" t="s">
        <v>8</v>
      </c>
      <c r="AG685">
        <v>2.6700137329989899</v>
      </c>
      <c r="AH685" t="s">
        <v>4</v>
      </c>
      <c r="AI685">
        <v>3.2892110470002001</v>
      </c>
    </row>
    <row r="686" spans="1:35" x14ac:dyDescent="0.25">
      <c r="A686" s="7">
        <v>42929</v>
      </c>
      <c r="B686" s="3" t="s">
        <v>56</v>
      </c>
      <c r="C686" s="3">
        <f>(COUNT(UserTrials[[#This Row],[Event 1]:[Time 56]])-2)/2</f>
        <v>6</v>
      </c>
      <c r="D686">
        <v>298</v>
      </c>
      <c r="E686" t="s">
        <v>38</v>
      </c>
      <c r="F686" t="s">
        <v>9</v>
      </c>
      <c r="G686" t="s">
        <v>29</v>
      </c>
      <c r="H686" t="s">
        <v>3</v>
      </c>
      <c r="I686" s="1">
        <v>3.0519999199896099E-5</v>
      </c>
      <c r="J686" t="s">
        <v>7</v>
      </c>
      <c r="K686">
        <v>0.78382420299931199</v>
      </c>
      <c r="L686" t="s">
        <v>8</v>
      </c>
      <c r="M686">
        <v>0.88414466699941796</v>
      </c>
      <c r="N686" t="s">
        <v>7</v>
      </c>
      <c r="O686">
        <v>1.32192888799909</v>
      </c>
      <c r="P686" t="s">
        <v>8</v>
      </c>
      <c r="Q686">
        <v>1.3810468489991701</v>
      </c>
      <c r="R686" t="s">
        <v>7</v>
      </c>
      <c r="S686">
        <v>1.53398443399964</v>
      </c>
      <c r="T686" t="s">
        <v>8</v>
      </c>
      <c r="U686">
        <v>1.5848313759997801</v>
      </c>
      <c r="V686" t="s">
        <v>7</v>
      </c>
      <c r="W686">
        <v>1.72644590299933</v>
      </c>
      <c r="X686" t="s">
        <v>8</v>
      </c>
      <c r="Y686">
        <v>1.7859606279998801</v>
      </c>
      <c r="Z686" t="s">
        <v>7</v>
      </c>
      <c r="AA686">
        <v>1.9088966879989999</v>
      </c>
      <c r="AB686" t="s">
        <v>8</v>
      </c>
      <c r="AC686">
        <v>1.9682588129999199</v>
      </c>
      <c r="AD686" t="s">
        <v>7</v>
      </c>
      <c r="AE686">
        <v>2.7393560199998301</v>
      </c>
      <c r="AF686" t="s">
        <v>8</v>
      </c>
      <c r="AG686">
        <v>2.8090950709993101</v>
      </c>
      <c r="AH686" t="s">
        <v>4</v>
      </c>
      <c r="AI686">
        <v>3.2456584760002398</v>
      </c>
    </row>
    <row r="687" spans="1:35" x14ac:dyDescent="0.25">
      <c r="A687" s="7">
        <v>42929</v>
      </c>
      <c r="B687" s="3" t="s">
        <v>56</v>
      </c>
      <c r="C687" s="3">
        <f>(COUNT(UserTrials[[#This Row],[Event 1]:[Time 56]])-2)/2</f>
        <v>6</v>
      </c>
      <c r="D687">
        <v>299</v>
      </c>
      <c r="E687" t="s">
        <v>38</v>
      </c>
      <c r="F687" t="s">
        <v>9</v>
      </c>
      <c r="G687" t="s">
        <v>29</v>
      </c>
      <c r="H687" t="s">
        <v>3</v>
      </c>
      <c r="I687" s="1">
        <v>3.0519999199896099E-5</v>
      </c>
      <c r="J687" t="s">
        <v>7</v>
      </c>
      <c r="K687">
        <v>0.65786662599930401</v>
      </c>
      <c r="L687" t="s">
        <v>8</v>
      </c>
      <c r="M687">
        <v>0.75751564099846203</v>
      </c>
      <c r="N687" t="s">
        <v>7</v>
      </c>
      <c r="O687">
        <v>1.3761635879982299</v>
      </c>
      <c r="P687" t="s">
        <v>8</v>
      </c>
      <c r="Q687">
        <v>1.47608728799968</v>
      </c>
      <c r="R687" t="s">
        <v>7</v>
      </c>
      <c r="S687">
        <v>1.63943231999837</v>
      </c>
      <c r="T687" t="s">
        <v>8</v>
      </c>
      <c r="U687">
        <v>1.70926293199954</v>
      </c>
      <c r="V687" t="s">
        <v>7</v>
      </c>
      <c r="W687">
        <v>1.8518541129997099</v>
      </c>
      <c r="X687" t="s">
        <v>8</v>
      </c>
      <c r="Y687">
        <v>1.9121928879994801</v>
      </c>
      <c r="Z687" t="s">
        <v>7</v>
      </c>
      <c r="AA687">
        <v>2.03448801999911</v>
      </c>
      <c r="AB687" t="s">
        <v>8</v>
      </c>
      <c r="AC687">
        <v>2.0938806639987799</v>
      </c>
      <c r="AD687" t="s">
        <v>7</v>
      </c>
      <c r="AE687">
        <v>2.91561116999946</v>
      </c>
      <c r="AF687" t="s">
        <v>8</v>
      </c>
      <c r="AG687">
        <v>2.9850450159992699</v>
      </c>
      <c r="AH687" t="s">
        <v>4</v>
      </c>
      <c r="AI687">
        <v>3.5434762699987901</v>
      </c>
    </row>
    <row r="688" spans="1:35" x14ac:dyDescent="0.25">
      <c r="A688" s="7">
        <v>42929</v>
      </c>
      <c r="B688" s="3" t="s">
        <v>56</v>
      </c>
      <c r="C688" s="3">
        <f>(COUNT(UserTrials[[#This Row],[Event 1]:[Time 56]])-2)/2</f>
        <v>6</v>
      </c>
      <c r="D688">
        <v>300</v>
      </c>
      <c r="E688" t="s">
        <v>38</v>
      </c>
      <c r="F688" t="s">
        <v>9</v>
      </c>
      <c r="G688" t="s">
        <v>29</v>
      </c>
      <c r="H688" t="s">
        <v>3</v>
      </c>
      <c r="I688">
        <v>0</v>
      </c>
      <c r="J688" t="s">
        <v>7</v>
      </c>
      <c r="K688">
        <v>0.63702121099959097</v>
      </c>
      <c r="L688" t="s">
        <v>8</v>
      </c>
      <c r="M688">
        <v>0.72659850399941195</v>
      </c>
      <c r="N688" t="s">
        <v>7</v>
      </c>
      <c r="O688">
        <v>1.2142835340000599</v>
      </c>
      <c r="P688" t="s">
        <v>8</v>
      </c>
      <c r="Q688">
        <v>1.2937280620008</v>
      </c>
      <c r="R688" t="s">
        <v>7</v>
      </c>
      <c r="S688">
        <v>1.45695101300043</v>
      </c>
      <c r="T688" t="s">
        <v>8</v>
      </c>
      <c r="U688">
        <v>1.49580344800051</v>
      </c>
      <c r="V688" t="s">
        <v>7</v>
      </c>
      <c r="W688">
        <v>1.64944300199931</v>
      </c>
      <c r="X688" t="s">
        <v>8</v>
      </c>
      <c r="Y688">
        <v>1.7088356460008001</v>
      </c>
      <c r="Z688" t="s">
        <v>7</v>
      </c>
      <c r="AA688">
        <v>1.8529223250006901</v>
      </c>
      <c r="AB688" t="s">
        <v>8</v>
      </c>
      <c r="AC688">
        <v>1.90144971699919</v>
      </c>
      <c r="AD688" t="s">
        <v>7</v>
      </c>
      <c r="AE688">
        <v>2.77393560000018</v>
      </c>
      <c r="AF688" t="s">
        <v>8</v>
      </c>
      <c r="AG688">
        <v>2.8541431409994402</v>
      </c>
      <c r="AH688" t="s">
        <v>4</v>
      </c>
      <c r="AI688">
        <v>3.2190141920000301</v>
      </c>
    </row>
    <row r="689" spans="1:35" x14ac:dyDescent="0.25">
      <c r="A689" s="7">
        <v>42929</v>
      </c>
      <c r="B689" s="3" t="s">
        <v>56</v>
      </c>
      <c r="C689" s="3">
        <f>(COUNT(UserTrials[[#This Row],[Event 1]:[Time 56]])-2)/2</f>
        <v>6</v>
      </c>
      <c r="D689">
        <v>301</v>
      </c>
      <c r="E689" t="s">
        <v>38</v>
      </c>
      <c r="F689" t="s">
        <v>9</v>
      </c>
      <c r="G689" t="s">
        <v>29</v>
      </c>
      <c r="H689" t="s">
        <v>3</v>
      </c>
      <c r="I689">
        <v>0</v>
      </c>
      <c r="J689" t="s">
        <v>7</v>
      </c>
      <c r="K689">
        <v>0.70816419900074801</v>
      </c>
      <c r="L689" t="s">
        <v>8</v>
      </c>
      <c r="M689">
        <v>0.79786357200100599</v>
      </c>
      <c r="N689" t="s">
        <v>7</v>
      </c>
      <c r="O689">
        <v>1.2950404380007901</v>
      </c>
      <c r="P689" t="s">
        <v>8</v>
      </c>
      <c r="Q689">
        <v>1.3744239269999501</v>
      </c>
      <c r="R689" t="s">
        <v>7</v>
      </c>
      <c r="S689">
        <v>1.5275141130005001</v>
      </c>
      <c r="T689" t="s">
        <v>8</v>
      </c>
      <c r="U689">
        <v>1.5766519139997399</v>
      </c>
      <c r="V689" t="s">
        <v>7</v>
      </c>
      <c r="W689">
        <v>1.7200061029998299</v>
      </c>
      <c r="X689" t="s">
        <v>8</v>
      </c>
      <c r="Y689">
        <v>1.7894704699992801</v>
      </c>
      <c r="Z689" t="s">
        <v>7</v>
      </c>
      <c r="AA689">
        <v>1.92272241600039</v>
      </c>
      <c r="AB689" t="s">
        <v>8</v>
      </c>
      <c r="AC689">
        <v>1.9847398130004801</v>
      </c>
      <c r="AD689" t="s">
        <v>7</v>
      </c>
      <c r="AE689">
        <v>2.69229360400095</v>
      </c>
      <c r="AF689" t="s">
        <v>8</v>
      </c>
      <c r="AG689">
        <v>2.77140240900007</v>
      </c>
      <c r="AH689" t="s">
        <v>4</v>
      </c>
      <c r="AI689">
        <v>3.2493819610008301</v>
      </c>
    </row>
    <row r="690" spans="1:35" x14ac:dyDescent="0.25">
      <c r="A690" s="7">
        <v>42929</v>
      </c>
      <c r="B690" s="3" t="s">
        <v>56</v>
      </c>
      <c r="C690" s="3">
        <f>(COUNT(UserTrials[[#This Row],[Event 1]:[Time 56]])-2)/2</f>
        <v>6</v>
      </c>
      <c r="D690">
        <v>302</v>
      </c>
      <c r="E690" t="s">
        <v>38</v>
      </c>
      <c r="F690" t="s">
        <v>11</v>
      </c>
      <c r="G690" t="s">
        <v>29</v>
      </c>
      <c r="H690" t="s">
        <v>3</v>
      </c>
      <c r="I690">
        <v>0</v>
      </c>
      <c r="J690" t="s">
        <v>7</v>
      </c>
      <c r="K690">
        <v>9.0390050360001606</v>
      </c>
      <c r="L690" t="s">
        <v>8</v>
      </c>
      <c r="M690">
        <v>9.0871967040002293</v>
      </c>
      <c r="N690" t="s">
        <v>7</v>
      </c>
      <c r="O690">
        <v>9.6357393559992399</v>
      </c>
      <c r="P690" t="s">
        <v>8</v>
      </c>
      <c r="Q690">
        <v>9.7049595600001304</v>
      </c>
      <c r="R690" t="s">
        <v>7</v>
      </c>
      <c r="S690">
        <v>9.8381199439991107</v>
      </c>
      <c r="T690" t="s">
        <v>8</v>
      </c>
      <c r="U690">
        <v>9.8974210279993695</v>
      </c>
      <c r="V690" t="s">
        <v>7</v>
      </c>
      <c r="W690">
        <v>10.0304593299988</v>
      </c>
      <c r="X690" t="s">
        <v>8</v>
      </c>
      <c r="Y690">
        <v>10.100015259998999</v>
      </c>
      <c r="Z690" t="s">
        <v>7</v>
      </c>
      <c r="AA690">
        <v>10.3868457199987</v>
      </c>
      <c r="AB690" t="s">
        <v>8</v>
      </c>
      <c r="AC690">
        <v>10.454478863999601</v>
      </c>
      <c r="AD690" t="s">
        <v>7</v>
      </c>
      <c r="AE690">
        <v>11.144727605000201</v>
      </c>
      <c r="AF690" t="s">
        <v>8</v>
      </c>
      <c r="AG690">
        <v>11.213459483998999</v>
      </c>
      <c r="AH690" t="s">
        <v>4</v>
      </c>
      <c r="AI690">
        <v>11.681275750999699</v>
      </c>
    </row>
    <row r="691" spans="1:35" x14ac:dyDescent="0.25">
      <c r="A691" s="7">
        <v>42929</v>
      </c>
      <c r="B691" s="3" t="s">
        <v>56</v>
      </c>
      <c r="C691" s="3">
        <f>(COUNT(UserTrials[[#This Row],[Event 1]:[Time 56]])-2)/2</f>
        <v>6</v>
      </c>
      <c r="D691">
        <v>303</v>
      </c>
      <c r="E691" t="s">
        <v>38</v>
      </c>
      <c r="F691" t="s">
        <v>11</v>
      </c>
      <c r="G691" t="s">
        <v>29</v>
      </c>
      <c r="H691" t="s">
        <v>3</v>
      </c>
      <c r="I691" s="1">
        <v>3.0520999644068002E-5</v>
      </c>
      <c r="J691" t="s">
        <v>7</v>
      </c>
      <c r="K691">
        <v>3.3047459190001902</v>
      </c>
      <c r="L691" t="s">
        <v>8</v>
      </c>
      <c r="M691">
        <v>3.3698153519999301</v>
      </c>
      <c r="N691" t="s">
        <v>7</v>
      </c>
      <c r="O691">
        <v>3.8173966119993499</v>
      </c>
      <c r="P691" t="s">
        <v>8</v>
      </c>
      <c r="Q691">
        <v>3.8867083789991699</v>
      </c>
      <c r="R691" t="s">
        <v>7</v>
      </c>
      <c r="S691">
        <v>4.0201434449991202</v>
      </c>
      <c r="T691" t="s">
        <v>8</v>
      </c>
      <c r="U691">
        <v>4.0787730800002402</v>
      </c>
      <c r="V691" t="s">
        <v>7</v>
      </c>
      <c r="W691">
        <v>4.2118113839987901</v>
      </c>
      <c r="X691" t="s">
        <v>8</v>
      </c>
      <c r="Y691">
        <v>4.2712040280002803</v>
      </c>
      <c r="Z691" t="s">
        <v>7</v>
      </c>
      <c r="AA691">
        <v>4.5968258809989404</v>
      </c>
      <c r="AB691" t="s">
        <v>8</v>
      </c>
      <c r="AC691">
        <v>4.6663818099987102</v>
      </c>
      <c r="AD691" t="s">
        <v>7</v>
      </c>
      <c r="AE691">
        <v>5.4271631310002704</v>
      </c>
      <c r="AF691" t="s">
        <v>8</v>
      </c>
      <c r="AG691">
        <v>5.5065160989997803</v>
      </c>
      <c r="AH691" t="s">
        <v>4</v>
      </c>
      <c r="AI691">
        <v>6.0746528299987403</v>
      </c>
    </row>
    <row r="692" spans="1:35" x14ac:dyDescent="0.25">
      <c r="A692" s="7">
        <v>42929</v>
      </c>
      <c r="B692" s="3" t="s">
        <v>56</v>
      </c>
      <c r="C692" s="3">
        <f>(COUNT(UserTrials[[#This Row],[Event 1]:[Time 56]])-2)/2</f>
        <v>6</v>
      </c>
      <c r="D692">
        <v>304</v>
      </c>
      <c r="E692" t="s">
        <v>38</v>
      </c>
      <c r="F692" t="s">
        <v>11</v>
      </c>
      <c r="G692" t="s">
        <v>29</v>
      </c>
      <c r="H692" t="s">
        <v>3</v>
      </c>
      <c r="I692">
        <v>0</v>
      </c>
      <c r="J692" t="s">
        <v>7</v>
      </c>
      <c r="K692">
        <v>0.47315733200048199</v>
      </c>
      <c r="L692" t="s">
        <v>8</v>
      </c>
      <c r="M692">
        <v>0.56303982899953497</v>
      </c>
      <c r="N692" t="s">
        <v>7</v>
      </c>
      <c r="O692">
        <v>0.98968411399982803</v>
      </c>
      <c r="P692" t="s">
        <v>8</v>
      </c>
      <c r="Q692">
        <v>1.06940332699923</v>
      </c>
      <c r="R692" t="s">
        <v>7</v>
      </c>
      <c r="S692">
        <v>1.2022585079994299</v>
      </c>
      <c r="T692" t="s">
        <v>8</v>
      </c>
      <c r="U692">
        <v>1.2618953139990401</v>
      </c>
      <c r="V692" t="s">
        <v>7</v>
      </c>
      <c r="W692">
        <v>1.3838547230006899</v>
      </c>
      <c r="X692" t="s">
        <v>8</v>
      </c>
      <c r="Y692">
        <v>1.44413245699979</v>
      </c>
      <c r="Z692" t="s">
        <v>7</v>
      </c>
      <c r="AA692">
        <v>1.5761330679997601</v>
      </c>
      <c r="AB692" t="s">
        <v>8</v>
      </c>
      <c r="AC692">
        <v>1.5851060570002999</v>
      </c>
      <c r="AD692" t="s">
        <v>7</v>
      </c>
      <c r="AE692">
        <v>2.42743781399985</v>
      </c>
      <c r="AF692" t="s">
        <v>8</v>
      </c>
      <c r="AG692">
        <v>2.50703494499975</v>
      </c>
      <c r="AH692" t="s">
        <v>4</v>
      </c>
      <c r="AI692">
        <v>2.9845566910007602</v>
      </c>
    </row>
    <row r="693" spans="1:35" x14ac:dyDescent="0.25">
      <c r="A693" s="7">
        <v>42929</v>
      </c>
      <c r="B693" s="3" t="s">
        <v>56</v>
      </c>
      <c r="C693" s="3">
        <f>(COUNT(UserTrials[[#This Row],[Event 1]:[Time 56]])-2)/2</f>
        <v>6</v>
      </c>
      <c r="D693">
        <v>305</v>
      </c>
      <c r="E693" t="s">
        <v>38</v>
      </c>
      <c r="F693" t="s">
        <v>11</v>
      </c>
      <c r="G693" t="s">
        <v>29</v>
      </c>
      <c r="H693" t="s">
        <v>3</v>
      </c>
      <c r="I693">
        <v>0</v>
      </c>
      <c r="J693" t="s">
        <v>7</v>
      </c>
      <c r="K693">
        <v>1.2736151380013301</v>
      </c>
      <c r="L693" t="s">
        <v>8</v>
      </c>
      <c r="M693">
        <v>1.3528765450009801</v>
      </c>
      <c r="N693" t="s">
        <v>7</v>
      </c>
      <c r="O693">
        <v>1.7999084390012201</v>
      </c>
      <c r="P693" t="s">
        <v>8</v>
      </c>
      <c r="Q693">
        <v>1.8993438120014601</v>
      </c>
      <c r="R693" t="s">
        <v>7</v>
      </c>
      <c r="S693">
        <v>2.0427590410017702</v>
      </c>
      <c r="T693" t="s">
        <v>8</v>
      </c>
      <c r="U693">
        <v>2.1023958480000098</v>
      </c>
      <c r="V693" t="s">
        <v>7</v>
      </c>
      <c r="W693">
        <v>2.2150160240016699</v>
      </c>
      <c r="X693" t="s">
        <v>8</v>
      </c>
      <c r="Y693">
        <v>2.2847245530010598</v>
      </c>
      <c r="Z693" t="s">
        <v>7</v>
      </c>
      <c r="AA693">
        <v>2.67074622400105</v>
      </c>
      <c r="AB693" t="s">
        <v>8</v>
      </c>
      <c r="AC693">
        <v>2.6788341220017098</v>
      </c>
      <c r="AD693" t="s">
        <v>7</v>
      </c>
      <c r="AE693">
        <v>4.2705631010012404</v>
      </c>
      <c r="AF693" t="s">
        <v>8</v>
      </c>
      <c r="AG693">
        <v>4.3298641830006002</v>
      </c>
      <c r="AH693" t="s">
        <v>4</v>
      </c>
      <c r="AI693">
        <v>4.6754158410003503</v>
      </c>
    </row>
    <row r="694" spans="1:35" x14ac:dyDescent="0.25">
      <c r="A694" s="7">
        <v>42929</v>
      </c>
      <c r="B694" s="3" t="s">
        <v>56</v>
      </c>
      <c r="C694" s="3">
        <f>(COUNT(UserTrials[[#This Row],[Event 1]:[Time 56]])-2)/2</f>
        <v>6</v>
      </c>
      <c r="D694">
        <v>306</v>
      </c>
      <c r="E694" t="s">
        <v>38</v>
      </c>
      <c r="F694" t="s">
        <v>11</v>
      </c>
      <c r="G694" t="s">
        <v>29</v>
      </c>
      <c r="H694" t="s">
        <v>3</v>
      </c>
      <c r="I694">
        <v>0</v>
      </c>
      <c r="J694" t="s">
        <v>7</v>
      </c>
      <c r="K694">
        <v>0.60695864400076904</v>
      </c>
      <c r="L694" t="s">
        <v>8</v>
      </c>
      <c r="M694">
        <v>0.69623073399998203</v>
      </c>
      <c r="N694" t="s">
        <v>7</v>
      </c>
      <c r="O694">
        <v>1.10279261300092</v>
      </c>
      <c r="P694" t="s">
        <v>8</v>
      </c>
      <c r="Q694">
        <v>1.17244010400099</v>
      </c>
      <c r="R694" t="s">
        <v>7</v>
      </c>
      <c r="S694">
        <v>1.3054478860012699</v>
      </c>
      <c r="T694" t="s">
        <v>8</v>
      </c>
      <c r="U694">
        <v>1.37512589500147</v>
      </c>
      <c r="V694" t="s">
        <v>7</v>
      </c>
      <c r="W694">
        <v>1.49790935300006</v>
      </c>
      <c r="X694" t="s">
        <v>8</v>
      </c>
      <c r="Y694">
        <v>1.55788188500082</v>
      </c>
      <c r="Z694" t="s">
        <v>7</v>
      </c>
      <c r="AA694">
        <v>1.6600640920005301</v>
      </c>
      <c r="AB694" t="s">
        <v>8</v>
      </c>
      <c r="AC694">
        <v>1.72937585700128</v>
      </c>
      <c r="AD694" t="s">
        <v>7</v>
      </c>
      <c r="AE694">
        <v>2.48008545599986</v>
      </c>
      <c r="AF694" t="s">
        <v>8</v>
      </c>
      <c r="AG694">
        <v>2.5293148159998902</v>
      </c>
      <c r="AH694" t="s">
        <v>4</v>
      </c>
      <c r="AI694">
        <v>2.8850907970008799</v>
      </c>
    </row>
    <row r="695" spans="1:35" x14ac:dyDescent="0.25">
      <c r="A695" s="7">
        <v>42929</v>
      </c>
      <c r="B695" s="3" t="s">
        <v>56</v>
      </c>
      <c r="C695" s="3">
        <f>(COUNT(UserTrials[[#This Row],[Event 1]:[Time 56]])-2)/2</f>
        <v>6</v>
      </c>
      <c r="D695">
        <v>307</v>
      </c>
      <c r="E695" t="s">
        <v>38</v>
      </c>
      <c r="F695" t="s">
        <v>11</v>
      </c>
      <c r="G695" t="s">
        <v>29</v>
      </c>
      <c r="H695" t="s">
        <v>3</v>
      </c>
      <c r="I695" s="1">
        <v>3.0520001018885503E-5</v>
      </c>
      <c r="J695" t="s">
        <v>7</v>
      </c>
      <c r="K695">
        <v>2.3395391419999201</v>
      </c>
      <c r="L695" t="s">
        <v>8</v>
      </c>
      <c r="M695">
        <v>2.4387608720007798</v>
      </c>
      <c r="N695" t="s">
        <v>7</v>
      </c>
      <c r="O695">
        <v>2.8571036170014801</v>
      </c>
      <c r="P695" t="s">
        <v>8</v>
      </c>
      <c r="Q695">
        <v>2.92513352700007</v>
      </c>
      <c r="R695" t="s">
        <v>7</v>
      </c>
      <c r="S695">
        <v>3.0577140230016</v>
      </c>
      <c r="T695" t="s">
        <v>8</v>
      </c>
      <c r="U695">
        <v>3.1275751550001498</v>
      </c>
      <c r="V695" t="s">
        <v>7</v>
      </c>
      <c r="W695">
        <v>3.25008393100142</v>
      </c>
      <c r="X695" t="s">
        <v>8</v>
      </c>
      <c r="Y695">
        <v>3.3201587050007202</v>
      </c>
      <c r="Z695" t="s">
        <v>7</v>
      </c>
      <c r="AA695">
        <v>3.4225240330015301</v>
      </c>
      <c r="AB695" t="s">
        <v>8</v>
      </c>
      <c r="AC695">
        <v>3.4815504350008202</v>
      </c>
      <c r="AD695" t="s">
        <v>7</v>
      </c>
      <c r="AE695">
        <v>4.1112772760006902</v>
      </c>
      <c r="AF695" t="s">
        <v>8</v>
      </c>
      <c r="AG695">
        <v>4.1804364409999799</v>
      </c>
      <c r="AH695" t="s">
        <v>4</v>
      </c>
      <c r="AI695">
        <v>4.5682588110012103</v>
      </c>
    </row>
    <row r="696" spans="1:35" x14ac:dyDescent="0.25">
      <c r="A696" s="7">
        <v>42929</v>
      </c>
      <c r="B696" s="3" t="s">
        <v>56</v>
      </c>
      <c r="C696" s="3">
        <f>(COUNT(UserTrials[[#This Row],[Event 1]:[Time 56]])-2)/2</f>
        <v>6</v>
      </c>
      <c r="D696">
        <v>308</v>
      </c>
      <c r="E696" t="s">
        <v>38</v>
      </c>
      <c r="F696" t="s">
        <v>11</v>
      </c>
      <c r="G696" t="s">
        <v>29</v>
      </c>
      <c r="H696" t="s">
        <v>3</v>
      </c>
      <c r="I696" s="1">
        <v>6.1040998843964094E-5</v>
      </c>
      <c r="J696" t="s">
        <v>7</v>
      </c>
      <c r="K696">
        <v>0.58495345699884604</v>
      </c>
      <c r="L696" t="s">
        <v>8</v>
      </c>
      <c r="M696">
        <v>0.695101481000165</v>
      </c>
      <c r="N696" t="s">
        <v>7</v>
      </c>
      <c r="O696">
        <v>1.09150007700009</v>
      </c>
      <c r="P696" t="s">
        <v>8</v>
      </c>
      <c r="Q696">
        <v>1.16117808600029</v>
      </c>
      <c r="R696" t="s">
        <v>7</v>
      </c>
      <c r="S696">
        <v>1.29366702299921</v>
      </c>
      <c r="T696" t="s">
        <v>8</v>
      </c>
      <c r="U696">
        <v>1.3431100260004301</v>
      </c>
      <c r="V696" t="s">
        <v>7</v>
      </c>
      <c r="W696">
        <v>1.4760262479994699</v>
      </c>
      <c r="X696" t="s">
        <v>8</v>
      </c>
      <c r="Y696">
        <v>1.5355409739986401</v>
      </c>
      <c r="Z696" t="s">
        <v>7</v>
      </c>
      <c r="AA696">
        <v>1.6383030679990001</v>
      </c>
      <c r="AB696" t="s">
        <v>8</v>
      </c>
      <c r="AC696">
        <v>1.7173813529989199</v>
      </c>
      <c r="AD696" t="s">
        <v>7</v>
      </c>
      <c r="AE696">
        <v>2.4788646429988099</v>
      </c>
      <c r="AF696" t="s">
        <v>8</v>
      </c>
      <c r="AG696">
        <v>2.5883412189996302</v>
      </c>
      <c r="AH696" t="s">
        <v>4</v>
      </c>
      <c r="AI696">
        <v>3.0960476109994399</v>
      </c>
    </row>
    <row r="697" spans="1:35" x14ac:dyDescent="0.25">
      <c r="A697" s="7">
        <v>42929</v>
      </c>
      <c r="B697" s="3" t="s">
        <v>56</v>
      </c>
      <c r="C697" s="3">
        <f>(COUNT(UserTrials[[#This Row],[Event 1]:[Time 56]])-2)/2</f>
        <v>6</v>
      </c>
      <c r="D697">
        <v>309</v>
      </c>
      <c r="E697" t="s">
        <v>38</v>
      </c>
      <c r="F697" t="s">
        <v>11</v>
      </c>
      <c r="G697" t="s">
        <v>29</v>
      </c>
      <c r="H697" t="s">
        <v>3</v>
      </c>
      <c r="I697">
        <v>0</v>
      </c>
      <c r="J697" t="s">
        <v>7</v>
      </c>
      <c r="K697">
        <v>1.4167251649996599</v>
      </c>
      <c r="L697" t="s">
        <v>8</v>
      </c>
      <c r="M697">
        <v>1.51689302699924</v>
      </c>
      <c r="N697" t="s">
        <v>7</v>
      </c>
      <c r="O697">
        <v>2.0545399059992602</v>
      </c>
      <c r="P697" t="s">
        <v>8</v>
      </c>
      <c r="Q697">
        <v>2.1245536400001499</v>
      </c>
      <c r="R697" t="s">
        <v>7</v>
      </c>
      <c r="S697">
        <v>2.2672974220004098</v>
      </c>
      <c r="T697" t="s">
        <v>8</v>
      </c>
      <c r="U697">
        <v>2.3469555939991502</v>
      </c>
      <c r="V697" t="s">
        <v>7</v>
      </c>
      <c r="W697">
        <v>2.4697085299994699</v>
      </c>
      <c r="X697" t="s">
        <v>8</v>
      </c>
      <c r="Y697">
        <v>2.5288570129996502</v>
      </c>
      <c r="Z697" t="s">
        <v>7</v>
      </c>
      <c r="AA697">
        <v>2.6423622780002902</v>
      </c>
      <c r="AB697" t="s">
        <v>8</v>
      </c>
      <c r="AC697">
        <v>2.7111551960006102</v>
      </c>
      <c r="AD697" t="s">
        <v>7</v>
      </c>
      <c r="AE697">
        <v>3.4733099349996301</v>
      </c>
      <c r="AF697" t="s">
        <v>8</v>
      </c>
      <c r="AG697">
        <v>3.5417976499993502</v>
      </c>
      <c r="AH697" t="s">
        <v>4</v>
      </c>
      <c r="AI697">
        <v>3.9474133999992702</v>
      </c>
    </row>
    <row r="698" spans="1:35" x14ac:dyDescent="0.25">
      <c r="A698" s="7">
        <v>42929</v>
      </c>
      <c r="B698" s="3" t="s">
        <v>56</v>
      </c>
      <c r="C698" s="3">
        <f>(COUNT(UserTrials[[#This Row],[Event 1]:[Time 56]])-2)/2</f>
        <v>6</v>
      </c>
      <c r="D698">
        <v>310</v>
      </c>
      <c r="E698" t="s">
        <v>38</v>
      </c>
      <c r="F698" t="s">
        <v>11</v>
      </c>
      <c r="G698" t="s">
        <v>29</v>
      </c>
      <c r="H698" t="s">
        <v>3</v>
      </c>
      <c r="I698">
        <v>0</v>
      </c>
      <c r="J698" t="s">
        <v>7</v>
      </c>
      <c r="K698">
        <v>0.45548603499992102</v>
      </c>
      <c r="L698" t="s">
        <v>8</v>
      </c>
      <c r="M698">
        <v>0.52421791400047302</v>
      </c>
      <c r="N698" t="s">
        <v>7</v>
      </c>
      <c r="O698">
        <v>0.88005493600030604</v>
      </c>
      <c r="P698" t="s">
        <v>8</v>
      </c>
      <c r="Q698">
        <v>0.92894857200008096</v>
      </c>
      <c r="R698" t="s">
        <v>7</v>
      </c>
      <c r="S698">
        <v>1.07242484200105</v>
      </c>
      <c r="T698" t="s">
        <v>8</v>
      </c>
      <c r="U698">
        <v>1.1419807710008101</v>
      </c>
      <c r="V698" t="s">
        <v>7</v>
      </c>
      <c r="W698">
        <v>1.26482526899962</v>
      </c>
      <c r="X698" t="s">
        <v>8</v>
      </c>
      <c r="Y698">
        <v>1.32452311700035</v>
      </c>
      <c r="Z698" t="s">
        <v>7</v>
      </c>
      <c r="AA698">
        <v>1.4470624130008201</v>
      </c>
      <c r="AB698" t="s">
        <v>8</v>
      </c>
      <c r="AC698">
        <v>1.51652678000027</v>
      </c>
      <c r="AD698" t="s">
        <v>7</v>
      </c>
      <c r="AE698">
        <v>2.2269800079993698</v>
      </c>
      <c r="AF698" t="s">
        <v>8</v>
      </c>
      <c r="AG698">
        <v>2.29745154699958</v>
      </c>
      <c r="AH698" t="s">
        <v>4</v>
      </c>
      <c r="AI698">
        <v>2.6621394770008902</v>
      </c>
    </row>
    <row r="699" spans="1:35" x14ac:dyDescent="0.25">
      <c r="A699" s="7">
        <v>42929</v>
      </c>
      <c r="B699" s="3" t="s">
        <v>56</v>
      </c>
      <c r="C699" s="3">
        <f>(COUNT(UserTrials[[#This Row],[Event 1]:[Time 56]])-2)/2</f>
        <v>6</v>
      </c>
      <c r="D699">
        <v>311</v>
      </c>
      <c r="E699" t="s">
        <v>38</v>
      </c>
      <c r="F699" t="s">
        <v>11</v>
      </c>
      <c r="G699" t="s">
        <v>29</v>
      </c>
      <c r="H699" t="s">
        <v>3</v>
      </c>
      <c r="I699">
        <v>0</v>
      </c>
      <c r="J699" t="s">
        <v>7</v>
      </c>
      <c r="K699">
        <v>0.41458873699957599</v>
      </c>
      <c r="L699" t="s">
        <v>8</v>
      </c>
      <c r="M699">
        <v>0.48252708499967401</v>
      </c>
      <c r="N699" t="s">
        <v>7</v>
      </c>
      <c r="O699">
        <v>0.88869220000015003</v>
      </c>
      <c r="P699" t="s">
        <v>8</v>
      </c>
      <c r="Q699">
        <v>0.97823897200032595</v>
      </c>
      <c r="R699" t="s">
        <v>7</v>
      </c>
      <c r="S699">
        <v>1.1317564450000599</v>
      </c>
      <c r="T699" t="s">
        <v>8</v>
      </c>
      <c r="U699">
        <v>1.2012818549992501</v>
      </c>
      <c r="V699" t="s">
        <v>7</v>
      </c>
      <c r="W699">
        <v>1.33422859699931</v>
      </c>
      <c r="X699" t="s">
        <v>8</v>
      </c>
      <c r="Y699">
        <v>1.39398748500025</v>
      </c>
      <c r="Z699" t="s">
        <v>7</v>
      </c>
      <c r="AA699">
        <v>1.56719059799979</v>
      </c>
      <c r="AB699" t="s">
        <v>8</v>
      </c>
      <c r="AC699">
        <v>1.60619563299951</v>
      </c>
      <c r="AD699" t="s">
        <v>7</v>
      </c>
      <c r="AE699">
        <v>2.2351594669999</v>
      </c>
      <c r="AF699" t="s">
        <v>8</v>
      </c>
      <c r="AG699">
        <v>2.3354494109989901</v>
      </c>
      <c r="AH699" t="s">
        <v>4</v>
      </c>
      <c r="AI699">
        <v>2.7821761010000001</v>
      </c>
    </row>
    <row r="700" spans="1:35" x14ac:dyDescent="0.25">
      <c r="A700" s="7">
        <v>42929</v>
      </c>
      <c r="B700" s="3" t="s">
        <v>56</v>
      </c>
      <c r="C700" s="3">
        <f>(COUNT(UserTrials[[#This Row],[Event 1]:[Time 56]])-2)/2</f>
        <v>6</v>
      </c>
      <c r="D700">
        <v>312</v>
      </c>
      <c r="E700" t="s">
        <v>38</v>
      </c>
      <c r="F700" t="s">
        <v>10</v>
      </c>
      <c r="G700" t="s">
        <v>29</v>
      </c>
      <c r="H700" t="s">
        <v>3</v>
      </c>
      <c r="I700" s="1">
        <v>3.0520001018885503E-5</v>
      </c>
      <c r="J700" t="s">
        <v>7</v>
      </c>
      <c r="K700">
        <v>9.0601556520014093</v>
      </c>
      <c r="L700" t="s">
        <v>8</v>
      </c>
      <c r="M700">
        <v>9.1195482969997101</v>
      </c>
      <c r="N700" t="s">
        <v>7</v>
      </c>
      <c r="O700">
        <v>9.5352052480011409</v>
      </c>
      <c r="P700" t="s">
        <v>8</v>
      </c>
      <c r="Q700">
        <v>9.5858690650002192</v>
      </c>
      <c r="R700" t="s">
        <v>7</v>
      </c>
      <c r="S700">
        <v>9.7076758729999693</v>
      </c>
      <c r="T700" t="s">
        <v>8</v>
      </c>
      <c r="U700">
        <v>9.7572714770012592</v>
      </c>
      <c r="V700" t="s">
        <v>7</v>
      </c>
      <c r="W700">
        <v>9.8803296180012694</v>
      </c>
      <c r="X700" t="s">
        <v>8</v>
      </c>
      <c r="Y700">
        <v>9.9293758570001902</v>
      </c>
      <c r="Z700" t="s">
        <v>7</v>
      </c>
      <c r="AA700">
        <v>10.3060888119998</v>
      </c>
      <c r="AB700" t="s">
        <v>8</v>
      </c>
      <c r="AC700">
        <v>10.354860368001001</v>
      </c>
      <c r="AD700" t="s">
        <v>7</v>
      </c>
      <c r="AE700">
        <v>10.944117196000599</v>
      </c>
      <c r="AF700" t="s">
        <v>8</v>
      </c>
      <c r="AG700">
        <v>10.992888751999899</v>
      </c>
      <c r="AH700" t="s">
        <v>4</v>
      </c>
      <c r="AI700">
        <v>11.4702273740003</v>
      </c>
    </row>
    <row r="701" spans="1:35" x14ac:dyDescent="0.25">
      <c r="A701" s="7">
        <v>42929</v>
      </c>
      <c r="B701" s="3" t="s">
        <v>56</v>
      </c>
      <c r="C701" s="3">
        <f>(COUNT(UserTrials[[#This Row],[Event 1]:[Time 56]])-2)/2</f>
        <v>6</v>
      </c>
      <c r="D701">
        <v>313</v>
      </c>
      <c r="E701" t="s">
        <v>38</v>
      </c>
      <c r="F701" t="s">
        <v>10</v>
      </c>
      <c r="G701" t="s">
        <v>29</v>
      </c>
      <c r="H701" t="s">
        <v>3</v>
      </c>
      <c r="I701">
        <v>0</v>
      </c>
      <c r="J701" t="s">
        <v>7</v>
      </c>
      <c r="K701">
        <v>0.54600946199934697</v>
      </c>
      <c r="L701" t="s">
        <v>8</v>
      </c>
      <c r="M701">
        <v>0.59475049599859597</v>
      </c>
      <c r="N701" t="s">
        <v>7</v>
      </c>
      <c r="O701">
        <v>0.99133221499869195</v>
      </c>
      <c r="P701" t="s">
        <v>8</v>
      </c>
      <c r="Q701">
        <v>1.0408667789997701</v>
      </c>
      <c r="R701" t="s">
        <v>7</v>
      </c>
      <c r="S701">
        <v>1.1738440409990201</v>
      </c>
      <c r="T701" t="s">
        <v>8</v>
      </c>
      <c r="U701">
        <v>1.2228292379986601</v>
      </c>
      <c r="V701" t="s">
        <v>7</v>
      </c>
      <c r="W701">
        <v>1.34588737999911</v>
      </c>
      <c r="X701" t="s">
        <v>8</v>
      </c>
      <c r="Y701">
        <v>1.3949641389990499</v>
      </c>
      <c r="Z701" t="s">
        <v>7</v>
      </c>
      <c r="AA701">
        <v>1.5078284749997599</v>
      </c>
      <c r="AB701" t="s">
        <v>8</v>
      </c>
      <c r="AC701">
        <v>1.5569357549993501</v>
      </c>
      <c r="AD701" t="s">
        <v>7</v>
      </c>
      <c r="AE701">
        <v>2.2880207539983499</v>
      </c>
      <c r="AF701" t="s">
        <v>8</v>
      </c>
      <c r="AG701">
        <v>2.33694490999914</v>
      </c>
      <c r="AH701" t="s">
        <v>4</v>
      </c>
      <c r="AI701">
        <v>2.7747291319992602</v>
      </c>
    </row>
    <row r="702" spans="1:35" x14ac:dyDescent="0.25">
      <c r="A702" s="7">
        <v>42929</v>
      </c>
      <c r="B702" s="3" t="s">
        <v>56</v>
      </c>
      <c r="C702" s="3">
        <f>(COUNT(UserTrials[[#This Row],[Event 1]:[Time 56]])-2)/2</f>
        <v>6</v>
      </c>
      <c r="D702">
        <v>314</v>
      </c>
      <c r="E702" t="s">
        <v>38</v>
      </c>
      <c r="F702" t="s">
        <v>10</v>
      </c>
      <c r="G702" t="s">
        <v>29</v>
      </c>
      <c r="H702" t="s">
        <v>3</v>
      </c>
      <c r="I702">
        <v>0</v>
      </c>
      <c r="J702" t="s">
        <v>7</v>
      </c>
      <c r="K702">
        <v>0.55556233800052701</v>
      </c>
      <c r="L702" t="s">
        <v>8</v>
      </c>
      <c r="M702">
        <v>0.60454753700105301</v>
      </c>
      <c r="N702" t="s">
        <v>7</v>
      </c>
      <c r="O702">
        <v>1.0413245840009</v>
      </c>
      <c r="P702" t="s">
        <v>8</v>
      </c>
      <c r="Q702">
        <v>1.09052342299946</v>
      </c>
      <c r="R702" t="s">
        <v>7</v>
      </c>
      <c r="S702">
        <v>1.2236227680004901</v>
      </c>
      <c r="T702" t="s">
        <v>8</v>
      </c>
      <c r="U702">
        <v>1.2829238510003</v>
      </c>
      <c r="V702" t="s">
        <v>7</v>
      </c>
      <c r="W702">
        <v>1.40598199300075</v>
      </c>
      <c r="X702" t="s">
        <v>8</v>
      </c>
      <c r="Y702">
        <v>1.44480390600074</v>
      </c>
      <c r="Z702" t="s">
        <v>7</v>
      </c>
      <c r="AA702">
        <v>1.5681062099993099</v>
      </c>
      <c r="AB702" t="s">
        <v>8</v>
      </c>
      <c r="AC702">
        <v>1.61754921300052</v>
      </c>
      <c r="AD702" t="s">
        <v>7</v>
      </c>
      <c r="AE702">
        <v>2.3686860970010399</v>
      </c>
      <c r="AF702" t="s">
        <v>8</v>
      </c>
      <c r="AG702">
        <v>2.4072943680002901</v>
      </c>
      <c r="AH702" t="s">
        <v>4</v>
      </c>
      <c r="AI702">
        <v>2.8137341670008</v>
      </c>
    </row>
    <row r="703" spans="1:35" x14ac:dyDescent="0.25">
      <c r="A703" s="7">
        <v>42929</v>
      </c>
      <c r="B703" s="3" t="s">
        <v>56</v>
      </c>
      <c r="C703" s="3">
        <f>(COUNT(UserTrials[[#This Row],[Event 1]:[Time 56]])-2)/2</f>
        <v>6</v>
      </c>
      <c r="D703">
        <v>315</v>
      </c>
      <c r="E703" t="s">
        <v>38</v>
      </c>
      <c r="F703" t="s">
        <v>10</v>
      </c>
      <c r="G703" t="s">
        <v>29</v>
      </c>
      <c r="H703" t="s">
        <v>3</v>
      </c>
      <c r="I703">
        <v>0</v>
      </c>
      <c r="J703" t="s">
        <v>7</v>
      </c>
      <c r="K703">
        <v>0.46528307699918497</v>
      </c>
      <c r="L703" t="s">
        <v>8</v>
      </c>
      <c r="M703">
        <v>0.50410498999917697</v>
      </c>
      <c r="N703" t="s">
        <v>7</v>
      </c>
      <c r="O703">
        <v>0.94109568199928595</v>
      </c>
      <c r="P703" t="s">
        <v>8</v>
      </c>
      <c r="Q703">
        <v>0.97015107599872796</v>
      </c>
      <c r="R703" t="s">
        <v>7</v>
      </c>
      <c r="S703">
        <v>1.1233328250000301</v>
      </c>
      <c r="T703" t="s">
        <v>8</v>
      </c>
      <c r="U703">
        <v>1.16279566599951</v>
      </c>
      <c r="V703" t="s">
        <v>7</v>
      </c>
      <c r="W703">
        <v>1.29546772399953</v>
      </c>
      <c r="X703" t="s">
        <v>8</v>
      </c>
      <c r="Y703">
        <v>1.34500228799879</v>
      </c>
      <c r="Z703" t="s">
        <v>7</v>
      </c>
      <c r="AA703">
        <v>1.467755226</v>
      </c>
      <c r="AB703" t="s">
        <v>8</v>
      </c>
      <c r="AC703">
        <v>1.52769723799974</v>
      </c>
      <c r="AD703" t="s">
        <v>7</v>
      </c>
      <c r="AE703">
        <v>2.2076606119990099</v>
      </c>
      <c r="AF703" t="s">
        <v>8</v>
      </c>
      <c r="AG703">
        <v>2.2389745149994198</v>
      </c>
      <c r="AH703" t="s">
        <v>4</v>
      </c>
      <c r="AI703">
        <v>2.6225240339990701</v>
      </c>
    </row>
    <row r="704" spans="1:35" x14ac:dyDescent="0.25">
      <c r="A704" s="7">
        <v>42929</v>
      </c>
      <c r="B704" s="3" t="s">
        <v>56</v>
      </c>
      <c r="C704" s="3">
        <f>(COUNT(UserTrials[[#This Row],[Event 1]:[Time 56]])-2)/2</f>
        <v>6</v>
      </c>
      <c r="D704">
        <v>316</v>
      </c>
      <c r="E704" t="s">
        <v>38</v>
      </c>
      <c r="F704" t="s">
        <v>10</v>
      </c>
      <c r="G704" t="s">
        <v>29</v>
      </c>
      <c r="H704" t="s">
        <v>3</v>
      </c>
      <c r="I704">
        <v>0</v>
      </c>
      <c r="J704" t="s">
        <v>7</v>
      </c>
      <c r="K704">
        <v>0.46497787299995202</v>
      </c>
      <c r="L704" t="s">
        <v>8</v>
      </c>
      <c r="M704">
        <v>0.53355714899953399</v>
      </c>
      <c r="N704" t="s">
        <v>7</v>
      </c>
      <c r="O704">
        <v>0.91185716499967295</v>
      </c>
      <c r="P704" t="s">
        <v>8</v>
      </c>
      <c r="Q704">
        <v>0.95949946600012403</v>
      </c>
      <c r="R704" t="s">
        <v>7</v>
      </c>
      <c r="S704">
        <v>1.0927514119994099</v>
      </c>
      <c r="T704" t="s">
        <v>8</v>
      </c>
      <c r="U704">
        <v>1.1416145269995399</v>
      </c>
      <c r="V704" t="s">
        <v>7</v>
      </c>
      <c r="W704">
        <v>1.2647337099988301</v>
      </c>
      <c r="X704" t="s">
        <v>8</v>
      </c>
      <c r="Y704">
        <v>1.30352510299962</v>
      </c>
      <c r="Z704" t="s">
        <v>7</v>
      </c>
      <c r="AA704">
        <v>1.42667480499949</v>
      </c>
      <c r="AB704" t="s">
        <v>8</v>
      </c>
      <c r="AC704">
        <v>1.4759957259993799</v>
      </c>
      <c r="AD704" t="s">
        <v>7</v>
      </c>
      <c r="AE704">
        <v>2.11573325300014</v>
      </c>
      <c r="AF704" t="s">
        <v>8</v>
      </c>
      <c r="AG704">
        <v>2.1653288569996199</v>
      </c>
      <c r="AH704" t="s">
        <v>4</v>
      </c>
      <c r="AI704">
        <v>2.6018007009988602</v>
      </c>
    </row>
    <row r="705" spans="1:51" x14ac:dyDescent="0.25">
      <c r="A705" s="7">
        <v>42929</v>
      </c>
      <c r="B705" s="3" t="s">
        <v>56</v>
      </c>
      <c r="C705" s="3">
        <f>(COUNT(UserTrials[[#This Row],[Event 1]:[Time 56]])-2)/2</f>
        <v>6</v>
      </c>
      <c r="D705">
        <v>317</v>
      </c>
      <c r="E705" t="s">
        <v>38</v>
      </c>
      <c r="F705" t="s">
        <v>10</v>
      </c>
      <c r="G705" t="s">
        <v>29</v>
      </c>
      <c r="H705" t="s">
        <v>3</v>
      </c>
      <c r="I705">
        <v>0</v>
      </c>
      <c r="J705" t="s">
        <v>7</v>
      </c>
      <c r="K705">
        <v>0.46351289500125797</v>
      </c>
      <c r="L705" t="s">
        <v>8</v>
      </c>
      <c r="M705">
        <v>0.51277277500048501</v>
      </c>
      <c r="N705" t="s">
        <v>7</v>
      </c>
      <c r="O705">
        <v>0.90883564900104796</v>
      </c>
      <c r="P705" t="s">
        <v>8</v>
      </c>
      <c r="Q705">
        <v>0.95794292800019298</v>
      </c>
      <c r="R705" t="s">
        <v>7</v>
      </c>
      <c r="S705">
        <v>1.0908591490006001</v>
      </c>
      <c r="T705" t="s">
        <v>8</v>
      </c>
      <c r="U705">
        <v>1.1399969480007699</v>
      </c>
      <c r="V705" t="s">
        <v>7</v>
      </c>
      <c r="W705">
        <v>1.26308561000041</v>
      </c>
      <c r="X705" t="s">
        <v>8</v>
      </c>
      <c r="Y705">
        <v>1.31268121500033</v>
      </c>
      <c r="Z705" t="s">
        <v>7</v>
      </c>
      <c r="AA705">
        <v>1.4254845110008301</v>
      </c>
      <c r="AB705" t="s">
        <v>8</v>
      </c>
      <c r="AC705">
        <v>1.46439798700157</v>
      </c>
      <c r="AD705" t="s">
        <v>7</v>
      </c>
      <c r="AE705">
        <v>2.1642606450004598</v>
      </c>
      <c r="AF705" t="s">
        <v>8</v>
      </c>
      <c r="AG705">
        <v>2.2140698920011301</v>
      </c>
      <c r="AH705" t="s">
        <v>4</v>
      </c>
      <c r="AI705">
        <v>2.7318785290008201</v>
      </c>
    </row>
    <row r="706" spans="1:51" x14ac:dyDescent="0.25">
      <c r="A706" s="7">
        <v>42929</v>
      </c>
      <c r="B706" s="3" t="s">
        <v>56</v>
      </c>
      <c r="C706" s="3">
        <f>(COUNT(UserTrials[[#This Row],[Event 1]:[Time 56]])-2)/2</f>
        <v>10</v>
      </c>
      <c r="D706">
        <v>1</v>
      </c>
      <c r="E706" t="s">
        <v>39</v>
      </c>
      <c r="F706" t="s">
        <v>6</v>
      </c>
      <c r="G706" t="s">
        <v>40</v>
      </c>
      <c r="H706" t="s">
        <v>3</v>
      </c>
      <c r="I706" s="1">
        <v>4.7399998948094401E-6</v>
      </c>
      <c r="J706" t="s">
        <v>7</v>
      </c>
      <c r="K706">
        <v>15.033638842</v>
      </c>
      <c r="L706" t="s">
        <v>8</v>
      </c>
      <c r="M706">
        <v>15.081553949999901</v>
      </c>
      <c r="N706" t="s">
        <v>7</v>
      </c>
      <c r="O706">
        <v>15.207810212999901</v>
      </c>
      <c r="P706" t="s">
        <v>8</v>
      </c>
      <c r="Q706">
        <v>15.2620496449999</v>
      </c>
      <c r="R706" t="s">
        <v>7</v>
      </c>
      <c r="S706">
        <v>15.393960752000099</v>
      </c>
      <c r="T706" t="s">
        <v>8</v>
      </c>
      <c r="U706">
        <v>15.434168881</v>
      </c>
      <c r="V706" t="s">
        <v>7</v>
      </c>
      <c r="W706">
        <v>15.569029311000101</v>
      </c>
      <c r="X706" t="s">
        <v>8</v>
      </c>
      <c r="Y706">
        <v>15.6177855139999</v>
      </c>
      <c r="Z706" t="s">
        <v>7</v>
      </c>
      <c r="AA706">
        <v>15.775944801000101</v>
      </c>
      <c r="AB706" t="s">
        <v>8</v>
      </c>
      <c r="AC706">
        <v>15.8254149099998</v>
      </c>
      <c r="AD706" t="s">
        <v>7</v>
      </c>
      <c r="AE706">
        <v>16.147862703000101</v>
      </c>
      <c r="AF706" t="s">
        <v>8</v>
      </c>
      <c r="AG706">
        <v>16.198624061999901</v>
      </c>
      <c r="AH706" t="s">
        <v>7</v>
      </c>
      <c r="AI706">
        <v>16.332306158999899</v>
      </c>
      <c r="AJ706" t="s">
        <v>8</v>
      </c>
      <c r="AK706">
        <v>16.388897622000002</v>
      </c>
      <c r="AL706" t="s">
        <v>7</v>
      </c>
      <c r="AM706">
        <v>16.554712690999999</v>
      </c>
      <c r="AN706" t="s">
        <v>8</v>
      </c>
      <c r="AO706">
        <v>16.6036183209998</v>
      </c>
      <c r="AP706" t="s">
        <v>7</v>
      </c>
      <c r="AQ706">
        <v>16.958090127000101</v>
      </c>
      <c r="AR706" t="s">
        <v>8</v>
      </c>
      <c r="AS706">
        <v>17.019443987000098</v>
      </c>
      <c r="AT706" t="s">
        <v>7</v>
      </c>
      <c r="AU706">
        <v>17.3654260009998</v>
      </c>
      <c r="AV706" t="s">
        <v>8</v>
      </c>
      <c r="AW706">
        <v>17.427216579999801</v>
      </c>
      <c r="AX706" t="s">
        <v>4</v>
      </c>
      <c r="AY706">
        <v>18.7806978600001</v>
      </c>
    </row>
    <row r="707" spans="1:51" x14ac:dyDescent="0.25">
      <c r="A707" s="7">
        <v>42929</v>
      </c>
      <c r="B707" s="3" t="s">
        <v>56</v>
      </c>
      <c r="C707" s="3">
        <f>(COUNT(UserTrials[[#This Row],[Event 1]:[Time 56]])-2)/2</f>
        <v>10</v>
      </c>
      <c r="D707">
        <v>2</v>
      </c>
      <c r="E707" t="s">
        <v>39</v>
      </c>
      <c r="F707" t="s">
        <v>6</v>
      </c>
      <c r="G707" t="s">
        <v>40</v>
      </c>
      <c r="H707" t="s">
        <v>3</v>
      </c>
      <c r="I707" s="1">
        <v>1.33329999698617E-5</v>
      </c>
      <c r="J707" t="s">
        <v>7</v>
      </c>
      <c r="K707">
        <v>0.42771790699998702</v>
      </c>
      <c r="L707" t="s">
        <v>8</v>
      </c>
      <c r="M707">
        <v>0.47610338000003999</v>
      </c>
      <c r="N707" t="s">
        <v>7</v>
      </c>
      <c r="O707">
        <v>0.58529500600025097</v>
      </c>
      <c r="P707" t="s">
        <v>8</v>
      </c>
      <c r="Q707">
        <v>0.65071917900013398</v>
      </c>
      <c r="R707" t="s">
        <v>7</v>
      </c>
      <c r="S707">
        <v>0.76803945100027704</v>
      </c>
      <c r="T707" t="s">
        <v>8</v>
      </c>
      <c r="U707">
        <v>0.82388570700004404</v>
      </c>
      <c r="V707" t="s">
        <v>7</v>
      </c>
      <c r="W707">
        <v>0.94408983300036198</v>
      </c>
      <c r="X707" t="s">
        <v>8</v>
      </c>
      <c r="Y707">
        <v>1.0021223910002801</v>
      </c>
      <c r="Z707" t="s">
        <v>7</v>
      </c>
      <c r="AA707">
        <v>1.1426752180000199</v>
      </c>
      <c r="AB707" t="s">
        <v>8</v>
      </c>
      <c r="AC707">
        <v>1.1911363680001099</v>
      </c>
      <c r="AD707" t="s">
        <v>7</v>
      </c>
      <c r="AE707">
        <v>1.4612684789999499</v>
      </c>
      <c r="AF707" t="s">
        <v>8</v>
      </c>
      <c r="AG707">
        <v>1.5143417130002399</v>
      </c>
      <c r="AH707" t="s">
        <v>7</v>
      </c>
      <c r="AI707">
        <v>1.66785839500016</v>
      </c>
      <c r="AJ707" t="s">
        <v>8</v>
      </c>
      <c r="AK707">
        <v>1.71276454500002</v>
      </c>
      <c r="AL707" t="s">
        <v>7</v>
      </c>
      <c r="AM707">
        <v>1.84921601700034</v>
      </c>
      <c r="AN707" t="s">
        <v>8</v>
      </c>
      <c r="AO707">
        <v>1.9040169600002601</v>
      </c>
      <c r="AP707" t="s">
        <v>7</v>
      </c>
      <c r="AQ707">
        <v>2.2388855350000001</v>
      </c>
      <c r="AR707" t="s">
        <v>8</v>
      </c>
      <c r="AS707">
        <v>2.3012584060002101</v>
      </c>
      <c r="AT707" t="s">
        <v>7</v>
      </c>
      <c r="AU707">
        <v>2.6326336470001399</v>
      </c>
      <c r="AV707" t="s">
        <v>8</v>
      </c>
      <c r="AW707">
        <v>2.6826165689999399</v>
      </c>
      <c r="AX707" t="s">
        <v>4</v>
      </c>
      <c r="AY707">
        <v>3.0516956169999498</v>
      </c>
    </row>
    <row r="708" spans="1:51" x14ac:dyDescent="0.25">
      <c r="A708" s="7">
        <v>42929</v>
      </c>
      <c r="B708" s="3" t="s">
        <v>56</v>
      </c>
      <c r="C708" s="3">
        <f>(COUNT(UserTrials[[#This Row],[Event 1]:[Time 56]])-2)/2</f>
        <v>10</v>
      </c>
      <c r="D708">
        <v>3</v>
      </c>
      <c r="E708" t="s">
        <v>39</v>
      </c>
      <c r="F708" t="s">
        <v>6</v>
      </c>
      <c r="G708" t="s">
        <v>40</v>
      </c>
      <c r="H708" t="s">
        <v>3</v>
      </c>
      <c r="I708" s="1">
        <v>1.35420000333397E-5</v>
      </c>
      <c r="J708" t="s">
        <v>7</v>
      </c>
      <c r="K708">
        <v>0.41962577000003798</v>
      </c>
      <c r="L708" t="s">
        <v>8</v>
      </c>
      <c r="M708">
        <v>0.46564155600026402</v>
      </c>
      <c r="N708" t="s">
        <v>7</v>
      </c>
      <c r="O708">
        <v>0.58449818200006098</v>
      </c>
      <c r="P708" t="s">
        <v>8</v>
      </c>
      <c r="Q708">
        <v>0.63235954200035804</v>
      </c>
      <c r="R708" t="s">
        <v>7</v>
      </c>
      <c r="S708">
        <v>0.76651200300011602</v>
      </c>
      <c r="T708" t="s">
        <v>8</v>
      </c>
      <c r="U708">
        <v>0.81447247599999095</v>
      </c>
      <c r="V708" t="s">
        <v>7</v>
      </c>
      <c r="W708">
        <v>0.959341397000116</v>
      </c>
      <c r="X708" t="s">
        <v>8</v>
      </c>
      <c r="Y708">
        <v>0.99818254600040701</v>
      </c>
      <c r="Z708" t="s">
        <v>7</v>
      </c>
      <c r="AA708">
        <v>1.1517621970001499</v>
      </c>
      <c r="AB708" t="s">
        <v>8</v>
      </c>
      <c r="AC708">
        <v>1.19525761800014</v>
      </c>
      <c r="AD708" t="s">
        <v>7</v>
      </c>
      <c r="AE708">
        <v>1.5173923380002601</v>
      </c>
      <c r="AF708" t="s">
        <v>8</v>
      </c>
      <c r="AG708">
        <v>1.5683526030002199</v>
      </c>
      <c r="AH708" t="s">
        <v>7</v>
      </c>
      <c r="AI708">
        <v>1.71313537800006</v>
      </c>
      <c r="AJ708" t="s">
        <v>8</v>
      </c>
      <c r="AK708">
        <v>1.7609869460002301</v>
      </c>
      <c r="AL708" t="s">
        <v>7</v>
      </c>
      <c r="AM708">
        <v>1.90463779300034</v>
      </c>
      <c r="AN708" t="s">
        <v>8</v>
      </c>
      <c r="AO708">
        <v>1.9528323290001</v>
      </c>
      <c r="AP708" t="s">
        <v>7</v>
      </c>
      <c r="AQ708">
        <v>2.3069746560004201</v>
      </c>
      <c r="AR708" t="s">
        <v>8</v>
      </c>
      <c r="AS708">
        <v>2.3565263800001</v>
      </c>
      <c r="AT708" t="s">
        <v>7</v>
      </c>
      <c r="AU708">
        <v>2.6997198000003602</v>
      </c>
      <c r="AV708" t="s">
        <v>8</v>
      </c>
      <c r="AW708">
        <v>2.7557701180003198</v>
      </c>
      <c r="AX708" t="s">
        <v>4</v>
      </c>
      <c r="AY708">
        <v>3.1083764550003199</v>
      </c>
    </row>
    <row r="709" spans="1:51" x14ac:dyDescent="0.25">
      <c r="A709" s="7">
        <v>42929</v>
      </c>
      <c r="B709" s="3" t="s">
        <v>56</v>
      </c>
      <c r="C709" s="3">
        <f>(COUNT(UserTrials[[#This Row],[Event 1]:[Time 56]])-2)/2</f>
        <v>10</v>
      </c>
      <c r="D709">
        <v>4</v>
      </c>
      <c r="E709" t="s">
        <v>39</v>
      </c>
      <c r="F709" t="s">
        <v>6</v>
      </c>
      <c r="G709" t="s">
        <v>40</v>
      </c>
      <c r="H709" t="s">
        <v>3</v>
      </c>
      <c r="I709" s="1">
        <v>5.0364999879093301E-5</v>
      </c>
      <c r="J709" t="s">
        <v>7</v>
      </c>
      <c r="K709">
        <v>0.41922624000017</v>
      </c>
      <c r="L709" t="s">
        <v>8</v>
      </c>
      <c r="M709">
        <v>0.465914265000265</v>
      </c>
      <c r="N709" t="s">
        <v>7</v>
      </c>
      <c r="O709">
        <v>0.59271938200026797</v>
      </c>
      <c r="P709" t="s">
        <v>8</v>
      </c>
      <c r="Q709">
        <v>0.65016178299992999</v>
      </c>
      <c r="R709" t="s">
        <v>7</v>
      </c>
      <c r="S709">
        <v>0.78630393200000903</v>
      </c>
      <c r="T709" t="s">
        <v>8</v>
      </c>
      <c r="U709">
        <v>0.83270669700004796</v>
      </c>
      <c r="V709" t="s">
        <v>7</v>
      </c>
      <c r="W709">
        <v>0.99297020299991301</v>
      </c>
      <c r="X709" t="s">
        <v>8</v>
      </c>
      <c r="Y709">
        <v>1.0415989580001199</v>
      </c>
      <c r="Z709" t="s">
        <v>7</v>
      </c>
      <c r="AA709">
        <v>1.20177157800026</v>
      </c>
      <c r="AB709" t="s">
        <v>8</v>
      </c>
      <c r="AC709">
        <v>1.24629121799989</v>
      </c>
      <c r="AD709" t="s">
        <v>7</v>
      </c>
      <c r="AE709">
        <v>1.56704072899992</v>
      </c>
      <c r="AF709" t="s">
        <v>8</v>
      </c>
      <c r="AG709">
        <v>1.6125143270000899</v>
      </c>
      <c r="AH709" t="s">
        <v>7</v>
      </c>
      <c r="AI709">
        <v>1.7578288730000999</v>
      </c>
      <c r="AJ709" t="s">
        <v>8</v>
      </c>
      <c r="AK709">
        <v>1.8037216900002</v>
      </c>
      <c r="AL709" t="s">
        <v>7</v>
      </c>
      <c r="AM709">
        <v>1.9718645190000601</v>
      </c>
      <c r="AN709" t="s">
        <v>8</v>
      </c>
      <c r="AO709">
        <v>2.01766582600021</v>
      </c>
      <c r="AP709" t="s">
        <v>7</v>
      </c>
      <c r="AQ709">
        <v>2.4090961770002601</v>
      </c>
      <c r="AR709" t="s">
        <v>8</v>
      </c>
      <c r="AS709">
        <v>2.47502404900023</v>
      </c>
      <c r="AT709" t="s">
        <v>7</v>
      </c>
      <c r="AU709">
        <v>2.83783851099997</v>
      </c>
      <c r="AV709" t="s">
        <v>8</v>
      </c>
      <c r="AW709">
        <v>2.8897867979999301</v>
      </c>
      <c r="AX709" t="s">
        <v>4</v>
      </c>
      <c r="AY709">
        <v>3.2854550140000298</v>
      </c>
    </row>
    <row r="710" spans="1:51" x14ac:dyDescent="0.25">
      <c r="A710" s="7">
        <v>42929</v>
      </c>
      <c r="B710" s="3" t="s">
        <v>56</v>
      </c>
      <c r="C710" s="3">
        <f>(COUNT(UserTrials[[#This Row],[Event 1]:[Time 56]])-2)/2</f>
        <v>10</v>
      </c>
      <c r="D710">
        <v>5</v>
      </c>
      <c r="E710" t="s">
        <v>39</v>
      </c>
      <c r="F710" t="s">
        <v>6</v>
      </c>
      <c r="G710" t="s">
        <v>40</v>
      </c>
      <c r="H710" t="s">
        <v>3</v>
      </c>
      <c r="I710" s="1">
        <v>2.9218999770819199E-5</v>
      </c>
      <c r="J710" t="s">
        <v>7</v>
      </c>
      <c r="K710">
        <v>0.47576291299992501</v>
      </c>
      <c r="L710" t="s">
        <v>8</v>
      </c>
      <c r="M710">
        <v>0.52210052200007295</v>
      </c>
      <c r="N710" t="s">
        <v>7</v>
      </c>
      <c r="O710">
        <v>0.65347636800015596</v>
      </c>
      <c r="P710" t="s">
        <v>8</v>
      </c>
      <c r="Q710">
        <v>0.70238199799996404</v>
      </c>
      <c r="R710" t="s">
        <v>7</v>
      </c>
      <c r="S710">
        <v>0.85293857499982495</v>
      </c>
      <c r="T710" t="s">
        <v>8</v>
      </c>
      <c r="U710">
        <v>0.90193113199984498</v>
      </c>
      <c r="V710" t="s">
        <v>7</v>
      </c>
      <c r="W710">
        <v>1.03627369800005</v>
      </c>
      <c r="X710" t="s">
        <v>8</v>
      </c>
      <c r="Y710">
        <v>1.0920520889999299</v>
      </c>
      <c r="Z710" t="s">
        <v>7</v>
      </c>
      <c r="AA710">
        <v>1.2512976259999899</v>
      </c>
      <c r="AB710" t="s">
        <v>8</v>
      </c>
      <c r="AC710">
        <v>1.29097335799997</v>
      </c>
      <c r="AD710" t="s">
        <v>7</v>
      </c>
      <c r="AE710">
        <v>1.6551652690000001</v>
      </c>
      <c r="AF710" t="s">
        <v>8</v>
      </c>
      <c r="AG710">
        <v>1.70558694200008</v>
      </c>
      <c r="AH710" t="s">
        <v>7</v>
      </c>
      <c r="AI710">
        <v>1.8557293519997899</v>
      </c>
      <c r="AJ710" t="s">
        <v>8</v>
      </c>
      <c r="AK710">
        <v>1.9126208160000699</v>
      </c>
      <c r="AL710" t="s">
        <v>7</v>
      </c>
      <c r="AM710">
        <v>2.0814169790000898</v>
      </c>
      <c r="AN710" t="s">
        <v>8</v>
      </c>
      <c r="AO710">
        <v>2.1316192760000301</v>
      </c>
      <c r="AP710" t="s">
        <v>7</v>
      </c>
      <c r="AQ710">
        <v>2.49352623899994</v>
      </c>
      <c r="AR710" t="s">
        <v>8</v>
      </c>
      <c r="AS710">
        <v>2.5438477540001201</v>
      </c>
      <c r="AT710" t="s">
        <v>7</v>
      </c>
      <c r="AU710">
        <v>2.9075494570001799</v>
      </c>
      <c r="AV710" t="s">
        <v>8</v>
      </c>
      <c r="AW710">
        <v>2.9502357639998902</v>
      </c>
      <c r="AX710" t="s">
        <v>4</v>
      </c>
      <c r="AY710">
        <v>3.3443521049998699</v>
      </c>
    </row>
    <row r="711" spans="1:51" x14ac:dyDescent="0.25">
      <c r="A711" s="7">
        <v>42929</v>
      </c>
      <c r="B711" s="3" t="s">
        <v>56</v>
      </c>
      <c r="C711" s="3">
        <f>(COUNT(UserTrials[[#This Row],[Event 1]:[Time 56]])-2)/2</f>
        <v>10</v>
      </c>
      <c r="D711">
        <v>6</v>
      </c>
      <c r="E711" t="s">
        <v>39</v>
      </c>
      <c r="F711" t="s">
        <v>6</v>
      </c>
      <c r="G711" t="s">
        <v>40</v>
      </c>
      <c r="H711" t="s">
        <v>3</v>
      </c>
      <c r="I711" s="1">
        <v>1.7500000012660098E-5</v>
      </c>
      <c r="J711" t="s">
        <v>7</v>
      </c>
      <c r="K711">
        <v>0.41975993799997002</v>
      </c>
      <c r="L711" t="s">
        <v>8</v>
      </c>
      <c r="M711">
        <v>0.46575410900004499</v>
      </c>
      <c r="N711" t="s">
        <v>7</v>
      </c>
      <c r="O711">
        <v>0.59379177799974003</v>
      </c>
      <c r="P711" t="s">
        <v>8</v>
      </c>
      <c r="Q711">
        <v>0.64884261699989998</v>
      </c>
      <c r="R711" t="s">
        <v>7</v>
      </c>
      <c r="S711">
        <v>0.78183367199971998</v>
      </c>
      <c r="T711" t="s">
        <v>8</v>
      </c>
      <c r="U711">
        <v>0.83912633399995595</v>
      </c>
      <c r="V711" t="s">
        <v>7</v>
      </c>
      <c r="W711">
        <v>0.96638150299986503</v>
      </c>
      <c r="X711" t="s">
        <v>8</v>
      </c>
      <c r="Y711">
        <v>1.0123036429999901</v>
      </c>
      <c r="Z711" t="s">
        <v>7</v>
      </c>
      <c r="AA711">
        <v>1.1645548040000899</v>
      </c>
      <c r="AB711" t="s">
        <v>8</v>
      </c>
      <c r="AC711">
        <v>1.1951073069999401</v>
      </c>
      <c r="AD711" t="s">
        <v>7</v>
      </c>
      <c r="AE711">
        <v>1.36732888699998</v>
      </c>
      <c r="AF711" t="s">
        <v>8</v>
      </c>
      <c r="AG711">
        <v>1.40451779699969</v>
      </c>
      <c r="AH711" t="s">
        <v>7</v>
      </c>
      <c r="AI711">
        <v>1.7368508509998699</v>
      </c>
      <c r="AJ711" t="s">
        <v>8</v>
      </c>
      <c r="AK711">
        <v>1.77637757299999</v>
      </c>
      <c r="AL711" t="s">
        <v>7</v>
      </c>
      <c r="AM711">
        <v>1.9099227429996899</v>
      </c>
      <c r="AN711" t="s">
        <v>8</v>
      </c>
      <c r="AO711">
        <v>1.96586868599979</v>
      </c>
      <c r="AP711" t="s">
        <v>7</v>
      </c>
      <c r="AQ711">
        <v>2.1015277619999302</v>
      </c>
      <c r="AR711" t="s">
        <v>8</v>
      </c>
      <c r="AS711">
        <v>2.1503701629999301</v>
      </c>
      <c r="AT711" t="s">
        <v>7</v>
      </c>
      <c r="AU711">
        <v>2.5254653039996802</v>
      </c>
      <c r="AV711" t="s">
        <v>8</v>
      </c>
      <c r="AW711">
        <v>2.5910288519999001</v>
      </c>
      <c r="AX711" t="s">
        <v>4</v>
      </c>
      <c r="AY711">
        <v>3.7148146429999498</v>
      </c>
    </row>
    <row r="712" spans="1:51" x14ac:dyDescent="0.25">
      <c r="A712" s="7">
        <v>42929</v>
      </c>
      <c r="B712" s="3" t="s">
        <v>56</v>
      </c>
      <c r="C712" s="3">
        <f>(COUNT(UserTrials[[#This Row],[Event 1]:[Time 56]])-2)/2</f>
        <v>10</v>
      </c>
      <c r="D712">
        <v>7</v>
      </c>
      <c r="E712" t="s">
        <v>39</v>
      </c>
      <c r="F712" t="s">
        <v>6</v>
      </c>
      <c r="G712" t="s">
        <v>40</v>
      </c>
      <c r="H712" t="s">
        <v>3</v>
      </c>
      <c r="I712" s="1">
        <v>1.7692700021143499E-4</v>
      </c>
      <c r="J712" t="s">
        <v>7</v>
      </c>
      <c r="K712">
        <v>0.39118149600017199</v>
      </c>
      <c r="L712" t="s">
        <v>8</v>
      </c>
      <c r="M712">
        <v>0.43686113600006099</v>
      </c>
      <c r="N712" t="s">
        <v>7</v>
      </c>
      <c r="O712">
        <v>0.57042963799994995</v>
      </c>
      <c r="P712" t="s">
        <v>8</v>
      </c>
      <c r="Q712">
        <v>0.628217457000118</v>
      </c>
      <c r="R712" t="s">
        <v>7</v>
      </c>
      <c r="S712">
        <v>0.76950002300009102</v>
      </c>
      <c r="T712" t="s">
        <v>8</v>
      </c>
      <c r="U712">
        <v>0.82638919500004704</v>
      </c>
      <c r="V712" t="s">
        <v>7</v>
      </c>
      <c r="W712">
        <v>0.97792499200022498</v>
      </c>
      <c r="X712" t="s">
        <v>8</v>
      </c>
      <c r="Y712">
        <v>1.0258708300002499</v>
      </c>
      <c r="Z712" t="s">
        <v>7</v>
      </c>
      <c r="AA712">
        <v>1.1854404290002001</v>
      </c>
      <c r="AB712" t="s">
        <v>8</v>
      </c>
      <c r="AC712">
        <v>1.24250585100026</v>
      </c>
      <c r="AD712" t="s">
        <v>7</v>
      </c>
      <c r="AE712">
        <v>1.6414356330001201</v>
      </c>
      <c r="AF712" t="s">
        <v>8</v>
      </c>
      <c r="AG712">
        <v>1.69808105299989</v>
      </c>
      <c r="AH712" t="s">
        <v>7</v>
      </c>
      <c r="AI712">
        <v>1.81962184600024</v>
      </c>
      <c r="AJ712" t="s">
        <v>8</v>
      </c>
      <c r="AK712">
        <v>1.8779900290000999</v>
      </c>
      <c r="AL712" t="s">
        <v>7</v>
      </c>
      <c r="AM712">
        <v>2.0270263980000802</v>
      </c>
      <c r="AN712" t="s">
        <v>8</v>
      </c>
      <c r="AO712">
        <v>2.0809491640002298</v>
      </c>
      <c r="AP712" t="s">
        <v>7</v>
      </c>
      <c r="AQ712">
        <v>2.4705339420002002</v>
      </c>
      <c r="AR712" t="s">
        <v>8</v>
      </c>
      <c r="AS712">
        <v>2.5365776470002799</v>
      </c>
      <c r="AT712" t="s">
        <v>7</v>
      </c>
      <c r="AU712">
        <v>2.922966696</v>
      </c>
      <c r="AV712" t="s">
        <v>8</v>
      </c>
      <c r="AW712">
        <v>2.9756378470001401</v>
      </c>
      <c r="AX712" t="s">
        <v>4</v>
      </c>
      <c r="AY712">
        <v>3.5156511300001498</v>
      </c>
    </row>
    <row r="713" spans="1:51" x14ac:dyDescent="0.25">
      <c r="A713" s="7">
        <v>42929</v>
      </c>
      <c r="B713" s="3" t="s">
        <v>56</v>
      </c>
      <c r="C713" s="3">
        <f>(COUNT(UserTrials[[#This Row],[Event 1]:[Time 56]])-2)/2</f>
        <v>10</v>
      </c>
      <c r="D713">
        <v>8</v>
      </c>
      <c r="E713" t="s">
        <v>39</v>
      </c>
      <c r="F713" t="s">
        <v>6</v>
      </c>
      <c r="G713" t="s">
        <v>40</v>
      </c>
      <c r="H713" t="s">
        <v>3</v>
      </c>
      <c r="I713" s="1">
        <v>2.619799988679E-5</v>
      </c>
      <c r="J713" t="s">
        <v>7</v>
      </c>
      <c r="K713">
        <v>0.36615659900007802</v>
      </c>
      <c r="L713" t="s">
        <v>8</v>
      </c>
      <c r="M713">
        <v>0.40280978000009698</v>
      </c>
      <c r="N713" t="s">
        <v>7</v>
      </c>
      <c r="O713">
        <v>0.53991708600005905</v>
      </c>
      <c r="P713" t="s">
        <v>8</v>
      </c>
      <c r="Q713">
        <v>0.58433469400006199</v>
      </c>
      <c r="R713" t="s">
        <v>7</v>
      </c>
      <c r="S713">
        <v>0.70944236300010699</v>
      </c>
      <c r="T713" t="s">
        <v>8</v>
      </c>
      <c r="U713">
        <v>0.767626899999868</v>
      </c>
      <c r="V713" t="s">
        <v>7</v>
      </c>
      <c r="W713">
        <v>0.91159165399994802</v>
      </c>
      <c r="X713" t="s">
        <v>8</v>
      </c>
      <c r="Y713">
        <v>0.96245832600016001</v>
      </c>
      <c r="Z713" t="s">
        <v>7</v>
      </c>
      <c r="AA713">
        <v>1.12187000799985</v>
      </c>
      <c r="AB713" t="s">
        <v>8</v>
      </c>
      <c r="AC713">
        <v>1.1747723569997099</v>
      </c>
      <c r="AD713" t="s">
        <v>7</v>
      </c>
      <c r="AE713">
        <v>1.4972314000001401</v>
      </c>
      <c r="AF713" t="s">
        <v>8</v>
      </c>
      <c r="AG713">
        <v>1.5539249989997099</v>
      </c>
      <c r="AH713" t="s">
        <v>7</v>
      </c>
      <c r="AI713">
        <v>1.6982672009999</v>
      </c>
      <c r="AJ713" t="s">
        <v>8</v>
      </c>
      <c r="AK713">
        <v>1.7545537169998999</v>
      </c>
      <c r="AL713" t="s">
        <v>7</v>
      </c>
      <c r="AM713">
        <v>1.9169504000001301</v>
      </c>
      <c r="AN713" t="s">
        <v>8</v>
      </c>
      <c r="AO713">
        <v>1.9617300919999201</v>
      </c>
      <c r="AP713" t="s">
        <v>7</v>
      </c>
      <c r="AQ713">
        <v>2.3323521080001202</v>
      </c>
      <c r="AR713" t="s">
        <v>8</v>
      </c>
      <c r="AS713">
        <v>2.3853776339997199</v>
      </c>
      <c r="AT713" t="s">
        <v>7</v>
      </c>
      <c r="AU713">
        <v>2.7395427729998101</v>
      </c>
      <c r="AV713" t="s">
        <v>8</v>
      </c>
      <c r="AW713">
        <v>2.7916493409998102</v>
      </c>
      <c r="AX713" t="s">
        <v>4</v>
      </c>
      <c r="AY713">
        <v>3.1046981740000699</v>
      </c>
    </row>
    <row r="714" spans="1:51" x14ac:dyDescent="0.25">
      <c r="A714" s="7">
        <v>42929</v>
      </c>
      <c r="B714" s="3" t="s">
        <v>56</v>
      </c>
      <c r="C714" s="3">
        <f>(COUNT(UserTrials[[#This Row],[Event 1]:[Time 56]])-2)/2</f>
        <v>10</v>
      </c>
      <c r="D714">
        <v>9</v>
      </c>
      <c r="E714" t="s">
        <v>39</v>
      </c>
      <c r="F714" t="s">
        <v>6</v>
      </c>
      <c r="G714" t="s">
        <v>40</v>
      </c>
      <c r="H714" t="s">
        <v>3</v>
      </c>
      <c r="I714" s="1">
        <v>2.3177000002760899E-5</v>
      </c>
      <c r="J714" t="s">
        <v>7</v>
      </c>
      <c r="K714">
        <v>0.38201873600019098</v>
      </c>
      <c r="L714" t="s">
        <v>8</v>
      </c>
      <c r="M714">
        <v>0.439099105999957</v>
      </c>
      <c r="N714" t="s">
        <v>7</v>
      </c>
      <c r="O714">
        <v>0.58022865100019705</v>
      </c>
      <c r="P714" t="s">
        <v>8</v>
      </c>
      <c r="Q714">
        <v>0.62753797899995301</v>
      </c>
      <c r="R714" t="s">
        <v>7</v>
      </c>
      <c r="S714">
        <v>0.77070783699991796</v>
      </c>
      <c r="T714" t="s">
        <v>8</v>
      </c>
      <c r="U714">
        <v>0.82706107200010504</v>
      </c>
      <c r="V714" t="s">
        <v>7</v>
      </c>
      <c r="W714">
        <v>0.96038598099994399</v>
      </c>
      <c r="X714" t="s">
        <v>8</v>
      </c>
      <c r="Y714">
        <v>1.01869942400026</v>
      </c>
      <c r="Z714" t="s">
        <v>7</v>
      </c>
      <c r="AA714">
        <v>1.2039961099999299</v>
      </c>
      <c r="AB714" t="s">
        <v>8</v>
      </c>
      <c r="AC714">
        <v>1.2682186679999099</v>
      </c>
      <c r="AD714" t="s">
        <v>7</v>
      </c>
      <c r="AE714">
        <v>1.58808635600007</v>
      </c>
      <c r="AF714" t="s">
        <v>8</v>
      </c>
      <c r="AG714">
        <v>1.631207506</v>
      </c>
      <c r="AH714" t="s">
        <v>7</v>
      </c>
      <c r="AI714">
        <v>1.7955863239999399</v>
      </c>
      <c r="AJ714" t="s">
        <v>8</v>
      </c>
      <c r="AK714">
        <v>1.8505720070002001</v>
      </c>
      <c r="AL714" t="s">
        <v>7</v>
      </c>
      <c r="AM714">
        <v>2.0165345760001401</v>
      </c>
      <c r="AN714" t="s">
        <v>8</v>
      </c>
      <c r="AO714">
        <v>2.07179505000021</v>
      </c>
      <c r="AP714" t="s">
        <v>7</v>
      </c>
      <c r="AQ714">
        <v>2.47583196499999</v>
      </c>
      <c r="AR714" t="s">
        <v>8</v>
      </c>
      <c r="AS714">
        <v>2.5189984280000299</v>
      </c>
      <c r="AT714" t="s">
        <v>7</v>
      </c>
      <c r="AU714">
        <v>2.9809457650003401</v>
      </c>
      <c r="AV714" t="s">
        <v>8</v>
      </c>
      <c r="AW714">
        <v>3.0333449889999402</v>
      </c>
      <c r="AX714" t="s">
        <v>4</v>
      </c>
      <c r="AY714">
        <v>3.4533996140003098</v>
      </c>
    </row>
    <row r="715" spans="1:51" x14ac:dyDescent="0.25">
      <c r="A715" s="7">
        <v>42929</v>
      </c>
      <c r="B715" s="3" t="s">
        <v>56</v>
      </c>
      <c r="C715" s="3">
        <f>(COUNT(UserTrials[[#This Row],[Event 1]:[Time 56]])-2)/2</f>
        <v>10</v>
      </c>
      <c r="D715">
        <v>10</v>
      </c>
      <c r="E715" t="s">
        <v>39</v>
      </c>
      <c r="F715" t="s">
        <v>6</v>
      </c>
      <c r="G715" t="s">
        <v>40</v>
      </c>
      <c r="H715" t="s">
        <v>3</v>
      </c>
      <c r="I715" s="1">
        <v>2.9843999982403999E-5</v>
      </c>
      <c r="J715" t="s">
        <v>7</v>
      </c>
      <c r="K715">
        <v>0.473750307000045</v>
      </c>
      <c r="L715" t="s">
        <v>8</v>
      </c>
      <c r="M715">
        <v>0.52042041599997901</v>
      </c>
      <c r="N715" t="s">
        <v>7</v>
      </c>
      <c r="O715">
        <v>0.65632917999982898</v>
      </c>
      <c r="P715" t="s">
        <v>8</v>
      </c>
      <c r="Q715">
        <v>0.70425366400013401</v>
      </c>
      <c r="R715" t="s">
        <v>7</v>
      </c>
      <c r="S715">
        <v>0.83601773899999898</v>
      </c>
      <c r="T715" t="s">
        <v>8</v>
      </c>
      <c r="U715">
        <v>0.88536706700006096</v>
      </c>
      <c r="V715" t="s">
        <v>7</v>
      </c>
      <c r="W715">
        <v>1.04060510399995</v>
      </c>
      <c r="X715" t="s">
        <v>8</v>
      </c>
      <c r="Y715">
        <v>1.08639078499982</v>
      </c>
      <c r="Z715" t="s">
        <v>7</v>
      </c>
      <c r="AA715">
        <v>1.2382502280001899</v>
      </c>
      <c r="AB715" t="s">
        <v>8</v>
      </c>
      <c r="AC715">
        <v>1.295706848</v>
      </c>
      <c r="AD715" t="s">
        <v>7</v>
      </c>
      <c r="AE715">
        <v>1.6476676120000699</v>
      </c>
      <c r="AF715" t="s">
        <v>8</v>
      </c>
      <c r="AG715">
        <v>1.6940177209998999</v>
      </c>
      <c r="AH715" t="s">
        <v>7</v>
      </c>
      <c r="AI715">
        <v>1.8345190889999601</v>
      </c>
      <c r="AJ715" t="s">
        <v>8</v>
      </c>
      <c r="AK715">
        <v>1.88854320900009</v>
      </c>
      <c r="AL715" t="s">
        <v>7</v>
      </c>
      <c r="AM715">
        <v>2.0462063499999199</v>
      </c>
      <c r="AN715" t="s">
        <v>8</v>
      </c>
      <c r="AO715">
        <v>2.0956319279998699</v>
      </c>
      <c r="AP715" t="s">
        <v>7</v>
      </c>
      <c r="AQ715">
        <v>2.4752179550000601</v>
      </c>
      <c r="AR715" t="s">
        <v>8</v>
      </c>
      <c r="AS715">
        <v>2.5277790539998901</v>
      </c>
      <c r="AT715" t="s">
        <v>7</v>
      </c>
      <c r="AU715">
        <v>2.8826359119998402</v>
      </c>
      <c r="AV715" t="s">
        <v>8</v>
      </c>
      <c r="AW715">
        <v>2.9351287300000801</v>
      </c>
      <c r="AX715" t="s">
        <v>4</v>
      </c>
      <c r="AY715">
        <v>3.3064860579997899</v>
      </c>
    </row>
    <row r="716" spans="1:51" x14ac:dyDescent="0.25">
      <c r="A716" s="7">
        <v>42929</v>
      </c>
      <c r="B716" s="3" t="s">
        <v>56</v>
      </c>
      <c r="C716" s="3">
        <f>(COUNT(UserTrials[[#This Row],[Event 1]:[Time 56]])-2)/2</f>
        <v>10</v>
      </c>
      <c r="D716">
        <v>11</v>
      </c>
      <c r="E716" t="s">
        <v>39</v>
      </c>
      <c r="F716" t="s">
        <v>6</v>
      </c>
      <c r="G716" t="s">
        <v>40</v>
      </c>
      <c r="H716" t="s">
        <v>3</v>
      </c>
      <c r="I716" s="1">
        <v>4.0365000131714603E-5</v>
      </c>
      <c r="J716" t="s">
        <v>7</v>
      </c>
      <c r="K716">
        <v>0.81364627900029496</v>
      </c>
      <c r="L716" t="s">
        <v>8</v>
      </c>
      <c r="M716">
        <v>0.86782826300031901</v>
      </c>
      <c r="N716" t="s">
        <v>7</v>
      </c>
      <c r="O716">
        <v>0.99174093200008395</v>
      </c>
      <c r="P716" t="s">
        <v>8</v>
      </c>
      <c r="Q716">
        <v>1.0517110420000699</v>
      </c>
      <c r="R716" t="s">
        <v>7</v>
      </c>
      <c r="S716">
        <v>1.1782544920001701</v>
      </c>
      <c r="T716" t="s">
        <v>8</v>
      </c>
      <c r="U716">
        <v>1.2347803830002699</v>
      </c>
      <c r="V716" t="s">
        <v>7</v>
      </c>
      <c r="W716">
        <v>1.3770045119999801</v>
      </c>
      <c r="X716" t="s">
        <v>8</v>
      </c>
      <c r="Y716">
        <v>1.42366259000027</v>
      </c>
      <c r="Z716" t="s">
        <v>7</v>
      </c>
      <c r="AA716">
        <v>1.59371208600032</v>
      </c>
      <c r="AB716" t="s">
        <v>8</v>
      </c>
      <c r="AC716">
        <v>1.6485986540001201</v>
      </c>
      <c r="AD716" t="s">
        <v>7</v>
      </c>
      <c r="AE716">
        <v>1.9749745200001501</v>
      </c>
      <c r="AF716" t="s">
        <v>8</v>
      </c>
      <c r="AG716">
        <v>2.0220101499999101</v>
      </c>
      <c r="AH716" t="s">
        <v>7</v>
      </c>
      <c r="AI716">
        <v>2.1567447460001801</v>
      </c>
      <c r="AJ716" t="s">
        <v>8</v>
      </c>
      <c r="AK716">
        <v>2.20347016799996</v>
      </c>
      <c r="AL716" t="s">
        <v>7</v>
      </c>
      <c r="AM716">
        <v>2.35615934899988</v>
      </c>
      <c r="AN716" t="s">
        <v>8</v>
      </c>
      <c r="AO716">
        <v>2.4031089889999699</v>
      </c>
      <c r="AP716" t="s">
        <v>7</v>
      </c>
      <c r="AQ716">
        <v>2.6992878210003202</v>
      </c>
      <c r="AR716" t="s">
        <v>8</v>
      </c>
      <c r="AS716">
        <v>2.7505418890000302</v>
      </c>
      <c r="AT716" t="s">
        <v>7</v>
      </c>
      <c r="AU716">
        <v>3.0804650469999602</v>
      </c>
      <c r="AV716" t="s">
        <v>8</v>
      </c>
      <c r="AW716">
        <v>3.1323299999999099</v>
      </c>
      <c r="AX716" t="s">
        <v>4</v>
      </c>
      <c r="AY716">
        <v>3.5023113370002599</v>
      </c>
    </row>
    <row r="717" spans="1:51" x14ac:dyDescent="0.25">
      <c r="A717" s="7">
        <v>42929</v>
      </c>
      <c r="B717" s="3" t="s">
        <v>56</v>
      </c>
      <c r="C717" s="3">
        <f>(COUNT(UserTrials[[#This Row],[Event 1]:[Time 56]])-2)/2</f>
        <v>10</v>
      </c>
      <c r="D717">
        <v>12</v>
      </c>
      <c r="E717" t="s">
        <v>39</v>
      </c>
      <c r="F717" t="s">
        <v>6</v>
      </c>
      <c r="G717" t="s">
        <v>40</v>
      </c>
      <c r="H717" t="s">
        <v>3</v>
      </c>
      <c r="I717" s="1">
        <v>3.9791000290279003E-5</v>
      </c>
      <c r="J717" t="s">
        <v>7</v>
      </c>
      <c r="K717">
        <v>0.39349134200028801</v>
      </c>
      <c r="L717" t="s">
        <v>8</v>
      </c>
      <c r="M717">
        <v>0.45054186800007301</v>
      </c>
      <c r="N717" t="s">
        <v>7</v>
      </c>
      <c r="O717">
        <v>0.57398443300007695</v>
      </c>
      <c r="P717" t="s">
        <v>8</v>
      </c>
      <c r="Q717">
        <v>0.62251672899992605</v>
      </c>
      <c r="R717" t="s">
        <v>7</v>
      </c>
      <c r="S717">
        <v>0.75560158600001104</v>
      </c>
      <c r="T717" t="s">
        <v>8</v>
      </c>
      <c r="U717">
        <v>0.81473841500019195</v>
      </c>
      <c r="V717" t="s">
        <v>7</v>
      </c>
      <c r="W717">
        <v>0.94926801200017497</v>
      </c>
      <c r="X717" t="s">
        <v>8</v>
      </c>
      <c r="Y717">
        <v>1.00445197599992</v>
      </c>
      <c r="Z717" t="s">
        <v>7</v>
      </c>
      <c r="AA717">
        <v>1.1594046469999699</v>
      </c>
      <c r="AB717" t="s">
        <v>8</v>
      </c>
      <c r="AC717">
        <v>1.2124426730001601</v>
      </c>
      <c r="AD717" t="s">
        <v>7</v>
      </c>
      <c r="AE717">
        <v>1.52369197500001</v>
      </c>
      <c r="AF717" t="s">
        <v>8</v>
      </c>
      <c r="AG717">
        <v>1.5796072930002001</v>
      </c>
      <c r="AH717" t="s">
        <v>7</v>
      </c>
      <c r="AI717">
        <v>1.7063654309999901</v>
      </c>
      <c r="AJ717" t="s">
        <v>8</v>
      </c>
      <c r="AK717">
        <v>1.75871345700034</v>
      </c>
      <c r="AL717" t="s">
        <v>7</v>
      </c>
      <c r="AM717">
        <v>1.9115971179999101</v>
      </c>
      <c r="AN717" t="s">
        <v>8</v>
      </c>
      <c r="AO717">
        <v>1.9586793620001099</v>
      </c>
      <c r="AP717" t="s">
        <v>7</v>
      </c>
      <c r="AQ717">
        <v>2.3140304920002501</v>
      </c>
      <c r="AR717" t="s">
        <v>8</v>
      </c>
      <c r="AS717">
        <v>2.3656872670003302</v>
      </c>
      <c r="AT717" t="s">
        <v>7</v>
      </c>
      <c r="AU717">
        <v>2.6984626130001699</v>
      </c>
      <c r="AV717" t="s">
        <v>8</v>
      </c>
      <c r="AW717">
        <v>2.7471858990002098</v>
      </c>
      <c r="AX717" t="s">
        <v>4</v>
      </c>
      <c r="AY717">
        <v>3.1768614640000101</v>
      </c>
    </row>
    <row r="718" spans="1:51" x14ac:dyDescent="0.25">
      <c r="A718" s="7">
        <v>42929</v>
      </c>
      <c r="B718" s="3" t="s">
        <v>56</v>
      </c>
      <c r="C718" s="3">
        <f>(COUNT(UserTrials[[#This Row],[Event 1]:[Time 56]])-2)/2</f>
        <v>10</v>
      </c>
      <c r="D718">
        <v>13</v>
      </c>
      <c r="E718" t="s">
        <v>39</v>
      </c>
      <c r="F718" t="s">
        <v>6</v>
      </c>
      <c r="G718" t="s">
        <v>40</v>
      </c>
      <c r="H718" t="s">
        <v>3</v>
      </c>
      <c r="I718" s="1">
        <v>1.6146000234584702E-5</v>
      </c>
      <c r="J718" t="s">
        <v>7</v>
      </c>
      <c r="K718">
        <v>0.35223909700016498</v>
      </c>
      <c r="L718" t="s">
        <v>8</v>
      </c>
      <c r="M718">
        <v>0.39704029899985399</v>
      </c>
      <c r="N718" t="s">
        <v>7</v>
      </c>
      <c r="O718">
        <v>0.51785494600017001</v>
      </c>
      <c r="P718" t="s">
        <v>8</v>
      </c>
      <c r="Q718">
        <v>0.57596135899984802</v>
      </c>
      <c r="R718" t="s">
        <v>7</v>
      </c>
      <c r="S718">
        <v>0.70451131900017505</v>
      </c>
      <c r="T718" t="s">
        <v>8</v>
      </c>
      <c r="U718">
        <v>0.75598627199997204</v>
      </c>
      <c r="V718" t="s">
        <v>7</v>
      </c>
      <c r="W718">
        <v>0.88922706699986498</v>
      </c>
      <c r="X718" t="s">
        <v>8</v>
      </c>
      <c r="Y718">
        <v>0.95561597999994696</v>
      </c>
      <c r="Z718" t="s">
        <v>7</v>
      </c>
      <c r="AA718">
        <v>1.0925605769998501</v>
      </c>
      <c r="AB718" t="s">
        <v>8</v>
      </c>
      <c r="AC718">
        <v>1.1429932900000399</v>
      </c>
      <c r="AD718" t="s">
        <v>7</v>
      </c>
      <c r="AE718">
        <v>1.45662102999995</v>
      </c>
      <c r="AF718" t="s">
        <v>8</v>
      </c>
      <c r="AG718">
        <v>1.4993464499998399</v>
      </c>
      <c r="AH718" t="s">
        <v>7</v>
      </c>
      <c r="AI718">
        <v>1.6448826629998601</v>
      </c>
      <c r="AJ718" t="s">
        <v>8</v>
      </c>
      <c r="AK718">
        <v>1.7081392320001201</v>
      </c>
      <c r="AL718" t="s">
        <v>7</v>
      </c>
      <c r="AM718">
        <v>1.8621447159998701</v>
      </c>
      <c r="AN718" t="s">
        <v>8</v>
      </c>
      <c r="AO718">
        <v>1.8981422189999599</v>
      </c>
      <c r="AP718" t="s">
        <v>7</v>
      </c>
      <c r="AQ718">
        <v>2.2840734559999798</v>
      </c>
      <c r="AR718" t="s">
        <v>8</v>
      </c>
      <c r="AS718">
        <v>2.3372670029998499</v>
      </c>
      <c r="AT718" t="s">
        <v>7</v>
      </c>
      <c r="AU718">
        <v>2.7173194880001499</v>
      </c>
      <c r="AV718" t="s">
        <v>8</v>
      </c>
      <c r="AW718">
        <v>2.7767555880000101</v>
      </c>
      <c r="AX718" t="s">
        <v>4</v>
      </c>
      <c r="AY718">
        <v>3.0975322350000098</v>
      </c>
    </row>
    <row r="719" spans="1:51" x14ac:dyDescent="0.25">
      <c r="A719" s="7">
        <v>42929</v>
      </c>
      <c r="B719" s="3" t="s">
        <v>56</v>
      </c>
      <c r="C719" s="3">
        <f>(COUNT(UserTrials[[#This Row],[Event 1]:[Time 56]])-2)/2</f>
        <v>10</v>
      </c>
      <c r="D719">
        <v>14</v>
      </c>
      <c r="E719" t="s">
        <v>39</v>
      </c>
      <c r="F719" t="s">
        <v>6</v>
      </c>
      <c r="G719" t="s">
        <v>40</v>
      </c>
      <c r="H719" t="s">
        <v>3</v>
      </c>
      <c r="I719" s="1">
        <v>2.1301999822753701E-5</v>
      </c>
      <c r="J719" t="s">
        <v>7</v>
      </c>
      <c r="K719">
        <v>0.38568732999965499</v>
      </c>
      <c r="L719" t="s">
        <v>8</v>
      </c>
      <c r="M719">
        <v>0.43098186599991001</v>
      </c>
      <c r="N719" t="s">
        <v>7</v>
      </c>
      <c r="O719">
        <v>0.56616687899986495</v>
      </c>
      <c r="P719" t="s">
        <v>8</v>
      </c>
      <c r="Q719">
        <v>0.62691235399961398</v>
      </c>
      <c r="R719" t="s">
        <v>7</v>
      </c>
      <c r="S719">
        <v>0.75842903399961803</v>
      </c>
      <c r="T719" t="s">
        <v>8</v>
      </c>
      <c r="U719">
        <v>0.81154565399992795</v>
      </c>
      <c r="V719" t="s">
        <v>7</v>
      </c>
      <c r="W719">
        <v>0.93916780199970096</v>
      </c>
      <c r="X719" t="s">
        <v>8</v>
      </c>
      <c r="Y719">
        <v>0.99495916199975898</v>
      </c>
      <c r="Z719" t="s">
        <v>7</v>
      </c>
      <c r="AA719">
        <v>1.1622018349998999</v>
      </c>
      <c r="AB719" t="s">
        <v>8</v>
      </c>
      <c r="AC719">
        <v>1.2223590280000201</v>
      </c>
      <c r="AD719" t="s">
        <v>7</v>
      </c>
      <c r="AE719">
        <v>1.51092212999992</v>
      </c>
      <c r="AF719" t="s">
        <v>8</v>
      </c>
      <c r="AG719">
        <v>1.56550072899972</v>
      </c>
      <c r="AH719" t="s">
        <v>7</v>
      </c>
      <c r="AI719">
        <v>1.7009208469999</v>
      </c>
      <c r="AJ719" t="s">
        <v>8</v>
      </c>
      <c r="AK719">
        <v>1.758197311</v>
      </c>
      <c r="AL719" t="s">
        <v>7</v>
      </c>
      <c r="AM719">
        <v>1.9199166489997801</v>
      </c>
      <c r="AN719" t="s">
        <v>8</v>
      </c>
      <c r="AO719">
        <v>1.97422254000002</v>
      </c>
      <c r="AP719" t="s">
        <v>7</v>
      </c>
      <c r="AQ719">
        <v>2.2951637179999098</v>
      </c>
      <c r="AR719" t="s">
        <v>8</v>
      </c>
      <c r="AS719">
        <v>2.36577523599999</v>
      </c>
      <c r="AT719" t="s">
        <v>7</v>
      </c>
      <c r="AU719">
        <v>2.7081575089996401</v>
      </c>
      <c r="AV719" t="s">
        <v>8</v>
      </c>
      <c r="AW719">
        <v>2.76473902499992</v>
      </c>
      <c r="AX719" t="s">
        <v>4</v>
      </c>
      <c r="AY719">
        <v>3.0816121819998399</v>
      </c>
    </row>
    <row r="720" spans="1:51" x14ac:dyDescent="0.25">
      <c r="A720" s="7">
        <v>42929</v>
      </c>
      <c r="B720" s="3" t="s">
        <v>56</v>
      </c>
      <c r="C720" s="3">
        <f>(COUNT(UserTrials[[#This Row],[Event 1]:[Time 56]])-2)/2</f>
        <v>10</v>
      </c>
      <c r="D720">
        <v>15</v>
      </c>
      <c r="E720" t="s">
        <v>39</v>
      </c>
      <c r="F720" t="s">
        <v>6</v>
      </c>
      <c r="G720" t="s">
        <v>40</v>
      </c>
      <c r="H720" t="s">
        <v>3</v>
      </c>
      <c r="I720" s="1">
        <v>3.6249999993742602E-5</v>
      </c>
      <c r="J720" t="s">
        <v>7</v>
      </c>
      <c r="K720">
        <v>0.34909680600003401</v>
      </c>
      <c r="L720" t="s">
        <v>8</v>
      </c>
      <c r="M720">
        <v>0.40554853000003199</v>
      </c>
      <c r="N720" t="s">
        <v>7</v>
      </c>
      <c r="O720">
        <v>0.54330896100009296</v>
      </c>
      <c r="P720" t="s">
        <v>8</v>
      </c>
      <c r="Q720">
        <v>0.59428641400018001</v>
      </c>
      <c r="R720" t="s">
        <v>7</v>
      </c>
      <c r="S720">
        <v>0.74971049199984896</v>
      </c>
      <c r="T720" t="s">
        <v>8</v>
      </c>
      <c r="U720">
        <v>0.80469711200021199</v>
      </c>
      <c r="V720" t="s">
        <v>7</v>
      </c>
      <c r="W720">
        <v>0.94803676099991196</v>
      </c>
      <c r="X720" t="s">
        <v>8</v>
      </c>
      <c r="Y720">
        <v>1.00401192300023</v>
      </c>
      <c r="Z720" t="s">
        <v>7</v>
      </c>
      <c r="AA720">
        <v>1.1714488150000699</v>
      </c>
      <c r="AB720" t="s">
        <v>8</v>
      </c>
      <c r="AC720">
        <v>1.2375411130001299</v>
      </c>
      <c r="AD720" t="s">
        <v>7</v>
      </c>
      <c r="AE720">
        <v>1.6375808930001701</v>
      </c>
      <c r="AF720" t="s">
        <v>8</v>
      </c>
      <c r="AG720">
        <v>1.7024279299998799</v>
      </c>
      <c r="AH720" t="s">
        <v>7</v>
      </c>
      <c r="AI720">
        <v>1.83835023600022</v>
      </c>
      <c r="AJ720" t="s">
        <v>8</v>
      </c>
      <c r="AK720">
        <v>1.89148117800004</v>
      </c>
      <c r="AL720" t="s">
        <v>7</v>
      </c>
      <c r="AM720">
        <v>2.05679270500013</v>
      </c>
      <c r="AN720" t="s">
        <v>8</v>
      </c>
      <c r="AO720">
        <v>2.10825817900013</v>
      </c>
      <c r="AP720" t="s">
        <v>7</v>
      </c>
      <c r="AQ720">
        <v>2.5133974380000801</v>
      </c>
      <c r="AR720" t="s">
        <v>8</v>
      </c>
      <c r="AS720">
        <v>2.56466489100012</v>
      </c>
      <c r="AT720" t="s">
        <v>7</v>
      </c>
      <c r="AU720">
        <v>2.90850414399983</v>
      </c>
      <c r="AV720" t="s">
        <v>8</v>
      </c>
      <c r="AW720">
        <v>2.9614130559998499</v>
      </c>
      <c r="AX720" t="s">
        <v>4</v>
      </c>
      <c r="AY720">
        <v>4.0141697230001201</v>
      </c>
    </row>
    <row r="721" spans="1:51" x14ac:dyDescent="0.25">
      <c r="A721" s="7">
        <v>42929</v>
      </c>
      <c r="B721" s="3" t="s">
        <v>56</v>
      </c>
      <c r="C721" s="3">
        <f>(COUNT(UserTrials[[#This Row],[Event 1]:[Time 56]])-2)/2</f>
        <v>10</v>
      </c>
      <c r="D721">
        <v>16</v>
      </c>
      <c r="E721" t="s">
        <v>39</v>
      </c>
      <c r="F721" t="s">
        <v>9</v>
      </c>
      <c r="G721" t="s">
        <v>40</v>
      </c>
      <c r="H721" t="s">
        <v>3</v>
      </c>
      <c r="I721" s="1">
        <v>2.2551999791176001E-5</v>
      </c>
      <c r="J721" t="s">
        <v>7</v>
      </c>
      <c r="K721">
        <v>6.7836287999998603</v>
      </c>
      <c r="L721" t="s">
        <v>8</v>
      </c>
      <c r="M721">
        <v>6.8485443279996598</v>
      </c>
      <c r="N721" t="s">
        <v>7</v>
      </c>
      <c r="O721">
        <v>6.9490400149997997</v>
      </c>
      <c r="P721" t="s">
        <v>8</v>
      </c>
      <c r="Q721">
        <v>7.0064877810000299</v>
      </c>
      <c r="R721" t="s">
        <v>7</v>
      </c>
      <c r="S721">
        <v>7.14009086699979</v>
      </c>
      <c r="T721" t="s">
        <v>8</v>
      </c>
      <c r="U721">
        <v>7.19695738299969</v>
      </c>
      <c r="V721" t="s">
        <v>7</v>
      </c>
      <c r="W721">
        <v>7.3383852619999699</v>
      </c>
      <c r="X721" t="s">
        <v>8</v>
      </c>
      <c r="Y721">
        <v>7.4039843309997098</v>
      </c>
      <c r="Z721" t="s">
        <v>7</v>
      </c>
      <c r="AA721">
        <v>7.5951414329997498</v>
      </c>
      <c r="AB721" t="s">
        <v>8</v>
      </c>
      <c r="AC721">
        <v>7.64435414699983</v>
      </c>
      <c r="AD721" t="s">
        <v>7</v>
      </c>
      <c r="AE721">
        <v>7.9862275659997897</v>
      </c>
      <c r="AF721" t="s">
        <v>8</v>
      </c>
      <c r="AG721">
        <v>8.0357299669999502</v>
      </c>
      <c r="AH721" t="s">
        <v>7</v>
      </c>
      <c r="AI721">
        <v>8.1679556569997604</v>
      </c>
      <c r="AJ721" t="s">
        <v>8</v>
      </c>
      <c r="AK721">
        <v>8.2211970159996692</v>
      </c>
      <c r="AL721" t="s">
        <v>7</v>
      </c>
      <c r="AM721">
        <v>8.3588684889996294</v>
      </c>
      <c r="AN721" t="s">
        <v>8</v>
      </c>
      <c r="AO721">
        <v>8.4256455790000402</v>
      </c>
      <c r="AP721" t="s">
        <v>7</v>
      </c>
      <c r="AQ721">
        <v>8.8779363009998598</v>
      </c>
      <c r="AR721" t="s">
        <v>8</v>
      </c>
      <c r="AS721">
        <v>8.9152929709998698</v>
      </c>
      <c r="AT721" t="s">
        <v>7</v>
      </c>
      <c r="AU721">
        <v>9.2915625400000792</v>
      </c>
      <c r="AV721" t="s">
        <v>8</v>
      </c>
      <c r="AW721">
        <v>9.3293724390000499</v>
      </c>
      <c r="AX721" t="s">
        <v>4</v>
      </c>
      <c r="AY721">
        <v>9.6544599720000406</v>
      </c>
    </row>
    <row r="722" spans="1:51" x14ac:dyDescent="0.25">
      <c r="A722" s="7">
        <v>42929</v>
      </c>
      <c r="B722" s="3" t="s">
        <v>56</v>
      </c>
      <c r="C722" s="3">
        <f>(COUNT(UserTrials[[#This Row],[Event 1]:[Time 56]])-2)/2</f>
        <v>10</v>
      </c>
      <c r="D722">
        <v>17</v>
      </c>
      <c r="E722" t="s">
        <v>39</v>
      </c>
      <c r="F722" t="s">
        <v>9</v>
      </c>
      <c r="G722" t="s">
        <v>40</v>
      </c>
      <c r="H722" t="s">
        <v>3</v>
      </c>
      <c r="I722" s="1">
        <v>2.07809998755692E-5</v>
      </c>
      <c r="J722" t="s">
        <v>7</v>
      </c>
      <c r="K722">
        <v>0.47158957800002099</v>
      </c>
      <c r="L722" t="s">
        <v>8</v>
      </c>
      <c r="M722">
        <v>0.536551875999975</v>
      </c>
      <c r="N722" t="s">
        <v>7</v>
      </c>
      <c r="O722">
        <v>0.661431107000225</v>
      </c>
      <c r="P722" t="s">
        <v>8</v>
      </c>
      <c r="Q722">
        <v>0.71759673799988299</v>
      </c>
      <c r="R722" t="s">
        <v>7</v>
      </c>
      <c r="S722">
        <v>0.84945966800023598</v>
      </c>
      <c r="T722" t="s">
        <v>8</v>
      </c>
      <c r="U722">
        <v>0.89890628700004505</v>
      </c>
      <c r="V722" t="s">
        <v>7</v>
      </c>
      <c r="W722">
        <v>1.06265427200014</v>
      </c>
      <c r="X722" t="s">
        <v>8</v>
      </c>
      <c r="Y722">
        <v>1.11392912100018</v>
      </c>
      <c r="Z722" t="s">
        <v>7</v>
      </c>
      <c r="AA722">
        <v>1.2957257020002499</v>
      </c>
      <c r="AB722" t="s">
        <v>8</v>
      </c>
      <c r="AC722">
        <v>1.3476122689999099</v>
      </c>
      <c r="AD722" t="s">
        <v>7</v>
      </c>
      <c r="AE722">
        <v>1.71621340000001</v>
      </c>
      <c r="AF722" t="s">
        <v>8</v>
      </c>
      <c r="AG722">
        <v>1.7537842890001201</v>
      </c>
      <c r="AH722" t="s">
        <v>7</v>
      </c>
      <c r="AI722">
        <v>1.91632326399985</v>
      </c>
      <c r="AJ722" t="s">
        <v>8</v>
      </c>
      <c r="AK722">
        <v>1.96873701899994</v>
      </c>
      <c r="AL722" t="s">
        <v>7</v>
      </c>
      <c r="AM722">
        <v>2.1026574490001599</v>
      </c>
      <c r="AN722" t="s">
        <v>8</v>
      </c>
      <c r="AO722">
        <v>2.1510325580002201</v>
      </c>
      <c r="AP722" t="s">
        <v>7</v>
      </c>
      <c r="AQ722">
        <v>2.5351674920002498</v>
      </c>
      <c r="AR722" t="s">
        <v>8</v>
      </c>
      <c r="AS722">
        <v>2.58393239299994</v>
      </c>
      <c r="AT722" t="s">
        <v>7</v>
      </c>
      <c r="AU722">
        <v>2.9453539390001402</v>
      </c>
      <c r="AV722" t="s">
        <v>8</v>
      </c>
      <c r="AW722">
        <v>2.9918289960000899</v>
      </c>
      <c r="AX722" t="s">
        <v>4</v>
      </c>
      <c r="AY722">
        <v>3.3625315839999499</v>
      </c>
    </row>
    <row r="723" spans="1:51" x14ac:dyDescent="0.25">
      <c r="A723" s="7">
        <v>42929</v>
      </c>
      <c r="B723" s="3" t="s">
        <v>56</v>
      </c>
      <c r="C723" s="3">
        <f>(COUNT(UserTrials[[#This Row],[Event 1]:[Time 56]])-2)/2</f>
        <v>10</v>
      </c>
      <c r="D723">
        <v>18</v>
      </c>
      <c r="E723" t="s">
        <v>39</v>
      </c>
      <c r="F723" t="s">
        <v>9</v>
      </c>
      <c r="G723" t="s">
        <v>40</v>
      </c>
      <c r="H723" t="s">
        <v>3</v>
      </c>
      <c r="I723" s="1">
        <v>3.3021000035660102E-5</v>
      </c>
      <c r="J723" t="s">
        <v>7</v>
      </c>
      <c r="K723">
        <v>0.407179364000057</v>
      </c>
      <c r="L723" t="s">
        <v>8</v>
      </c>
      <c r="M723">
        <v>0.455514628999935</v>
      </c>
      <c r="N723" t="s">
        <v>7</v>
      </c>
      <c r="O723">
        <v>0.57596859900013397</v>
      </c>
      <c r="P723" t="s">
        <v>8</v>
      </c>
      <c r="Q723">
        <v>0.61897110400013799</v>
      </c>
      <c r="R723" t="s">
        <v>7</v>
      </c>
      <c r="S723">
        <v>0.78983622500027195</v>
      </c>
      <c r="T723" t="s">
        <v>8</v>
      </c>
      <c r="U723">
        <v>0.842412636000062</v>
      </c>
      <c r="V723" t="s">
        <v>7</v>
      </c>
      <c r="W723">
        <v>1.00548187100002</v>
      </c>
      <c r="X723" t="s">
        <v>8</v>
      </c>
      <c r="Y723">
        <v>1.0527861469999999</v>
      </c>
      <c r="Z723" t="s">
        <v>7</v>
      </c>
      <c r="AA723">
        <v>1.2280975700000401</v>
      </c>
      <c r="AB723" t="s">
        <v>8</v>
      </c>
      <c r="AC723">
        <v>1.28281320099995</v>
      </c>
      <c r="AD723" t="s">
        <v>7</v>
      </c>
      <c r="AE723">
        <v>1.6242861519999601</v>
      </c>
      <c r="AF723" t="s">
        <v>8</v>
      </c>
      <c r="AG723">
        <v>1.6725494900001601</v>
      </c>
      <c r="AH723" t="s">
        <v>7</v>
      </c>
      <c r="AI723">
        <v>1.83405528699995</v>
      </c>
      <c r="AJ723" t="s">
        <v>8</v>
      </c>
      <c r="AK723">
        <v>1.88785013599999</v>
      </c>
      <c r="AL723" t="s">
        <v>7</v>
      </c>
      <c r="AM723">
        <v>2.04931207900017</v>
      </c>
      <c r="AN723" t="s">
        <v>8</v>
      </c>
      <c r="AO723">
        <v>2.0958784899999001</v>
      </c>
      <c r="AP723" t="s">
        <v>7</v>
      </c>
      <c r="AQ723">
        <v>2.4766491529999199</v>
      </c>
      <c r="AR723" t="s">
        <v>8</v>
      </c>
      <c r="AS723">
        <v>2.5183581679998399</v>
      </c>
      <c r="AT723" t="s">
        <v>7</v>
      </c>
      <c r="AU723">
        <v>2.9231317500002598</v>
      </c>
      <c r="AV723" t="s">
        <v>8</v>
      </c>
      <c r="AW723">
        <v>2.9653837330001802</v>
      </c>
      <c r="AX723" t="s">
        <v>4</v>
      </c>
      <c r="AY723">
        <v>3.2708041800001402</v>
      </c>
    </row>
    <row r="724" spans="1:51" x14ac:dyDescent="0.25">
      <c r="A724" s="7">
        <v>42929</v>
      </c>
      <c r="B724" s="3" t="s">
        <v>56</v>
      </c>
      <c r="C724" s="3">
        <f>(COUNT(UserTrials[[#This Row],[Event 1]:[Time 56]])-2)/2</f>
        <v>10</v>
      </c>
      <c r="D724">
        <v>19</v>
      </c>
      <c r="E724" t="s">
        <v>39</v>
      </c>
      <c r="F724" t="s">
        <v>9</v>
      </c>
      <c r="G724" t="s">
        <v>40</v>
      </c>
      <c r="H724" t="s">
        <v>3</v>
      </c>
      <c r="I724" s="1">
        <v>1.8855000234907402E-5</v>
      </c>
      <c r="J724" t="s">
        <v>7</v>
      </c>
      <c r="K724">
        <v>0.441320878000169</v>
      </c>
      <c r="L724" t="s">
        <v>8</v>
      </c>
      <c r="M724">
        <v>0.48696036199998999</v>
      </c>
      <c r="N724" t="s">
        <v>7</v>
      </c>
      <c r="O724">
        <v>0.61577167700033897</v>
      </c>
      <c r="P724" t="s">
        <v>8</v>
      </c>
      <c r="Q724">
        <v>0.66025329600006399</v>
      </c>
      <c r="R724" t="s">
        <v>7</v>
      </c>
      <c r="S724">
        <v>0.80344450800021106</v>
      </c>
      <c r="T724" t="s">
        <v>8</v>
      </c>
      <c r="U724">
        <v>0.85363149200020405</v>
      </c>
      <c r="V724" t="s">
        <v>7</v>
      </c>
      <c r="W724">
        <v>1.16411334600024</v>
      </c>
      <c r="X724" t="s">
        <v>8</v>
      </c>
      <c r="Y724">
        <v>1.20998913099992</v>
      </c>
      <c r="Z724" t="s">
        <v>7</v>
      </c>
      <c r="AA724">
        <v>1.5717710950002499</v>
      </c>
      <c r="AB724" t="s">
        <v>8</v>
      </c>
      <c r="AC724">
        <v>1.6164596930002499</v>
      </c>
      <c r="AD724" t="s">
        <v>7</v>
      </c>
      <c r="AE724">
        <v>1.76980246900029</v>
      </c>
      <c r="AF724" t="s">
        <v>8</v>
      </c>
      <c r="AG724">
        <v>1.8233337760002499</v>
      </c>
      <c r="AH724" t="s">
        <v>7</v>
      </c>
      <c r="AI724">
        <v>1.99370473099997</v>
      </c>
      <c r="AJ724" t="s">
        <v>8</v>
      </c>
      <c r="AK724">
        <v>2.0373736930000601</v>
      </c>
      <c r="AL724" t="s">
        <v>7</v>
      </c>
      <c r="AM724">
        <v>2.48533649800037</v>
      </c>
      <c r="AN724" t="s">
        <v>8</v>
      </c>
      <c r="AO724">
        <v>2.52750811700025</v>
      </c>
      <c r="AP724" t="s">
        <v>7</v>
      </c>
      <c r="AQ724">
        <v>2.9834754540001902</v>
      </c>
      <c r="AR724" t="s">
        <v>8</v>
      </c>
      <c r="AS724">
        <v>3.0344651469999899</v>
      </c>
      <c r="AT724" t="s">
        <v>7</v>
      </c>
      <c r="AU724">
        <v>3.4407258640003402</v>
      </c>
      <c r="AV724" t="s">
        <v>8</v>
      </c>
      <c r="AW724">
        <v>3.50585691200012</v>
      </c>
      <c r="AX724" t="s">
        <v>4</v>
      </c>
      <c r="AY724">
        <v>3.9054270560000002</v>
      </c>
    </row>
    <row r="725" spans="1:51" x14ac:dyDescent="0.25">
      <c r="A725" s="7">
        <v>42929</v>
      </c>
      <c r="B725" s="3" t="s">
        <v>56</v>
      </c>
      <c r="C725" s="3">
        <f>(COUNT(UserTrials[[#This Row],[Event 1]:[Time 56]])-2)/2</f>
        <v>10</v>
      </c>
      <c r="D725">
        <v>20</v>
      </c>
      <c r="E725" t="s">
        <v>39</v>
      </c>
      <c r="F725" t="s">
        <v>9</v>
      </c>
      <c r="G725" t="s">
        <v>40</v>
      </c>
      <c r="H725" t="s">
        <v>3</v>
      </c>
      <c r="I725" s="1">
        <v>7.55199971536058E-6</v>
      </c>
      <c r="J725" t="s">
        <v>7</v>
      </c>
      <c r="K725">
        <v>0.513108488999932</v>
      </c>
      <c r="L725" t="s">
        <v>8</v>
      </c>
      <c r="M725">
        <v>0.56919713999968702</v>
      </c>
      <c r="N725" t="s">
        <v>7</v>
      </c>
      <c r="O725">
        <v>0.72152929100002405</v>
      </c>
      <c r="P725" t="s">
        <v>8</v>
      </c>
      <c r="Q725">
        <v>0.77344169199977797</v>
      </c>
      <c r="R725" t="s">
        <v>7</v>
      </c>
      <c r="S725">
        <v>0.89590477699994098</v>
      </c>
      <c r="T725" t="s">
        <v>8</v>
      </c>
      <c r="U725">
        <v>0.94292837500006499</v>
      </c>
      <c r="V725" t="s">
        <v>7</v>
      </c>
      <c r="W725">
        <v>1.1025354749999601</v>
      </c>
      <c r="X725" t="s">
        <v>8</v>
      </c>
      <c r="Y725">
        <v>1.14969626099991</v>
      </c>
      <c r="Z725" t="s">
        <v>7</v>
      </c>
      <c r="AA725">
        <v>1.32433007999998</v>
      </c>
      <c r="AB725" t="s">
        <v>8</v>
      </c>
      <c r="AC725">
        <v>1.3736567519999801</v>
      </c>
      <c r="AD725" t="s">
        <v>7</v>
      </c>
      <c r="AE725">
        <v>1.6904105849998801</v>
      </c>
      <c r="AF725" t="s">
        <v>8</v>
      </c>
      <c r="AG725">
        <v>1.73992923600008</v>
      </c>
      <c r="AH725" t="s">
        <v>7</v>
      </c>
      <c r="AI725">
        <v>1.8799738329998901</v>
      </c>
      <c r="AJ725" t="s">
        <v>8</v>
      </c>
      <c r="AK725">
        <v>1.93812363100005</v>
      </c>
      <c r="AL725" t="s">
        <v>7</v>
      </c>
      <c r="AM725">
        <v>2.1046015639999398</v>
      </c>
      <c r="AN725" t="s">
        <v>8</v>
      </c>
      <c r="AO725">
        <v>2.16978365399972</v>
      </c>
      <c r="AP725" t="s">
        <v>7</v>
      </c>
      <c r="AQ725">
        <v>2.53129561700006</v>
      </c>
      <c r="AR725" t="s">
        <v>8</v>
      </c>
      <c r="AS725">
        <v>2.5783511419999701</v>
      </c>
      <c r="AT725" t="s">
        <v>7</v>
      </c>
      <c r="AU725">
        <v>3.0161562379998901</v>
      </c>
      <c r="AV725" t="s">
        <v>8</v>
      </c>
      <c r="AW725">
        <v>3.0731374419997302</v>
      </c>
      <c r="AX725" t="s">
        <v>4</v>
      </c>
      <c r="AY725">
        <v>3.4817251389999901</v>
      </c>
    </row>
    <row r="726" spans="1:51" x14ac:dyDescent="0.25">
      <c r="A726" s="7">
        <v>42929</v>
      </c>
      <c r="B726" s="3" t="s">
        <v>56</v>
      </c>
      <c r="C726" s="3">
        <f>(COUNT(UserTrials[[#This Row],[Event 1]:[Time 56]])-2)/2</f>
        <v>10</v>
      </c>
      <c r="D726">
        <v>21</v>
      </c>
      <c r="E726" t="s">
        <v>39</v>
      </c>
      <c r="F726" t="s">
        <v>9</v>
      </c>
      <c r="G726" t="s">
        <v>40</v>
      </c>
      <c r="H726" t="s">
        <v>3</v>
      </c>
      <c r="I726" s="1">
        <v>1.32810000650351E-5</v>
      </c>
      <c r="J726" t="s">
        <v>7</v>
      </c>
      <c r="K726">
        <v>0.98453296300021897</v>
      </c>
      <c r="L726" t="s">
        <v>8</v>
      </c>
      <c r="M726">
        <v>1.0332340089998899</v>
      </c>
      <c r="N726" t="s">
        <v>7</v>
      </c>
      <c r="O726">
        <v>1.6809270419998901</v>
      </c>
      <c r="P726" t="s">
        <v>8</v>
      </c>
      <c r="Q726">
        <v>1.7228553800000499</v>
      </c>
      <c r="R726" t="s">
        <v>7</v>
      </c>
      <c r="S726">
        <v>1.84788200699995</v>
      </c>
      <c r="T726" t="s">
        <v>8</v>
      </c>
      <c r="U726">
        <v>1.9055525859998801</v>
      </c>
      <c r="V726" t="s">
        <v>7</v>
      </c>
      <c r="W726">
        <v>2.0460478600002698</v>
      </c>
      <c r="X726" t="s">
        <v>8</v>
      </c>
      <c r="Y726">
        <v>2.0950627090000999</v>
      </c>
      <c r="Z726" t="s">
        <v>7</v>
      </c>
      <c r="AA726">
        <v>2.2538868390001801</v>
      </c>
      <c r="AB726" t="s">
        <v>8</v>
      </c>
      <c r="AC726">
        <v>2.3103689280001101</v>
      </c>
      <c r="AD726" t="s">
        <v>7</v>
      </c>
      <c r="AE726">
        <v>2.6695726620000602</v>
      </c>
      <c r="AF726" t="s">
        <v>8</v>
      </c>
      <c r="AG726">
        <v>2.7255626669998398</v>
      </c>
      <c r="AH726" t="s">
        <v>7</v>
      </c>
      <c r="AI726">
        <v>2.8599008060000402</v>
      </c>
      <c r="AJ726" t="s">
        <v>8</v>
      </c>
      <c r="AK726">
        <v>2.9244189370001501</v>
      </c>
      <c r="AL726" t="s">
        <v>7</v>
      </c>
      <c r="AM726">
        <v>3.0580647320002701</v>
      </c>
      <c r="AN726" t="s">
        <v>8</v>
      </c>
      <c r="AO726">
        <v>3.1151327580000698</v>
      </c>
      <c r="AP726" t="s">
        <v>7</v>
      </c>
      <c r="AQ726">
        <v>3.5088104020000999</v>
      </c>
      <c r="AR726" t="s">
        <v>8</v>
      </c>
      <c r="AS726">
        <v>3.55503686400015</v>
      </c>
      <c r="AT726" t="s">
        <v>7</v>
      </c>
      <c r="AU726">
        <v>3.9543319039999001</v>
      </c>
      <c r="AV726" t="s">
        <v>8</v>
      </c>
      <c r="AW726">
        <v>4.0097170140002101</v>
      </c>
      <c r="AX726" t="s">
        <v>4</v>
      </c>
      <c r="AY726">
        <v>4.4179501799999299</v>
      </c>
    </row>
    <row r="727" spans="1:51" x14ac:dyDescent="0.25">
      <c r="A727" s="7">
        <v>42929</v>
      </c>
      <c r="B727" s="3" t="s">
        <v>56</v>
      </c>
      <c r="C727" s="3">
        <f>(COUNT(UserTrials[[#This Row],[Event 1]:[Time 56]])-2)/2</f>
        <v>10</v>
      </c>
      <c r="D727">
        <v>22</v>
      </c>
      <c r="E727" t="s">
        <v>39</v>
      </c>
      <c r="F727" t="s">
        <v>9</v>
      </c>
      <c r="G727" t="s">
        <v>40</v>
      </c>
      <c r="H727" t="s">
        <v>3</v>
      </c>
      <c r="I727" s="1">
        <v>8.1250000221189095E-6</v>
      </c>
      <c r="J727" t="s">
        <v>7</v>
      </c>
      <c r="K727">
        <v>0.42310097900008198</v>
      </c>
      <c r="L727" t="s">
        <v>8</v>
      </c>
      <c r="M727">
        <v>0.47073067199971702</v>
      </c>
      <c r="N727" t="s">
        <v>7</v>
      </c>
      <c r="O727">
        <v>0.59543990299971405</v>
      </c>
      <c r="P727" t="s">
        <v>8</v>
      </c>
      <c r="Q727">
        <v>0.65331730399975596</v>
      </c>
      <c r="R727" t="s">
        <v>7</v>
      </c>
      <c r="S727">
        <v>0.76243403399985199</v>
      </c>
      <c r="T727" t="s">
        <v>8</v>
      </c>
      <c r="U727">
        <v>0.82673685300005595</v>
      </c>
      <c r="V727" t="s">
        <v>7</v>
      </c>
      <c r="W727">
        <v>0.96146952299977695</v>
      </c>
      <c r="X727" t="s">
        <v>8</v>
      </c>
      <c r="Y727">
        <v>1.0181594239998</v>
      </c>
      <c r="Z727" t="s">
        <v>7</v>
      </c>
      <c r="AA727">
        <v>1.26125564599988</v>
      </c>
      <c r="AB727" t="s">
        <v>8</v>
      </c>
      <c r="AC727">
        <v>1.3179684639999301</v>
      </c>
      <c r="AD727" t="s">
        <v>7</v>
      </c>
      <c r="AE727">
        <v>1.75089616400009</v>
      </c>
      <c r="AF727" t="s">
        <v>8</v>
      </c>
      <c r="AG727">
        <v>1.80604861699976</v>
      </c>
      <c r="AH727" t="s">
        <v>7</v>
      </c>
      <c r="AI727">
        <v>1.9485583189998501</v>
      </c>
      <c r="AJ727" t="s">
        <v>8</v>
      </c>
      <c r="AK727">
        <v>2.0050622310000099</v>
      </c>
      <c r="AL727" t="s">
        <v>7</v>
      </c>
      <c r="AM727">
        <v>2.1383690150000798</v>
      </c>
      <c r="AN727" t="s">
        <v>8</v>
      </c>
      <c r="AO727">
        <v>2.18771870699993</v>
      </c>
      <c r="AP727" t="s">
        <v>7</v>
      </c>
      <c r="AQ727">
        <v>2.6640245879998399</v>
      </c>
      <c r="AR727" t="s">
        <v>8</v>
      </c>
      <c r="AS727">
        <v>2.71930167699974</v>
      </c>
      <c r="AT727" t="s">
        <v>7</v>
      </c>
      <c r="AU727">
        <v>3.1278757279997</v>
      </c>
      <c r="AV727" t="s">
        <v>8</v>
      </c>
      <c r="AW727">
        <v>3.1760544310000101</v>
      </c>
      <c r="AX727" t="s">
        <v>4</v>
      </c>
      <c r="AY727">
        <v>4.3077713160000703</v>
      </c>
    </row>
    <row r="728" spans="1:51" x14ac:dyDescent="0.25">
      <c r="A728" s="7">
        <v>42929</v>
      </c>
      <c r="B728" s="3" t="s">
        <v>56</v>
      </c>
      <c r="C728" s="3">
        <f>(COUNT(UserTrials[[#This Row],[Event 1]:[Time 56]])-2)/2</f>
        <v>10</v>
      </c>
      <c r="D728">
        <v>23</v>
      </c>
      <c r="E728" t="s">
        <v>39</v>
      </c>
      <c r="F728" t="s">
        <v>11</v>
      </c>
      <c r="G728" t="s">
        <v>40</v>
      </c>
      <c r="H728" t="s">
        <v>3</v>
      </c>
      <c r="I728" s="1">
        <v>3.47920004060142E-5</v>
      </c>
      <c r="J728" t="s">
        <v>7</v>
      </c>
      <c r="K728">
        <v>0.42658884500042399</v>
      </c>
      <c r="L728" t="s">
        <v>8</v>
      </c>
      <c r="M728">
        <v>0.507881822000399</v>
      </c>
      <c r="N728" t="s">
        <v>7</v>
      </c>
      <c r="O728">
        <v>0.582764329000383</v>
      </c>
      <c r="P728" t="s">
        <v>8</v>
      </c>
      <c r="Q728">
        <v>0.65609621100020299</v>
      </c>
      <c r="R728" t="s">
        <v>7</v>
      </c>
      <c r="S728">
        <v>0.73221132300022795</v>
      </c>
      <c r="T728" t="s">
        <v>8</v>
      </c>
      <c r="U728">
        <v>0.79752487100040503</v>
      </c>
      <c r="V728" t="s">
        <v>7</v>
      </c>
      <c r="W728">
        <v>0.87327305600001603</v>
      </c>
      <c r="X728" t="s">
        <v>8</v>
      </c>
      <c r="Y728">
        <v>0.93787634400041497</v>
      </c>
      <c r="Z728" t="s">
        <v>7</v>
      </c>
      <c r="AA728">
        <v>1.0231590600001199</v>
      </c>
      <c r="AB728" t="s">
        <v>8</v>
      </c>
      <c r="AC728">
        <v>1.07957453500011</v>
      </c>
      <c r="AD728" t="s">
        <v>7</v>
      </c>
      <c r="AE728">
        <v>1.21515408000004</v>
      </c>
      <c r="AF728" t="s">
        <v>8</v>
      </c>
      <c r="AG728">
        <v>1.2951694000003</v>
      </c>
      <c r="AH728" t="s">
        <v>7</v>
      </c>
      <c r="AI728">
        <v>1.59662312800037</v>
      </c>
      <c r="AJ728" t="s">
        <v>8</v>
      </c>
      <c r="AK728">
        <v>1.6852317830002901</v>
      </c>
      <c r="AL728" t="s">
        <v>7</v>
      </c>
      <c r="AM728">
        <v>1.7771096559999899</v>
      </c>
      <c r="AN728" t="s">
        <v>8</v>
      </c>
      <c r="AO728">
        <v>1.8509466430000401</v>
      </c>
      <c r="AP728" t="s">
        <v>7</v>
      </c>
      <c r="AQ728">
        <v>1.9534111840002799</v>
      </c>
      <c r="AR728" t="s">
        <v>8</v>
      </c>
      <c r="AS728">
        <v>2.0273648890001801</v>
      </c>
      <c r="AT728" t="s">
        <v>7</v>
      </c>
      <c r="AU728">
        <v>2.3092553340002202</v>
      </c>
      <c r="AV728" t="s">
        <v>8</v>
      </c>
      <c r="AW728">
        <v>2.3926385200002098</v>
      </c>
      <c r="AX728" t="s">
        <v>4</v>
      </c>
      <c r="AY728">
        <v>2.9089795610002498</v>
      </c>
    </row>
    <row r="729" spans="1:51" x14ac:dyDescent="0.25">
      <c r="A729" s="7">
        <v>42929</v>
      </c>
      <c r="B729" s="3" t="s">
        <v>56</v>
      </c>
      <c r="C729" s="3">
        <f>(COUNT(UserTrials[[#This Row],[Event 1]:[Time 56]])-2)/2</f>
        <v>10</v>
      </c>
      <c r="D729">
        <v>24</v>
      </c>
      <c r="E729" t="s">
        <v>39</v>
      </c>
      <c r="F729" t="s">
        <v>11</v>
      </c>
      <c r="G729" t="s">
        <v>40</v>
      </c>
      <c r="H729" t="s">
        <v>3</v>
      </c>
      <c r="I729" s="1">
        <v>2.8750000183208599E-5</v>
      </c>
      <c r="J729" t="s">
        <v>7</v>
      </c>
      <c r="K729">
        <v>1.0748162540003201</v>
      </c>
      <c r="L729" t="s">
        <v>8</v>
      </c>
      <c r="M729">
        <v>1.1547607410002401</v>
      </c>
      <c r="N729" t="s">
        <v>7</v>
      </c>
      <c r="O729">
        <v>1.23221876900015</v>
      </c>
      <c r="P729" t="s">
        <v>8</v>
      </c>
      <c r="Q729">
        <v>1.3023936200002</v>
      </c>
      <c r="R729" t="s">
        <v>7</v>
      </c>
      <c r="S729">
        <v>1.377504305</v>
      </c>
      <c r="T729" t="s">
        <v>8</v>
      </c>
      <c r="U729">
        <v>1.4508883739999801</v>
      </c>
      <c r="V729" t="s">
        <v>7</v>
      </c>
      <c r="W729">
        <v>1.54420124800026</v>
      </c>
      <c r="X729" t="s">
        <v>8</v>
      </c>
      <c r="Y729">
        <v>1.6003657330002099</v>
      </c>
      <c r="Z729" t="s">
        <v>7</v>
      </c>
      <c r="AA729">
        <v>1.7027730350000601</v>
      </c>
      <c r="AB729" t="s">
        <v>8</v>
      </c>
      <c r="AC729">
        <v>1.7741169480000201</v>
      </c>
      <c r="AD729" t="s">
        <v>7</v>
      </c>
      <c r="AE729">
        <v>2.0423427559999201</v>
      </c>
      <c r="AF729" t="s">
        <v>8</v>
      </c>
      <c r="AG729">
        <v>2.1319711510000099</v>
      </c>
      <c r="AH729" t="s">
        <v>7</v>
      </c>
      <c r="AI729">
        <v>2.2163875129999702</v>
      </c>
      <c r="AJ729" t="s">
        <v>8</v>
      </c>
      <c r="AK729">
        <v>2.2970027290002601</v>
      </c>
      <c r="AL729" t="s">
        <v>7</v>
      </c>
      <c r="AM729">
        <v>2.3989344060000799</v>
      </c>
      <c r="AN729" t="s">
        <v>8</v>
      </c>
      <c r="AO729">
        <v>2.4811658210001002</v>
      </c>
      <c r="AP729" t="s">
        <v>7</v>
      </c>
      <c r="AQ729">
        <v>2.7551751710002401</v>
      </c>
      <c r="AR729" t="s">
        <v>8</v>
      </c>
      <c r="AS729">
        <v>2.8448966380001299</v>
      </c>
      <c r="AT729" t="s">
        <v>7</v>
      </c>
      <c r="AU729">
        <v>3.1450086469999401</v>
      </c>
      <c r="AV729" t="s">
        <v>8</v>
      </c>
      <c r="AW729">
        <v>3.25068667899995</v>
      </c>
      <c r="AX729" t="s">
        <v>4</v>
      </c>
      <c r="AY729">
        <v>3.50334540199992</v>
      </c>
    </row>
    <row r="730" spans="1:51" x14ac:dyDescent="0.25">
      <c r="A730" s="7">
        <v>42929</v>
      </c>
      <c r="B730" s="3" t="s">
        <v>56</v>
      </c>
      <c r="C730" s="3">
        <f>(COUNT(UserTrials[[#This Row],[Event 1]:[Time 56]])-2)/2</f>
        <v>10</v>
      </c>
      <c r="D730">
        <v>25</v>
      </c>
      <c r="E730" t="s">
        <v>39</v>
      </c>
      <c r="F730" t="s">
        <v>11</v>
      </c>
      <c r="G730" t="s">
        <v>40</v>
      </c>
      <c r="H730" t="s">
        <v>3</v>
      </c>
      <c r="I730" s="1">
        <v>3.53650002580252E-5</v>
      </c>
      <c r="J730" t="s">
        <v>7</v>
      </c>
      <c r="K730">
        <v>0.43213186599996301</v>
      </c>
      <c r="L730" t="s">
        <v>8</v>
      </c>
      <c r="M730">
        <v>0.49345359100016101</v>
      </c>
      <c r="N730" t="s">
        <v>7</v>
      </c>
      <c r="O730">
        <v>0.57100427600016701</v>
      </c>
      <c r="P730" t="s">
        <v>8</v>
      </c>
      <c r="Q730">
        <v>0.65084845100000099</v>
      </c>
      <c r="R730" t="s">
        <v>7</v>
      </c>
      <c r="S730">
        <v>0.74361736600030703</v>
      </c>
      <c r="T730" t="s">
        <v>8</v>
      </c>
      <c r="U730">
        <v>0.819687478000105</v>
      </c>
      <c r="V730" t="s">
        <v>7</v>
      </c>
      <c r="W730">
        <v>0.91087160100005304</v>
      </c>
      <c r="X730" t="s">
        <v>8</v>
      </c>
      <c r="Y730">
        <v>0.98440796300019395</v>
      </c>
      <c r="Z730" t="s">
        <v>7</v>
      </c>
      <c r="AA730">
        <v>1.0936899010002801</v>
      </c>
      <c r="AB730" t="s">
        <v>8</v>
      </c>
      <c r="AC730">
        <v>1.1647421480001801</v>
      </c>
      <c r="AD730" t="s">
        <v>7</v>
      </c>
      <c r="AE730">
        <v>1.4494623320001601</v>
      </c>
      <c r="AF730" t="s">
        <v>8</v>
      </c>
      <c r="AG730">
        <v>1.5399996850001101</v>
      </c>
      <c r="AH730" t="s">
        <v>7</v>
      </c>
      <c r="AI730">
        <v>1.63348859999996</v>
      </c>
      <c r="AJ730" t="s">
        <v>8</v>
      </c>
      <c r="AK730">
        <v>1.7122428269999499</v>
      </c>
      <c r="AL730" t="s">
        <v>7</v>
      </c>
      <c r="AM730">
        <v>1.82099684800004</v>
      </c>
      <c r="AN730" t="s">
        <v>8</v>
      </c>
      <c r="AO730">
        <v>1.91294638900035</v>
      </c>
      <c r="AP730" t="s">
        <v>7</v>
      </c>
      <c r="AQ730">
        <v>2.1908341770003901</v>
      </c>
      <c r="AR730" t="s">
        <v>8</v>
      </c>
      <c r="AS730">
        <v>2.2848835090003301</v>
      </c>
      <c r="AT730" t="s">
        <v>7</v>
      </c>
      <c r="AU730">
        <v>2.58065025700034</v>
      </c>
      <c r="AV730" t="s">
        <v>8</v>
      </c>
      <c r="AW730">
        <v>2.6672225580000402</v>
      </c>
      <c r="AX730" t="s">
        <v>4</v>
      </c>
      <c r="AY730">
        <v>3.0265452500002499</v>
      </c>
    </row>
    <row r="731" spans="1:51" x14ac:dyDescent="0.25">
      <c r="A731" s="7">
        <v>42929</v>
      </c>
      <c r="B731" s="3" t="s">
        <v>56</v>
      </c>
      <c r="C731" s="3">
        <f>(COUNT(UserTrials[[#This Row],[Event 1]:[Time 56]])-2)/2</f>
        <v>10</v>
      </c>
      <c r="D731">
        <v>26</v>
      </c>
      <c r="E731" t="s">
        <v>39</v>
      </c>
      <c r="F731" t="s">
        <v>11</v>
      </c>
      <c r="G731" t="s">
        <v>40</v>
      </c>
      <c r="H731" t="s">
        <v>3</v>
      </c>
      <c r="I731" s="1">
        <v>3.4374999813735397E-5</v>
      </c>
      <c r="J731" t="s">
        <v>7</v>
      </c>
      <c r="K731">
        <v>0.646584908000022</v>
      </c>
      <c r="L731" t="s">
        <v>8</v>
      </c>
      <c r="M731">
        <v>0.67623985899990602</v>
      </c>
      <c r="N731" t="s">
        <v>7</v>
      </c>
      <c r="O731">
        <v>0.78538721399991096</v>
      </c>
      <c r="P731" t="s">
        <v>8</v>
      </c>
      <c r="Q731">
        <v>0.82350700899996798</v>
      </c>
      <c r="R731" t="s">
        <v>7</v>
      </c>
      <c r="S731">
        <v>0.93433712500018296</v>
      </c>
      <c r="T731" t="s">
        <v>8</v>
      </c>
      <c r="U731">
        <v>0.97316843099997596</v>
      </c>
      <c r="V731" t="s">
        <v>7</v>
      </c>
      <c r="W731">
        <v>1.0837031810001401</v>
      </c>
      <c r="X731" t="s">
        <v>8</v>
      </c>
      <c r="Y731">
        <v>1.12208901799976</v>
      </c>
      <c r="Z731" t="s">
        <v>7</v>
      </c>
      <c r="AA731">
        <v>1.24924574999977</v>
      </c>
      <c r="AB731" t="s">
        <v>8</v>
      </c>
      <c r="AC731">
        <v>1.2900392950000401</v>
      </c>
      <c r="AD731" t="s">
        <v>7</v>
      </c>
      <c r="AE731">
        <v>1.58076557399999</v>
      </c>
      <c r="AF731" t="s">
        <v>8</v>
      </c>
      <c r="AG731">
        <v>1.6210751100002101</v>
      </c>
      <c r="AH731" t="s">
        <v>7</v>
      </c>
      <c r="AI731">
        <v>1.73883095500013</v>
      </c>
      <c r="AJ731" t="s">
        <v>8</v>
      </c>
      <c r="AK731">
        <v>1.7865837720000799</v>
      </c>
      <c r="AL731" t="s">
        <v>7</v>
      </c>
      <c r="AM731">
        <v>1.9042080539998001</v>
      </c>
      <c r="AN731" t="s">
        <v>8</v>
      </c>
      <c r="AO731">
        <v>1.9526949860000899</v>
      </c>
      <c r="AP731" t="s">
        <v>7</v>
      </c>
      <c r="AQ731">
        <v>2.30360575099985</v>
      </c>
      <c r="AR731" t="s">
        <v>8</v>
      </c>
      <c r="AS731">
        <v>2.35127955699999</v>
      </c>
      <c r="AT731" t="s">
        <v>7</v>
      </c>
      <c r="AU731">
        <v>2.70937006199983</v>
      </c>
      <c r="AV731" t="s">
        <v>8</v>
      </c>
      <c r="AW731">
        <v>2.7584744939999801</v>
      </c>
      <c r="AX731" t="s">
        <v>4</v>
      </c>
      <c r="AY731">
        <v>3.1174407789999301</v>
      </c>
    </row>
    <row r="732" spans="1:51" x14ac:dyDescent="0.25">
      <c r="A732" s="7">
        <v>42929</v>
      </c>
      <c r="B732" s="3" t="s">
        <v>56</v>
      </c>
      <c r="C732" s="3">
        <f>(COUNT(UserTrials[[#This Row],[Event 1]:[Time 56]])-2)/2</f>
        <v>10</v>
      </c>
      <c r="D732">
        <v>27</v>
      </c>
      <c r="E732" t="s">
        <v>39</v>
      </c>
      <c r="F732" t="s">
        <v>11</v>
      </c>
      <c r="G732" t="s">
        <v>40</v>
      </c>
      <c r="H732" t="s">
        <v>3</v>
      </c>
      <c r="I732" s="1">
        <v>1.4239500023904801E-4</v>
      </c>
      <c r="J732" t="s">
        <v>7</v>
      </c>
      <c r="K732">
        <v>0.38150576700036198</v>
      </c>
      <c r="L732" t="s">
        <v>8</v>
      </c>
      <c r="M732">
        <v>0.42106452100006198</v>
      </c>
      <c r="N732" t="s">
        <v>7</v>
      </c>
      <c r="O732">
        <v>0.52967250000028798</v>
      </c>
      <c r="P732" t="s">
        <v>8</v>
      </c>
      <c r="Q732">
        <v>0.56968328500033705</v>
      </c>
      <c r="R732" t="s">
        <v>7</v>
      </c>
      <c r="S732">
        <v>0.67879199400022106</v>
      </c>
      <c r="T732" t="s">
        <v>8</v>
      </c>
      <c r="U732">
        <v>0.71883408200028498</v>
      </c>
      <c r="V732" t="s">
        <v>7</v>
      </c>
      <c r="W732">
        <v>0.83074320700006798</v>
      </c>
      <c r="X732" t="s">
        <v>8</v>
      </c>
      <c r="Y732">
        <v>0.88028649300031203</v>
      </c>
      <c r="Z732" t="s">
        <v>7</v>
      </c>
      <c r="AA732">
        <v>1.0109505690002101</v>
      </c>
      <c r="AB732" t="s">
        <v>8</v>
      </c>
      <c r="AC732">
        <v>1.0518640620002699</v>
      </c>
      <c r="AD732" t="s">
        <v>7</v>
      </c>
      <c r="AE732">
        <v>1.35395253000024</v>
      </c>
      <c r="AF732" t="s">
        <v>8</v>
      </c>
      <c r="AG732">
        <v>1.3997058680001799</v>
      </c>
      <c r="AH732" t="s">
        <v>7</v>
      </c>
      <c r="AI732">
        <v>1.5345876520000199</v>
      </c>
      <c r="AJ732" t="s">
        <v>8</v>
      </c>
      <c r="AK732">
        <v>1.57460416699996</v>
      </c>
      <c r="AL732" t="s">
        <v>7</v>
      </c>
      <c r="AM732">
        <v>1.6938845950003201</v>
      </c>
      <c r="AN732" t="s">
        <v>8</v>
      </c>
      <c r="AO732">
        <v>1.7433406940003799</v>
      </c>
      <c r="AP732" t="s">
        <v>7</v>
      </c>
      <c r="AQ732">
        <v>2.0342464000000202</v>
      </c>
      <c r="AR732" t="s">
        <v>8</v>
      </c>
      <c r="AS732">
        <v>2.0798926550000898</v>
      </c>
      <c r="AT732" t="s">
        <v>7</v>
      </c>
      <c r="AU732">
        <v>2.4246601890004</v>
      </c>
      <c r="AV732" t="s">
        <v>8</v>
      </c>
      <c r="AW732">
        <v>2.4701501409999702</v>
      </c>
      <c r="AX732" t="s">
        <v>4</v>
      </c>
      <c r="AY732">
        <v>2.7898776209999498</v>
      </c>
    </row>
    <row r="733" spans="1:51" x14ac:dyDescent="0.25">
      <c r="A733" s="7">
        <v>42929</v>
      </c>
      <c r="B733" s="3" t="s">
        <v>56</v>
      </c>
      <c r="C733" s="3">
        <f>(COUNT(UserTrials[[#This Row],[Event 1]:[Time 56]])-2)/2</f>
        <v>10</v>
      </c>
      <c r="D733">
        <v>28</v>
      </c>
      <c r="E733" t="s">
        <v>39</v>
      </c>
      <c r="F733" t="s">
        <v>11</v>
      </c>
      <c r="G733" t="s">
        <v>40</v>
      </c>
      <c r="H733" t="s">
        <v>3</v>
      </c>
      <c r="I733" s="1">
        <v>3.0208999760361601E-5</v>
      </c>
      <c r="J733" t="s">
        <v>7</v>
      </c>
      <c r="K733">
        <v>0.34084784700007698</v>
      </c>
      <c r="L733" t="s">
        <v>8</v>
      </c>
      <c r="M733">
        <v>0.37268144400013598</v>
      </c>
      <c r="N733" t="s">
        <v>7</v>
      </c>
      <c r="O733">
        <v>0.49035645599997202</v>
      </c>
      <c r="P733" t="s">
        <v>8</v>
      </c>
      <c r="Q733">
        <v>0.52288093800007096</v>
      </c>
      <c r="R733" t="s">
        <v>7</v>
      </c>
      <c r="S733">
        <v>0.62985938600013402</v>
      </c>
      <c r="T733" t="s">
        <v>8</v>
      </c>
      <c r="U733">
        <v>0.66911214999981805</v>
      </c>
      <c r="V733" t="s">
        <v>7</v>
      </c>
      <c r="W733">
        <v>0.77924111999982404</v>
      </c>
      <c r="X733" t="s">
        <v>8</v>
      </c>
      <c r="Y733">
        <v>0.82851956200011001</v>
      </c>
      <c r="Z733" t="s">
        <v>7</v>
      </c>
      <c r="AA733">
        <v>0.94510212600016497</v>
      </c>
      <c r="AB733" t="s">
        <v>8</v>
      </c>
      <c r="AC733">
        <v>0.99371713099981196</v>
      </c>
      <c r="AD733" t="s">
        <v>7</v>
      </c>
      <c r="AE733">
        <v>1.2804968989998899</v>
      </c>
      <c r="AF733" t="s">
        <v>8</v>
      </c>
      <c r="AG733">
        <v>1.3252878409998601</v>
      </c>
      <c r="AH733" t="s">
        <v>7</v>
      </c>
      <c r="AI733">
        <v>1.4443749359997999</v>
      </c>
      <c r="AJ733" t="s">
        <v>8</v>
      </c>
      <c r="AK733">
        <v>1.49068155499981</v>
      </c>
      <c r="AL733" t="s">
        <v>7</v>
      </c>
      <c r="AM733">
        <v>1.60958354600006</v>
      </c>
      <c r="AN733" t="s">
        <v>8</v>
      </c>
      <c r="AO733">
        <v>1.65677396799992</v>
      </c>
      <c r="AP733" t="s">
        <v>7</v>
      </c>
      <c r="AQ733">
        <v>1.98434415600013</v>
      </c>
      <c r="AR733" t="s">
        <v>8</v>
      </c>
      <c r="AS733">
        <v>2.0302003070000798</v>
      </c>
      <c r="AT733" t="s">
        <v>7</v>
      </c>
      <c r="AU733">
        <v>2.5943442170000699</v>
      </c>
      <c r="AV733" t="s">
        <v>8</v>
      </c>
      <c r="AW733">
        <v>2.6427676600001102</v>
      </c>
      <c r="AX733" t="s">
        <v>4</v>
      </c>
      <c r="AY733">
        <v>3.3505280429999398</v>
      </c>
    </row>
    <row r="734" spans="1:51" x14ac:dyDescent="0.25">
      <c r="A734" s="7">
        <v>42929</v>
      </c>
      <c r="B734" s="3" t="s">
        <v>56</v>
      </c>
      <c r="C734" s="3">
        <f>(COUNT(UserTrials[[#This Row],[Event 1]:[Time 56]])-2)/2</f>
        <v>10</v>
      </c>
      <c r="D734">
        <v>29</v>
      </c>
      <c r="E734" t="s">
        <v>39</v>
      </c>
      <c r="F734" t="s">
        <v>11</v>
      </c>
      <c r="G734" t="s">
        <v>40</v>
      </c>
      <c r="H734" t="s">
        <v>3</v>
      </c>
      <c r="I734" s="1">
        <v>1.3385000329435501E-5</v>
      </c>
      <c r="J734" t="s">
        <v>7</v>
      </c>
      <c r="K734">
        <v>0.568514536000293</v>
      </c>
      <c r="L734" t="s">
        <v>8</v>
      </c>
      <c r="M734">
        <v>0.60230823700021496</v>
      </c>
      <c r="N734" t="s">
        <v>7</v>
      </c>
      <c r="O734">
        <v>0.70178038200037895</v>
      </c>
      <c r="P734" t="s">
        <v>8</v>
      </c>
      <c r="Q734">
        <v>0.741046428000117</v>
      </c>
      <c r="R734" t="s">
        <v>7</v>
      </c>
      <c r="S734">
        <v>0.858508419000372</v>
      </c>
      <c r="T734" t="s">
        <v>8</v>
      </c>
      <c r="U734">
        <v>0.89741644400010001</v>
      </c>
      <c r="V734" t="s">
        <v>7</v>
      </c>
      <c r="W734">
        <v>1.0172616640002099</v>
      </c>
      <c r="X734" t="s">
        <v>8</v>
      </c>
      <c r="Y734">
        <v>1.04777828100031</v>
      </c>
      <c r="Z734" t="s">
        <v>7</v>
      </c>
      <c r="AA734">
        <v>1.17422813800021</v>
      </c>
      <c r="AB734" t="s">
        <v>8</v>
      </c>
      <c r="AC734">
        <v>1.2138599130003001</v>
      </c>
      <c r="AD734" t="s">
        <v>7</v>
      </c>
      <c r="AE734">
        <v>1.56570338500023</v>
      </c>
      <c r="AF734" t="s">
        <v>8</v>
      </c>
      <c r="AG734">
        <v>1.6046008370003599</v>
      </c>
      <c r="AH734" t="s">
        <v>7</v>
      </c>
      <c r="AI734">
        <v>1.7338031410004</v>
      </c>
      <c r="AJ734" t="s">
        <v>8</v>
      </c>
      <c r="AK734">
        <v>1.7700889780003299</v>
      </c>
      <c r="AL734" t="s">
        <v>7</v>
      </c>
      <c r="AM734">
        <v>1.89736060500035</v>
      </c>
      <c r="AN734" t="s">
        <v>8</v>
      </c>
      <c r="AO734">
        <v>1.93664305800029</v>
      </c>
      <c r="AP734" t="s">
        <v>7</v>
      </c>
      <c r="AQ734">
        <v>2.2477485050003398</v>
      </c>
      <c r="AR734" t="s">
        <v>8</v>
      </c>
      <c r="AS734">
        <v>2.28409955000006</v>
      </c>
      <c r="AT734" t="s">
        <v>7</v>
      </c>
      <c r="AU734">
        <v>2.8138471550000701</v>
      </c>
      <c r="AV734" t="s">
        <v>8</v>
      </c>
      <c r="AW734">
        <v>2.8549228360002399</v>
      </c>
      <c r="AX734" t="s">
        <v>4</v>
      </c>
      <c r="AY734">
        <v>3.7248987560001199</v>
      </c>
    </row>
    <row r="735" spans="1:51" x14ac:dyDescent="0.25">
      <c r="A735" s="7">
        <v>42929</v>
      </c>
      <c r="B735" s="3" t="s">
        <v>56</v>
      </c>
      <c r="C735" s="3">
        <f>(COUNT(UserTrials[[#This Row],[Event 1]:[Time 56]])-2)/2</f>
        <v>10</v>
      </c>
      <c r="D735">
        <v>30</v>
      </c>
      <c r="E735" t="s">
        <v>39</v>
      </c>
      <c r="F735" t="s">
        <v>11</v>
      </c>
      <c r="G735" t="s">
        <v>40</v>
      </c>
      <c r="H735" t="s">
        <v>3</v>
      </c>
      <c r="I735" s="1">
        <v>4.50519996775256E-5</v>
      </c>
      <c r="J735" t="s">
        <v>7</v>
      </c>
      <c r="K735">
        <v>0.56441599299978396</v>
      </c>
      <c r="L735" t="s">
        <v>8</v>
      </c>
      <c r="M735">
        <v>0.62089047799963704</v>
      </c>
      <c r="N735" t="s">
        <v>7</v>
      </c>
      <c r="O735">
        <v>0.71348736199979601</v>
      </c>
      <c r="P735" t="s">
        <v>8</v>
      </c>
      <c r="Q735">
        <v>0.76099976299974503</v>
      </c>
      <c r="R735" t="s">
        <v>7</v>
      </c>
      <c r="S735">
        <v>0.87139977399965496</v>
      </c>
      <c r="T735" t="s">
        <v>8</v>
      </c>
      <c r="U735">
        <v>0.90967540299970995</v>
      </c>
      <c r="V735" t="s">
        <v>7</v>
      </c>
      <c r="W735">
        <v>1.0211304139997901</v>
      </c>
      <c r="X735" t="s">
        <v>8</v>
      </c>
      <c r="Y735">
        <v>1.0594932819999401</v>
      </c>
      <c r="Z735" t="s">
        <v>7</v>
      </c>
      <c r="AA735">
        <v>1.16799990699973</v>
      </c>
      <c r="AB735" t="s">
        <v>8</v>
      </c>
      <c r="AC735">
        <v>1.21772897499977</v>
      </c>
      <c r="AD735" t="s">
        <v>7</v>
      </c>
      <c r="AE735">
        <v>1.4934597839996899</v>
      </c>
      <c r="AF735" t="s">
        <v>8</v>
      </c>
      <c r="AG735">
        <v>1.5328327039997001</v>
      </c>
      <c r="AH735" t="s">
        <v>7</v>
      </c>
      <c r="AI735">
        <v>1.64264682999964</v>
      </c>
      <c r="AJ735" t="s">
        <v>8</v>
      </c>
      <c r="AK735">
        <v>1.69023923099985</v>
      </c>
      <c r="AL735" t="s">
        <v>7</v>
      </c>
      <c r="AM735">
        <v>1.7830765310000001</v>
      </c>
      <c r="AN735" t="s">
        <v>8</v>
      </c>
      <c r="AO735">
        <v>1.8398245579996899</v>
      </c>
      <c r="AP735" t="s">
        <v>7</v>
      </c>
      <c r="AQ735">
        <v>2.1011205209997499</v>
      </c>
      <c r="AR735" t="s">
        <v>8</v>
      </c>
      <c r="AS735">
        <v>2.1549359439995799</v>
      </c>
      <c r="AT735" t="s">
        <v>7</v>
      </c>
      <c r="AU735">
        <v>2.44950139000002</v>
      </c>
      <c r="AV735" t="s">
        <v>8</v>
      </c>
      <c r="AW735">
        <v>2.4951630609998499</v>
      </c>
      <c r="AX735" t="s">
        <v>4</v>
      </c>
      <c r="AY735">
        <v>2.9628503469998502</v>
      </c>
    </row>
    <row r="736" spans="1:51" x14ac:dyDescent="0.25">
      <c r="A736" s="7">
        <v>42929</v>
      </c>
      <c r="B736" s="3" t="s">
        <v>56</v>
      </c>
      <c r="C736" s="3">
        <f>(COUNT(UserTrials[[#This Row],[Event 1]:[Time 56]])-2)/2</f>
        <v>10</v>
      </c>
      <c r="D736">
        <v>31</v>
      </c>
      <c r="E736" t="s">
        <v>39</v>
      </c>
      <c r="F736" t="s">
        <v>10</v>
      </c>
      <c r="G736" t="s">
        <v>40</v>
      </c>
      <c r="H736" t="s">
        <v>3</v>
      </c>
      <c r="I736" s="1">
        <v>2.1094000203447598E-5</v>
      </c>
      <c r="J736" t="s">
        <v>7</v>
      </c>
      <c r="K736">
        <v>18.309249480000201</v>
      </c>
      <c r="L736" t="s">
        <v>8</v>
      </c>
      <c r="M736">
        <v>18.352657454000099</v>
      </c>
      <c r="N736" t="s">
        <v>7</v>
      </c>
      <c r="O736">
        <v>18.493481530000199</v>
      </c>
      <c r="P736" t="s">
        <v>8</v>
      </c>
      <c r="Q736">
        <v>18.541725024000201</v>
      </c>
      <c r="R736" t="s">
        <v>7</v>
      </c>
      <c r="S736">
        <v>18.676954516999999</v>
      </c>
      <c r="T736" t="s">
        <v>8</v>
      </c>
      <c r="U736">
        <v>18.7247330110003</v>
      </c>
      <c r="V736" t="s">
        <v>7</v>
      </c>
      <c r="W736">
        <v>18.8759648490004</v>
      </c>
      <c r="X736" t="s">
        <v>8</v>
      </c>
      <c r="Y736">
        <v>18.9317247510002</v>
      </c>
      <c r="Z736" t="s">
        <v>7</v>
      </c>
      <c r="AA736">
        <v>19.090732474999999</v>
      </c>
      <c r="AB736" t="s">
        <v>8</v>
      </c>
      <c r="AC736">
        <v>19.139297323000299</v>
      </c>
      <c r="AD736" t="s">
        <v>7</v>
      </c>
      <c r="AE736">
        <v>19.433236622999999</v>
      </c>
      <c r="AF736" t="s">
        <v>8</v>
      </c>
      <c r="AG736">
        <v>19.488106212000201</v>
      </c>
      <c r="AH736" t="s">
        <v>7</v>
      </c>
      <c r="AI736">
        <v>19.6504673220001</v>
      </c>
      <c r="AJ736" t="s">
        <v>8</v>
      </c>
      <c r="AK736">
        <v>19.698220451999902</v>
      </c>
      <c r="AL736" t="s">
        <v>7</v>
      </c>
      <c r="AM736">
        <v>19.852982707000098</v>
      </c>
      <c r="AN736" t="s">
        <v>8</v>
      </c>
      <c r="AO736">
        <v>19.911532921000301</v>
      </c>
      <c r="AP736" t="s">
        <v>7</v>
      </c>
      <c r="AQ736">
        <v>20.224387795999899</v>
      </c>
      <c r="AR736" t="s">
        <v>8</v>
      </c>
      <c r="AS736">
        <v>20.266582384000198</v>
      </c>
      <c r="AT736" t="s">
        <v>7</v>
      </c>
      <c r="AU736">
        <v>20.5649359030003</v>
      </c>
      <c r="AV736" t="s">
        <v>8</v>
      </c>
      <c r="AW736">
        <v>20.607866324</v>
      </c>
      <c r="AX736" t="s">
        <v>4</v>
      </c>
      <c r="AY736">
        <v>21.203677271000199</v>
      </c>
    </row>
    <row r="737" spans="1:51" x14ac:dyDescent="0.25">
      <c r="A737" s="7">
        <v>42929</v>
      </c>
      <c r="B737" s="3" t="s">
        <v>56</v>
      </c>
      <c r="C737" s="3">
        <f>(COUNT(UserTrials[[#This Row],[Event 1]:[Time 56]])-2)/2</f>
        <v>10</v>
      </c>
      <c r="D737">
        <v>32</v>
      </c>
      <c r="E737" t="s">
        <v>39</v>
      </c>
      <c r="F737" t="s">
        <v>10</v>
      </c>
      <c r="G737" t="s">
        <v>40</v>
      </c>
      <c r="H737" t="s">
        <v>3</v>
      </c>
      <c r="I737" s="1">
        <v>3.0624999908468399E-5</v>
      </c>
      <c r="J737" t="s">
        <v>7</v>
      </c>
      <c r="K737">
        <v>0.49873754699956402</v>
      </c>
      <c r="L737" t="s">
        <v>8</v>
      </c>
      <c r="M737">
        <v>0.53787979099979499</v>
      </c>
      <c r="N737" t="s">
        <v>7</v>
      </c>
      <c r="O737">
        <v>0.66230907399994898</v>
      </c>
      <c r="P737" t="s">
        <v>8</v>
      </c>
      <c r="Q737">
        <v>0.70945459999984395</v>
      </c>
      <c r="R737" t="s">
        <v>7</v>
      </c>
      <c r="S737">
        <v>0.81181023499993898</v>
      </c>
      <c r="T737" t="s">
        <v>8</v>
      </c>
      <c r="U737">
        <v>0.86769695899965804</v>
      </c>
      <c r="V737" t="s">
        <v>7</v>
      </c>
      <c r="W737">
        <v>1.0650798429996899</v>
      </c>
      <c r="X737" t="s">
        <v>8</v>
      </c>
      <c r="Y737">
        <v>1.1166436509997699</v>
      </c>
      <c r="Z737" t="s">
        <v>7</v>
      </c>
      <c r="AA737">
        <v>1.47181342599969</v>
      </c>
      <c r="AB737" t="s">
        <v>8</v>
      </c>
      <c r="AC737">
        <v>1.5229859829996699</v>
      </c>
      <c r="AD737" t="s">
        <v>7</v>
      </c>
      <c r="AE737">
        <v>1.6668218819995599</v>
      </c>
      <c r="AF737" t="s">
        <v>8</v>
      </c>
      <c r="AG737">
        <v>1.7146166269999401</v>
      </c>
      <c r="AH737" t="s">
        <v>7</v>
      </c>
      <c r="AI737">
        <v>1.83357570099997</v>
      </c>
      <c r="AJ737" t="s">
        <v>8</v>
      </c>
      <c r="AK737">
        <v>1.8882428939996301</v>
      </c>
      <c r="AL737" t="s">
        <v>7</v>
      </c>
      <c r="AM737">
        <v>2.2241999069997198</v>
      </c>
      <c r="AN737" t="s">
        <v>8</v>
      </c>
      <c r="AO737">
        <v>2.27783032899969</v>
      </c>
      <c r="AP737" t="s">
        <v>7</v>
      </c>
      <c r="AQ737">
        <v>2.6420990109995701</v>
      </c>
      <c r="AR737" t="s">
        <v>8</v>
      </c>
      <c r="AS737">
        <v>2.6849264629995502</v>
      </c>
      <c r="AT737" t="s">
        <v>7</v>
      </c>
      <c r="AU737">
        <v>3.1760108369999198</v>
      </c>
      <c r="AV737" t="s">
        <v>8</v>
      </c>
      <c r="AW737">
        <v>3.2233642769997402</v>
      </c>
      <c r="AX737" t="s">
        <v>4</v>
      </c>
      <c r="AY737">
        <v>3.6854669269996498</v>
      </c>
    </row>
    <row r="738" spans="1:51" x14ac:dyDescent="0.25">
      <c r="A738" s="7">
        <v>42929</v>
      </c>
      <c r="B738" s="3" t="s">
        <v>56</v>
      </c>
      <c r="C738" s="3">
        <f>(COUNT(UserTrials[[#This Row],[Event 1]:[Time 56]])-2)/2</f>
        <v>10</v>
      </c>
      <c r="D738">
        <v>33</v>
      </c>
      <c r="E738" t="s">
        <v>39</v>
      </c>
      <c r="F738" t="s">
        <v>10</v>
      </c>
      <c r="G738" t="s">
        <v>40</v>
      </c>
      <c r="H738" t="s">
        <v>3</v>
      </c>
      <c r="I738" s="1">
        <v>2.6042000172310499E-5</v>
      </c>
      <c r="J738" t="s">
        <v>7</v>
      </c>
      <c r="K738">
        <v>0.37430436000022299</v>
      </c>
      <c r="L738" t="s">
        <v>8</v>
      </c>
      <c r="M738">
        <v>0.42242686500003401</v>
      </c>
      <c r="N738" t="s">
        <v>7</v>
      </c>
      <c r="O738">
        <v>0.54904401300018402</v>
      </c>
      <c r="P738" t="s">
        <v>8</v>
      </c>
      <c r="Q738">
        <v>0.58701886000017101</v>
      </c>
      <c r="R738" t="s">
        <v>7</v>
      </c>
      <c r="S738">
        <v>0.72319934300003297</v>
      </c>
      <c r="T738" t="s">
        <v>8</v>
      </c>
      <c r="U738">
        <v>0.76131158599991899</v>
      </c>
      <c r="V738" t="s">
        <v>7</v>
      </c>
      <c r="W738">
        <v>0.88714685900003998</v>
      </c>
      <c r="X738" t="s">
        <v>8</v>
      </c>
      <c r="Y738">
        <v>0.93625327000017899</v>
      </c>
      <c r="Z738" t="s">
        <v>7</v>
      </c>
      <c r="AA738">
        <v>1.0760279719997901</v>
      </c>
      <c r="AB738" t="s">
        <v>8</v>
      </c>
      <c r="AC738">
        <v>1.1183151109999001</v>
      </c>
      <c r="AD738" t="s">
        <v>7</v>
      </c>
      <c r="AE738">
        <v>1.45837551000022</v>
      </c>
      <c r="AF738" t="s">
        <v>8</v>
      </c>
      <c r="AG738">
        <v>1.49187046099996</v>
      </c>
      <c r="AH738" t="s">
        <v>7</v>
      </c>
      <c r="AI738">
        <v>1.6384541729999</v>
      </c>
      <c r="AJ738" t="s">
        <v>8</v>
      </c>
      <c r="AK738">
        <v>1.6810821979997801</v>
      </c>
      <c r="AL738" t="s">
        <v>7</v>
      </c>
      <c r="AM738">
        <v>1.8298487759998301</v>
      </c>
      <c r="AN738" t="s">
        <v>8</v>
      </c>
      <c r="AO738">
        <v>1.8695394569999699</v>
      </c>
      <c r="AP738" t="s">
        <v>7</v>
      </c>
      <c r="AQ738">
        <v>2.2612456420001701</v>
      </c>
      <c r="AR738" t="s">
        <v>8</v>
      </c>
      <c r="AS738">
        <v>2.32209773100021</v>
      </c>
      <c r="AT738" t="s">
        <v>7</v>
      </c>
      <c r="AU738">
        <v>2.7668360050001799</v>
      </c>
      <c r="AV738" t="s">
        <v>8</v>
      </c>
      <c r="AW738">
        <v>2.8185151759998899</v>
      </c>
      <c r="AX738" t="s">
        <v>4</v>
      </c>
      <c r="AY738">
        <v>3.1896156299999299</v>
      </c>
    </row>
    <row r="739" spans="1:51" x14ac:dyDescent="0.25">
      <c r="A739" s="7">
        <v>42929</v>
      </c>
      <c r="B739" s="3" t="s">
        <v>56</v>
      </c>
      <c r="C739" s="3">
        <f>(COUNT(UserTrials[[#This Row],[Event 1]:[Time 56]])-2)/2</f>
        <v>10</v>
      </c>
      <c r="D739">
        <v>34</v>
      </c>
      <c r="E739" t="s">
        <v>39</v>
      </c>
      <c r="F739" t="s">
        <v>10</v>
      </c>
      <c r="G739" t="s">
        <v>40</v>
      </c>
      <c r="H739" t="s">
        <v>3</v>
      </c>
      <c r="I739" s="1">
        <v>3.0103999961283901E-5</v>
      </c>
      <c r="J739" t="s">
        <v>7</v>
      </c>
      <c r="K739">
        <v>0.409082906000094</v>
      </c>
      <c r="L739" t="s">
        <v>8</v>
      </c>
      <c r="M739">
        <v>0.44796915999995601</v>
      </c>
      <c r="N739" t="s">
        <v>7</v>
      </c>
      <c r="O739">
        <v>0.57384927700013499</v>
      </c>
      <c r="P739" t="s">
        <v>8</v>
      </c>
      <c r="Q739">
        <v>0.62004959400019199</v>
      </c>
      <c r="R739" t="s">
        <v>7</v>
      </c>
      <c r="S739">
        <v>0.73873090799997898</v>
      </c>
      <c r="T739" t="s">
        <v>8</v>
      </c>
      <c r="U739">
        <v>0.78575846400008198</v>
      </c>
      <c r="V739" t="s">
        <v>7</v>
      </c>
      <c r="W739">
        <v>0.91461816500032</v>
      </c>
      <c r="X739" t="s">
        <v>8</v>
      </c>
      <c r="Y739">
        <v>0.95342749100018398</v>
      </c>
      <c r="Z739" t="s">
        <v>7</v>
      </c>
      <c r="AA739">
        <v>1.0939331300000901</v>
      </c>
      <c r="AB739" t="s">
        <v>8</v>
      </c>
      <c r="AC739">
        <v>1.1518131360003201</v>
      </c>
      <c r="AD739" t="s">
        <v>7</v>
      </c>
      <c r="AE739">
        <v>1.5059095780002201</v>
      </c>
      <c r="AF739" t="s">
        <v>8</v>
      </c>
      <c r="AG739">
        <v>1.55898130200012</v>
      </c>
      <c r="AH739" t="s">
        <v>7</v>
      </c>
      <c r="AI739">
        <v>1.6790225640001999</v>
      </c>
      <c r="AJ739" t="s">
        <v>8</v>
      </c>
      <c r="AK739">
        <v>1.7330134030003099</v>
      </c>
      <c r="AL739" t="s">
        <v>7</v>
      </c>
      <c r="AM739">
        <v>1.85299872699988</v>
      </c>
      <c r="AN739" t="s">
        <v>8</v>
      </c>
      <c r="AO739">
        <v>1.9107825870000801</v>
      </c>
      <c r="AP739" t="s">
        <v>7</v>
      </c>
      <c r="AQ739">
        <v>2.2017582409998702</v>
      </c>
      <c r="AR739" t="s">
        <v>8</v>
      </c>
      <c r="AS739">
        <v>2.26427684100008</v>
      </c>
      <c r="AT739" t="s">
        <v>7</v>
      </c>
      <c r="AU739">
        <v>2.6172215110000199</v>
      </c>
      <c r="AV739" t="s">
        <v>8</v>
      </c>
      <c r="AW739">
        <v>2.6698517250001701</v>
      </c>
      <c r="AX739" t="s">
        <v>4</v>
      </c>
      <c r="AY739">
        <v>3.0642833259998898</v>
      </c>
    </row>
    <row r="740" spans="1:51" x14ac:dyDescent="0.25">
      <c r="A740" s="7">
        <v>42929</v>
      </c>
      <c r="B740" s="3" t="s">
        <v>56</v>
      </c>
      <c r="C740" s="3">
        <f>(COUNT(UserTrials[[#This Row],[Event 1]:[Time 56]])-2)/2</f>
        <v>10</v>
      </c>
      <c r="D740">
        <v>35</v>
      </c>
      <c r="E740" t="s">
        <v>39</v>
      </c>
      <c r="F740" t="s">
        <v>10</v>
      </c>
      <c r="G740" t="s">
        <v>40</v>
      </c>
      <c r="H740" t="s">
        <v>3</v>
      </c>
      <c r="I740" s="1">
        <v>4.01039997086627E-5</v>
      </c>
      <c r="J740" t="s">
        <v>7</v>
      </c>
      <c r="K740">
        <v>0.33412883499977297</v>
      </c>
      <c r="L740" t="s">
        <v>8</v>
      </c>
      <c r="M740">
        <v>0.37424222399977197</v>
      </c>
      <c r="N740" t="s">
        <v>7</v>
      </c>
      <c r="O740">
        <v>0.49952140300001702</v>
      </c>
      <c r="P740" t="s">
        <v>8</v>
      </c>
      <c r="Q740">
        <v>0.54722166800002003</v>
      </c>
      <c r="R740" t="s">
        <v>7</v>
      </c>
      <c r="S740">
        <v>0.673464701999819</v>
      </c>
      <c r="T740" t="s">
        <v>8</v>
      </c>
      <c r="U740">
        <v>0.73051205100000505</v>
      </c>
      <c r="V740" t="s">
        <v>7</v>
      </c>
      <c r="W740">
        <v>0.88132420200008699</v>
      </c>
      <c r="X740" t="s">
        <v>8</v>
      </c>
      <c r="Y740">
        <v>0.92090253900005303</v>
      </c>
      <c r="Z740" t="s">
        <v>7</v>
      </c>
      <c r="AA740">
        <v>1.0908629729997299</v>
      </c>
      <c r="AB740" t="s">
        <v>8</v>
      </c>
      <c r="AC740">
        <v>1.137541779</v>
      </c>
      <c r="AD740" t="s">
        <v>7</v>
      </c>
      <c r="AE740">
        <v>1.42997316299988</v>
      </c>
      <c r="AF740" t="s">
        <v>8</v>
      </c>
      <c r="AG740">
        <v>1.4784623860000401</v>
      </c>
      <c r="AH740" t="s">
        <v>7</v>
      </c>
      <c r="AI740">
        <v>1.6361491210000101</v>
      </c>
      <c r="AJ740" t="s">
        <v>8</v>
      </c>
      <c r="AK740">
        <v>1.668632978</v>
      </c>
      <c r="AL740" t="s">
        <v>7</v>
      </c>
      <c r="AM740">
        <v>1.8221379930000601</v>
      </c>
      <c r="AN740" t="s">
        <v>8</v>
      </c>
      <c r="AO740">
        <v>1.85941325699968</v>
      </c>
      <c r="AP740" t="s">
        <v>7</v>
      </c>
      <c r="AQ740">
        <v>2.2024025619998602</v>
      </c>
      <c r="AR740" t="s">
        <v>8</v>
      </c>
      <c r="AS740">
        <v>2.2504613169999099</v>
      </c>
      <c r="AT740" t="s">
        <v>7</v>
      </c>
      <c r="AU740">
        <v>2.6007741119997201</v>
      </c>
      <c r="AV740" t="s">
        <v>8</v>
      </c>
      <c r="AW740">
        <v>2.6474555229997301</v>
      </c>
      <c r="AX740" t="s">
        <v>4</v>
      </c>
      <c r="AY740">
        <v>3.2239824559997001</v>
      </c>
    </row>
    <row r="741" spans="1:51" x14ac:dyDescent="0.25">
      <c r="A741" s="7">
        <v>42929</v>
      </c>
      <c r="B741" s="3" t="s">
        <v>56</v>
      </c>
      <c r="C741" s="3">
        <f>(COUNT(UserTrials[[#This Row],[Event 1]:[Time 56]])-2)/2</f>
        <v>8</v>
      </c>
      <c r="D741">
        <v>36</v>
      </c>
      <c r="E741" t="s">
        <v>41</v>
      </c>
      <c r="F741" t="s">
        <v>6</v>
      </c>
      <c r="G741" t="s">
        <v>40</v>
      </c>
      <c r="H741" t="s">
        <v>3</v>
      </c>
      <c r="I741" s="1">
        <v>5.2599998525692997E-6</v>
      </c>
      <c r="J741" t="s">
        <v>7</v>
      </c>
      <c r="K741">
        <v>18.450457205999999</v>
      </c>
      <c r="L741" t="s">
        <v>8</v>
      </c>
      <c r="M741">
        <v>18.521219918</v>
      </c>
      <c r="N741" t="s">
        <v>7</v>
      </c>
      <c r="O741">
        <v>18.8914925069998</v>
      </c>
      <c r="P741" t="s">
        <v>8</v>
      </c>
      <c r="Q741">
        <v>18.9602208989999</v>
      </c>
      <c r="R741" t="s">
        <v>7</v>
      </c>
      <c r="S741">
        <v>19.1280595610001</v>
      </c>
      <c r="T741" t="s">
        <v>8</v>
      </c>
      <c r="U741">
        <v>19.1998205579998</v>
      </c>
      <c r="V741" t="s">
        <v>7</v>
      </c>
      <c r="W741">
        <v>19.413391568999899</v>
      </c>
      <c r="X741" t="s">
        <v>8</v>
      </c>
      <c r="Y741">
        <v>19.482843347000198</v>
      </c>
      <c r="Z741" t="s">
        <v>7</v>
      </c>
      <c r="AA741">
        <v>19.696278732999801</v>
      </c>
      <c r="AB741" t="s">
        <v>8</v>
      </c>
      <c r="AC741">
        <v>19.740234882999999</v>
      </c>
      <c r="AD741" t="s">
        <v>7</v>
      </c>
      <c r="AE741">
        <v>19.959556935999899</v>
      </c>
      <c r="AF741" t="s">
        <v>8</v>
      </c>
      <c r="AG741">
        <v>19.996183346000102</v>
      </c>
      <c r="AH741" t="s">
        <v>7</v>
      </c>
      <c r="AI741">
        <v>20.420855262999702</v>
      </c>
      <c r="AJ741" t="s">
        <v>8</v>
      </c>
      <c r="AK741">
        <v>20.487095946999901</v>
      </c>
      <c r="AL741" t="s">
        <v>7</v>
      </c>
      <c r="AM741">
        <v>20.8628109319997</v>
      </c>
      <c r="AN741" t="s">
        <v>8</v>
      </c>
      <c r="AO741">
        <v>20.918183906000099</v>
      </c>
      <c r="AP741" t="s">
        <v>4</v>
      </c>
      <c r="AQ741">
        <v>22.075787927999901</v>
      </c>
    </row>
    <row r="742" spans="1:51" x14ac:dyDescent="0.25">
      <c r="A742" s="7">
        <v>42929</v>
      </c>
      <c r="B742" s="3" t="s">
        <v>56</v>
      </c>
      <c r="C742" s="3">
        <f>(COUNT(UserTrials[[#This Row],[Event 1]:[Time 56]])-2)/2</f>
        <v>8</v>
      </c>
      <c r="D742">
        <v>37</v>
      </c>
      <c r="E742" t="s">
        <v>41</v>
      </c>
      <c r="F742" t="s">
        <v>6</v>
      </c>
      <c r="G742" t="s">
        <v>40</v>
      </c>
      <c r="H742" t="s">
        <v>3</v>
      </c>
      <c r="I742" s="1">
        <v>3.9635000121052097E-5</v>
      </c>
      <c r="J742" t="s">
        <v>7</v>
      </c>
      <c r="K742">
        <v>0.71667345600008003</v>
      </c>
      <c r="L742" t="s">
        <v>8</v>
      </c>
      <c r="M742">
        <v>0.78065434800009803</v>
      </c>
      <c r="N742" t="s">
        <v>7</v>
      </c>
      <c r="O742">
        <v>1.1888135550002501</v>
      </c>
      <c r="P742" t="s">
        <v>8</v>
      </c>
      <c r="Q742">
        <v>1.25418392700021</v>
      </c>
      <c r="R742" t="s">
        <v>7</v>
      </c>
      <c r="S742">
        <v>1.4591846759999401</v>
      </c>
      <c r="T742" t="s">
        <v>8</v>
      </c>
      <c r="U742">
        <v>1.51049629599992</v>
      </c>
      <c r="V742" t="s">
        <v>7</v>
      </c>
      <c r="W742">
        <v>1.67905136499985</v>
      </c>
      <c r="X742" t="s">
        <v>8</v>
      </c>
      <c r="Y742">
        <v>1.74238657900014</v>
      </c>
      <c r="Z742" t="s">
        <v>7</v>
      </c>
      <c r="AA742">
        <v>1.93094055600022</v>
      </c>
      <c r="AB742" t="s">
        <v>8</v>
      </c>
      <c r="AC742">
        <v>1.9921647810001499</v>
      </c>
      <c r="AD742" t="s">
        <v>7</v>
      </c>
      <c r="AE742">
        <v>2.2018074580000699</v>
      </c>
      <c r="AF742" t="s">
        <v>8</v>
      </c>
      <c r="AG742">
        <v>2.2406732959998399</v>
      </c>
      <c r="AH742" t="s">
        <v>7</v>
      </c>
      <c r="AI742">
        <v>2.6381924490001398</v>
      </c>
      <c r="AJ742" t="s">
        <v>8</v>
      </c>
      <c r="AK742">
        <v>2.6915745910000601</v>
      </c>
      <c r="AL742" t="s">
        <v>7</v>
      </c>
      <c r="AM742">
        <v>3.0518976470002599</v>
      </c>
      <c r="AN742" t="s">
        <v>8</v>
      </c>
      <c r="AO742">
        <v>3.1219352580001201</v>
      </c>
      <c r="AP742" t="s">
        <v>4</v>
      </c>
      <c r="AQ742">
        <v>3.7053558890002001</v>
      </c>
    </row>
    <row r="743" spans="1:51" x14ac:dyDescent="0.25">
      <c r="A743" s="7">
        <v>42929</v>
      </c>
      <c r="B743" s="3" t="s">
        <v>56</v>
      </c>
      <c r="C743" s="3">
        <f>(COUNT(UserTrials[[#This Row],[Event 1]:[Time 56]])-2)/2</f>
        <v>8</v>
      </c>
      <c r="D743">
        <v>38</v>
      </c>
      <c r="E743" t="s">
        <v>41</v>
      </c>
      <c r="F743" t="s">
        <v>6</v>
      </c>
      <c r="G743" t="s">
        <v>40</v>
      </c>
      <c r="H743" t="s">
        <v>3</v>
      </c>
      <c r="I743" s="1">
        <v>5.4269999964162701E-5</v>
      </c>
      <c r="J743" t="s">
        <v>7</v>
      </c>
      <c r="K743">
        <v>0.78199773400001504</v>
      </c>
      <c r="L743" t="s">
        <v>8</v>
      </c>
      <c r="M743">
        <v>0.83728185400013899</v>
      </c>
      <c r="N743" t="s">
        <v>7</v>
      </c>
      <c r="O743">
        <v>1.2143019959999</v>
      </c>
      <c r="P743" t="s">
        <v>8</v>
      </c>
      <c r="Q743">
        <v>1.2879785130003201</v>
      </c>
      <c r="R743" t="s">
        <v>7</v>
      </c>
      <c r="S743">
        <v>1.5049992640001599</v>
      </c>
      <c r="T743" t="s">
        <v>8</v>
      </c>
      <c r="U743">
        <v>1.56995609400019</v>
      </c>
      <c r="V743" t="s">
        <v>7</v>
      </c>
      <c r="W743">
        <v>1.7731976240002001</v>
      </c>
      <c r="X743" t="s">
        <v>8</v>
      </c>
      <c r="Y743">
        <v>1.82622794200005</v>
      </c>
      <c r="Z743" t="s">
        <v>7</v>
      </c>
      <c r="AA743">
        <v>2.00240733500004</v>
      </c>
      <c r="AB743" t="s">
        <v>8</v>
      </c>
      <c r="AC743">
        <v>2.0672008830001598</v>
      </c>
      <c r="AD743" t="s">
        <v>7</v>
      </c>
      <c r="AE743">
        <v>2.2715995490002499</v>
      </c>
      <c r="AF743" t="s">
        <v>8</v>
      </c>
      <c r="AG743">
        <v>2.3317059609998898</v>
      </c>
      <c r="AH743" t="s">
        <v>7</v>
      </c>
      <c r="AI743">
        <v>2.6693016720000702</v>
      </c>
      <c r="AJ743" t="s">
        <v>8</v>
      </c>
      <c r="AK743">
        <v>2.7218695420001402</v>
      </c>
      <c r="AL743" t="s">
        <v>7</v>
      </c>
      <c r="AM743">
        <v>3.1754992740002299</v>
      </c>
      <c r="AN743" t="s">
        <v>8</v>
      </c>
      <c r="AO743">
        <v>3.2444326670001802</v>
      </c>
      <c r="AP743" t="s">
        <v>4</v>
      </c>
      <c r="AQ743">
        <v>3.8486880909999801</v>
      </c>
    </row>
    <row r="744" spans="1:51" x14ac:dyDescent="0.25">
      <c r="A744" s="7">
        <v>42929</v>
      </c>
      <c r="B744" s="3" t="s">
        <v>56</v>
      </c>
      <c r="C744" s="3">
        <f>(COUNT(UserTrials[[#This Row],[Event 1]:[Time 56]])-2)/2</f>
        <v>8</v>
      </c>
      <c r="D744">
        <v>39</v>
      </c>
      <c r="E744" t="s">
        <v>41</v>
      </c>
      <c r="F744" t="s">
        <v>6</v>
      </c>
      <c r="G744" t="s">
        <v>40</v>
      </c>
      <c r="H744" t="s">
        <v>3</v>
      </c>
      <c r="I744" s="1">
        <v>3.2968999676086201E-5</v>
      </c>
      <c r="J744" t="s">
        <v>7</v>
      </c>
      <c r="K744">
        <v>0.63896813699966504</v>
      </c>
      <c r="L744" t="s">
        <v>8</v>
      </c>
      <c r="M744">
        <v>0.710303612999723</v>
      </c>
      <c r="N744" t="s">
        <v>7</v>
      </c>
      <c r="O744">
        <v>1.1404613119998399</v>
      </c>
      <c r="P744" t="s">
        <v>8</v>
      </c>
      <c r="Q744">
        <v>1.19231037899999</v>
      </c>
      <c r="R744" t="s">
        <v>7</v>
      </c>
      <c r="S744">
        <v>1.3724358659997</v>
      </c>
      <c r="T744" t="s">
        <v>8</v>
      </c>
      <c r="U744">
        <v>1.4428226439999801</v>
      </c>
      <c r="V744" t="s">
        <v>7</v>
      </c>
      <c r="W744">
        <v>1.6515119359996699</v>
      </c>
      <c r="X744" t="s">
        <v>8</v>
      </c>
      <c r="Y744">
        <v>1.70867214999998</v>
      </c>
      <c r="Z744" t="s">
        <v>7</v>
      </c>
      <c r="AA744">
        <v>1.9191688889995899</v>
      </c>
      <c r="AB744" t="s">
        <v>8</v>
      </c>
      <c r="AC744">
        <v>1.97309123799959</v>
      </c>
      <c r="AD744" t="s">
        <v>7</v>
      </c>
      <c r="AE744">
        <v>2.1666560489998101</v>
      </c>
      <c r="AF744" t="s">
        <v>8</v>
      </c>
      <c r="AG744">
        <v>2.2172261589998898</v>
      </c>
      <c r="AH744" t="s">
        <v>7</v>
      </c>
      <c r="AI744">
        <v>2.6014317169997399</v>
      </c>
      <c r="AJ744" t="s">
        <v>8</v>
      </c>
      <c r="AK744">
        <v>2.6368961999996801</v>
      </c>
      <c r="AL744" t="s">
        <v>7</v>
      </c>
      <c r="AM744">
        <v>3.0356106669996699</v>
      </c>
      <c r="AN744" t="s">
        <v>8</v>
      </c>
      <c r="AO744">
        <v>3.0936321839999401</v>
      </c>
      <c r="AP744" t="s">
        <v>4</v>
      </c>
      <c r="AQ744">
        <v>3.77071912599967</v>
      </c>
    </row>
    <row r="745" spans="1:51" x14ac:dyDescent="0.25">
      <c r="A745" s="7">
        <v>42929</v>
      </c>
      <c r="B745" s="3" t="s">
        <v>56</v>
      </c>
      <c r="C745" s="3">
        <f>(COUNT(UserTrials[[#This Row],[Event 1]:[Time 56]])-2)/2</f>
        <v>8</v>
      </c>
      <c r="D745">
        <v>40</v>
      </c>
      <c r="E745" t="s">
        <v>41</v>
      </c>
      <c r="F745" t="s">
        <v>6</v>
      </c>
      <c r="G745" t="s">
        <v>40</v>
      </c>
      <c r="H745" t="s">
        <v>3</v>
      </c>
      <c r="I745" s="1">
        <v>2.44790003307571E-5</v>
      </c>
      <c r="J745" t="s">
        <v>7</v>
      </c>
      <c r="K745">
        <v>0.87496055600013201</v>
      </c>
      <c r="L745" t="s">
        <v>8</v>
      </c>
      <c r="M745">
        <v>0.92904530100031402</v>
      </c>
      <c r="N745" t="s">
        <v>7</v>
      </c>
      <c r="O745">
        <v>1.3715981600003</v>
      </c>
      <c r="P745" t="s">
        <v>8</v>
      </c>
      <c r="Q745">
        <v>1.43602842400014</v>
      </c>
      <c r="R745" t="s">
        <v>7</v>
      </c>
      <c r="S745">
        <v>1.62226615100007</v>
      </c>
      <c r="T745" t="s">
        <v>8</v>
      </c>
      <c r="U745">
        <v>1.6842363660002699</v>
      </c>
      <c r="V745" t="s">
        <v>7</v>
      </c>
      <c r="W745">
        <v>1.88070607300005</v>
      </c>
      <c r="X745" t="s">
        <v>8</v>
      </c>
      <c r="Y745">
        <v>1.93455305700035</v>
      </c>
      <c r="Z745" t="s">
        <v>7</v>
      </c>
      <c r="AA745">
        <v>2.1297719829999502</v>
      </c>
      <c r="AB745" t="s">
        <v>8</v>
      </c>
      <c r="AC745">
        <v>2.1898419369999802</v>
      </c>
      <c r="AD745" t="s">
        <v>7</v>
      </c>
      <c r="AE745">
        <v>2.4082535209999998</v>
      </c>
      <c r="AF745" t="s">
        <v>8</v>
      </c>
      <c r="AG745">
        <v>2.47310884000035</v>
      </c>
      <c r="AH745" t="s">
        <v>7</v>
      </c>
      <c r="AI745">
        <v>2.8510412740001798</v>
      </c>
      <c r="AJ745" t="s">
        <v>8</v>
      </c>
      <c r="AK745">
        <v>2.9214694060001398</v>
      </c>
      <c r="AL745" t="s">
        <v>7</v>
      </c>
      <c r="AM745">
        <v>3.30760720500029</v>
      </c>
      <c r="AN745" t="s">
        <v>8</v>
      </c>
      <c r="AO745">
        <v>3.3878729420002802</v>
      </c>
      <c r="AP745" t="s">
        <v>4</v>
      </c>
      <c r="AQ745">
        <v>4.3478197510003103</v>
      </c>
    </row>
    <row r="746" spans="1:51" x14ac:dyDescent="0.25">
      <c r="A746" s="7">
        <v>42929</v>
      </c>
      <c r="B746" s="3" t="s">
        <v>56</v>
      </c>
      <c r="C746" s="3">
        <f>(COUNT(UserTrials[[#This Row],[Event 1]:[Time 56]])-2)/2</f>
        <v>8</v>
      </c>
      <c r="D746">
        <v>41</v>
      </c>
      <c r="E746" t="s">
        <v>41</v>
      </c>
      <c r="F746" t="s">
        <v>6</v>
      </c>
      <c r="G746" t="s">
        <v>40</v>
      </c>
      <c r="H746" t="s">
        <v>3</v>
      </c>
      <c r="I746" s="1">
        <v>1.14580002446018E-5</v>
      </c>
      <c r="J746" t="s">
        <v>7</v>
      </c>
      <c r="K746">
        <v>0.66980638099994305</v>
      </c>
      <c r="L746" t="s">
        <v>8</v>
      </c>
      <c r="M746">
        <v>0.72929320999992298</v>
      </c>
      <c r="N746" t="s">
        <v>7</v>
      </c>
      <c r="O746">
        <v>1.1718392950001499</v>
      </c>
      <c r="P746" t="s">
        <v>8</v>
      </c>
      <c r="Q746">
        <v>1.23499596800002</v>
      </c>
      <c r="R746" t="s">
        <v>7</v>
      </c>
      <c r="S746">
        <v>1.41992921600012</v>
      </c>
      <c r="T746" t="s">
        <v>8</v>
      </c>
      <c r="U746">
        <v>1.4982548490001999</v>
      </c>
      <c r="V746" t="s">
        <v>7</v>
      </c>
      <c r="W746">
        <v>1.7072084639998999</v>
      </c>
      <c r="X746" t="s">
        <v>8</v>
      </c>
      <c r="Y746">
        <v>1.7729565429999601</v>
      </c>
      <c r="Z746" t="s">
        <v>7</v>
      </c>
      <c r="AA746">
        <v>1.96963854200021</v>
      </c>
      <c r="AB746" t="s">
        <v>8</v>
      </c>
      <c r="AC746">
        <v>2.0229055260001498</v>
      </c>
      <c r="AD746" t="s">
        <v>7</v>
      </c>
      <c r="AE746">
        <v>2.2489462260000401</v>
      </c>
      <c r="AF746" t="s">
        <v>8</v>
      </c>
      <c r="AG746">
        <v>2.3120698259999699</v>
      </c>
      <c r="AH746" t="s">
        <v>7</v>
      </c>
      <c r="AI746">
        <v>2.7005828330002202</v>
      </c>
      <c r="AJ746" t="s">
        <v>8</v>
      </c>
      <c r="AK746">
        <v>2.7510783590000698</v>
      </c>
      <c r="AL746" t="s">
        <v>7</v>
      </c>
      <c r="AM746">
        <v>3.227997469</v>
      </c>
      <c r="AN746" t="s">
        <v>8</v>
      </c>
      <c r="AO746">
        <v>3.2901247670001701</v>
      </c>
      <c r="AP746" t="s">
        <v>4</v>
      </c>
      <c r="AQ746">
        <v>3.8452890900002701</v>
      </c>
    </row>
    <row r="747" spans="1:51" x14ac:dyDescent="0.25">
      <c r="A747" s="7">
        <v>42929</v>
      </c>
      <c r="B747" s="3" t="s">
        <v>56</v>
      </c>
      <c r="C747" s="3">
        <f>(COUNT(UserTrials[[#This Row],[Event 1]:[Time 56]])-2)/2</f>
        <v>8</v>
      </c>
      <c r="D747">
        <v>42</v>
      </c>
      <c r="E747" t="s">
        <v>41</v>
      </c>
      <c r="F747" t="s">
        <v>6</v>
      </c>
      <c r="G747" t="s">
        <v>40</v>
      </c>
      <c r="H747" t="s">
        <v>3</v>
      </c>
      <c r="I747" s="1">
        <v>2.7134999982081299E-5</v>
      </c>
      <c r="J747" t="s">
        <v>7</v>
      </c>
      <c r="K747">
        <v>0.85679447199981895</v>
      </c>
      <c r="L747" t="s">
        <v>8</v>
      </c>
      <c r="M747">
        <v>0.93393427099999804</v>
      </c>
      <c r="N747" t="s">
        <v>7</v>
      </c>
      <c r="O747">
        <v>1.4075779639997501</v>
      </c>
      <c r="P747" t="s">
        <v>8</v>
      </c>
      <c r="Q747">
        <v>1.45855776100006</v>
      </c>
      <c r="R747" t="s">
        <v>7</v>
      </c>
      <c r="S747">
        <v>1.6190119439997901</v>
      </c>
      <c r="T747" t="s">
        <v>8</v>
      </c>
      <c r="U747">
        <v>1.7058983070000899</v>
      </c>
      <c r="V747" t="s">
        <v>7</v>
      </c>
      <c r="W747">
        <v>1.92498478700008</v>
      </c>
      <c r="X747" t="s">
        <v>8</v>
      </c>
      <c r="Y747">
        <v>2.00587338900004</v>
      </c>
      <c r="Z747" t="s">
        <v>7</v>
      </c>
      <c r="AA747">
        <v>2.1827971039997398</v>
      </c>
      <c r="AB747" t="s">
        <v>8</v>
      </c>
      <c r="AC747">
        <v>2.24470461000009</v>
      </c>
      <c r="AD747" t="s">
        <v>7</v>
      </c>
      <c r="AE747">
        <v>2.4512787449998501</v>
      </c>
      <c r="AF747" t="s">
        <v>8</v>
      </c>
      <c r="AG747">
        <v>2.5167413039998698</v>
      </c>
      <c r="AH747" t="s">
        <v>7</v>
      </c>
      <c r="AI747">
        <v>2.9503611909999501</v>
      </c>
      <c r="AJ747" t="s">
        <v>8</v>
      </c>
      <c r="AK747">
        <v>3.0263045319998101</v>
      </c>
      <c r="AL747" t="s">
        <v>7</v>
      </c>
      <c r="AM747">
        <v>3.4382749369997301</v>
      </c>
      <c r="AN747" t="s">
        <v>8</v>
      </c>
      <c r="AO747">
        <v>3.5064311940000099</v>
      </c>
      <c r="AP747" t="s">
        <v>4</v>
      </c>
      <c r="AQ747">
        <v>4.6247876130000796</v>
      </c>
    </row>
    <row r="748" spans="1:51" x14ac:dyDescent="0.25">
      <c r="A748" s="7">
        <v>42929</v>
      </c>
      <c r="B748" s="3" t="s">
        <v>56</v>
      </c>
      <c r="C748" s="3">
        <f>(COUNT(UserTrials[[#This Row],[Event 1]:[Time 56]])-2)/2</f>
        <v>8</v>
      </c>
      <c r="D748">
        <v>43</v>
      </c>
      <c r="E748" t="s">
        <v>41</v>
      </c>
      <c r="F748" t="s">
        <v>6</v>
      </c>
      <c r="G748" t="s">
        <v>40</v>
      </c>
      <c r="H748" t="s">
        <v>3</v>
      </c>
      <c r="I748" s="1">
        <v>1.4479000128631001E-5</v>
      </c>
      <c r="J748" t="s">
        <v>7</v>
      </c>
      <c r="K748">
        <v>0.83392689900028905</v>
      </c>
      <c r="L748" t="s">
        <v>8</v>
      </c>
      <c r="M748">
        <v>0.89573648900022795</v>
      </c>
      <c r="N748" t="s">
        <v>7</v>
      </c>
      <c r="O748">
        <v>1.27703059000032</v>
      </c>
      <c r="P748" t="s">
        <v>8</v>
      </c>
      <c r="Q748">
        <v>1.3343668450002</v>
      </c>
      <c r="R748" t="s">
        <v>7</v>
      </c>
      <c r="S748">
        <v>1.53504957400036</v>
      </c>
      <c r="T748" t="s">
        <v>8</v>
      </c>
      <c r="U748">
        <v>1.5732486920001001</v>
      </c>
      <c r="V748" t="s">
        <v>7</v>
      </c>
      <c r="W748">
        <v>1.7833788170000799</v>
      </c>
      <c r="X748" t="s">
        <v>8</v>
      </c>
      <c r="Y748">
        <v>1.8483706460001399</v>
      </c>
      <c r="Z748" t="s">
        <v>7</v>
      </c>
      <c r="AA748">
        <v>2.0274914980000101</v>
      </c>
      <c r="AB748" t="s">
        <v>8</v>
      </c>
      <c r="AC748">
        <v>2.0893346810003002</v>
      </c>
      <c r="AD748" t="s">
        <v>7</v>
      </c>
      <c r="AE748">
        <v>2.30080485799999</v>
      </c>
      <c r="AF748" t="s">
        <v>8</v>
      </c>
      <c r="AG748">
        <v>2.3627037710002599</v>
      </c>
      <c r="AH748" t="s">
        <v>7</v>
      </c>
      <c r="AI748">
        <v>2.8106293880000499</v>
      </c>
      <c r="AJ748" t="s">
        <v>8</v>
      </c>
      <c r="AK748">
        <v>2.8773494470001402</v>
      </c>
      <c r="AL748" t="s">
        <v>7</v>
      </c>
      <c r="AM748">
        <v>3.2668327670003201</v>
      </c>
      <c r="AN748" t="s">
        <v>8</v>
      </c>
      <c r="AO748">
        <v>3.3337941280001302</v>
      </c>
      <c r="AP748" t="s">
        <v>4</v>
      </c>
      <c r="AQ748">
        <v>3.9708390020000399</v>
      </c>
    </row>
    <row r="749" spans="1:51" x14ac:dyDescent="0.25">
      <c r="A749" s="7">
        <v>42929</v>
      </c>
      <c r="B749" s="3" t="s">
        <v>56</v>
      </c>
      <c r="C749" s="3">
        <f>(COUNT(UserTrials[[#This Row],[Event 1]:[Time 56]])-2)/2</f>
        <v>8</v>
      </c>
      <c r="D749">
        <v>44</v>
      </c>
      <c r="E749" t="s">
        <v>41</v>
      </c>
      <c r="F749" t="s">
        <v>6</v>
      </c>
      <c r="G749" t="s">
        <v>40</v>
      </c>
      <c r="H749" t="s">
        <v>3</v>
      </c>
      <c r="I749" s="1">
        <v>1.8332999843551001E-5</v>
      </c>
      <c r="J749" t="s">
        <v>7</v>
      </c>
      <c r="K749">
        <v>0.81518443999993895</v>
      </c>
      <c r="L749" t="s">
        <v>8</v>
      </c>
      <c r="M749">
        <v>0.88412746699987099</v>
      </c>
      <c r="N749" t="s">
        <v>7</v>
      </c>
      <c r="O749">
        <v>1.34893808700007</v>
      </c>
      <c r="P749" t="s">
        <v>8</v>
      </c>
      <c r="Q749">
        <v>1.4080514779998301</v>
      </c>
      <c r="R749" t="s">
        <v>7</v>
      </c>
      <c r="S749">
        <v>1.5985798299998299</v>
      </c>
      <c r="T749" t="s">
        <v>8</v>
      </c>
      <c r="U749">
        <v>1.6742260880000599</v>
      </c>
      <c r="V749" t="s">
        <v>7</v>
      </c>
      <c r="W749">
        <v>1.8853087130000801</v>
      </c>
      <c r="X749" t="s">
        <v>8</v>
      </c>
      <c r="Y749">
        <v>1.9568011159999501</v>
      </c>
      <c r="Z749" t="s">
        <v>7</v>
      </c>
      <c r="AA749">
        <v>2.1332580610001002</v>
      </c>
      <c r="AB749" t="s">
        <v>8</v>
      </c>
      <c r="AC749">
        <v>2.2040443179998799</v>
      </c>
      <c r="AD749" t="s">
        <v>7</v>
      </c>
      <c r="AE749">
        <v>2.3895705340000801</v>
      </c>
      <c r="AF749" t="s">
        <v>8</v>
      </c>
      <c r="AG749">
        <v>2.4710773130000199</v>
      </c>
      <c r="AH749" t="s">
        <v>7</v>
      </c>
      <c r="AI749">
        <v>2.88269386399997</v>
      </c>
      <c r="AJ749" t="s">
        <v>8</v>
      </c>
      <c r="AK749">
        <v>2.9524279339998398</v>
      </c>
      <c r="AL749" t="s">
        <v>7</v>
      </c>
      <c r="AM749">
        <v>3.3562495369997101</v>
      </c>
      <c r="AN749" t="s">
        <v>8</v>
      </c>
      <c r="AO749">
        <v>3.42306574099984</v>
      </c>
      <c r="AP749" t="s">
        <v>4</v>
      </c>
      <c r="AQ749">
        <v>4.0445095039999597</v>
      </c>
    </row>
    <row r="750" spans="1:51" x14ac:dyDescent="0.25">
      <c r="A750" s="7">
        <v>42929</v>
      </c>
      <c r="B750" s="3" t="s">
        <v>56</v>
      </c>
      <c r="C750" s="3">
        <f>(COUNT(UserTrials[[#This Row],[Event 1]:[Time 56]])-2)/2</f>
        <v>8</v>
      </c>
      <c r="D750">
        <v>45</v>
      </c>
      <c r="E750" t="s">
        <v>41</v>
      </c>
      <c r="F750" t="s">
        <v>6</v>
      </c>
      <c r="G750" t="s">
        <v>40</v>
      </c>
      <c r="H750" t="s">
        <v>3</v>
      </c>
      <c r="I750" s="1">
        <v>4.05729997510206E-5</v>
      </c>
      <c r="J750" t="s">
        <v>7</v>
      </c>
      <c r="K750">
        <v>52.341418030000099</v>
      </c>
      <c r="L750" t="s">
        <v>8</v>
      </c>
      <c r="M750">
        <v>52.398855379999901</v>
      </c>
      <c r="N750" t="s">
        <v>7</v>
      </c>
      <c r="O750">
        <v>52.806384325999701</v>
      </c>
      <c r="P750" t="s">
        <v>8</v>
      </c>
      <c r="Q750">
        <v>52.862064227999703</v>
      </c>
      <c r="R750" t="s">
        <v>7</v>
      </c>
      <c r="S750">
        <v>53.045536120999699</v>
      </c>
      <c r="T750" t="s">
        <v>8</v>
      </c>
      <c r="U750">
        <v>53.102298417999897</v>
      </c>
      <c r="V750" t="s">
        <v>7</v>
      </c>
      <c r="W750">
        <v>53.294648854000101</v>
      </c>
      <c r="X750" t="s">
        <v>8</v>
      </c>
      <c r="Y750">
        <v>53.350344015999703</v>
      </c>
      <c r="Z750" t="s">
        <v>7</v>
      </c>
      <c r="AA750">
        <v>53.567515599999702</v>
      </c>
      <c r="AB750" t="s">
        <v>8</v>
      </c>
      <c r="AC750">
        <v>53.6255915429997</v>
      </c>
      <c r="AD750" t="s">
        <v>7</v>
      </c>
      <c r="AE750">
        <v>53.841191043999899</v>
      </c>
      <c r="AF750" t="s">
        <v>8</v>
      </c>
      <c r="AG750">
        <v>53.889425892999903</v>
      </c>
      <c r="AH750" t="s">
        <v>7</v>
      </c>
      <c r="AI750">
        <v>54.2451113449997</v>
      </c>
      <c r="AJ750" t="s">
        <v>8</v>
      </c>
      <c r="AK750">
        <v>54.287391035999903</v>
      </c>
      <c r="AL750" t="s">
        <v>7</v>
      </c>
      <c r="AM750">
        <v>54.775383324999801</v>
      </c>
      <c r="AN750" t="s">
        <v>8</v>
      </c>
      <c r="AO750">
        <v>54.824499526999702</v>
      </c>
      <c r="AP750" t="s">
        <v>4</v>
      </c>
      <c r="AQ750">
        <v>55.571541736999698</v>
      </c>
    </row>
    <row r="751" spans="1:51" x14ac:dyDescent="0.25">
      <c r="A751" s="7">
        <v>42929</v>
      </c>
      <c r="B751" s="3" t="s">
        <v>56</v>
      </c>
      <c r="C751" s="3">
        <f>(COUNT(UserTrials[[#This Row],[Event 1]:[Time 56]])-2)/2</f>
        <v>8</v>
      </c>
      <c r="D751">
        <v>46</v>
      </c>
      <c r="E751" t="s">
        <v>41</v>
      </c>
      <c r="F751" t="s">
        <v>6</v>
      </c>
      <c r="G751" t="s">
        <v>40</v>
      </c>
      <c r="H751" t="s">
        <v>3</v>
      </c>
      <c r="I751" s="1">
        <v>1.30210000861552E-5</v>
      </c>
      <c r="J751" t="s">
        <v>7</v>
      </c>
      <c r="K751">
        <v>0.62902402100007704</v>
      </c>
      <c r="L751" t="s">
        <v>8</v>
      </c>
      <c r="M751">
        <v>0.67759840100006796</v>
      </c>
      <c r="N751" t="s">
        <v>7</v>
      </c>
      <c r="O751">
        <v>1.09528776500019</v>
      </c>
      <c r="P751" t="s">
        <v>8</v>
      </c>
      <c r="Q751">
        <v>1.1419233430001401</v>
      </c>
      <c r="R751" t="s">
        <v>7</v>
      </c>
      <c r="S751">
        <v>1.3507933639998499</v>
      </c>
      <c r="T751" t="s">
        <v>8</v>
      </c>
      <c r="U751">
        <v>1.3989123790001901</v>
      </c>
      <c r="V751" t="s">
        <v>7</v>
      </c>
      <c r="W751">
        <v>1.6073835980000599</v>
      </c>
      <c r="X751" t="s">
        <v>8</v>
      </c>
      <c r="Y751">
        <v>1.6562411549998599</v>
      </c>
      <c r="Z751" t="s">
        <v>7</v>
      </c>
      <c r="AA751">
        <v>1.8734757080001101</v>
      </c>
      <c r="AB751" t="s">
        <v>8</v>
      </c>
      <c r="AC751">
        <v>1.92178753500002</v>
      </c>
      <c r="AD751" t="s">
        <v>7</v>
      </c>
      <c r="AE751">
        <v>2.14673854700004</v>
      </c>
      <c r="AF751" t="s">
        <v>8</v>
      </c>
      <c r="AG751">
        <v>2.1946731349999</v>
      </c>
      <c r="AH751" t="s">
        <v>7</v>
      </c>
      <c r="AI751">
        <v>2.6445006280000598</v>
      </c>
      <c r="AJ751" t="s">
        <v>8</v>
      </c>
      <c r="AK751">
        <v>2.6843410490000599</v>
      </c>
      <c r="AL751" t="s">
        <v>7</v>
      </c>
      <c r="AM751">
        <v>3.09525437100001</v>
      </c>
      <c r="AN751" t="s">
        <v>8</v>
      </c>
      <c r="AO751">
        <v>3.1494186989998498</v>
      </c>
      <c r="AP751" t="s">
        <v>4</v>
      </c>
      <c r="AQ751">
        <v>3.9493940920001398</v>
      </c>
    </row>
    <row r="752" spans="1:51" x14ac:dyDescent="0.25">
      <c r="A752" s="7">
        <v>42929</v>
      </c>
      <c r="B752" s="3" t="s">
        <v>56</v>
      </c>
      <c r="C752" s="3">
        <f>(COUNT(UserTrials[[#This Row],[Event 1]:[Time 56]])-2)/2</f>
        <v>8</v>
      </c>
      <c r="D752">
        <v>47</v>
      </c>
      <c r="E752" t="s">
        <v>41</v>
      </c>
      <c r="F752" t="s">
        <v>6</v>
      </c>
      <c r="G752" t="s">
        <v>40</v>
      </c>
      <c r="H752" t="s">
        <v>3</v>
      </c>
      <c r="I752" s="1">
        <v>2.4635000045236601E-5</v>
      </c>
      <c r="J752" t="s">
        <v>7</v>
      </c>
      <c r="K752">
        <v>0.82381346700003599</v>
      </c>
      <c r="L752" t="s">
        <v>8</v>
      </c>
      <c r="M752">
        <v>0.86396946099966898</v>
      </c>
      <c r="N752" t="s">
        <v>7</v>
      </c>
      <c r="O752">
        <v>1.27994507499988</v>
      </c>
      <c r="P752" t="s">
        <v>8</v>
      </c>
      <c r="Q752">
        <v>1.32983601799969</v>
      </c>
      <c r="R752" t="s">
        <v>7</v>
      </c>
      <c r="S752">
        <v>1.5276267139997799</v>
      </c>
      <c r="T752" t="s">
        <v>8</v>
      </c>
      <c r="U752">
        <v>1.5694179160000199</v>
      </c>
      <c r="V752" t="s">
        <v>7</v>
      </c>
      <c r="W752">
        <v>1.76975876999995</v>
      </c>
      <c r="X752" t="s">
        <v>8</v>
      </c>
      <c r="Y752">
        <v>1.80913809699995</v>
      </c>
      <c r="Z752" t="s">
        <v>7</v>
      </c>
      <c r="AA752">
        <v>2.01871993999975</v>
      </c>
      <c r="AB752" t="s">
        <v>8</v>
      </c>
      <c r="AC752">
        <v>2.0743459880000001</v>
      </c>
      <c r="AD752" t="s">
        <v>7</v>
      </c>
      <c r="AE752">
        <v>2.2763535079998198</v>
      </c>
      <c r="AF752" t="s">
        <v>8</v>
      </c>
      <c r="AG752">
        <v>2.3325870029998401</v>
      </c>
      <c r="AH752" t="s">
        <v>7</v>
      </c>
      <c r="AI752">
        <v>2.7495811589997099</v>
      </c>
      <c r="AJ752" t="s">
        <v>8</v>
      </c>
      <c r="AK752">
        <v>2.7970884549999901</v>
      </c>
      <c r="AL752" t="s">
        <v>7</v>
      </c>
      <c r="AM752">
        <v>3.2120905799997601</v>
      </c>
      <c r="AN752" t="s">
        <v>8</v>
      </c>
      <c r="AO752">
        <v>3.2602526159998799</v>
      </c>
      <c r="AP752" t="s">
        <v>4</v>
      </c>
      <c r="AQ752">
        <v>3.8879010639998302</v>
      </c>
    </row>
    <row r="753" spans="1:43" x14ac:dyDescent="0.25">
      <c r="A753" s="7">
        <v>42929</v>
      </c>
      <c r="B753" s="3" t="s">
        <v>56</v>
      </c>
      <c r="C753" s="3">
        <f>(COUNT(UserTrials[[#This Row],[Event 1]:[Time 56]])-2)/2</f>
        <v>8</v>
      </c>
      <c r="D753">
        <v>48</v>
      </c>
      <c r="E753" t="s">
        <v>41</v>
      </c>
      <c r="F753" t="s">
        <v>6</v>
      </c>
      <c r="G753" t="s">
        <v>40</v>
      </c>
      <c r="H753" t="s">
        <v>3</v>
      </c>
      <c r="I753" s="1">
        <v>3.3489000088593403E-5</v>
      </c>
      <c r="J753" t="s">
        <v>7</v>
      </c>
      <c r="K753">
        <v>0.60763058100019396</v>
      </c>
      <c r="L753" t="s">
        <v>8</v>
      </c>
      <c r="M753">
        <v>0.65826881600014497</v>
      </c>
      <c r="N753" t="s">
        <v>7</v>
      </c>
      <c r="O753">
        <v>1.09684729700029</v>
      </c>
      <c r="P753" t="s">
        <v>8</v>
      </c>
      <c r="Q753">
        <v>1.14399490499999</v>
      </c>
      <c r="R753" t="s">
        <v>7</v>
      </c>
      <c r="S753">
        <v>1.3441525299999699</v>
      </c>
      <c r="T753" t="s">
        <v>8</v>
      </c>
      <c r="U753">
        <v>1.4014975869999899</v>
      </c>
      <c r="V753" t="s">
        <v>7</v>
      </c>
      <c r="W753">
        <v>1.6102706290002899</v>
      </c>
      <c r="X753" t="s">
        <v>8</v>
      </c>
      <c r="Y753">
        <v>1.6683693850000001</v>
      </c>
      <c r="Z753" t="s">
        <v>7</v>
      </c>
      <c r="AA753">
        <v>1.89206544900025</v>
      </c>
      <c r="AB753" t="s">
        <v>8</v>
      </c>
      <c r="AC753">
        <v>1.9409362350002</v>
      </c>
      <c r="AD753" t="s">
        <v>7</v>
      </c>
      <c r="AE753">
        <v>2.1661712049999502</v>
      </c>
      <c r="AF753" t="s">
        <v>8</v>
      </c>
      <c r="AG753">
        <v>2.2140779290002599</v>
      </c>
      <c r="AH753" t="s">
        <v>7</v>
      </c>
      <c r="AI753">
        <v>2.63982526300014</v>
      </c>
      <c r="AJ753" t="s">
        <v>8</v>
      </c>
      <c r="AK753">
        <v>2.6870463610002799</v>
      </c>
      <c r="AL753" t="s">
        <v>7</v>
      </c>
      <c r="AM753">
        <v>3.1155599980002</v>
      </c>
      <c r="AN753" t="s">
        <v>8</v>
      </c>
      <c r="AO753">
        <v>3.1693306800002499</v>
      </c>
      <c r="AP753" t="s">
        <v>4</v>
      </c>
      <c r="AQ753">
        <v>3.6763968770001099</v>
      </c>
    </row>
    <row r="754" spans="1:43" x14ac:dyDescent="0.25">
      <c r="A754" s="7">
        <v>42929</v>
      </c>
      <c r="B754" s="3" t="s">
        <v>56</v>
      </c>
      <c r="C754" s="3">
        <f>(COUNT(UserTrials[[#This Row],[Event 1]:[Time 56]])-2)/2</f>
        <v>8</v>
      </c>
      <c r="D754">
        <v>49</v>
      </c>
      <c r="E754" t="s">
        <v>41</v>
      </c>
      <c r="F754" t="s">
        <v>6</v>
      </c>
      <c r="G754" t="s">
        <v>40</v>
      </c>
      <c r="H754" t="s">
        <v>3</v>
      </c>
      <c r="I754" s="1">
        <v>9.9479998425522303E-6</v>
      </c>
      <c r="J754" t="s">
        <v>7</v>
      </c>
      <c r="K754">
        <v>0.66030230500018605</v>
      </c>
      <c r="L754" t="s">
        <v>8</v>
      </c>
      <c r="M754">
        <v>0.71772455000018398</v>
      </c>
      <c r="N754" t="s">
        <v>7</v>
      </c>
      <c r="O754">
        <v>1.12558146599985</v>
      </c>
      <c r="P754" t="s">
        <v>8</v>
      </c>
      <c r="Q754">
        <v>1.1897211599998601</v>
      </c>
      <c r="R754" t="s">
        <v>7</v>
      </c>
      <c r="S754">
        <v>1.3588870620001201</v>
      </c>
      <c r="T754" t="s">
        <v>8</v>
      </c>
      <c r="U754">
        <v>1.41422899500003</v>
      </c>
      <c r="V754" t="s">
        <v>7</v>
      </c>
      <c r="W754">
        <v>1.60591307599997</v>
      </c>
      <c r="X754" t="s">
        <v>8</v>
      </c>
      <c r="Y754">
        <v>1.66396349900014</v>
      </c>
      <c r="Z754" t="s">
        <v>7</v>
      </c>
      <c r="AA754">
        <v>1.86354159199981</v>
      </c>
      <c r="AB754" t="s">
        <v>8</v>
      </c>
      <c r="AC754">
        <v>1.91903545100012</v>
      </c>
      <c r="AD754" t="s">
        <v>7</v>
      </c>
      <c r="AE754">
        <v>2.11193729300021</v>
      </c>
      <c r="AF754" t="s">
        <v>8</v>
      </c>
      <c r="AG754">
        <v>2.1722775080001999</v>
      </c>
      <c r="AH754" t="s">
        <v>7</v>
      </c>
      <c r="AI754">
        <v>2.5883186949999901</v>
      </c>
      <c r="AJ754" t="s">
        <v>8</v>
      </c>
      <c r="AK754">
        <v>2.64177547100007</v>
      </c>
      <c r="AL754" t="s">
        <v>7</v>
      </c>
      <c r="AM754">
        <v>3.02365665500019</v>
      </c>
      <c r="AN754" t="s">
        <v>8</v>
      </c>
      <c r="AO754">
        <v>3.08941020300017</v>
      </c>
      <c r="AP754" t="s">
        <v>4</v>
      </c>
      <c r="AQ754">
        <v>3.7033185979998899</v>
      </c>
    </row>
    <row r="755" spans="1:43" x14ac:dyDescent="0.25">
      <c r="A755" s="7">
        <v>42929</v>
      </c>
      <c r="B755" s="3" t="s">
        <v>56</v>
      </c>
      <c r="C755" s="3">
        <f>(COUNT(UserTrials[[#This Row],[Event 1]:[Time 56]])-2)/2</f>
        <v>8</v>
      </c>
      <c r="D755">
        <v>50</v>
      </c>
      <c r="E755" t="s">
        <v>41</v>
      </c>
      <c r="F755" t="s">
        <v>6</v>
      </c>
      <c r="G755" t="s">
        <v>40</v>
      </c>
      <c r="H755" t="s">
        <v>3</v>
      </c>
      <c r="I755" s="1">
        <v>9.0100002125836892E-6</v>
      </c>
      <c r="J755" t="s">
        <v>7</v>
      </c>
      <c r="K755">
        <v>0.49713817400015597</v>
      </c>
      <c r="L755" t="s">
        <v>8</v>
      </c>
      <c r="M755">
        <v>0.54520375200036097</v>
      </c>
      <c r="N755" t="s">
        <v>7</v>
      </c>
      <c r="O755">
        <v>0.93704248900030496</v>
      </c>
      <c r="P755" t="s">
        <v>8</v>
      </c>
      <c r="Q755">
        <v>0.98474301400028696</v>
      </c>
      <c r="R755" t="s">
        <v>7</v>
      </c>
      <c r="S755">
        <v>1.16168876100027</v>
      </c>
      <c r="T755" t="s">
        <v>8</v>
      </c>
      <c r="U755">
        <v>1.2166534540001499</v>
      </c>
      <c r="V755" t="s">
        <v>7</v>
      </c>
      <c r="W755">
        <v>1.3856937320001601</v>
      </c>
      <c r="X755" t="s">
        <v>8</v>
      </c>
      <c r="Y755">
        <v>1.4410792580001699</v>
      </c>
      <c r="Z755" t="s">
        <v>7</v>
      </c>
      <c r="AA755">
        <v>1.6255972970002399</v>
      </c>
      <c r="AB755" t="s">
        <v>8</v>
      </c>
      <c r="AC755">
        <v>1.68247141700021</v>
      </c>
      <c r="AD755" t="s">
        <v>7</v>
      </c>
      <c r="AE755">
        <v>1.89007805200026</v>
      </c>
      <c r="AF755" t="s">
        <v>8</v>
      </c>
      <c r="AG755">
        <v>1.93852837000031</v>
      </c>
      <c r="AH755" t="s">
        <v>7</v>
      </c>
      <c r="AI755">
        <v>2.40582180199999</v>
      </c>
      <c r="AJ755" t="s">
        <v>8</v>
      </c>
      <c r="AK755">
        <v>2.4610736300000999</v>
      </c>
      <c r="AL755" t="s">
        <v>7</v>
      </c>
      <c r="AM755">
        <v>2.8699337230000301</v>
      </c>
      <c r="AN755" t="s">
        <v>8</v>
      </c>
      <c r="AO755">
        <v>2.9253434680003898</v>
      </c>
      <c r="AP755" t="s">
        <v>4</v>
      </c>
      <c r="AQ755">
        <v>3.5657740530000401</v>
      </c>
    </row>
    <row r="756" spans="1:43" x14ac:dyDescent="0.25">
      <c r="A756" s="7">
        <v>42929</v>
      </c>
      <c r="B756" s="3" t="s">
        <v>56</v>
      </c>
      <c r="C756" s="3">
        <f>(COUNT(UserTrials[[#This Row],[Event 1]:[Time 56]])-2)/2</f>
        <v>8</v>
      </c>
      <c r="D756">
        <v>51</v>
      </c>
      <c r="E756" t="s">
        <v>41</v>
      </c>
      <c r="F756" t="s">
        <v>6</v>
      </c>
      <c r="G756" t="s">
        <v>40</v>
      </c>
      <c r="H756" t="s">
        <v>3</v>
      </c>
      <c r="I756" s="1">
        <v>8.9059999481833006E-6</v>
      </c>
      <c r="J756" t="s">
        <v>7</v>
      </c>
      <c r="K756">
        <v>0.57146438000017896</v>
      </c>
      <c r="L756" t="s">
        <v>8</v>
      </c>
      <c r="M756">
        <v>0.62756480200005105</v>
      </c>
      <c r="N756" t="s">
        <v>7</v>
      </c>
      <c r="O756">
        <v>1.0627206789999899</v>
      </c>
      <c r="P756" t="s">
        <v>8</v>
      </c>
      <c r="Q756">
        <v>1.196651578</v>
      </c>
      <c r="R756" t="s">
        <v>7</v>
      </c>
      <c r="S756">
        <v>1.28423585700011</v>
      </c>
      <c r="T756" t="s">
        <v>8</v>
      </c>
      <c r="U756">
        <v>1.34075690400004</v>
      </c>
      <c r="V756" t="s">
        <v>7</v>
      </c>
      <c r="W756">
        <v>1.5316535380002201</v>
      </c>
      <c r="X756" t="s">
        <v>8</v>
      </c>
      <c r="Y756">
        <v>1.58089562600025</v>
      </c>
      <c r="Z756" t="s">
        <v>7</v>
      </c>
      <c r="AA756">
        <v>1.7828059590001399</v>
      </c>
      <c r="AB756" t="s">
        <v>8</v>
      </c>
      <c r="AC756">
        <v>1.83779408899999</v>
      </c>
      <c r="AD756" t="s">
        <v>7</v>
      </c>
      <c r="AE756">
        <v>2.3530335160003202</v>
      </c>
      <c r="AF756" t="s">
        <v>8</v>
      </c>
      <c r="AG756">
        <v>2.3580612770001599</v>
      </c>
      <c r="AH756" t="s">
        <v>7</v>
      </c>
      <c r="AI756">
        <v>2.4953572280001</v>
      </c>
      <c r="AJ756" t="s">
        <v>8</v>
      </c>
      <c r="AK756">
        <v>2.5591120260000899</v>
      </c>
      <c r="AL756" t="s">
        <v>7</v>
      </c>
      <c r="AM756">
        <v>2.9176763840000599</v>
      </c>
      <c r="AN756" t="s">
        <v>8</v>
      </c>
      <c r="AO756">
        <v>2.98189493200015</v>
      </c>
      <c r="AP756" t="s">
        <v>4</v>
      </c>
      <c r="AQ756">
        <v>3.6389877579999799</v>
      </c>
    </row>
    <row r="757" spans="1:43" x14ac:dyDescent="0.25">
      <c r="A757" s="7">
        <v>42929</v>
      </c>
      <c r="B757" s="3" t="s">
        <v>56</v>
      </c>
      <c r="C757" s="3">
        <f>(COUNT(UserTrials[[#This Row],[Event 1]:[Time 56]])-2)/2</f>
        <v>8</v>
      </c>
      <c r="D757">
        <v>52</v>
      </c>
      <c r="E757" t="s">
        <v>41</v>
      </c>
      <c r="F757" t="s">
        <v>6</v>
      </c>
      <c r="G757" t="s">
        <v>40</v>
      </c>
      <c r="H757" t="s">
        <v>3</v>
      </c>
      <c r="I757" s="1">
        <v>1.0833000033017E-5</v>
      </c>
      <c r="J757" t="s">
        <v>7</v>
      </c>
      <c r="K757">
        <v>0.62898256200014602</v>
      </c>
      <c r="L757" t="s">
        <v>8</v>
      </c>
      <c r="M757">
        <v>0.68453272400029097</v>
      </c>
      <c r="N757" t="s">
        <v>7</v>
      </c>
      <c r="O757">
        <v>1.11826959000018</v>
      </c>
      <c r="P757" t="s">
        <v>8</v>
      </c>
      <c r="Q757">
        <v>1.16652589700015</v>
      </c>
      <c r="R757" t="s">
        <v>7</v>
      </c>
      <c r="S757">
        <v>1.3577653950001101</v>
      </c>
      <c r="T757" t="s">
        <v>8</v>
      </c>
      <c r="U757">
        <v>1.41412123400004</v>
      </c>
      <c r="V757" t="s">
        <v>7</v>
      </c>
      <c r="W757">
        <v>1.60202276300015</v>
      </c>
      <c r="X757" t="s">
        <v>8</v>
      </c>
      <c r="Y757">
        <v>1.6550362580000999</v>
      </c>
      <c r="Z757" t="s">
        <v>7</v>
      </c>
      <c r="AA757">
        <v>1.8389520579998999</v>
      </c>
      <c r="AB757" t="s">
        <v>8</v>
      </c>
      <c r="AC757">
        <v>1.8955048239999901</v>
      </c>
      <c r="AD757" t="s">
        <v>7</v>
      </c>
      <c r="AE757">
        <v>2.0789287480001799</v>
      </c>
      <c r="AF757" t="s">
        <v>8</v>
      </c>
      <c r="AG757">
        <v>2.1347854730001901</v>
      </c>
      <c r="AH757" t="s">
        <v>7</v>
      </c>
      <c r="AI757">
        <v>2.5434084819998999</v>
      </c>
      <c r="AJ757" t="s">
        <v>8</v>
      </c>
      <c r="AK757">
        <v>2.6010200499999798</v>
      </c>
      <c r="AL757" t="s">
        <v>7</v>
      </c>
      <c r="AM757">
        <v>2.9756596709998999</v>
      </c>
      <c r="AN757" t="s">
        <v>8</v>
      </c>
      <c r="AO757">
        <v>3.0402320729999701</v>
      </c>
      <c r="AP757" t="s">
        <v>4</v>
      </c>
      <c r="AQ757">
        <v>3.62346728800002</v>
      </c>
    </row>
    <row r="758" spans="1:43" x14ac:dyDescent="0.25">
      <c r="A758" s="7">
        <v>42929</v>
      </c>
      <c r="B758" s="3" t="s">
        <v>56</v>
      </c>
      <c r="C758" s="3">
        <f>(COUNT(UserTrials[[#This Row],[Event 1]:[Time 56]])-2)/2</f>
        <v>8</v>
      </c>
      <c r="D758">
        <v>53</v>
      </c>
      <c r="E758" t="s">
        <v>41</v>
      </c>
      <c r="F758" t="s">
        <v>6</v>
      </c>
      <c r="G758" t="s">
        <v>40</v>
      </c>
      <c r="H758" t="s">
        <v>3</v>
      </c>
      <c r="I758" s="1">
        <v>1.11979998109745E-5</v>
      </c>
      <c r="J758" t="s">
        <v>7</v>
      </c>
      <c r="K758">
        <v>0.66893720200005102</v>
      </c>
      <c r="L758" t="s">
        <v>8</v>
      </c>
      <c r="M758">
        <v>0.71649840500003803</v>
      </c>
      <c r="N758" t="s">
        <v>7</v>
      </c>
      <c r="O758">
        <v>1.14138157199977</v>
      </c>
      <c r="P758" t="s">
        <v>8</v>
      </c>
      <c r="Q758">
        <v>1.1899533999999199</v>
      </c>
      <c r="R758" t="s">
        <v>7</v>
      </c>
      <c r="S758">
        <v>1.36558466799988</v>
      </c>
      <c r="T758" t="s">
        <v>8</v>
      </c>
      <c r="U758">
        <v>1.4218759749996901</v>
      </c>
      <c r="V758" t="s">
        <v>7</v>
      </c>
      <c r="W758">
        <v>1.5987176069997899</v>
      </c>
      <c r="X758" t="s">
        <v>8</v>
      </c>
      <c r="Y758">
        <v>1.6442875600000599</v>
      </c>
      <c r="Z758" t="s">
        <v>7</v>
      </c>
      <c r="AA758">
        <v>1.8466371109998301</v>
      </c>
      <c r="AB758" t="s">
        <v>8</v>
      </c>
      <c r="AC758">
        <v>1.9026046169997199</v>
      </c>
      <c r="AD758" t="s">
        <v>7</v>
      </c>
      <c r="AE758">
        <v>2.09459036499993</v>
      </c>
      <c r="AF758" t="s">
        <v>8</v>
      </c>
      <c r="AG758">
        <v>2.1517252149997099</v>
      </c>
      <c r="AH758" t="s">
        <v>7</v>
      </c>
      <c r="AI758">
        <v>2.5350885859997998</v>
      </c>
      <c r="AJ758" t="s">
        <v>8</v>
      </c>
      <c r="AK758">
        <v>2.5901582789997502</v>
      </c>
      <c r="AL758" t="s">
        <v>7</v>
      </c>
      <c r="AM758">
        <v>2.9825139429999501</v>
      </c>
      <c r="AN758" t="s">
        <v>8</v>
      </c>
      <c r="AO758">
        <v>3.03922196999974</v>
      </c>
      <c r="AP758" t="s">
        <v>4</v>
      </c>
      <c r="AQ758">
        <v>3.6777130749997</v>
      </c>
    </row>
    <row r="759" spans="1:43" x14ac:dyDescent="0.25">
      <c r="A759" s="7">
        <v>42929</v>
      </c>
      <c r="B759" s="3" t="s">
        <v>56</v>
      </c>
      <c r="C759" s="3">
        <f>(COUNT(UserTrials[[#This Row],[Event 1]:[Time 56]])-2)/2</f>
        <v>8</v>
      </c>
      <c r="D759">
        <v>54</v>
      </c>
      <c r="E759" t="s">
        <v>41</v>
      </c>
      <c r="F759" t="s">
        <v>6</v>
      </c>
      <c r="G759" t="s">
        <v>40</v>
      </c>
      <c r="H759" t="s">
        <v>3</v>
      </c>
      <c r="I759" s="1">
        <v>6.3540001065120998E-6</v>
      </c>
      <c r="J759" t="s">
        <v>7</v>
      </c>
      <c r="K759">
        <v>0.57191000500006295</v>
      </c>
      <c r="L759" t="s">
        <v>8</v>
      </c>
      <c r="M759">
        <v>0.62785678099999098</v>
      </c>
      <c r="N759" t="s">
        <v>7</v>
      </c>
      <c r="O759">
        <v>1.1614924589998701</v>
      </c>
      <c r="P759" t="s">
        <v>8</v>
      </c>
      <c r="Q759">
        <v>1.21735418400021</v>
      </c>
      <c r="R759" t="s">
        <v>7</v>
      </c>
      <c r="S759">
        <v>1.39213123199988</v>
      </c>
      <c r="T759" t="s">
        <v>8</v>
      </c>
      <c r="U759">
        <v>1.44822623800018</v>
      </c>
      <c r="V759" t="s">
        <v>7</v>
      </c>
      <c r="W759">
        <v>1.6259337040000901</v>
      </c>
      <c r="X759" t="s">
        <v>8</v>
      </c>
      <c r="Y759">
        <v>1.68061574000012</v>
      </c>
      <c r="Z759" t="s">
        <v>7</v>
      </c>
      <c r="AA759">
        <v>1.8841604479998699</v>
      </c>
      <c r="AB759" t="s">
        <v>8</v>
      </c>
      <c r="AC759">
        <v>1.93854545300018</v>
      </c>
      <c r="AD759" t="s">
        <v>7</v>
      </c>
      <c r="AE759">
        <v>2.14813724499981</v>
      </c>
      <c r="AF759" t="s">
        <v>8</v>
      </c>
      <c r="AG759">
        <v>2.2124785539999698</v>
      </c>
      <c r="AH759" t="s">
        <v>7</v>
      </c>
      <c r="AI759">
        <v>2.6616687549999298</v>
      </c>
      <c r="AJ759" t="s">
        <v>8</v>
      </c>
      <c r="AK759">
        <v>2.7282084490002401</v>
      </c>
      <c r="AL759" t="s">
        <v>7</v>
      </c>
      <c r="AM759">
        <v>3.1087854659999699</v>
      </c>
      <c r="AN759" t="s">
        <v>8</v>
      </c>
      <c r="AO759">
        <v>3.15830104399992</v>
      </c>
      <c r="AP759" t="s">
        <v>4</v>
      </c>
      <c r="AQ759">
        <v>3.80534834799982</v>
      </c>
    </row>
    <row r="760" spans="1:43" x14ac:dyDescent="0.25">
      <c r="A760" s="7">
        <v>42929</v>
      </c>
      <c r="B760" s="3" t="s">
        <v>56</v>
      </c>
      <c r="C760" s="3">
        <f>(COUNT(UserTrials[[#This Row],[Event 1]:[Time 56]])-2)/2</f>
        <v>8</v>
      </c>
      <c r="D760">
        <v>55</v>
      </c>
      <c r="E760" t="s">
        <v>41</v>
      </c>
      <c r="F760" t="s">
        <v>6</v>
      </c>
      <c r="G760" t="s">
        <v>40</v>
      </c>
      <c r="H760" t="s">
        <v>3</v>
      </c>
      <c r="I760" s="1">
        <v>7.2400002864014798E-6</v>
      </c>
      <c r="J760" t="s">
        <v>7</v>
      </c>
      <c r="K760">
        <v>0.96227801300028604</v>
      </c>
      <c r="L760" t="s">
        <v>8</v>
      </c>
      <c r="M760">
        <v>1.0081451000000901</v>
      </c>
      <c r="N760" t="s">
        <v>7</v>
      </c>
      <c r="O760">
        <v>1.47538014700012</v>
      </c>
      <c r="P760" t="s">
        <v>8</v>
      </c>
      <c r="Q760">
        <v>1.5252146309999199</v>
      </c>
      <c r="R760" t="s">
        <v>7</v>
      </c>
      <c r="S760">
        <v>1.7147828790002599</v>
      </c>
      <c r="T760" t="s">
        <v>8</v>
      </c>
      <c r="U760">
        <v>1.77147345799994</v>
      </c>
      <c r="V760" t="s">
        <v>7</v>
      </c>
      <c r="W760">
        <v>1.96333545600009</v>
      </c>
      <c r="X760" t="s">
        <v>8</v>
      </c>
      <c r="Y760">
        <v>2.0206600970000101</v>
      </c>
      <c r="Z760" t="s">
        <v>7</v>
      </c>
      <c r="AA760">
        <v>2.2297823580001901</v>
      </c>
      <c r="AB760" t="s">
        <v>8</v>
      </c>
      <c r="AC760">
        <v>2.2853235610000402</v>
      </c>
      <c r="AD760" t="s">
        <v>7</v>
      </c>
      <c r="AE760">
        <v>2.50463879100016</v>
      </c>
      <c r="AF760" t="s">
        <v>8</v>
      </c>
      <c r="AG760">
        <v>2.55886770300003</v>
      </c>
      <c r="AH760" t="s">
        <v>7</v>
      </c>
      <c r="AI760">
        <v>3.0258545720002901</v>
      </c>
      <c r="AJ760" t="s">
        <v>8</v>
      </c>
      <c r="AK760">
        <v>3.0736592130001501</v>
      </c>
      <c r="AL760" t="s">
        <v>7</v>
      </c>
      <c r="AM760">
        <v>3.5346642580002401</v>
      </c>
      <c r="AN760" t="s">
        <v>8</v>
      </c>
      <c r="AO760">
        <v>3.5886695240001201</v>
      </c>
      <c r="AP760" t="s">
        <v>4</v>
      </c>
      <c r="AQ760">
        <v>4.2302492759999897</v>
      </c>
    </row>
    <row r="761" spans="1:43" x14ac:dyDescent="0.25">
      <c r="A761" s="7">
        <v>42929</v>
      </c>
      <c r="B761" s="3" t="s">
        <v>56</v>
      </c>
      <c r="C761" s="3">
        <f>(COUNT(UserTrials[[#This Row],[Event 1]:[Time 56]])-2)/2</f>
        <v>8</v>
      </c>
      <c r="D761">
        <v>56</v>
      </c>
      <c r="E761" t="s">
        <v>41</v>
      </c>
      <c r="F761" t="s">
        <v>9</v>
      </c>
      <c r="G761" t="s">
        <v>40</v>
      </c>
      <c r="H761" t="s">
        <v>3</v>
      </c>
      <c r="I761" s="1">
        <v>2.7760999728343399E-5</v>
      </c>
      <c r="J761" t="s">
        <v>7</v>
      </c>
      <c r="K761">
        <v>5.78630599300004</v>
      </c>
      <c r="L761" t="s">
        <v>8</v>
      </c>
      <c r="M761">
        <v>5.8390144879999699</v>
      </c>
      <c r="N761" t="s">
        <v>7</v>
      </c>
      <c r="O761">
        <v>6.3125294829997003</v>
      </c>
      <c r="P761" t="s">
        <v>8</v>
      </c>
      <c r="Q761">
        <v>6.3607221959996396</v>
      </c>
      <c r="R761" t="s">
        <v>7</v>
      </c>
      <c r="S761">
        <v>6.56200721599998</v>
      </c>
      <c r="T761" t="s">
        <v>8</v>
      </c>
      <c r="U761">
        <v>6.6089401899998803</v>
      </c>
      <c r="V761" t="s">
        <v>7</v>
      </c>
      <c r="W761">
        <v>6.8431672970000301</v>
      </c>
      <c r="X761" t="s">
        <v>8</v>
      </c>
      <c r="Y761">
        <v>6.8826732899997296</v>
      </c>
      <c r="Z761" t="s">
        <v>7</v>
      </c>
      <c r="AA761">
        <v>7.0921846649998699</v>
      </c>
      <c r="AB761" t="s">
        <v>8</v>
      </c>
      <c r="AC761">
        <v>7.1493909209998403</v>
      </c>
      <c r="AD761" t="s">
        <v>7</v>
      </c>
      <c r="AE761">
        <v>7.3734869849999898</v>
      </c>
      <c r="AF761" t="s">
        <v>8</v>
      </c>
      <c r="AG761">
        <v>7.4215039689997804</v>
      </c>
      <c r="AH761" t="s">
        <v>7</v>
      </c>
      <c r="AI761">
        <v>7.85588651199987</v>
      </c>
      <c r="AJ761" t="s">
        <v>8</v>
      </c>
      <c r="AK761">
        <v>7.9034849019999402</v>
      </c>
      <c r="AL761" t="s">
        <v>7</v>
      </c>
      <c r="AM761">
        <v>8.2857538459997997</v>
      </c>
      <c r="AN761" t="s">
        <v>8</v>
      </c>
      <c r="AO761">
        <v>8.3365788520000006</v>
      </c>
      <c r="AP761" t="s">
        <v>4</v>
      </c>
      <c r="AQ761">
        <v>9.1134840329996205</v>
      </c>
    </row>
    <row r="762" spans="1:43" x14ac:dyDescent="0.25">
      <c r="A762" s="7">
        <v>42929</v>
      </c>
      <c r="B762" s="3" t="s">
        <v>56</v>
      </c>
      <c r="C762" s="3">
        <f>(COUNT(UserTrials[[#This Row],[Event 1]:[Time 56]])-2)/2</f>
        <v>8</v>
      </c>
      <c r="D762">
        <v>57</v>
      </c>
      <c r="E762" t="s">
        <v>41</v>
      </c>
      <c r="F762" t="s">
        <v>9</v>
      </c>
      <c r="G762" t="s">
        <v>40</v>
      </c>
      <c r="H762" t="s">
        <v>3</v>
      </c>
      <c r="I762" s="1">
        <v>7.8640000538143795E-6</v>
      </c>
      <c r="J762" t="s">
        <v>7</v>
      </c>
      <c r="K762">
        <v>2.2965043950002801</v>
      </c>
      <c r="L762" t="s">
        <v>8</v>
      </c>
      <c r="M762">
        <v>2.3393925250002199</v>
      </c>
      <c r="N762" t="s">
        <v>7</v>
      </c>
      <c r="O762">
        <v>2.79681079900001</v>
      </c>
      <c r="P762" t="s">
        <v>8</v>
      </c>
      <c r="Q762">
        <v>2.8436513770002398</v>
      </c>
      <c r="R762" t="s">
        <v>7</v>
      </c>
      <c r="S762">
        <v>3.1032294239998901</v>
      </c>
      <c r="T762" t="s">
        <v>8</v>
      </c>
      <c r="U762">
        <v>3.15818833499997</v>
      </c>
      <c r="V762" t="s">
        <v>7</v>
      </c>
      <c r="W762">
        <v>3.3582736160001301</v>
      </c>
      <c r="X762" t="s">
        <v>8</v>
      </c>
      <c r="Y762">
        <v>3.41693747599993</v>
      </c>
      <c r="Z762" t="s">
        <v>7</v>
      </c>
      <c r="AA762">
        <v>3.6244989030001298</v>
      </c>
      <c r="AB762" t="s">
        <v>8</v>
      </c>
      <c r="AC762">
        <v>3.67254067800013</v>
      </c>
      <c r="AD762" t="s">
        <v>7</v>
      </c>
      <c r="AE762">
        <v>3.9474864349999699</v>
      </c>
      <c r="AF762" t="s">
        <v>8</v>
      </c>
      <c r="AG762">
        <v>4.0047088890000797</v>
      </c>
      <c r="AH762" t="s">
        <v>7</v>
      </c>
      <c r="AI762">
        <v>4.32217115999992</v>
      </c>
      <c r="AJ762" t="s">
        <v>8</v>
      </c>
      <c r="AK762">
        <v>4.3788124150000796</v>
      </c>
      <c r="AL762" t="s">
        <v>7</v>
      </c>
      <c r="AM762">
        <v>4.7946514149998603</v>
      </c>
      <c r="AN762" t="s">
        <v>8</v>
      </c>
      <c r="AO762">
        <v>4.8422311590002201</v>
      </c>
      <c r="AP762" t="s">
        <v>4</v>
      </c>
      <c r="AQ762">
        <v>5.43238475999987</v>
      </c>
    </row>
    <row r="763" spans="1:43" x14ac:dyDescent="0.25">
      <c r="A763" s="7">
        <v>42929</v>
      </c>
      <c r="B763" s="3" t="s">
        <v>56</v>
      </c>
      <c r="C763" s="3">
        <f>(COUNT(UserTrials[[#This Row],[Event 1]:[Time 56]])-2)/2</f>
        <v>8</v>
      </c>
      <c r="D763">
        <v>58</v>
      </c>
      <c r="E763" t="s">
        <v>41</v>
      </c>
      <c r="F763" t="s">
        <v>9</v>
      </c>
      <c r="G763" t="s">
        <v>40</v>
      </c>
      <c r="H763" t="s">
        <v>3</v>
      </c>
      <c r="I763" s="1">
        <v>7.2909997470560399E-6</v>
      </c>
      <c r="J763" t="s">
        <v>7</v>
      </c>
      <c r="K763">
        <v>1.8662508630000001</v>
      </c>
      <c r="L763" t="s">
        <v>8</v>
      </c>
      <c r="M763">
        <v>1.9203648259999599</v>
      </c>
      <c r="N763" t="s">
        <v>7</v>
      </c>
      <c r="O763">
        <v>2.3611420059996799</v>
      </c>
      <c r="P763" t="s">
        <v>8</v>
      </c>
      <c r="Q763">
        <v>2.4181463859999801</v>
      </c>
      <c r="R763" t="s">
        <v>7</v>
      </c>
      <c r="S763">
        <v>2.6258785419995498</v>
      </c>
      <c r="T763" t="s">
        <v>8</v>
      </c>
      <c r="U763">
        <v>2.6743057869998599</v>
      </c>
      <c r="V763" t="s">
        <v>7</v>
      </c>
      <c r="W763">
        <v>2.8933030999996801</v>
      </c>
      <c r="X763" t="s">
        <v>8</v>
      </c>
      <c r="Y763">
        <v>2.9405346149997</v>
      </c>
      <c r="Z763" t="s">
        <v>7</v>
      </c>
      <c r="AA763">
        <v>3.2014680269999101</v>
      </c>
      <c r="AB763" t="s">
        <v>8</v>
      </c>
      <c r="AC763">
        <v>3.2140418819999401</v>
      </c>
      <c r="AD763" t="s">
        <v>7</v>
      </c>
      <c r="AE763">
        <v>3.45680174999961</v>
      </c>
      <c r="AF763" t="s">
        <v>8</v>
      </c>
      <c r="AG763">
        <v>3.5048936819998699</v>
      </c>
      <c r="AH763" t="s">
        <v>7</v>
      </c>
      <c r="AI763">
        <v>3.9120744519996098</v>
      </c>
      <c r="AJ763" t="s">
        <v>8</v>
      </c>
      <c r="AK763">
        <v>3.96092440399979</v>
      </c>
      <c r="AL763" t="s">
        <v>7</v>
      </c>
      <c r="AM763">
        <v>4.2849836029999997</v>
      </c>
      <c r="AN763" t="s">
        <v>8</v>
      </c>
      <c r="AO763">
        <v>4.3412202759995999</v>
      </c>
      <c r="AP763" t="s">
        <v>4</v>
      </c>
      <c r="AQ763">
        <v>4.8903896009996899</v>
      </c>
    </row>
    <row r="764" spans="1:43" x14ac:dyDescent="0.25">
      <c r="A764" s="7">
        <v>42929</v>
      </c>
      <c r="B764" s="3" t="s">
        <v>56</v>
      </c>
      <c r="C764" s="3">
        <f>(COUNT(UserTrials[[#This Row],[Event 1]:[Time 56]])-2)/2</f>
        <v>8</v>
      </c>
      <c r="D764">
        <v>59</v>
      </c>
      <c r="E764" t="s">
        <v>41</v>
      </c>
      <c r="F764" t="s">
        <v>9</v>
      </c>
      <c r="G764" t="s">
        <v>40</v>
      </c>
      <c r="H764" t="s">
        <v>3</v>
      </c>
      <c r="I764" s="1">
        <v>7.6050000643590397E-6</v>
      </c>
      <c r="J764" t="s">
        <v>7</v>
      </c>
      <c r="K764">
        <v>1.9380634750000301</v>
      </c>
      <c r="L764" t="s">
        <v>8</v>
      </c>
      <c r="M764">
        <v>1.99428040800012</v>
      </c>
      <c r="N764" t="s">
        <v>7</v>
      </c>
      <c r="O764">
        <v>2.5020908749997899</v>
      </c>
      <c r="P764" t="s">
        <v>8</v>
      </c>
      <c r="Q764">
        <v>2.5510977549997702</v>
      </c>
      <c r="R764" t="s">
        <v>7</v>
      </c>
      <c r="S764">
        <v>2.7585956399998302</v>
      </c>
      <c r="T764" t="s">
        <v>8</v>
      </c>
      <c r="U764">
        <v>2.81602621799993</v>
      </c>
      <c r="V764" t="s">
        <v>7</v>
      </c>
      <c r="W764">
        <v>3.0657240039999998</v>
      </c>
      <c r="X764" t="s">
        <v>8</v>
      </c>
      <c r="Y764">
        <v>3.0887018190001001</v>
      </c>
      <c r="Z764" t="s">
        <v>7</v>
      </c>
      <c r="AA764">
        <v>3.3145970489999801</v>
      </c>
      <c r="AB764" t="s">
        <v>8</v>
      </c>
      <c r="AC764">
        <v>3.3718792949998702</v>
      </c>
      <c r="AD764" t="s">
        <v>7</v>
      </c>
      <c r="AE764">
        <v>3.5963664000000701</v>
      </c>
      <c r="AF764" t="s">
        <v>8</v>
      </c>
      <c r="AG764">
        <v>3.6462564569997</v>
      </c>
      <c r="AH764" t="s">
        <v>7</v>
      </c>
      <c r="AI764">
        <v>4.00316180599975</v>
      </c>
      <c r="AJ764" t="s">
        <v>8</v>
      </c>
      <c r="AK764">
        <v>4.0506740499999898</v>
      </c>
      <c r="AL764" t="s">
        <v>7</v>
      </c>
      <c r="AM764">
        <v>4.48375211399979</v>
      </c>
      <c r="AN764" t="s">
        <v>8</v>
      </c>
      <c r="AO764">
        <v>4.5315936809997703</v>
      </c>
      <c r="AP764" t="s">
        <v>4</v>
      </c>
      <c r="AQ764">
        <v>5.72808494599985</v>
      </c>
    </row>
    <row r="765" spans="1:43" x14ac:dyDescent="0.25">
      <c r="A765" s="7">
        <v>42929</v>
      </c>
      <c r="B765" s="3" t="s">
        <v>56</v>
      </c>
      <c r="C765" s="3">
        <f>(COUNT(UserTrials[[#This Row],[Event 1]:[Time 56]])-2)/2</f>
        <v>8</v>
      </c>
      <c r="D765">
        <v>60</v>
      </c>
      <c r="E765" t="s">
        <v>41</v>
      </c>
      <c r="F765" t="s">
        <v>9</v>
      </c>
      <c r="G765" t="s">
        <v>40</v>
      </c>
      <c r="H765" t="s">
        <v>3</v>
      </c>
      <c r="I765" s="1">
        <v>1.57810000018798E-5</v>
      </c>
      <c r="J765" t="s">
        <v>7</v>
      </c>
      <c r="K765">
        <v>0.77860585899998103</v>
      </c>
      <c r="L765" t="s">
        <v>8</v>
      </c>
      <c r="M765">
        <v>0.81902153999999405</v>
      </c>
      <c r="N765" t="s">
        <v>7</v>
      </c>
      <c r="O765">
        <v>1.30893492199993</v>
      </c>
      <c r="P765" t="s">
        <v>8</v>
      </c>
      <c r="Q765">
        <v>1.3503534679998599</v>
      </c>
      <c r="R765" t="s">
        <v>7</v>
      </c>
      <c r="S765">
        <v>1.55870624899989</v>
      </c>
      <c r="T765" t="s">
        <v>8</v>
      </c>
      <c r="U765">
        <v>1.6152600049999799</v>
      </c>
      <c r="V765" t="s">
        <v>7</v>
      </c>
      <c r="W765">
        <v>1.8315304430002399</v>
      </c>
      <c r="X765" t="s">
        <v>8</v>
      </c>
      <c r="Y765">
        <v>1.87140482199993</v>
      </c>
      <c r="Z765" t="s">
        <v>7</v>
      </c>
      <c r="AA765">
        <v>2.0971308339999202</v>
      </c>
      <c r="AB765" t="s">
        <v>8</v>
      </c>
      <c r="AC765">
        <v>2.2081111580000599</v>
      </c>
      <c r="AD765" t="s">
        <v>7</v>
      </c>
      <c r="AE765">
        <v>2.4054110729998599</v>
      </c>
      <c r="AF765" t="s">
        <v>8</v>
      </c>
      <c r="AG765">
        <v>2.4534535779998801</v>
      </c>
      <c r="AH765" t="s">
        <v>7</v>
      </c>
      <c r="AI765">
        <v>2.8276027820002101</v>
      </c>
      <c r="AJ765" t="s">
        <v>8</v>
      </c>
      <c r="AK765">
        <v>2.8951759130000001</v>
      </c>
      <c r="AL765" t="s">
        <v>7</v>
      </c>
      <c r="AM765">
        <v>3.2512679279998302</v>
      </c>
      <c r="AN765" t="s">
        <v>8</v>
      </c>
      <c r="AO765">
        <v>3.2905695469999001</v>
      </c>
      <c r="AP765" t="s">
        <v>4</v>
      </c>
      <c r="AQ765">
        <v>4.6828070289998296</v>
      </c>
    </row>
    <row r="766" spans="1:43" x14ac:dyDescent="0.25">
      <c r="A766" s="7">
        <v>42929</v>
      </c>
      <c r="B766" s="3" t="s">
        <v>56</v>
      </c>
      <c r="C766" s="3">
        <f>(COUNT(UserTrials[[#This Row],[Event 1]:[Time 56]])-2)/2</f>
        <v>8</v>
      </c>
      <c r="D766">
        <v>61</v>
      </c>
      <c r="E766" t="s">
        <v>41</v>
      </c>
      <c r="F766" t="s">
        <v>11</v>
      </c>
      <c r="G766" t="s">
        <v>40</v>
      </c>
      <c r="H766" t="s">
        <v>3</v>
      </c>
      <c r="I766" s="1">
        <v>2.7031000172428301E-5</v>
      </c>
      <c r="J766" t="s">
        <v>7</v>
      </c>
      <c r="K766">
        <v>6.7235559820001001</v>
      </c>
      <c r="L766" t="s">
        <v>8</v>
      </c>
      <c r="M766">
        <v>6.7716141119999502</v>
      </c>
      <c r="N766" t="s">
        <v>7</v>
      </c>
      <c r="O766">
        <v>7.2580025460001698</v>
      </c>
      <c r="P766" t="s">
        <v>8</v>
      </c>
      <c r="Q766">
        <v>7.3023410919999998</v>
      </c>
      <c r="R766" t="s">
        <v>7</v>
      </c>
      <c r="S766">
        <v>7.5033586120002802</v>
      </c>
      <c r="T766" t="s">
        <v>8</v>
      </c>
      <c r="U766">
        <v>7.5518479390002504</v>
      </c>
      <c r="V766" t="s">
        <v>7</v>
      </c>
      <c r="W766">
        <v>7.7711340030000402</v>
      </c>
      <c r="X766" t="s">
        <v>8</v>
      </c>
      <c r="Y766">
        <v>7.8214635389999696</v>
      </c>
      <c r="Z766" t="s">
        <v>7</v>
      </c>
      <c r="AA766">
        <v>8.0270742370002992</v>
      </c>
      <c r="AB766" t="s">
        <v>8</v>
      </c>
      <c r="AC766">
        <v>8.0651482510002097</v>
      </c>
      <c r="AD766" t="s">
        <v>7</v>
      </c>
      <c r="AE766">
        <v>8.3428993719999198</v>
      </c>
      <c r="AF766" t="s">
        <v>8</v>
      </c>
      <c r="AG766">
        <v>8.3850114599999799</v>
      </c>
      <c r="AH766" t="s">
        <v>7</v>
      </c>
      <c r="AI766">
        <v>8.7735020190002597</v>
      </c>
      <c r="AJ766" t="s">
        <v>8</v>
      </c>
      <c r="AK766">
        <v>8.8194483780002795</v>
      </c>
      <c r="AL766" t="s">
        <v>7</v>
      </c>
      <c r="AM766">
        <v>9.2614635260001705</v>
      </c>
      <c r="AN766" t="s">
        <v>8</v>
      </c>
      <c r="AO766">
        <v>9.3197615009999009</v>
      </c>
      <c r="AP766" t="s">
        <v>4</v>
      </c>
      <c r="AQ766">
        <v>9.9440049489999094</v>
      </c>
    </row>
    <row r="767" spans="1:43" x14ac:dyDescent="0.25">
      <c r="A767" s="7">
        <v>42929</v>
      </c>
      <c r="B767" s="3" t="s">
        <v>56</v>
      </c>
      <c r="C767" s="3">
        <f>(COUNT(UserTrials[[#This Row],[Event 1]:[Time 56]])-2)/2</f>
        <v>8</v>
      </c>
      <c r="D767">
        <v>62</v>
      </c>
      <c r="E767" t="s">
        <v>41</v>
      </c>
      <c r="F767" t="s">
        <v>11</v>
      </c>
      <c r="G767" t="s">
        <v>40</v>
      </c>
      <c r="H767" t="s">
        <v>3</v>
      </c>
      <c r="I767" s="1">
        <v>1.38020000122196E-5</v>
      </c>
      <c r="J767" t="s">
        <v>7</v>
      </c>
      <c r="K767">
        <v>0.81216763300017103</v>
      </c>
      <c r="L767" t="s">
        <v>8</v>
      </c>
      <c r="M767">
        <v>0.86089185699984205</v>
      </c>
      <c r="N767" t="s">
        <v>7</v>
      </c>
      <c r="O767">
        <v>1.2853973159999399</v>
      </c>
      <c r="P767" t="s">
        <v>8</v>
      </c>
      <c r="Q767">
        <v>1.32519028800015</v>
      </c>
      <c r="R767" t="s">
        <v>7</v>
      </c>
      <c r="S767">
        <v>1.5421978099998299</v>
      </c>
      <c r="T767" t="s">
        <v>8</v>
      </c>
      <c r="U767">
        <v>1.58300000100007</v>
      </c>
      <c r="V767" t="s">
        <v>7</v>
      </c>
      <c r="W767">
        <v>1.81552653500011</v>
      </c>
      <c r="X767" t="s">
        <v>8</v>
      </c>
      <c r="Y767">
        <v>1.85603190400024</v>
      </c>
      <c r="Z767" t="s">
        <v>7</v>
      </c>
      <c r="AA767">
        <v>2.0828497389998102</v>
      </c>
      <c r="AB767" t="s">
        <v>8</v>
      </c>
      <c r="AC767">
        <v>2.1214547949998601</v>
      </c>
      <c r="AD767" t="s">
        <v>7</v>
      </c>
      <c r="AE767">
        <v>2.3897541960000099</v>
      </c>
      <c r="AF767" t="s">
        <v>8</v>
      </c>
      <c r="AG767">
        <v>2.4374521700001401</v>
      </c>
      <c r="AH767" t="s">
        <v>7</v>
      </c>
      <c r="AI767">
        <v>2.89145539199989</v>
      </c>
      <c r="AJ767" t="s">
        <v>8</v>
      </c>
      <c r="AK767">
        <v>2.94324248100019</v>
      </c>
      <c r="AL767" t="s">
        <v>7</v>
      </c>
      <c r="AM767">
        <v>3.38894393100008</v>
      </c>
      <c r="AN767" t="s">
        <v>8</v>
      </c>
      <c r="AO767">
        <v>3.4331729460000102</v>
      </c>
      <c r="AP767" t="s">
        <v>4</v>
      </c>
      <c r="AQ767">
        <v>3.9582084150001702</v>
      </c>
    </row>
    <row r="768" spans="1:43" x14ac:dyDescent="0.25">
      <c r="A768" s="7">
        <v>42929</v>
      </c>
      <c r="B768" s="3" t="s">
        <v>56</v>
      </c>
      <c r="C768" s="3">
        <f>(COUNT(UserTrials[[#This Row],[Event 1]:[Time 56]])-2)/2</f>
        <v>8</v>
      </c>
      <c r="D768">
        <v>63</v>
      </c>
      <c r="E768" t="s">
        <v>41</v>
      </c>
      <c r="F768" t="s">
        <v>11</v>
      </c>
      <c r="G768" t="s">
        <v>40</v>
      </c>
      <c r="H768" t="s">
        <v>3</v>
      </c>
      <c r="I768" s="1">
        <v>2.9843999982403999E-5</v>
      </c>
      <c r="J768" t="s">
        <v>7</v>
      </c>
      <c r="K768">
        <v>22.9314224929999</v>
      </c>
      <c r="L768" t="s">
        <v>8</v>
      </c>
      <c r="M768">
        <v>22.985642289999699</v>
      </c>
      <c r="N768" t="s">
        <v>7</v>
      </c>
      <c r="O768">
        <v>23.371082067999801</v>
      </c>
      <c r="P768" t="s">
        <v>8</v>
      </c>
      <c r="Q768">
        <v>23.424888844000101</v>
      </c>
      <c r="R768" t="s">
        <v>7</v>
      </c>
      <c r="S768">
        <v>23.626945165999999</v>
      </c>
      <c r="T768" t="s">
        <v>8</v>
      </c>
      <c r="U768">
        <v>23.6737331399999</v>
      </c>
      <c r="V768" t="s">
        <v>7</v>
      </c>
      <c r="W768">
        <v>23.883102014999999</v>
      </c>
      <c r="X768" t="s">
        <v>8</v>
      </c>
      <c r="Y768">
        <v>23.930791758999899</v>
      </c>
      <c r="Z768" t="s">
        <v>7</v>
      </c>
      <c r="AA768">
        <v>24.1397890719999</v>
      </c>
      <c r="AB768" t="s">
        <v>8</v>
      </c>
      <c r="AC768">
        <v>24.1889930349998</v>
      </c>
      <c r="AD768" t="s">
        <v>7</v>
      </c>
      <c r="AE768">
        <v>24.424893005999799</v>
      </c>
      <c r="AF768" t="s">
        <v>8</v>
      </c>
      <c r="AG768">
        <v>24.469524312999901</v>
      </c>
      <c r="AH768" t="s">
        <v>7</v>
      </c>
      <c r="AI768">
        <v>24.841535703999799</v>
      </c>
      <c r="AJ768" t="s">
        <v>8</v>
      </c>
      <c r="AK768">
        <v>24.886663365</v>
      </c>
      <c r="AL768" t="s">
        <v>7</v>
      </c>
      <c r="AM768">
        <v>25.2514712659999</v>
      </c>
      <c r="AN768" t="s">
        <v>8</v>
      </c>
      <c r="AO768">
        <v>25.298351323000102</v>
      </c>
      <c r="AP768" t="s">
        <v>4</v>
      </c>
      <c r="AQ768">
        <v>25.964578836999799</v>
      </c>
    </row>
    <row r="769" spans="1:43" x14ac:dyDescent="0.25">
      <c r="A769" s="7">
        <v>42929</v>
      </c>
      <c r="B769" s="3" t="s">
        <v>56</v>
      </c>
      <c r="C769" s="3">
        <f>(COUNT(UserTrials[[#This Row],[Event 1]:[Time 56]])-2)/2</f>
        <v>8</v>
      </c>
      <c r="D769">
        <v>64</v>
      </c>
      <c r="E769" t="s">
        <v>41</v>
      </c>
      <c r="F769" t="s">
        <v>11</v>
      </c>
      <c r="G769" t="s">
        <v>40</v>
      </c>
      <c r="H769" t="s">
        <v>3</v>
      </c>
      <c r="I769" s="1">
        <v>1.40619999910995E-5</v>
      </c>
      <c r="J769" t="s">
        <v>7</v>
      </c>
      <c r="K769">
        <v>1.3160809639998601</v>
      </c>
      <c r="L769" t="s">
        <v>8</v>
      </c>
      <c r="M769">
        <v>1.36055513600013</v>
      </c>
      <c r="N769" t="s">
        <v>7</v>
      </c>
      <c r="O769">
        <v>1.80405575299982</v>
      </c>
      <c r="P769" t="s">
        <v>8</v>
      </c>
      <c r="Q769">
        <v>1.8493948720001701</v>
      </c>
      <c r="R769" t="s">
        <v>7</v>
      </c>
      <c r="S769">
        <v>2.0543155690002002</v>
      </c>
      <c r="T769" t="s">
        <v>8</v>
      </c>
      <c r="U769">
        <v>2.10177250100014</v>
      </c>
      <c r="V769" t="s">
        <v>7</v>
      </c>
      <c r="W769">
        <v>2.3182262730001599</v>
      </c>
      <c r="X769" t="s">
        <v>8</v>
      </c>
      <c r="Y769">
        <v>2.3660600789999</v>
      </c>
      <c r="Z769" t="s">
        <v>7</v>
      </c>
      <c r="AA769">
        <v>2.5912634350002</v>
      </c>
      <c r="AB769" t="s">
        <v>8</v>
      </c>
      <c r="AC769">
        <v>2.62932239700012</v>
      </c>
      <c r="AD769" t="s">
        <v>7</v>
      </c>
      <c r="AE769">
        <v>2.9137067490000801</v>
      </c>
      <c r="AF769" t="s">
        <v>8</v>
      </c>
      <c r="AG769">
        <v>2.9527298769999102</v>
      </c>
      <c r="AH769" t="s">
        <v>7</v>
      </c>
      <c r="AI769">
        <v>3.3699153880002002</v>
      </c>
      <c r="AJ769" t="s">
        <v>8</v>
      </c>
      <c r="AK769">
        <v>3.41734127800009</v>
      </c>
      <c r="AL769" t="s">
        <v>7</v>
      </c>
      <c r="AM769">
        <v>3.8111536609999299</v>
      </c>
      <c r="AN769" t="s">
        <v>8</v>
      </c>
      <c r="AO769">
        <v>3.8500432999999199</v>
      </c>
      <c r="AP769" t="s">
        <v>4</v>
      </c>
      <c r="AQ769">
        <v>4.4402550260001501</v>
      </c>
    </row>
    <row r="770" spans="1:43" x14ac:dyDescent="0.25">
      <c r="A770" s="7">
        <v>42929</v>
      </c>
      <c r="B770" s="3" t="s">
        <v>56</v>
      </c>
      <c r="C770" s="3">
        <f>(COUNT(UserTrials[[#This Row],[Event 1]:[Time 56]])-2)/2</f>
        <v>8</v>
      </c>
      <c r="D770">
        <v>65</v>
      </c>
      <c r="E770" t="s">
        <v>41</v>
      </c>
      <c r="F770" t="s">
        <v>11</v>
      </c>
      <c r="G770" t="s">
        <v>40</v>
      </c>
      <c r="H770" t="s">
        <v>3</v>
      </c>
      <c r="I770" s="1">
        <v>1.02080002761795E-5</v>
      </c>
      <c r="J770" t="s">
        <v>7</v>
      </c>
      <c r="K770">
        <v>10.698369659000001</v>
      </c>
      <c r="L770" t="s">
        <v>8</v>
      </c>
      <c r="M770">
        <v>10.7648981030001</v>
      </c>
      <c r="N770" t="s">
        <v>7</v>
      </c>
      <c r="O770">
        <v>11.1925942910002</v>
      </c>
      <c r="P770" t="s">
        <v>8</v>
      </c>
      <c r="Q770">
        <v>11.2540630480002</v>
      </c>
      <c r="R770" t="s">
        <v>7</v>
      </c>
      <c r="S770">
        <v>11.4488011399998</v>
      </c>
      <c r="T770" t="s">
        <v>8</v>
      </c>
      <c r="U770">
        <v>11.5091520320002</v>
      </c>
      <c r="V770" t="s">
        <v>7</v>
      </c>
      <c r="W770">
        <v>11.7316463249999</v>
      </c>
      <c r="X770" t="s">
        <v>8</v>
      </c>
      <c r="Y770">
        <v>11.7926627370002</v>
      </c>
      <c r="Z770" t="s">
        <v>7</v>
      </c>
      <c r="AA770">
        <v>11.9722658280002</v>
      </c>
      <c r="AB770" t="s">
        <v>8</v>
      </c>
      <c r="AC770">
        <v>12.042023751000199</v>
      </c>
      <c r="AD770" t="s">
        <v>7</v>
      </c>
      <c r="AE770">
        <v>12.278629348000299</v>
      </c>
      <c r="AF770" t="s">
        <v>8</v>
      </c>
      <c r="AG770">
        <v>12.347502323000199</v>
      </c>
      <c r="AH770" t="s">
        <v>7</v>
      </c>
      <c r="AI770">
        <v>12.753157416000199</v>
      </c>
      <c r="AJ770" t="s">
        <v>8</v>
      </c>
      <c r="AK770">
        <v>12.803920650000199</v>
      </c>
      <c r="AL770" t="s">
        <v>7</v>
      </c>
      <c r="AM770">
        <v>13.2317557450001</v>
      </c>
      <c r="AN770" t="s">
        <v>8</v>
      </c>
      <c r="AO770">
        <v>13.2916762710001</v>
      </c>
      <c r="AP770" t="s">
        <v>4</v>
      </c>
      <c r="AQ770">
        <v>14.252212304000199</v>
      </c>
    </row>
    <row r="771" spans="1:43" x14ac:dyDescent="0.25">
      <c r="A771" s="7">
        <v>42929</v>
      </c>
      <c r="B771" s="3" t="s">
        <v>56</v>
      </c>
      <c r="C771" s="3">
        <f>(COUNT(UserTrials[[#This Row],[Event 1]:[Time 56]])-2)/2</f>
        <v>8</v>
      </c>
      <c r="D771">
        <v>66</v>
      </c>
      <c r="E771" t="s">
        <v>41</v>
      </c>
      <c r="F771" t="s">
        <v>10</v>
      </c>
      <c r="G771" t="s">
        <v>40</v>
      </c>
      <c r="H771" t="s">
        <v>3</v>
      </c>
      <c r="I771" s="1">
        <v>2.5260999791498701E-5</v>
      </c>
      <c r="J771" t="s">
        <v>7</v>
      </c>
      <c r="K771">
        <v>6.5202101750001003</v>
      </c>
      <c r="L771" t="s">
        <v>8</v>
      </c>
      <c r="M771">
        <v>6.5778150319997604</v>
      </c>
      <c r="N771" t="s">
        <v>7</v>
      </c>
      <c r="O771">
        <v>6.9736641330000504</v>
      </c>
      <c r="P771" t="s">
        <v>8</v>
      </c>
      <c r="Q771">
        <v>7.0328822639999</v>
      </c>
      <c r="R771" t="s">
        <v>7</v>
      </c>
      <c r="S771">
        <v>7.2171589489998897</v>
      </c>
      <c r="T771" t="s">
        <v>8</v>
      </c>
      <c r="U771">
        <v>7.2721051519997602</v>
      </c>
      <c r="V771" t="s">
        <v>7</v>
      </c>
      <c r="W771">
        <v>7.4682066300001599</v>
      </c>
      <c r="X771" t="s">
        <v>8</v>
      </c>
      <c r="Y771">
        <v>7.5298009590001103</v>
      </c>
      <c r="Z771" t="s">
        <v>7</v>
      </c>
      <c r="AA771">
        <v>7.7278757700000797</v>
      </c>
      <c r="AB771" t="s">
        <v>8</v>
      </c>
      <c r="AC771">
        <v>7.7713420250001901</v>
      </c>
      <c r="AD771" t="s">
        <v>7</v>
      </c>
      <c r="AE771">
        <v>7.9908370990001396</v>
      </c>
      <c r="AF771" t="s">
        <v>8</v>
      </c>
      <c r="AG771">
        <v>8.0438161140000304</v>
      </c>
      <c r="AH771" t="s">
        <v>7</v>
      </c>
      <c r="AI771">
        <v>8.4871298570001201</v>
      </c>
      <c r="AJ771" t="s">
        <v>8</v>
      </c>
      <c r="AK771">
        <v>8.5429181949998494</v>
      </c>
      <c r="AL771" t="s">
        <v>7</v>
      </c>
      <c r="AM771">
        <v>8.9640522989998299</v>
      </c>
      <c r="AN771" t="s">
        <v>8</v>
      </c>
      <c r="AO771">
        <v>9.0155523049997992</v>
      </c>
      <c r="AP771" t="s">
        <v>4</v>
      </c>
      <c r="AQ771">
        <v>9.7604706080000998</v>
      </c>
    </row>
    <row r="772" spans="1:43" x14ac:dyDescent="0.25">
      <c r="A772" s="7">
        <v>42929</v>
      </c>
      <c r="B772" s="3" t="s">
        <v>56</v>
      </c>
      <c r="C772" s="3">
        <f>(COUNT(UserTrials[[#This Row],[Event 1]:[Time 56]])-2)/2</f>
        <v>8</v>
      </c>
      <c r="D772">
        <v>67</v>
      </c>
      <c r="E772" t="s">
        <v>41</v>
      </c>
      <c r="F772" t="s">
        <v>10</v>
      </c>
      <c r="G772" t="s">
        <v>40</v>
      </c>
      <c r="H772" t="s">
        <v>3</v>
      </c>
      <c r="I772" s="1">
        <v>3.37500000568979E-5</v>
      </c>
      <c r="J772" t="s">
        <v>7</v>
      </c>
      <c r="K772">
        <v>0.90532920500027103</v>
      </c>
      <c r="L772" t="s">
        <v>8</v>
      </c>
      <c r="M772">
        <v>0.95990176200029897</v>
      </c>
      <c r="N772" t="s">
        <v>7</v>
      </c>
      <c r="O772">
        <v>1.3792493559999399</v>
      </c>
      <c r="P772" t="s">
        <v>8</v>
      </c>
      <c r="Q772">
        <v>1.4421187890002301</v>
      </c>
      <c r="R772" t="s">
        <v>7</v>
      </c>
      <c r="S772">
        <v>1.6253834950002699</v>
      </c>
      <c r="T772" t="s">
        <v>8</v>
      </c>
      <c r="U772">
        <v>1.68899548100034</v>
      </c>
      <c r="V772" t="s">
        <v>7</v>
      </c>
      <c r="W772">
        <v>1.89201977200036</v>
      </c>
      <c r="X772" t="s">
        <v>8</v>
      </c>
      <c r="Y772">
        <v>1.9406502970000401</v>
      </c>
      <c r="Z772" t="s">
        <v>7</v>
      </c>
      <c r="AA772">
        <v>2.1587871420001599</v>
      </c>
      <c r="AB772" t="s">
        <v>8</v>
      </c>
      <c r="AC772">
        <v>2.21193501200014</v>
      </c>
      <c r="AD772" t="s">
        <v>7</v>
      </c>
      <c r="AE772">
        <v>2.44888930700017</v>
      </c>
      <c r="AF772" t="s">
        <v>8</v>
      </c>
      <c r="AG772">
        <v>2.4936629570001898</v>
      </c>
      <c r="AH772" t="s">
        <v>7</v>
      </c>
      <c r="AI772">
        <v>2.9140387280003699</v>
      </c>
      <c r="AJ772" t="s">
        <v>8</v>
      </c>
      <c r="AK772">
        <v>2.9765812340001498</v>
      </c>
      <c r="AL772" t="s">
        <v>7</v>
      </c>
      <c r="AM772">
        <v>3.4941736810001198</v>
      </c>
      <c r="AN772" t="s">
        <v>8</v>
      </c>
      <c r="AO772">
        <v>3.5556432190001002</v>
      </c>
      <c r="AP772" t="s">
        <v>4</v>
      </c>
      <c r="AQ772">
        <v>4.3249571960000104</v>
      </c>
    </row>
    <row r="773" spans="1:43" x14ac:dyDescent="0.25">
      <c r="A773" s="7">
        <v>42929</v>
      </c>
      <c r="B773" s="3" t="s">
        <v>56</v>
      </c>
      <c r="C773" s="3">
        <f>(COUNT(UserTrials[[#This Row],[Event 1]:[Time 56]])-2)/2</f>
        <v>8</v>
      </c>
      <c r="D773">
        <v>68</v>
      </c>
      <c r="E773" t="s">
        <v>41</v>
      </c>
      <c r="F773" t="s">
        <v>10</v>
      </c>
      <c r="G773" t="s">
        <v>40</v>
      </c>
      <c r="H773" t="s">
        <v>3</v>
      </c>
      <c r="I773" s="1">
        <v>1.801999997042E-5</v>
      </c>
      <c r="J773" t="s">
        <v>7</v>
      </c>
      <c r="K773">
        <v>0.63399481199985497</v>
      </c>
      <c r="L773" t="s">
        <v>8</v>
      </c>
      <c r="M773">
        <v>0.68854934899991305</v>
      </c>
      <c r="N773" t="s">
        <v>7</v>
      </c>
      <c r="O773">
        <v>1.1248735069998399</v>
      </c>
      <c r="P773" t="s">
        <v>8</v>
      </c>
      <c r="Q773">
        <v>1.18136507500003</v>
      </c>
      <c r="R773" t="s">
        <v>7</v>
      </c>
      <c r="S773">
        <v>1.3736602509998099</v>
      </c>
      <c r="T773" t="s">
        <v>8</v>
      </c>
      <c r="U773">
        <v>1.4102987440001</v>
      </c>
      <c r="V773" t="s">
        <v>7</v>
      </c>
      <c r="W773">
        <v>1.63017939099972</v>
      </c>
      <c r="X773" t="s">
        <v>8</v>
      </c>
      <c r="Y773">
        <v>1.6675735089997901</v>
      </c>
      <c r="Z773" t="s">
        <v>7</v>
      </c>
      <c r="AA773">
        <v>1.8971272819999201</v>
      </c>
      <c r="AB773" t="s">
        <v>8</v>
      </c>
      <c r="AC773">
        <v>1.9234159309998999</v>
      </c>
      <c r="AD773" t="s">
        <v>7</v>
      </c>
      <c r="AE773">
        <v>2.1688561629998699</v>
      </c>
      <c r="AF773" t="s">
        <v>8</v>
      </c>
      <c r="AG773">
        <v>2.20641835500009</v>
      </c>
      <c r="AH773" t="s">
        <v>7</v>
      </c>
      <c r="AI773">
        <v>2.67539064099992</v>
      </c>
      <c r="AJ773" t="s">
        <v>8</v>
      </c>
      <c r="AK773">
        <v>2.7128679879997399</v>
      </c>
      <c r="AL773" t="s">
        <v>7</v>
      </c>
      <c r="AM773">
        <v>3.0733245349997498</v>
      </c>
      <c r="AN773" t="s">
        <v>8</v>
      </c>
      <c r="AO773">
        <v>3.1213756329998401</v>
      </c>
      <c r="AP773" t="s">
        <v>4</v>
      </c>
      <c r="AQ773">
        <v>3.7821265349998598</v>
      </c>
    </row>
    <row r="774" spans="1:43" x14ac:dyDescent="0.25">
      <c r="A774" s="7">
        <v>42929</v>
      </c>
      <c r="B774" s="3" t="s">
        <v>56</v>
      </c>
      <c r="C774" s="3">
        <f>(COUNT(UserTrials[[#This Row],[Event 1]:[Time 56]])-2)/2</f>
        <v>8</v>
      </c>
      <c r="D774">
        <v>69</v>
      </c>
      <c r="E774" t="s">
        <v>41</v>
      </c>
      <c r="F774" t="s">
        <v>10</v>
      </c>
      <c r="G774" t="s">
        <v>40</v>
      </c>
      <c r="H774" t="s">
        <v>3</v>
      </c>
      <c r="I774" s="1">
        <v>1.6197999684663901E-5</v>
      </c>
      <c r="J774" t="s">
        <v>7</v>
      </c>
      <c r="K774">
        <v>0.66393287599976203</v>
      </c>
      <c r="L774" t="s">
        <v>8</v>
      </c>
      <c r="M774">
        <v>0.71885803799977999</v>
      </c>
      <c r="N774" t="s">
        <v>7</v>
      </c>
      <c r="O774">
        <v>1.1501506329996101</v>
      </c>
      <c r="P774" t="s">
        <v>8</v>
      </c>
      <c r="Q774">
        <v>1.2170130879999299</v>
      </c>
      <c r="R774" t="s">
        <v>7</v>
      </c>
      <c r="S774">
        <v>1.4076455019999199</v>
      </c>
      <c r="T774" t="s">
        <v>8</v>
      </c>
      <c r="U774">
        <v>1.46555967499989</v>
      </c>
      <c r="V774" t="s">
        <v>7</v>
      </c>
      <c r="W774">
        <v>1.66772641399984</v>
      </c>
      <c r="X774" t="s">
        <v>8</v>
      </c>
      <c r="Y774">
        <v>1.72333897099997</v>
      </c>
      <c r="Z774" t="s">
        <v>7</v>
      </c>
      <c r="AA774">
        <v>1.93096758599995</v>
      </c>
      <c r="AB774" t="s">
        <v>8</v>
      </c>
      <c r="AC774">
        <v>1.97748456999988</v>
      </c>
      <c r="AD774" t="s">
        <v>7</v>
      </c>
      <c r="AE774">
        <v>2.1960291749996901</v>
      </c>
      <c r="AF774" t="s">
        <v>8</v>
      </c>
      <c r="AG774">
        <v>2.2521740239999399</v>
      </c>
      <c r="AH774" t="s">
        <v>7</v>
      </c>
      <c r="AI774">
        <v>2.7051589129996501</v>
      </c>
      <c r="AJ774" t="s">
        <v>8</v>
      </c>
      <c r="AK774">
        <v>2.75818063699989</v>
      </c>
      <c r="AL774" t="s">
        <v>7</v>
      </c>
      <c r="AM774">
        <v>3.1729827099998098</v>
      </c>
      <c r="AN774" t="s">
        <v>8</v>
      </c>
      <c r="AO774">
        <v>3.2390021429996501</v>
      </c>
      <c r="AP774" t="s">
        <v>4</v>
      </c>
      <c r="AQ774">
        <v>3.87439069599986</v>
      </c>
    </row>
    <row r="775" spans="1:43" x14ac:dyDescent="0.25">
      <c r="A775" s="7">
        <v>42929</v>
      </c>
      <c r="B775" s="3" t="s">
        <v>56</v>
      </c>
      <c r="C775" s="3">
        <f>(COUNT(UserTrials[[#This Row],[Event 1]:[Time 56]])-2)/2</f>
        <v>8</v>
      </c>
      <c r="D775">
        <v>70</v>
      </c>
      <c r="E775" t="s">
        <v>41</v>
      </c>
      <c r="F775" t="s">
        <v>10</v>
      </c>
      <c r="G775" t="s">
        <v>40</v>
      </c>
      <c r="H775" t="s">
        <v>3</v>
      </c>
      <c r="I775" s="1">
        <v>2.2657000045001E-5</v>
      </c>
      <c r="J775" t="s">
        <v>7</v>
      </c>
      <c r="K775">
        <v>0.64284829400003196</v>
      </c>
      <c r="L775" t="s">
        <v>8</v>
      </c>
      <c r="M775">
        <v>0.69976236200000097</v>
      </c>
      <c r="N775" t="s">
        <v>7</v>
      </c>
      <c r="O775">
        <v>1.12974896499963</v>
      </c>
      <c r="P775" t="s">
        <v>8</v>
      </c>
      <c r="Q775">
        <v>1.1700515249999599</v>
      </c>
      <c r="R775" t="s">
        <v>7</v>
      </c>
      <c r="S775">
        <v>1.4059958179996099</v>
      </c>
      <c r="T775" t="s">
        <v>8</v>
      </c>
      <c r="U775">
        <v>1.44396108199998</v>
      </c>
      <c r="V775" t="s">
        <v>7</v>
      </c>
      <c r="W775">
        <v>1.6474177169998201</v>
      </c>
      <c r="X775" t="s">
        <v>8</v>
      </c>
      <c r="Y775">
        <v>1.7014477739999101</v>
      </c>
      <c r="Z775" t="s">
        <v>7</v>
      </c>
      <c r="AA775">
        <v>1.9359111310000101</v>
      </c>
      <c r="AB775" t="s">
        <v>8</v>
      </c>
      <c r="AC775">
        <v>1.9844176459996501</v>
      </c>
      <c r="AD775" t="s">
        <v>7</v>
      </c>
      <c r="AE775">
        <v>2.2296680350000302</v>
      </c>
      <c r="AF775" t="s">
        <v>8</v>
      </c>
      <c r="AG775">
        <v>2.2815669469996398</v>
      </c>
      <c r="AH775" t="s">
        <v>7</v>
      </c>
      <c r="AI775">
        <v>2.7383750619997</v>
      </c>
      <c r="AJ775" t="s">
        <v>8</v>
      </c>
      <c r="AK775">
        <v>2.7945178309996601</v>
      </c>
      <c r="AL775" t="s">
        <v>7</v>
      </c>
      <c r="AM775">
        <v>3.2660367319999701</v>
      </c>
      <c r="AN775" t="s">
        <v>8</v>
      </c>
      <c r="AO775">
        <v>3.34364783399996</v>
      </c>
      <c r="AP775" t="s">
        <v>4</v>
      </c>
      <c r="AQ775">
        <v>4.1044307729998701</v>
      </c>
    </row>
    <row r="776" spans="1:43" x14ac:dyDescent="0.25">
      <c r="A776" s="7">
        <v>42929</v>
      </c>
      <c r="B776" s="3" t="s">
        <v>56</v>
      </c>
      <c r="C776" s="3">
        <f>(COUNT(UserTrials[[#This Row],[Event 1]:[Time 56]])-2)/2</f>
        <v>8</v>
      </c>
      <c r="D776">
        <v>71</v>
      </c>
      <c r="E776" t="s">
        <v>41</v>
      </c>
      <c r="F776" t="s">
        <v>10</v>
      </c>
      <c r="G776" t="s">
        <v>40</v>
      </c>
      <c r="H776" t="s">
        <v>3</v>
      </c>
      <c r="I776" s="1">
        <v>2.5312000161647999E-5</v>
      </c>
      <c r="J776" t="s">
        <v>7</v>
      </c>
      <c r="K776">
        <v>4.1414942149999598</v>
      </c>
      <c r="L776" t="s">
        <v>8</v>
      </c>
      <c r="M776">
        <v>4.1928143760001104</v>
      </c>
      <c r="N776" t="s">
        <v>7</v>
      </c>
      <c r="O776">
        <v>4.59578207200002</v>
      </c>
      <c r="P776" t="s">
        <v>8</v>
      </c>
      <c r="Q776">
        <v>4.6573105160000496</v>
      </c>
      <c r="R776" t="s">
        <v>7</v>
      </c>
      <c r="S776">
        <v>4.8236700120000897</v>
      </c>
      <c r="T776" t="s">
        <v>8</v>
      </c>
      <c r="U776">
        <v>4.8800327779999799</v>
      </c>
      <c r="V776" t="s">
        <v>7</v>
      </c>
      <c r="W776">
        <v>5.0644161290001604</v>
      </c>
      <c r="X776" t="s">
        <v>8</v>
      </c>
      <c r="Y776">
        <v>5.1134266549997802</v>
      </c>
      <c r="Z776" t="s">
        <v>7</v>
      </c>
      <c r="AA776">
        <v>5.3381049589997902</v>
      </c>
      <c r="AB776" t="s">
        <v>8</v>
      </c>
      <c r="AC776">
        <v>5.3773246499999896</v>
      </c>
      <c r="AD776" t="s">
        <v>7</v>
      </c>
      <c r="AE776">
        <v>5.5827755559998797</v>
      </c>
      <c r="AF776" t="s">
        <v>8</v>
      </c>
      <c r="AG776">
        <v>5.6185949350001403</v>
      </c>
      <c r="AH776" t="s">
        <v>7</v>
      </c>
      <c r="AI776">
        <v>6.0558877909998001</v>
      </c>
      <c r="AJ776" t="s">
        <v>8</v>
      </c>
      <c r="AK776">
        <v>6.1080471189998198</v>
      </c>
      <c r="AL776" t="s">
        <v>7</v>
      </c>
      <c r="AM776">
        <v>6.5724283630001903</v>
      </c>
      <c r="AN776" t="s">
        <v>8</v>
      </c>
      <c r="AO776">
        <v>6.6138113359997899</v>
      </c>
      <c r="AP776" t="s">
        <v>4</v>
      </c>
      <c r="AQ776">
        <v>7.6885948889998801</v>
      </c>
    </row>
    <row r="777" spans="1:43" x14ac:dyDescent="0.25">
      <c r="A777" s="7">
        <v>42929</v>
      </c>
      <c r="B777" s="3" t="s">
        <v>56</v>
      </c>
      <c r="C777" s="3">
        <f>(COUNT(UserTrials[[#This Row],[Event 1]:[Time 56]])-2)/2</f>
        <v>8</v>
      </c>
      <c r="D777">
        <v>72</v>
      </c>
      <c r="E777" t="s">
        <v>41</v>
      </c>
      <c r="F777" t="s">
        <v>10</v>
      </c>
      <c r="G777" t="s">
        <v>40</v>
      </c>
      <c r="H777" t="s">
        <v>3</v>
      </c>
      <c r="I777" s="1">
        <v>4.5000000227446401E-5</v>
      </c>
      <c r="J777" t="s">
        <v>7</v>
      </c>
      <c r="K777">
        <v>0.85777601200015796</v>
      </c>
      <c r="L777" t="s">
        <v>8</v>
      </c>
      <c r="M777">
        <v>0.92002867500013896</v>
      </c>
      <c r="N777" t="s">
        <v>7</v>
      </c>
      <c r="O777">
        <v>1.30661262000012</v>
      </c>
      <c r="P777" t="s">
        <v>8</v>
      </c>
      <c r="Q777">
        <v>1.3611336670001</v>
      </c>
      <c r="R777" t="s">
        <v>7</v>
      </c>
      <c r="S777">
        <v>1.5606345199998899</v>
      </c>
      <c r="T777" t="s">
        <v>8</v>
      </c>
      <c r="U777">
        <v>1.6140840050002201</v>
      </c>
      <c r="V777" t="s">
        <v>7</v>
      </c>
      <c r="W777">
        <v>1.77391282200005</v>
      </c>
      <c r="X777" t="s">
        <v>8</v>
      </c>
      <c r="Y777">
        <v>1.8475423610002499</v>
      </c>
      <c r="Z777" t="s">
        <v>7</v>
      </c>
      <c r="AA777">
        <v>2.0245626390001199</v>
      </c>
      <c r="AB777" t="s">
        <v>8</v>
      </c>
      <c r="AC777">
        <v>2.1060553030001699</v>
      </c>
      <c r="AD777" t="s">
        <v>7</v>
      </c>
      <c r="AE777">
        <v>2.2746752160000998</v>
      </c>
      <c r="AF777" t="s">
        <v>8</v>
      </c>
      <c r="AG777">
        <v>2.3369137120002899</v>
      </c>
      <c r="AH777" t="s">
        <v>7</v>
      </c>
      <c r="AI777">
        <v>2.79812688299989</v>
      </c>
      <c r="AJ777" t="s">
        <v>8</v>
      </c>
      <c r="AK777">
        <v>2.85132397100005</v>
      </c>
      <c r="AL777" t="s">
        <v>7</v>
      </c>
      <c r="AM777">
        <v>3.3238094349999301</v>
      </c>
      <c r="AN777" t="s">
        <v>8</v>
      </c>
      <c r="AO777">
        <v>3.3911392330001</v>
      </c>
      <c r="AP777" t="s">
        <v>4</v>
      </c>
      <c r="AQ777">
        <v>4.0124464680002303</v>
      </c>
    </row>
    <row r="778" spans="1:43" x14ac:dyDescent="0.25">
      <c r="A778" s="7">
        <v>42929</v>
      </c>
      <c r="B778" s="3" t="s">
        <v>56</v>
      </c>
      <c r="C778" s="3">
        <f>(COUNT(UserTrials[[#This Row],[Event 1]:[Time 56]])-2)/2</f>
        <v>8</v>
      </c>
      <c r="D778">
        <v>73</v>
      </c>
      <c r="E778" t="s">
        <v>41</v>
      </c>
      <c r="F778" t="s">
        <v>10</v>
      </c>
      <c r="G778" t="s">
        <v>40</v>
      </c>
      <c r="H778" t="s">
        <v>3</v>
      </c>
      <c r="I778" s="1">
        <v>1.33859998641128E-5</v>
      </c>
      <c r="J778" t="s">
        <v>7</v>
      </c>
      <c r="K778">
        <v>0.86354952800002105</v>
      </c>
      <c r="L778" t="s">
        <v>8</v>
      </c>
      <c r="M778">
        <v>0.91902505400002998</v>
      </c>
      <c r="N778" t="s">
        <v>7</v>
      </c>
      <c r="O778">
        <v>1.3347488459999099</v>
      </c>
      <c r="P778" t="s">
        <v>8</v>
      </c>
      <c r="Q778">
        <v>1.37526759999991</v>
      </c>
      <c r="R778" t="s">
        <v>7</v>
      </c>
      <c r="S778">
        <v>1.5874156939999</v>
      </c>
      <c r="T778" t="s">
        <v>8</v>
      </c>
      <c r="U778">
        <v>1.6313114800000199</v>
      </c>
      <c r="V778" t="s">
        <v>7</v>
      </c>
      <c r="W778">
        <v>1.8258061350002199</v>
      </c>
      <c r="X778" t="s">
        <v>8</v>
      </c>
      <c r="Y778">
        <v>1.8707725969998099</v>
      </c>
      <c r="Z778" t="s">
        <v>7</v>
      </c>
      <c r="AA778">
        <v>2.0593725640001099</v>
      </c>
      <c r="AB778" t="s">
        <v>8</v>
      </c>
      <c r="AC778">
        <v>2.11186220399986</v>
      </c>
      <c r="AD778" t="s">
        <v>7</v>
      </c>
      <c r="AE778">
        <v>2.3098025369999902</v>
      </c>
      <c r="AF778" t="s">
        <v>8</v>
      </c>
      <c r="AG778">
        <v>2.3610510309999801</v>
      </c>
      <c r="AH778" t="s">
        <v>7</v>
      </c>
      <c r="AI778">
        <v>2.8402525900000901</v>
      </c>
      <c r="AJ778" t="s">
        <v>8</v>
      </c>
      <c r="AK778">
        <v>2.8989061890001699</v>
      </c>
      <c r="AL778" t="s">
        <v>7</v>
      </c>
      <c r="AM778">
        <v>3.3420047750000701</v>
      </c>
      <c r="AN778" t="s">
        <v>8</v>
      </c>
      <c r="AO778">
        <v>3.3975384260002102</v>
      </c>
      <c r="AP778" t="s">
        <v>4</v>
      </c>
      <c r="AQ778">
        <v>4.3681519649999201</v>
      </c>
    </row>
    <row r="779" spans="1:43" x14ac:dyDescent="0.25">
      <c r="A779" s="7">
        <v>42929</v>
      </c>
      <c r="B779" s="3" t="s">
        <v>56</v>
      </c>
      <c r="C779" s="3">
        <f>(COUNT(UserTrials[[#This Row],[Event 1]:[Time 56]])-2)/2</f>
        <v>8</v>
      </c>
      <c r="D779">
        <v>74</v>
      </c>
      <c r="E779" t="s">
        <v>41</v>
      </c>
      <c r="F779" t="s">
        <v>10</v>
      </c>
      <c r="G779" t="s">
        <v>40</v>
      </c>
      <c r="H779" t="s">
        <v>3</v>
      </c>
      <c r="I779" s="1">
        <v>2.8646000373555499E-5</v>
      </c>
      <c r="J779" t="s">
        <v>7</v>
      </c>
      <c r="K779">
        <v>0.97996780200037303</v>
      </c>
      <c r="L779" t="s">
        <v>8</v>
      </c>
      <c r="M779">
        <v>1.02407858800006</v>
      </c>
      <c r="N779" t="s">
        <v>7</v>
      </c>
      <c r="O779">
        <v>1.4392846710002201</v>
      </c>
      <c r="P779" t="s">
        <v>8</v>
      </c>
      <c r="Q779">
        <v>1.4895638950001699</v>
      </c>
      <c r="R779" t="s">
        <v>7</v>
      </c>
      <c r="S779">
        <v>1.6840634980003399</v>
      </c>
      <c r="T779" t="s">
        <v>8</v>
      </c>
      <c r="U779">
        <v>1.73895032600012</v>
      </c>
      <c r="V779" t="s">
        <v>7</v>
      </c>
      <c r="W779">
        <v>1.93471847</v>
      </c>
      <c r="X779" t="s">
        <v>8</v>
      </c>
      <c r="Y779">
        <v>1.9875270170000401</v>
      </c>
      <c r="Z779" t="s">
        <v>7</v>
      </c>
      <c r="AA779">
        <v>2.1988447470002899</v>
      </c>
      <c r="AB779" t="s">
        <v>8</v>
      </c>
      <c r="AC779">
        <v>2.2438132410002201</v>
      </c>
      <c r="AD779" t="s">
        <v>7</v>
      </c>
      <c r="AE779">
        <v>2.4805813890002302</v>
      </c>
      <c r="AF779" t="s">
        <v>8</v>
      </c>
      <c r="AG779">
        <v>2.5349849359999999</v>
      </c>
      <c r="AH779" t="s">
        <v>7</v>
      </c>
      <c r="AI779">
        <v>3.0530423320001301</v>
      </c>
      <c r="AJ779" t="s">
        <v>8</v>
      </c>
      <c r="AK779">
        <v>3.0984280140000902</v>
      </c>
      <c r="AL779" t="s">
        <v>7</v>
      </c>
      <c r="AM779">
        <v>3.5746325920003899</v>
      </c>
      <c r="AN779" t="s">
        <v>8</v>
      </c>
      <c r="AO779">
        <v>3.63699379600029</v>
      </c>
      <c r="AP779" t="s">
        <v>4</v>
      </c>
      <c r="AQ779">
        <v>4.3361488090003997</v>
      </c>
    </row>
    <row r="780" spans="1:43" x14ac:dyDescent="0.25">
      <c r="A780" s="7">
        <v>42929</v>
      </c>
      <c r="B780" s="3" t="s">
        <v>56</v>
      </c>
      <c r="C780" s="3">
        <f>(COUNT(UserTrials[[#This Row],[Event 1]:[Time 56]])-2)/2</f>
        <v>6</v>
      </c>
      <c r="D780">
        <v>75</v>
      </c>
      <c r="E780" t="s">
        <v>42</v>
      </c>
      <c r="F780" t="s">
        <v>6</v>
      </c>
      <c r="G780" t="s">
        <v>40</v>
      </c>
      <c r="H780" t="s">
        <v>3</v>
      </c>
      <c r="I780" s="1">
        <v>5.1094000355078599E-5</v>
      </c>
      <c r="J780" t="s">
        <v>7</v>
      </c>
      <c r="K780">
        <v>0.87022331600019198</v>
      </c>
      <c r="L780" t="s">
        <v>8</v>
      </c>
      <c r="M780">
        <v>0.95800525100003098</v>
      </c>
      <c r="N780" t="s">
        <v>7</v>
      </c>
      <c r="O780">
        <v>1.04969125000025</v>
      </c>
      <c r="P780" t="s">
        <v>8</v>
      </c>
      <c r="Q780">
        <v>1.13028714400024</v>
      </c>
      <c r="R780" t="s">
        <v>7</v>
      </c>
      <c r="S780">
        <v>1.515063327</v>
      </c>
      <c r="T780" t="s">
        <v>8</v>
      </c>
      <c r="U780">
        <v>1.59569036700031</v>
      </c>
      <c r="V780" t="s">
        <v>7</v>
      </c>
      <c r="W780">
        <v>1.6749896979999901</v>
      </c>
      <c r="X780" t="s">
        <v>8</v>
      </c>
      <c r="Y780">
        <v>1.7634734050002401</v>
      </c>
      <c r="Z780" t="s">
        <v>7</v>
      </c>
      <c r="AA780">
        <v>2.1154423460002301</v>
      </c>
      <c r="AB780" t="s">
        <v>8</v>
      </c>
      <c r="AC780">
        <v>2.2002821460000601</v>
      </c>
      <c r="AD780" t="s">
        <v>7</v>
      </c>
      <c r="AE780">
        <v>2.5713745269999801</v>
      </c>
      <c r="AF780" t="s">
        <v>8</v>
      </c>
      <c r="AG780">
        <v>2.6596583900000001</v>
      </c>
      <c r="AH780" t="s">
        <v>4</v>
      </c>
      <c r="AI780">
        <v>3.2942858490000599</v>
      </c>
    </row>
    <row r="781" spans="1:43" x14ac:dyDescent="0.25">
      <c r="A781" s="7">
        <v>42929</v>
      </c>
      <c r="B781" s="3" t="s">
        <v>56</v>
      </c>
      <c r="C781" s="3">
        <f>(COUNT(UserTrials[[#This Row],[Event 1]:[Time 56]])-2)/2</f>
        <v>6</v>
      </c>
      <c r="D781">
        <v>76</v>
      </c>
      <c r="E781" t="s">
        <v>42</v>
      </c>
      <c r="F781" t="s">
        <v>6</v>
      </c>
      <c r="G781" t="s">
        <v>40</v>
      </c>
      <c r="H781" t="s">
        <v>3</v>
      </c>
      <c r="I781" s="1">
        <v>2.3855000108596801E-5</v>
      </c>
      <c r="J781" t="s">
        <v>7</v>
      </c>
      <c r="K781">
        <v>0.622515114000179</v>
      </c>
      <c r="L781" t="s">
        <v>8</v>
      </c>
      <c r="M781">
        <v>0.72218601000031402</v>
      </c>
      <c r="N781" t="s">
        <v>7</v>
      </c>
      <c r="O781">
        <v>0.79025757900035298</v>
      </c>
      <c r="P781" t="s">
        <v>8</v>
      </c>
      <c r="Q781">
        <v>0.86199357600025905</v>
      </c>
      <c r="R781" t="s">
        <v>7</v>
      </c>
      <c r="S781">
        <v>1.2059673100002299</v>
      </c>
      <c r="T781" t="s">
        <v>8</v>
      </c>
      <c r="U781">
        <v>1.26711715800001</v>
      </c>
      <c r="V781" t="s">
        <v>7</v>
      </c>
      <c r="W781">
        <v>1.36866925100002</v>
      </c>
      <c r="X781" t="s">
        <v>8</v>
      </c>
      <c r="Y781">
        <v>1.4411151960002799</v>
      </c>
      <c r="Z781" t="s">
        <v>7</v>
      </c>
      <c r="AA781">
        <v>1.78122153200001</v>
      </c>
      <c r="AB781" t="s">
        <v>8</v>
      </c>
      <c r="AC781">
        <v>1.8807480520003901</v>
      </c>
      <c r="AD781" t="s">
        <v>7</v>
      </c>
      <c r="AE781">
        <v>2.24736173500014</v>
      </c>
      <c r="AF781" t="s">
        <v>8</v>
      </c>
      <c r="AG781">
        <v>2.33820315000002</v>
      </c>
      <c r="AH781" t="s">
        <v>4</v>
      </c>
      <c r="AI781">
        <v>2.9120486240003598</v>
      </c>
    </row>
    <row r="782" spans="1:43" x14ac:dyDescent="0.25">
      <c r="A782" s="7">
        <v>42929</v>
      </c>
      <c r="B782" s="3" t="s">
        <v>56</v>
      </c>
      <c r="C782" s="3">
        <f>(COUNT(UserTrials[[#This Row],[Event 1]:[Time 56]])-2)/2</f>
        <v>6</v>
      </c>
      <c r="D782">
        <v>77</v>
      </c>
      <c r="E782" t="s">
        <v>42</v>
      </c>
      <c r="F782" t="s">
        <v>6</v>
      </c>
      <c r="G782" t="s">
        <v>40</v>
      </c>
      <c r="H782" t="s">
        <v>3</v>
      </c>
      <c r="I782" s="1">
        <v>1.77609999809646E-5</v>
      </c>
      <c r="J782" t="s">
        <v>7</v>
      </c>
      <c r="K782">
        <v>0.68869006900013097</v>
      </c>
      <c r="L782" t="s">
        <v>8</v>
      </c>
      <c r="M782">
        <v>0.77598023400014404</v>
      </c>
      <c r="N782" t="s">
        <v>7</v>
      </c>
      <c r="O782">
        <v>0.85961977299984904</v>
      </c>
      <c r="P782" t="s">
        <v>8</v>
      </c>
      <c r="Q782">
        <v>0.95000165700002903</v>
      </c>
      <c r="R782" t="s">
        <v>7</v>
      </c>
      <c r="S782">
        <v>1.27319788800014</v>
      </c>
      <c r="T782" t="s">
        <v>8</v>
      </c>
      <c r="U782">
        <v>1.3762224810002399</v>
      </c>
      <c r="V782" t="s">
        <v>7</v>
      </c>
      <c r="W782">
        <v>1.45222712400027</v>
      </c>
      <c r="X782" t="s">
        <v>8</v>
      </c>
      <c r="Y782">
        <v>1.54987421700025</v>
      </c>
      <c r="Z782" t="s">
        <v>7</v>
      </c>
      <c r="AA782">
        <v>1.94967785100016</v>
      </c>
      <c r="AB782" t="s">
        <v>8</v>
      </c>
      <c r="AC782">
        <v>2.1126730750001999</v>
      </c>
      <c r="AD782" t="s">
        <v>7</v>
      </c>
      <c r="AE782">
        <v>2.4676096729999699</v>
      </c>
      <c r="AF782" t="s">
        <v>8</v>
      </c>
      <c r="AG782">
        <v>2.5938641130000999</v>
      </c>
      <c r="AH782" t="s">
        <v>4</v>
      </c>
      <c r="AI782">
        <v>3.1200172899998502</v>
      </c>
    </row>
    <row r="783" spans="1:43" x14ac:dyDescent="0.25">
      <c r="A783" s="7">
        <v>42929</v>
      </c>
      <c r="B783" s="3" t="s">
        <v>56</v>
      </c>
      <c r="C783" s="3">
        <f>(COUNT(UserTrials[[#This Row],[Event 1]:[Time 56]])-2)/2</f>
        <v>6</v>
      </c>
      <c r="D783">
        <v>78</v>
      </c>
      <c r="E783" t="s">
        <v>42</v>
      </c>
      <c r="F783" t="s">
        <v>6</v>
      </c>
      <c r="G783" t="s">
        <v>40</v>
      </c>
      <c r="H783" t="s">
        <v>3</v>
      </c>
      <c r="I783" s="1">
        <v>3.7865000194869902E-5</v>
      </c>
      <c r="J783" t="s">
        <v>7</v>
      </c>
      <c r="K783">
        <v>0.52335635400004299</v>
      </c>
      <c r="L783" t="s">
        <v>8</v>
      </c>
      <c r="M783">
        <v>0.60695349800016596</v>
      </c>
      <c r="N783" t="s">
        <v>7</v>
      </c>
      <c r="O783">
        <v>0.67194777500026204</v>
      </c>
      <c r="P783" t="s">
        <v>8</v>
      </c>
      <c r="Q783">
        <v>0.76201314900026695</v>
      </c>
      <c r="R783" t="s">
        <v>7</v>
      </c>
      <c r="S783">
        <v>1.1778330340002801</v>
      </c>
      <c r="T783" t="s">
        <v>8</v>
      </c>
      <c r="U783">
        <v>1.2626259070002499</v>
      </c>
      <c r="V783" t="s">
        <v>7</v>
      </c>
      <c r="W783">
        <v>1.3687763339999</v>
      </c>
      <c r="X783" t="s">
        <v>8</v>
      </c>
      <c r="Y783">
        <v>1.4511208740000201</v>
      </c>
      <c r="Z783" t="s">
        <v>7</v>
      </c>
      <c r="AA783">
        <v>1.81943309799999</v>
      </c>
      <c r="AB783" t="s">
        <v>8</v>
      </c>
      <c r="AC783">
        <v>1.9401802450001899</v>
      </c>
      <c r="AD783" t="s">
        <v>7</v>
      </c>
      <c r="AE783">
        <v>2.3174048139999202</v>
      </c>
      <c r="AF783" t="s">
        <v>8</v>
      </c>
      <c r="AG783">
        <v>2.4405269100002398</v>
      </c>
      <c r="AH783" t="s">
        <v>4</v>
      </c>
      <c r="AI783">
        <v>2.90195081000001</v>
      </c>
    </row>
    <row r="784" spans="1:43" x14ac:dyDescent="0.25">
      <c r="A784" s="7">
        <v>42929</v>
      </c>
      <c r="B784" s="3" t="s">
        <v>56</v>
      </c>
      <c r="C784" s="3">
        <f>(COUNT(UserTrials[[#This Row],[Event 1]:[Time 56]])-2)/2</f>
        <v>6</v>
      </c>
      <c r="D784">
        <v>79</v>
      </c>
      <c r="E784" t="s">
        <v>42</v>
      </c>
      <c r="F784" t="s">
        <v>6</v>
      </c>
      <c r="G784" t="s">
        <v>40</v>
      </c>
      <c r="H784" t="s">
        <v>3</v>
      </c>
      <c r="I784" s="1">
        <v>4.8384999900008498E-5</v>
      </c>
      <c r="J784" t="s">
        <v>7</v>
      </c>
      <c r="K784">
        <v>0.52473546899955104</v>
      </c>
      <c r="L784" t="s">
        <v>8</v>
      </c>
      <c r="M784">
        <v>0.61220370699993498</v>
      </c>
      <c r="N784" t="s">
        <v>7</v>
      </c>
      <c r="O784">
        <v>0.67003709799973798</v>
      </c>
      <c r="P784" t="s">
        <v>8</v>
      </c>
      <c r="Q784">
        <v>0.77000330599958</v>
      </c>
      <c r="R784" t="s">
        <v>7</v>
      </c>
      <c r="S784">
        <v>1.0046290059999501</v>
      </c>
      <c r="T784" t="s">
        <v>8</v>
      </c>
      <c r="U784">
        <v>1.09586198399983</v>
      </c>
      <c r="V784" t="s">
        <v>7</v>
      </c>
      <c r="W784">
        <v>1.1885423579997201</v>
      </c>
      <c r="X784" t="s">
        <v>8</v>
      </c>
      <c r="Y784">
        <v>1.2918877849997401</v>
      </c>
      <c r="Z784" t="s">
        <v>7</v>
      </c>
      <c r="AA784">
        <v>1.67568594799968</v>
      </c>
      <c r="AB784" t="s">
        <v>8</v>
      </c>
      <c r="AC784">
        <v>1.79942835599968</v>
      </c>
      <c r="AD784" t="s">
        <v>7</v>
      </c>
      <c r="AE784">
        <v>2.1439208379997501</v>
      </c>
      <c r="AF784" t="s">
        <v>8</v>
      </c>
      <c r="AG784">
        <v>2.25545631799968</v>
      </c>
      <c r="AH784" t="s">
        <v>4</v>
      </c>
      <c r="AI784">
        <v>2.7736356929999602</v>
      </c>
    </row>
    <row r="785" spans="1:35" x14ac:dyDescent="0.25">
      <c r="A785" s="7">
        <v>42929</v>
      </c>
      <c r="B785" s="3" t="s">
        <v>56</v>
      </c>
      <c r="C785" s="3">
        <f>(COUNT(UserTrials[[#This Row],[Event 1]:[Time 56]])-2)/2</f>
        <v>6</v>
      </c>
      <c r="D785">
        <v>80</v>
      </c>
      <c r="E785" t="s">
        <v>42</v>
      </c>
      <c r="F785" t="s">
        <v>6</v>
      </c>
      <c r="G785" t="s">
        <v>40</v>
      </c>
      <c r="H785" t="s">
        <v>3</v>
      </c>
      <c r="I785" s="1">
        <v>4.0624999655847198E-5</v>
      </c>
      <c r="J785" t="s">
        <v>7</v>
      </c>
      <c r="K785">
        <v>0.56056708699998103</v>
      </c>
      <c r="L785" t="s">
        <v>8</v>
      </c>
      <c r="M785">
        <v>0.64658391800003301</v>
      </c>
      <c r="N785" t="s">
        <v>7</v>
      </c>
      <c r="O785">
        <v>0.73883923999983303</v>
      </c>
      <c r="P785" t="s">
        <v>8</v>
      </c>
      <c r="Q785">
        <v>0.82039008099991395</v>
      </c>
      <c r="R785" t="s">
        <v>7</v>
      </c>
      <c r="S785">
        <v>1.25030929099966</v>
      </c>
      <c r="T785" t="s">
        <v>8</v>
      </c>
      <c r="U785">
        <v>1.35200081099992</v>
      </c>
      <c r="V785" t="s">
        <v>7</v>
      </c>
      <c r="W785">
        <v>1.43863769499967</v>
      </c>
      <c r="X785" t="s">
        <v>8</v>
      </c>
      <c r="Y785">
        <v>1.5367352569996899</v>
      </c>
      <c r="Z785" t="s">
        <v>7</v>
      </c>
      <c r="AA785">
        <v>1.9233862850001</v>
      </c>
      <c r="AB785" t="s">
        <v>8</v>
      </c>
      <c r="AC785">
        <v>2.0175885339999602</v>
      </c>
      <c r="AD785" t="s">
        <v>7</v>
      </c>
      <c r="AE785">
        <v>2.47090675599974</v>
      </c>
      <c r="AF785" t="s">
        <v>8</v>
      </c>
      <c r="AG785">
        <v>2.5891910909999698</v>
      </c>
      <c r="AH785" t="s">
        <v>4</v>
      </c>
      <c r="AI785">
        <v>3.0283263950000201</v>
      </c>
    </row>
    <row r="786" spans="1:35" x14ac:dyDescent="0.25">
      <c r="A786" s="7">
        <v>42929</v>
      </c>
      <c r="B786" s="3" t="s">
        <v>56</v>
      </c>
      <c r="C786" s="3">
        <f>(COUNT(UserTrials[[#This Row],[Event 1]:[Time 56]])-2)/2</f>
        <v>6</v>
      </c>
      <c r="D786">
        <v>81</v>
      </c>
      <c r="E786" t="s">
        <v>42</v>
      </c>
      <c r="F786" t="s">
        <v>6</v>
      </c>
      <c r="G786" t="s">
        <v>40</v>
      </c>
      <c r="H786" t="s">
        <v>3</v>
      </c>
      <c r="I786" s="1">
        <v>4.2499999835854301E-5</v>
      </c>
      <c r="J786" t="s">
        <v>7</v>
      </c>
      <c r="K786">
        <v>0.73752356299973998</v>
      </c>
      <c r="L786" t="s">
        <v>8</v>
      </c>
      <c r="M786">
        <v>0.84266664699998695</v>
      </c>
      <c r="N786" t="s">
        <v>7</v>
      </c>
      <c r="O786">
        <v>0.92510384199977103</v>
      </c>
      <c r="P786" t="s">
        <v>8</v>
      </c>
      <c r="Q786">
        <v>1.0069459859996599</v>
      </c>
      <c r="R786" t="s">
        <v>7</v>
      </c>
      <c r="S786">
        <v>1.34853633199963</v>
      </c>
      <c r="T786" t="s">
        <v>8</v>
      </c>
      <c r="U786">
        <v>1.4656662919996899</v>
      </c>
      <c r="V786" t="s">
        <v>7</v>
      </c>
      <c r="W786">
        <v>1.5531740090000301</v>
      </c>
      <c r="X786" t="s">
        <v>8</v>
      </c>
      <c r="Y786">
        <v>1.6402997469999701</v>
      </c>
      <c r="Z786" t="s">
        <v>7</v>
      </c>
      <c r="AA786">
        <v>2.1483274019997198</v>
      </c>
      <c r="AB786" t="s">
        <v>8</v>
      </c>
      <c r="AC786">
        <v>2.2911081969996299</v>
      </c>
      <c r="AD786" t="s">
        <v>7</v>
      </c>
      <c r="AE786">
        <v>2.7113662599999699</v>
      </c>
      <c r="AF786" t="s">
        <v>8</v>
      </c>
      <c r="AG786">
        <v>2.8263770009998499</v>
      </c>
      <c r="AH786" t="s">
        <v>4</v>
      </c>
      <c r="AI786">
        <v>3.35537543500004</v>
      </c>
    </row>
    <row r="787" spans="1:35" x14ac:dyDescent="0.25">
      <c r="A787" s="7">
        <v>42929</v>
      </c>
      <c r="B787" s="3" t="s">
        <v>56</v>
      </c>
      <c r="C787" s="3">
        <f>(COUNT(UserTrials[[#This Row],[Event 1]:[Time 56]])-2)/2</f>
        <v>6</v>
      </c>
      <c r="D787">
        <v>82</v>
      </c>
      <c r="E787" t="s">
        <v>42</v>
      </c>
      <c r="F787" t="s">
        <v>6</v>
      </c>
      <c r="G787" t="s">
        <v>40</v>
      </c>
      <c r="H787" t="s">
        <v>3</v>
      </c>
      <c r="I787" s="1">
        <v>1.13020000753749E-5</v>
      </c>
      <c r="J787" t="s">
        <v>7</v>
      </c>
      <c r="K787">
        <v>0.72883497300017497</v>
      </c>
      <c r="L787" t="s">
        <v>8</v>
      </c>
      <c r="M787">
        <v>0.80167076099996804</v>
      </c>
      <c r="N787" t="s">
        <v>7</v>
      </c>
      <c r="O787">
        <v>0.88499139500027002</v>
      </c>
      <c r="P787" t="s">
        <v>8</v>
      </c>
      <c r="Q787">
        <v>0.97943291499996099</v>
      </c>
      <c r="R787" t="s">
        <v>7</v>
      </c>
      <c r="S787">
        <v>1.39819472699991</v>
      </c>
      <c r="T787" t="s">
        <v>8</v>
      </c>
      <c r="U787">
        <v>1.4909596319998799</v>
      </c>
      <c r="V787" t="s">
        <v>7</v>
      </c>
      <c r="W787">
        <v>1.5842155790001</v>
      </c>
      <c r="X787" t="s">
        <v>8</v>
      </c>
      <c r="Y787">
        <v>1.6762921509998701</v>
      </c>
      <c r="Z787" t="s">
        <v>7</v>
      </c>
      <c r="AA787">
        <v>2.16746256600026</v>
      </c>
      <c r="AB787" t="s">
        <v>8</v>
      </c>
      <c r="AC787">
        <v>2.2698540330002199</v>
      </c>
      <c r="AD787" t="s">
        <v>7</v>
      </c>
      <c r="AE787">
        <v>2.6928871479999499</v>
      </c>
      <c r="AF787" t="s">
        <v>8</v>
      </c>
      <c r="AG787">
        <v>2.7832100730001899</v>
      </c>
      <c r="AH787" t="s">
        <v>4</v>
      </c>
      <c r="AI787">
        <v>3.3770207050001702</v>
      </c>
    </row>
    <row r="788" spans="1:35" x14ac:dyDescent="0.25">
      <c r="A788" s="7">
        <v>42929</v>
      </c>
      <c r="B788" s="3" t="s">
        <v>56</v>
      </c>
      <c r="C788" s="3">
        <f>(COUNT(UserTrials[[#This Row],[Event 1]:[Time 56]])-2)/2</f>
        <v>6</v>
      </c>
      <c r="D788">
        <v>83</v>
      </c>
      <c r="E788" t="s">
        <v>42</v>
      </c>
      <c r="F788" t="s">
        <v>6</v>
      </c>
      <c r="G788" t="s">
        <v>40</v>
      </c>
      <c r="H788" t="s">
        <v>3</v>
      </c>
      <c r="I788" s="1">
        <v>1.0307299999112701E-4</v>
      </c>
      <c r="J788" t="s">
        <v>7</v>
      </c>
      <c r="K788">
        <v>0.59787605000019495</v>
      </c>
      <c r="L788" t="s">
        <v>8</v>
      </c>
      <c r="M788">
        <v>0.68860361099996203</v>
      </c>
      <c r="N788" t="s">
        <v>7</v>
      </c>
      <c r="O788">
        <v>0.75534830500009698</v>
      </c>
      <c r="P788" t="s">
        <v>8</v>
      </c>
      <c r="Q788">
        <v>0.85273138799993797</v>
      </c>
      <c r="R788" t="s">
        <v>7</v>
      </c>
      <c r="S788">
        <v>1.2694121099998401</v>
      </c>
      <c r="T788" t="s">
        <v>8</v>
      </c>
      <c r="U788">
        <v>1.3590737819999901</v>
      </c>
      <c r="V788" t="s">
        <v>7</v>
      </c>
      <c r="W788">
        <v>1.46115400000007</v>
      </c>
      <c r="X788" t="s">
        <v>8</v>
      </c>
      <c r="Y788">
        <v>1.5589870829999199</v>
      </c>
      <c r="Z788" t="s">
        <v>7</v>
      </c>
      <c r="AA788">
        <v>1.9951073349998201</v>
      </c>
      <c r="AB788" t="s">
        <v>8</v>
      </c>
      <c r="AC788">
        <v>2.1085121380001501</v>
      </c>
      <c r="AD788" t="s">
        <v>7</v>
      </c>
      <c r="AE788">
        <v>2.55618379799989</v>
      </c>
      <c r="AF788" t="s">
        <v>8</v>
      </c>
      <c r="AG788">
        <v>2.68283724699995</v>
      </c>
      <c r="AH788" t="s">
        <v>4</v>
      </c>
      <c r="AI788">
        <v>3.1761126609999302</v>
      </c>
    </row>
    <row r="789" spans="1:35" x14ac:dyDescent="0.25">
      <c r="A789" s="7">
        <v>42929</v>
      </c>
      <c r="B789" s="3" t="s">
        <v>56</v>
      </c>
      <c r="C789" s="3">
        <f>(COUNT(UserTrials[[#This Row],[Event 1]:[Time 56]])-2)/2</f>
        <v>6</v>
      </c>
      <c r="D789">
        <v>84</v>
      </c>
      <c r="E789" t="s">
        <v>42</v>
      </c>
      <c r="F789" t="s">
        <v>6</v>
      </c>
      <c r="G789" t="s">
        <v>40</v>
      </c>
      <c r="H789" t="s">
        <v>3</v>
      </c>
      <c r="I789" s="1">
        <v>1.6146000234584702E-5</v>
      </c>
      <c r="J789" t="s">
        <v>7</v>
      </c>
      <c r="K789">
        <v>0.68667215200002796</v>
      </c>
      <c r="L789" t="s">
        <v>8</v>
      </c>
      <c r="M789">
        <v>0.77638950400023499</v>
      </c>
      <c r="N789" t="s">
        <v>7</v>
      </c>
      <c r="O789">
        <v>0.85086128300008501</v>
      </c>
      <c r="P789" t="s">
        <v>8</v>
      </c>
      <c r="Q789">
        <v>0.948465251000016</v>
      </c>
      <c r="R789" t="s">
        <v>7</v>
      </c>
      <c r="S789">
        <v>1.30824341100014</v>
      </c>
      <c r="T789" t="s">
        <v>8</v>
      </c>
      <c r="U789">
        <v>1.4111782130003101</v>
      </c>
      <c r="V789" t="s">
        <v>7</v>
      </c>
      <c r="W789">
        <v>1.4907178050002501</v>
      </c>
      <c r="X789" t="s">
        <v>8</v>
      </c>
      <c r="Y789">
        <v>1.5889937000001699</v>
      </c>
      <c r="Z789" t="s">
        <v>7</v>
      </c>
      <c r="AA789">
        <v>2.13213386400002</v>
      </c>
      <c r="AB789" t="s">
        <v>8</v>
      </c>
      <c r="AC789">
        <v>2.2612929340002599</v>
      </c>
      <c r="AD789" t="s">
        <v>7</v>
      </c>
      <c r="AE789">
        <v>2.7020599570000701</v>
      </c>
      <c r="AF789" t="s">
        <v>8</v>
      </c>
      <c r="AG789">
        <v>2.8190030929999899</v>
      </c>
      <c r="AH789" t="s">
        <v>4</v>
      </c>
      <c r="AI789">
        <v>3.3013760060002801</v>
      </c>
    </row>
    <row r="790" spans="1:35" x14ac:dyDescent="0.25">
      <c r="A790" s="7">
        <v>42929</v>
      </c>
      <c r="B790" s="3" t="s">
        <v>56</v>
      </c>
      <c r="C790" s="3">
        <f>(COUNT(UserTrials[[#This Row],[Event 1]:[Time 56]])-2)/2</f>
        <v>6</v>
      </c>
      <c r="D790">
        <v>85</v>
      </c>
      <c r="E790" t="s">
        <v>42</v>
      </c>
      <c r="F790" t="s">
        <v>6</v>
      </c>
      <c r="G790" t="s">
        <v>40</v>
      </c>
      <c r="H790" t="s">
        <v>3</v>
      </c>
      <c r="I790" s="1">
        <v>2.1146000108274101E-5</v>
      </c>
      <c r="J790" t="s">
        <v>7</v>
      </c>
      <c r="K790">
        <v>1.03283541500013</v>
      </c>
      <c r="L790" t="s">
        <v>8</v>
      </c>
      <c r="M790">
        <v>1.13988485299978</v>
      </c>
      <c r="N790" t="s">
        <v>7</v>
      </c>
      <c r="O790">
        <v>1.21437293400003</v>
      </c>
      <c r="P790" t="s">
        <v>8</v>
      </c>
      <c r="Q790">
        <v>1.29369242099983</v>
      </c>
      <c r="R790" t="s">
        <v>7</v>
      </c>
      <c r="S790">
        <v>1.6968820960000801</v>
      </c>
      <c r="T790" t="s">
        <v>8</v>
      </c>
      <c r="U790">
        <v>1.7916717409998399</v>
      </c>
      <c r="V790" t="s">
        <v>7</v>
      </c>
      <c r="W790">
        <v>1.8910183130001299</v>
      </c>
      <c r="X790" t="s">
        <v>8</v>
      </c>
      <c r="Y790">
        <v>1.9657303519998</v>
      </c>
      <c r="Z790" t="s">
        <v>7</v>
      </c>
      <c r="AA790">
        <v>2.5086496260000701</v>
      </c>
      <c r="AB790" t="s">
        <v>8</v>
      </c>
      <c r="AC790">
        <v>2.61348744799988</v>
      </c>
      <c r="AD790" t="s">
        <v>7</v>
      </c>
      <c r="AE790">
        <v>3.0695332750001398</v>
      </c>
      <c r="AF790" t="s">
        <v>8</v>
      </c>
      <c r="AG790">
        <v>3.1705554720001601</v>
      </c>
      <c r="AH790" t="s">
        <v>4</v>
      </c>
      <c r="AI790">
        <v>3.78113168900017</v>
      </c>
    </row>
    <row r="791" spans="1:35" x14ac:dyDescent="0.25">
      <c r="A791" s="7">
        <v>42929</v>
      </c>
      <c r="B791" s="3" t="s">
        <v>56</v>
      </c>
      <c r="C791" s="3">
        <f>(COUNT(UserTrials[[#This Row],[Event 1]:[Time 56]])-2)/2</f>
        <v>6</v>
      </c>
      <c r="D791">
        <v>86</v>
      </c>
      <c r="E791" t="s">
        <v>42</v>
      </c>
      <c r="F791" t="s">
        <v>6</v>
      </c>
      <c r="G791" t="s">
        <v>40</v>
      </c>
      <c r="H791" t="s">
        <v>3</v>
      </c>
      <c r="I791" s="1">
        <v>2.5834000098257001E-5</v>
      </c>
      <c r="J791" t="s">
        <v>7</v>
      </c>
      <c r="K791">
        <v>0.68214792500020804</v>
      </c>
      <c r="L791" t="s">
        <v>8</v>
      </c>
      <c r="M791">
        <v>0.76078761999997302</v>
      </c>
      <c r="N791" t="s">
        <v>7</v>
      </c>
      <c r="O791">
        <v>0.85235919200022103</v>
      </c>
      <c r="P791" t="s">
        <v>8</v>
      </c>
      <c r="Q791">
        <v>0.94331784699988896</v>
      </c>
      <c r="R791" t="s">
        <v>7</v>
      </c>
      <c r="S791">
        <v>1.3328156980001</v>
      </c>
      <c r="T791" t="s">
        <v>8</v>
      </c>
      <c r="U791">
        <v>1.4140085190001599</v>
      </c>
      <c r="V791" t="s">
        <v>7</v>
      </c>
      <c r="W791">
        <v>1.5141574869999199</v>
      </c>
      <c r="X791" t="s">
        <v>8</v>
      </c>
      <c r="Y791">
        <v>1.6125159349999101</v>
      </c>
      <c r="Z791" t="s">
        <v>7</v>
      </c>
      <c r="AA791">
        <v>2.1281472880000298</v>
      </c>
      <c r="AB791" t="s">
        <v>8</v>
      </c>
      <c r="AC791">
        <v>2.2669190209999202</v>
      </c>
      <c r="AD791" t="s">
        <v>7</v>
      </c>
      <c r="AE791">
        <v>2.7269315660000699</v>
      </c>
      <c r="AF791" t="s">
        <v>8</v>
      </c>
      <c r="AG791">
        <v>2.8492348079998902</v>
      </c>
      <c r="AH791" t="s">
        <v>4</v>
      </c>
      <c r="AI791">
        <v>3.3640688179998501</v>
      </c>
    </row>
    <row r="792" spans="1:35" x14ac:dyDescent="0.25">
      <c r="A792" s="7">
        <v>42929</v>
      </c>
      <c r="B792" s="3" t="s">
        <v>56</v>
      </c>
      <c r="C792" s="3">
        <f>(COUNT(UserTrials[[#This Row],[Event 1]:[Time 56]])-2)/2</f>
        <v>6</v>
      </c>
      <c r="D792">
        <v>87</v>
      </c>
      <c r="E792" t="s">
        <v>42</v>
      </c>
      <c r="F792" t="s">
        <v>6</v>
      </c>
      <c r="G792" t="s">
        <v>40</v>
      </c>
      <c r="H792" t="s">
        <v>3</v>
      </c>
      <c r="I792" s="1">
        <v>1.8229000033897999E-5</v>
      </c>
      <c r="J792" t="s">
        <v>7</v>
      </c>
      <c r="K792">
        <v>0.732768511000358</v>
      </c>
      <c r="L792" t="s">
        <v>8</v>
      </c>
      <c r="M792">
        <v>0.82813315500015905</v>
      </c>
      <c r="N792" t="s">
        <v>7</v>
      </c>
      <c r="O792">
        <v>0.91148774700013702</v>
      </c>
      <c r="P792" t="s">
        <v>8</v>
      </c>
      <c r="Q792">
        <v>1.00276848600015</v>
      </c>
      <c r="R792" t="s">
        <v>7</v>
      </c>
      <c r="S792">
        <v>1.43052238200016</v>
      </c>
      <c r="T792" t="s">
        <v>8</v>
      </c>
      <c r="U792">
        <v>1.5248785900002899</v>
      </c>
      <c r="V792" t="s">
        <v>7</v>
      </c>
      <c r="W792">
        <v>1.63351198600003</v>
      </c>
      <c r="X792" t="s">
        <v>8</v>
      </c>
      <c r="Y792">
        <v>1.73124433900011</v>
      </c>
      <c r="Z792" t="s">
        <v>7</v>
      </c>
      <c r="AA792">
        <v>2.2776293950000701</v>
      </c>
      <c r="AB792" t="s">
        <v>8</v>
      </c>
      <c r="AC792">
        <v>2.3788804450000498</v>
      </c>
      <c r="AD792" t="s">
        <v>7</v>
      </c>
      <c r="AE792">
        <v>2.9214919579999301</v>
      </c>
      <c r="AF792" t="s">
        <v>8</v>
      </c>
      <c r="AG792">
        <v>3.0246973850002998</v>
      </c>
      <c r="AH792" t="s">
        <v>4</v>
      </c>
      <c r="AI792">
        <v>3.4926394110002499</v>
      </c>
    </row>
    <row r="793" spans="1:35" x14ac:dyDescent="0.25">
      <c r="A793" s="7">
        <v>42929</v>
      </c>
      <c r="B793" s="3" t="s">
        <v>56</v>
      </c>
      <c r="C793" s="3">
        <f>(COUNT(UserTrials[[#This Row],[Event 1]:[Time 56]])-2)/2</f>
        <v>6</v>
      </c>
      <c r="D793">
        <v>88</v>
      </c>
      <c r="E793" t="s">
        <v>42</v>
      </c>
      <c r="F793" t="s">
        <v>6</v>
      </c>
      <c r="G793" t="s">
        <v>40</v>
      </c>
      <c r="H793" t="s">
        <v>3</v>
      </c>
      <c r="I793" s="1">
        <v>3.8332999793055899E-5</v>
      </c>
      <c r="J793" t="s">
        <v>7</v>
      </c>
      <c r="K793">
        <v>0.74356345899968801</v>
      </c>
      <c r="L793" t="s">
        <v>8</v>
      </c>
      <c r="M793">
        <v>0.84769987499976196</v>
      </c>
      <c r="N793" t="s">
        <v>7</v>
      </c>
      <c r="O793">
        <v>0.92476029999988896</v>
      </c>
      <c r="P793" t="s">
        <v>8</v>
      </c>
      <c r="Q793">
        <v>1.0053630679999499</v>
      </c>
      <c r="R793" t="s">
        <v>7</v>
      </c>
      <c r="S793">
        <v>1.43306607999966</v>
      </c>
      <c r="T793" t="s">
        <v>8</v>
      </c>
      <c r="U793">
        <v>1.5204729110000601</v>
      </c>
      <c r="V793" t="s">
        <v>7</v>
      </c>
      <c r="W793">
        <v>1.62026995199994</v>
      </c>
      <c r="X793" t="s">
        <v>8</v>
      </c>
      <c r="Y793">
        <v>1.7025389189998299</v>
      </c>
      <c r="Z793" t="s">
        <v>7</v>
      </c>
      <c r="AA793">
        <v>2.2524910049996798</v>
      </c>
      <c r="AB793" t="s">
        <v>8</v>
      </c>
      <c r="AC793">
        <v>2.3667825269999399</v>
      </c>
      <c r="AD793" t="s">
        <v>7</v>
      </c>
      <c r="AE793">
        <v>2.8335373129998498</v>
      </c>
      <c r="AF793" t="s">
        <v>8</v>
      </c>
      <c r="AG793">
        <v>2.9378644059997798</v>
      </c>
      <c r="AH793" t="s">
        <v>4</v>
      </c>
      <c r="AI793">
        <v>3.37098424099986</v>
      </c>
    </row>
    <row r="794" spans="1:35" x14ac:dyDescent="0.25">
      <c r="A794" s="7">
        <v>42929</v>
      </c>
      <c r="B794" s="3" t="s">
        <v>56</v>
      </c>
      <c r="C794" s="3">
        <f>(COUNT(UserTrials[[#This Row],[Event 1]:[Time 56]])-2)/2</f>
        <v>6</v>
      </c>
      <c r="D794">
        <v>89</v>
      </c>
      <c r="E794" t="s">
        <v>42</v>
      </c>
      <c r="F794" t="s">
        <v>6</v>
      </c>
      <c r="G794" t="s">
        <v>40</v>
      </c>
      <c r="H794" t="s">
        <v>3</v>
      </c>
      <c r="I794" s="1">
        <v>5.2031999985047103E-5</v>
      </c>
      <c r="J794" t="s">
        <v>7</v>
      </c>
      <c r="K794">
        <v>0.62856459400018105</v>
      </c>
      <c r="L794" t="s">
        <v>8</v>
      </c>
      <c r="M794">
        <v>0.69135319399993</v>
      </c>
      <c r="N794" t="s">
        <v>7</v>
      </c>
      <c r="O794">
        <v>0.79164768300006405</v>
      </c>
      <c r="P794" t="s">
        <v>8</v>
      </c>
      <c r="Q794">
        <v>0.88168743200003497</v>
      </c>
      <c r="R794" t="s">
        <v>7</v>
      </c>
      <c r="S794">
        <v>1.29357659600009</v>
      </c>
      <c r="T794" t="s">
        <v>8</v>
      </c>
      <c r="U794">
        <v>1.38744394100012</v>
      </c>
      <c r="V794" t="s">
        <v>7</v>
      </c>
      <c r="W794">
        <v>1.4806436899998501</v>
      </c>
      <c r="X794" t="s">
        <v>8</v>
      </c>
      <c r="Y794">
        <v>1.5607797910001799</v>
      </c>
      <c r="Z794" t="s">
        <v>7</v>
      </c>
      <c r="AA794">
        <v>2.07247577899988</v>
      </c>
      <c r="AB794" t="s">
        <v>8</v>
      </c>
      <c r="AC794">
        <v>2.1858023009999599</v>
      </c>
      <c r="AD794" t="s">
        <v>7</v>
      </c>
      <c r="AE794">
        <v>2.7291219909998201</v>
      </c>
      <c r="AF794" t="s">
        <v>8</v>
      </c>
      <c r="AG794">
        <v>2.8253929379998199</v>
      </c>
      <c r="AH794" t="s">
        <v>4</v>
      </c>
      <c r="AI794">
        <v>3.99305185699995</v>
      </c>
    </row>
    <row r="795" spans="1:35" x14ac:dyDescent="0.25">
      <c r="A795" s="7">
        <v>42929</v>
      </c>
      <c r="B795" s="3" t="s">
        <v>56</v>
      </c>
      <c r="C795" s="3">
        <f>(COUNT(UserTrials[[#This Row],[Event 1]:[Time 56]])-2)/2</f>
        <v>6</v>
      </c>
      <c r="D795">
        <v>90</v>
      </c>
      <c r="E795" t="s">
        <v>42</v>
      </c>
      <c r="F795" t="s">
        <v>9</v>
      </c>
      <c r="G795" t="s">
        <v>40</v>
      </c>
      <c r="H795" t="s">
        <v>3</v>
      </c>
      <c r="I795" s="1">
        <v>3.51559997397998E-5</v>
      </c>
      <c r="J795" t="s">
        <v>7</v>
      </c>
      <c r="K795">
        <v>9.8065593109999991</v>
      </c>
      <c r="L795" t="s">
        <v>8</v>
      </c>
      <c r="M795">
        <v>9.8878405169998498</v>
      </c>
      <c r="N795" t="s">
        <v>7</v>
      </c>
      <c r="O795">
        <v>9.9727327649998099</v>
      </c>
      <c r="P795" t="s">
        <v>8</v>
      </c>
      <c r="Q795">
        <v>10.0457614699998</v>
      </c>
      <c r="R795" t="s">
        <v>7</v>
      </c>
      <c r="S795">
        <v>10.543578551999801</v>
      </c>
      <c r="T795" t="s">
        <v>8</v>
      </c>
      <c r="U795">
        <v>10.635413819999901</v>
      </c>
      <c r="V795" t="s">
        <v>7</v>
      </c>
      <c r="W795">
        <v>10.710434296999599</v>
      </c>
      <c r="X795" t="s">
        <v>8</v>
      </c>
      <c r="Y795">
        <v>10.791824616999699</v>
      </c>
      <c r="Z795" t="s">
        <v>7</v>
      </c>
      <c r="AA795">
        <v>11.2069678349998</v>
      </c>
      <c r="AB795" t="s">
        <v>8</v>
      </c>
      <c r="AC795">
        <v>11.307287167999601</v>
      </c>
      <c r="AD795" t="s">
        <v>7</v>
      </c>
      <c r="AE795">
        <v>11.7670745579998</v>
      </c>
      <c r="AF795" t="s">
        <v>8</v>
      </c>
      <c r="AG795">
        <v>11.847641544999901</v>
      </c>
      <c r="AH795" t="s">
        <v>4</v>
      </c>
      <c r="AI795">
        <v>12.3896659229999</v>
      </c>
    </row>
    <row r="796" spans="1:35" x14ac:dyDescent="0.25">
      <c r="A796" s="7">
        <v>42929</v>
      </c>
      <c r="B796" s="3" t="s">
        <v>56</v>
      </c>
      <c r="C796" s="3">
        <f>(COUNT(UserTrials[[#This Row],[Event 1]:[Time 56]])-2)/2</f>
        <v>6</v>
      </c>
      <c r="D796">
        <v>91</v>
      </c>
      <c r="E796" t="s">
        <v>42</v>
      </c>
      <c r="F796" t="s">
        <v>9</v>
      </c>
      <c r="G796" t="s">
        <v>40</v>
      </c>
      <c r="H796" t="s">
        <v>3</v>
      </c>
      <c r="I796" s="1">
        <v>3.5937000120611601E-5</v>
      </c>
      <c r="J796" t="s">
        <v>7</v>
      </c>
      <c r="K796">
        <v>0.96429014800014501</v>
      </c>
      <c r="L796" t="s">
        <v>8</v>
      </c>
      <c r="M796">
        <v>1.09548182700018</v>
      </c>
      <c r="N796" t="s">
        <v>7</v>
      </c>
      <c r="O796">
        <v>1.12783292400035</v>
      </c>
      <c r="P796" t="s">
        <v>8</v>
      </c>
      <c r="Q796">
        <v>1.2240040280002999</v>
      </c>
      <c r="R796" t="s">
        <v>7</v>
      </c>
      <c r="S796">
        <v>1.67389427600028</v>
      </c>
      <c r="T796" t="s">
        <v>8</v>
      </c>
      <c r="U796">
        <v>1.7746417390003399</v>
      </c>
      <c r="V796" t="s">
        <v>7</v>
      </c>
      <c r="W796">
        <v>1.88724846900004</v>
      </c>
      <c r="X796" t="s">
        <v>8</v>
      </c>
      <c r="Y796">
        <v>1.96447144500007</v>
      </c>
      <c r="Z796" t="s">
        <v>7</v>
      </c>
      <c r="AA796">
        <v>2.4996650400003002</v>
      </c>
      <c r="AB796" t="s">
        <v>8</v>
      </c>
      <c r="AC796">
        <v>2.6149354680001098</v>
      </c>
      <c r="AD796" t="s">
        <v>7</v>
      </c>
      <c r="AE796">
        <v>3.04686806400013</v>
      </c>
      <c r="AF796" t="s">
        <v>8</v>
      </c>
      <c r="AG796">
        <v>3.1513305220000798</v>
      </c>
      <c r="AH796" t="s">
        <v>4</v>
      </c>
      <c r="AI796">
        <v>3.5551131140000498</v>
      </c>
    </row>
    <row r="797" spans="1:35" x14ac:dyDescent="0.25">
      <c r="A797" s="7">
        <v>42929</v>
      </c>
      <c r="B797" s="3" t="s">
        <v>56</v>
      </c>
      <c r="C797" s="3">
        <f>(COUNT(UserTrials[[#This Row],[Event 1]:[Time 56]])-2)/2</f>
        <v>6</v>
      </c>
      <c r="D797">
        <v>92</v>
      </c>
      <c r="E797" t="s">
        <v>42</v>
      </c>
      <c r="F797" t="s">
        <v>9</v>
      </c>
      <c r="G797" t="s">
        <v>40</v>
      </c>
      <c r="H797" t="s">
        <v>3</v>
      </c>
      <c r="I797" s="1">
        <v>3.2657000247127103E-5</v>
      </c>
      <c r="J797" t="s">
        <v>7</v>
      </c>
      <c r="K797">
        <v>0.56245266099995195</v>
      </c>
      <c r="L797" t="s">
        <v>8</v>
      </c>
      <c r="M797">
        <v>0.64430782499994099</v>
      </c>
      <c r="N797" t="s">
        <v>7</v>
      </c>
      <c r="O797">
        <v>0.74444590800021604</v>
      </c>
      <c r="P797" t="s">
        <v>8</v>
      </c>
      <c r="Q797">
        <v>0.81434310200029303</v>
      </c>
      <c r="R797" t="s">
        <v>7</v>
      </c>
      <c r="S797">
        <v>1.1689407940002601</v>
      </c>
      <c r="T797" t="s">
        <v>8</v>
      </c>
      <c r="U797">
        <v>1.26792434500021</v>
      </c>
      <c r="V797" t="s">
        <v>7</v>
      </c>
      <c r="W797">
        <v>1.3701983660002901</v>
      </c>
      <c r="X797" t="s">
        <v>8</v>
      </c>
      <c r="Y797">
        <v>1.4489364470000501</v>
      </c>
      <c r="Z797" t="s">
        <v>7</v>
      </c>
      <c r="AA797">
        <v>1.8531633100001199</v>
      </c>
      <c r="AB797" t="s">
        <v>8</v>
      </c>
      <c r="AC797">
        <v>1.9394749850002799</v>
      </c>
      <c r="AD797" t="s">
        <v>7</v>
      </c>
      <c r="AE797">
        <v>2.4014868540002601</v>
      </c>
      <c r="AF797" t="s">
        <v>8</v>
      </c>
      <c r="AG797">
        <v>2.4939081130000802</v>
      </c>
      <c r="AH797" t="s">
        <v>4</v>
      </c>
      <c r="AI797">
        <v>2.9889143630002701</v>
      </c>
    </row>
    <row r="798" spans="1:35" x14ac:dyDescent="0.25">
      <c r="A798" s="7">
        <v>42929</v>
      </c>
      <c r="B798" s="3" t="s">
        <v>56</v>
      </c>
      <c r="C798" s="3">
        <f>(COUNT(UserTrials[[#This Row],[Event 1]:[Time 56]])-2)/2</f>
        <v>6</v>
      </c>
      <c r="D798">
        <v>93</v>
      </c>
      <c r="E798" t="s">
        <v>42</v>
      </c>
      <c r="F798" t="s">
        <v>9</v>
      </c>
      <c r="G798" t="s">
        <v>40</v>
      </c>
      <c r="H798" t="s">
        <v>3</v>
      </c>
      <c r="I798" s="1">
        <v>2.0051999854331299E-5</v>
      </c>
      <c r="J798" t="s">
        <v>7</v>
      </c>
      <c r="K798">
        <v>0.518656091999673</v>
      </c>
      <c r="L798" t="s">
        <v>8</v>
      </c>
      <c r="M798">
        <v>0.57370786799992801</v>
      </c>
      <c r="N798" t="s">
        <v>7</v>
      </c>
      <c r="O798">
        <v>0.68088381699999401</v>
      </c>
      <c r="P798" t="s">
        <v>8</v>
      </c>
      <c r="Q798">
        <v>0.75786382399974095</v>
      </c>
      <c r="R798" t="s">
        <v>7</v>
      </c>
      <c r="S798">
        <v>1.2425219459996599</v>
      </c>
      <c r="T798" t="s">
        <v>8</v>
      </c>
      <c r="U798">
        <v>1.32235445299966</v>
      </c>
      <c r="V798" t="s">
        <v>7</v>
      </c>
      <c r="W798">
        <v>1.4235807659997499</v>
      </c>
      <c r="X798" t="s">
        <v>8</v>
      </c>
      <c r="Y798">
        <v>1.50533884599963</v>
      </c>
      <c r="Z798" t="s">
        <v>7</v>
      </c>
      <c r="AA798">
        <v>1.9054621679997501</v>
      </c>
      <c r="AB798" t="s">
        <v>8</v>
      </c>
      <c r="AC798">
        <v>2.0154907209998698</v>
      </c>
      <c r="AD798" t="s">
        <v>7</v>
      </c>
      <c r="AE798">
        <v>2.3866206009997701</v>
      </c>
      <c r="AF798" t="s">
        <v>8</v>
      </c>
      <c r="AG798">
        <v>2.51729134299966</v>
      </c>
      <c r="AH798" t="s">
        <v>4</v>
      </c>
      <c r="AI798">
        <v>3.08453415699978</v>
      </c>
    </row>
    <row r="799" spans="1:35" x14ac:dyDescent="0.25">
      <c r="A799" s="7">
        <v>42929</v>
      </c>
      <c r="B799" s="3" t="s">
        <v>56</v>
      </c>
      <c r="C799" s="3">
        <f>(COUNT(UserTrials[[#This Row],[Event 1]:[Time 56]])-2)/2</f>
        <v>6</v>
      </c>
      <c r="D799">
        <v>94</v>
      </c>
      <c r="E799" t="s">
        <v>42</v>
      </c>
      <c r="F799" t="s">
        <v>9</v>
      </c>
      <c r="G799" t="s">
        <v>40</v>
      </c>
      <c r="H799" t="s">
        <v>3</v>
      </c>
      <c r="I799" s="1">
        <v>1.71349997799552E-5</v>
      </c>
      <c r="J799" t="s">
        <v>7</v>
      </c>
      <c r="K799">
        <v>0.53904423799986001</v>
      </c>
      <c r="L799" t="s">
        <v>8</v>
      </c>
      <c r="M799">
        <v>0.63630617399985501</v>
      </c>
      <c r="N799" t="s">
        <v>7</v>
      </c>
      <c r="O799">
        <v>0.72085232800009102</v>
      </c>
      <c r="P799" t="s">
        <v>8</v>
      </c>
      <c r="Q799">
        <v>0.80888087899984296</v>
      </c>
      <c r="R799" t="s">
        <v>7</v>
      </c>
      <c r="S799">
        <v>1.24280581799985</v>
      </c>
      <c r="T799" t="s">
        <v>8</v>
      </c>
      <c r="U799">
        <v>1.3492790579998599</v>
      </c>
      <c r="V799" t="s">
        <v>7</v>
      </c>
      <c r="W799">
        <v>1.46817172600003</v>
      </c>
      <c r="X799" t="s">
        <v>8</v>
      </c>
      <c r="Y799">
        <v>1.5561451720000099</v>
      </c>
      <c r="Z799" t="s">
        <v>7</v>
      </c>
      <c r="AA799">
        <v>2.2012504630001701</v>
      </c>
      <c r="AB799" t="s">
        <v>8</v>
      </c>
      <c r="AC799">
        <v>2.3133061329999598</v>
      </c>
      <c r="AD799" t="s">
        <v>7</v>
      </c>
      <c r="AE799">
        <v>2.6656317389997599</v>
      </c>
      <c r="AF799" t="s">
        <v>8</v>
      </c>
      <c r="AG799">
        <v>2.7770218040000101</v>
      </c>
      <c r="AH799" t="s">
        <v>4</v>
      </c>
      <c r="AI799">
        <v>3.2512645080000699</v>
      </c>
    </row>
    <row r="800" spans="1:35" x14ac:dyDescent="0.25">
      <c r="A800" s="7">
        <v>42929</v>
      </c>
      <c r="B800" s="3" t="s">
        <v>56</v>
      </c>
      <c r="C800" s="3">
        <f>(COUNT(UserTrials[[#This Row],[Event 1]:[Time 56]])-2)/2</f>
        <v>6</v>
      </c>
      <c r="D800">
        <v>95</v>
      </c>
      <c r="E800" t="s">
        <v>42</v>
      </c>
      <c r="F800" t="s">
        <v>11</v>
      </c>
      <c r="G800" t="s">
        <v>40</v>
      </c>
      <c r="H800" t="s">
        <v>3</v>
      </c>
      <c r="I800" s="1">
        <v>1.1250000170548401E-5</v>
      </c>
      <c r="J800" t="s">
        <v>7</v>
      </c>
      <c r="K800">
        <v>5.4798602340001699</v>
      </c>
      <c r="L800" t="s">
        <v>8</v>
      </c>
      <c r="M800">
        <v>5.5511198240001196</v>
      </c>
      <c r="N800" t="s">
        <v>7</v>
      </c>
      <c r="O800">
        <v>5.6509512920001699</v>
      </c>
      <c r="P800" t="s">
        <v>8</v>
      </c>
      <c r="Q800">
        <v>5.7338456239999598</v>
      </c>
      <c r="R800" t="s">
        <v>7</v>
      </c>
      <c r="S800">
        <v>6.1366006120001604</v>
      </c>
      <c r="T800" t="s">
        <v>8</v>
      </c>
      <c r="U800">
        <v>6.2234588490000498</v>
      </c>
      <c r="V800" t="s">
        <v>7</v>
      </c>
      <c r="W800">
        <v>6.3304602140001398</v>
      </c>
      <c r="X800" t="s">
        <v>8</v>
      </c>
      <c r="Y800">
        <v>6.42171465000001</v>
      </c>
      <c r="Z800" t="s">
        <v>7</v>
      </c>
      <c r="AA800">
        <v>7.1535658679999798</v>
      </c>
      <c r="AB800" t="s">
        <v>8</v>
      </c>
      <c r="AC800">
        <v>7.2657366620000996</v>
      </c>
      <c r="AD800" t="s">
        <v>7</v>
      </c>
      <c r="AE800">
        <v>7.6647774299999503</v>
      </c>
      <c r="AF800" t="s">
        <v>8</v>
      </c>
      <c r="AG800">
        <v>7.7714158789999601</v>
      </c>
      <c r="AH800" t="s">
        <v>4</v>
      </c>
      <c r="AI800">
        <v>8.2227888920001497</v>
      </c>
    </row>
    <row r="801" spans="1:43" x14ac:dyDescent="0.25">
      <c r="A801" s="7">
        <v>42929</v>
      </c>
      <c r="B801" s="3" t="s">
        <v>56</v>
      </c>
      <c r="C801" s="3">
        <f>(COUNT(UserTrials[[#This Row],[Event 1]:[Time 56]])-2)/2</f>
        <v>6</v>
      </c>
      <c r="D801">
        <v>96</v>
      </c>
      <c r="E801" t="s">
        <v>42</v>
      </c>
      <c r="F801" t="s">
        <v>11</v>
      </c>
      <c r="G801" t="s">
        <v>40</v>
      </c>
      <c r="H801" t="s">
        <v>3</v>
      </c>
      <c r="I801" s="1">
        <v>1.2343999969743799E-5</v>
      </c>
      <c r="J801" t="s">
        <v>7</v>
      </c>
      <c r="K801">
        <v>0.76577236699995399</v>
      </c>
      <c r="L801" t="s">
        <v>8</v>
      </c>
      <c r="M801">
        <v>0.84788779200016495</v>
      </c>
      <c r="N801" t="s">
        <v>7</v>
      </c>
      <c r="O801">
        <v>0.94155556199984802</v>
      </c>
      <c r="P801" t="s">
        <v>8</v>
      </c>
      <c r="Q801">
        <v>1.0177361420001001</v>
      </c>
      <c r="R801" t="s">
        <v>7</v>
      </c>
      <c r="S801">
        <v>1.4422523319999501</v>
      </c>
      <c r="T801" t="s">
        <v>8</v>
      </c>
      <c r="U801">
        <v>1.5209785359998</v>
      </c>
      <c r="V801" t="s">
        <v>7</v>
      </c>
      <c r="W801">
        <v>1.6122340659999199</v>
      </c>
      <c r="X801" t="s">
        <v>8</v>
      </c>
      <c r="Y801">
        <v>1.69542839699988</v>
      </c>
      <c r="Z801" t="s">
        <v>7</v>
      </c>
      <c r="AA801">
        <v>2.3800319540000601</v>
      </c>
      <c r="AB801" t="s">
        <v>8</v>
      </c>
      <c r="AC801">
        <v>2.4574288379999398</v>
      </c>
      <c r="AD801" t="s">
        <v>7</v>
      </c>
      <c r="AE801">
        <v>2.80732387299985</v>
      </c>
      <c r="AF801" t="s">
        <v>8</v>
      </c>
      <c r="AG801">
        <v>2.9142525809998001</v>
      </c>
      <c r="AH801" t="s">
        <v>4</v>
      </c>
      <c r="AI801">
        <v>3.2919819939997899</v>
      </c>
    </row>
    <row r="802" spans="1:43" x14ac:dyDescent="0.25">
      <c r="A802" s="7">
        <v>42929</v>
      </c>
      <c r="B802" s="3" t="s">
        <v>56</v>
      </c>
      <c r="C802" s="3">
        <f>(COUNT(UserTrials[[#This Row],[Event 1]:[Time 56]])-2)/2</f>
        <v>6</v>
      </c>
      <c r="D802">
        <v>97</v>
      </c>
      <c r="E802" t="s">
        <v>42</v>
      </c>
      <c r="F802" t="s">
        <v>11</v>
      </c>
      <c r="G802" t="s">
        <v>40</v>
      </c>
      <c r="H802" t="s">
        <v>3</v>
      </c>
      <c r="I802" s="1">
        <v>5.5209998208738398E-6</v>
      </c>
      <c r="J802" t="s">
        <v>7</v>
      </c>
      <c r="K802">
        <v>0.61577240499991603</v>
      </c>
      <c r="L802" t="s">
        <v>8</v>
      </c>
      <c r="M802">
        <v>0.72991715599982798</v>
      </c>
      <c r="N802" t="s">
        <v>7</v>
      </c>
      <c r="O802">
        <v>0.81522643600010203</v>
      </c>
      <c r="P802" t="s">
        <v>8</v>
      </c>
      <c r="Q802">
        <v>0.886888838999766</v>
      </c>
      <c r="R802" t="s">
        <v>7</v>
      </c>
      <c r="S802">
        <v>1.2785768979997501</v>
      </c>
      <c r="T802" t="s">
        <v>8</v>
      </c>
      <c r="U802">
        <v>1.35192331200005</v>
      </c>
      <c r="V802" t="s">
        <v>7</v>
      </c>
      <c r="W802">
        <v>1.46247722899988</v>
      </c>
      <c r="X802" t="s">
        <v>8</v>
      </c>
      <c r="Y802">
        <v>1.5245071829999599</v>
      </c>
      <c r="Z802" t="s">
        <v>7</v>
      </c>
      <c r="AA802">
        <v>2.1610713519999001</v>
      </c>
      <c r="AB802" t="s">
        <v>8</v>
      </c>
      <c r="AC802">
        <v>2.23859261999996</v>
      </c>
      <c r="AD802" t="s">
        <v>7</v>
      </c>
      <c r="AE802">
        <v>2.70764344799999</v>
      </c>
      <c r="AF802" t="s">
        <v>8</v>
      </c>
      <c r="AG802">
        <v>2.7781400169997101</v>
      </c>
      <c r="AH802" t="s">
        <v>4</v>
      </c>
      <c r="AI802">
        <v>3.2225035500000501</v>
      </c>
    </row>
    <row r="803" spans="1:43" x14ac:dyDescent="0.25">
      <c r="A803" s="7">
        <v>42929</v>
      </c>
      <c r="B803" s="3" t="s">
        <v>56</v>
      </c>
      <c r="C803" s="3">
        <f>(COUNT(UserTrials[[#This Row],[Event 1]:[Time 56]])-2)/2</f>
        <v>6</v>
      </c>
      <c r="D803">
        <v>98</v>
      </c>
      <c r="E803" t="s">
        <v>42</v>
      </c>
      <c r="F803" t="s">
        <v>11</v>
      </c>
      <c r="G803" t="s">
        <v>40</v>
      </c>
      <c r="H803" t="s">
        <v>3</v>
      </c>
      <c r="I803" s="1">
        <v>1.0363999990659E-5</v>
      </c>
      <c r="J803" t="s">
        <v>7</v>
      </c>
      <c r="K803">
        <v>0.58923636100007504</v>
      </c>
      <c r="L803" t="s">
        <v>8</v>
      </c>
      <c r="M803">
        <v>0.68023819300014998</v>
      </c>
      <c r="N803" t="s">
        <v>7</v>
      </c>
      <c r="O803">
        <v>0.755256378000012</v>
      </c>
      <c r="P803" t="s">
        <v>8</v>
      </c>
      <c r="Q803">
        <v>0.83611669800029598</v>
      </c>
      <c r="R803" t="s">
        <v>7</v>
      </c>
      <c r="S803">
        <v>1.21208918299998</v>
      </c>
      <c r="T803" t="s">
        <v>8</v>
      </c>
      <c r="U803">
        <v>1.28442757599987</v>
      </c>
      <c r="V803" t="s">
        <v>7</v>
      </c>
      <c r="W803">
        <v>1.4111894120001101</v>
      </c>
      <c r="X803" t="s">
        <v>8</v>
      </c>
      <c r="Y803">
        <v>1.4506241029998801</v>
      </c>
      <c r="Z803" t="s">
        <v>7</v>
      </c>
      <c r="AA803">
        <v>2.04946608999989</v>
      </c>
      <c r="AB803" t="s">
        <v>8</v>
      </c>
      <c r="AC803">
        <v>2.13980677600011</v>
      </c>
      <c r="AD803" t="s">
        <v>7</v>
      </c>
      <c r="AE803">
        <v>2.5966700510002698</v>
      </c>
      <c r="AF803" t="s">
        <v>8</v>
      </c>
      <c r="AG803">
        <v>2.7107808949999699</v>
      </c>
      <c r="AH803" t="s">
        <v>4</v>
      </c>
      <c r="AI803">
        <v>3.1274891140001202</v>
      </c>
    </row>
    <row r="804" spans="1:43" x14ac:dyDescent="0.25">
      <c r="A804" s="7">
        <v>42929</v>
      </c>
      <c r="B804" s="3" t="s">
        <v>56</v>
      </c>
      <c r="C804" s="3">
        <f>(COUNT(UserTrials[[#This Row],[Event 1]:[Time 56]])-2)/2</f>
        <v>6</v>
      </c>
      <c r="D804">
        <v>99</v>
      </c>
      <c r="E804" t="s">
        <v>42</v>
      </c>
      <c r="F804" t="s">
        <v>11</v>
      </c>
      <c r="G804" t="s">
        <v>40</v>
      </c>
      <c r="H804" t="s">
        <v>3</v>
      </c>
      <c r="I804" s="1">
        <v>2.7187999876332402E-5</v>
      </c>
      <c r="J804" t="s">
        <v>7</v>
      </c>
      <c r="K804">
        <v>0.53436427199994796</v>
      </c>
      <c r="L804" t="s">
        <v>8</v>
      </c>
      <c r="M804">
        <v>0.62384209299989302</v>
      </c>
      <c r="N804" t="s">
        <v>7</v>
      </c>
      <c r="O804">
        <v>0.70719783100002998</v>
      </c>
      <c r="P804" t="s">
        <v>8</v>
      </c>
      <c r="Q804">
        <v>0.80214851700020495</v>
      </c>
      <c r="R804" t="s">
        <v>7</v>
      </c>
      <c r="S804">
        <v>1.0960712549999601</v>
      </c>
      <c r="T804" t="s">
        <v>8</v>
      </c>
      <c r="U804">
        <v>1.1816202220002101</v>
      </c>
      <c r="V804" t="s">
        <v>7</v>
      </c>
      <c r="W804">
        <v>1.28971325300017</v>
      </c>
      <c r="X804" t="s">
        <v>8</v>
      </c>
      <c r="Y804">
        <v>1.37921310599995</v>
      </c>
      <c r="Z804" t="s">
        <v>7</v>
      </c>
      <c r="AA804">
        <v>1.91101795099984</v>
      </c>
      <c r="AB804" t="s">
        <v>8</v>
      </c>
      <c r="AC804">
        <v>2.0073979080002502</v>
      </c>
      <c r="AD804" t="s">
        <v>7</v>
      </c>
      <c r="AE804">
        <v>2.4652046209998799</v>
      </c>
      <c r="AF804" t="s">
        <v>8</v>
      </c>
      <c r="AG804">
        <v>2.5632877030002401</v>
      </c>
      <c r="AH804" t="s">
        <v>4</v>
      </c>
      <c r="AI804">
        <v>3.0134715499998399</v>
      </c>
    </row>
    <row r="805" spans="1:43" x14ac:dyDescent="0.25">
      <c r="A805" s="7">
        <v>42929</v>
      </c>
      <c r="B805" s="3" t="s">
        <v>56</v>
      </c>
      <c r="C805" s="3">
        <f>(COUNT(UserTrials[[#This Row],[Event 1]:[Time 56]])-2)/2</f>
        <v>6</v>
      </c>
      <c r="D805">
        <v>100</v>
      </c>
      <c r="E805" t="s">
        <v>42</v>
      </c>
      <c r="F805" t="s">
        <v>10</v>
      </c>
      <c r="G805" t="s">
        <v>40</v>
      </c>
      <c r="H805" t="s">
        <v>3</v>
      </c>
      <c r="I805" s="1">
        <v>8.9579998530098203E-6</v>
      </c>
      <c r="J805" t="s">
        <v>7</v>
      </c>
      <c r="K805">
        <v>12.2144234039997</v>
      </c>
      <c r="L805" t="s">
        <v>8</v>
      </c>
      <c r="M805">
        <v>12.289543098999699</v>
      </c>
      <c r="N805" t="s">
        <v>7</v>
      </c>
      <c r="O805">
        <v>12.381752066999899</v>
      </c>
      <c r="P805" t="s">
        <v>8</v>
      </c>
      <c r="Q805">
        <v>12.4548460839996</v>
      </c>
      <c r="R805" t="s">
        <v>7</v>
      </c>
      <c r="S805">
        <v>12.935480975999701</v>
      </c>
      <c r="T805" t="s">
        <v>8</v>
      </c>
      <c r="U805">
        <v>13.030910516999899</v>
      </c>
      <c r="V805" t="s">
        <v>7</v>
      </c>
      <c r="W805">
        <v>13.145036777999801</v>
      </c>
      <c r="X805" t="s">
        <v>8</v>
      </c>
      <c r="Y805">
        <v>13.2188683999997</v>
      </c>
      <c r="Z805" t="s">
        <v>7</v>
      </c>
      <c r="AA805">
        <v>13.7963033009996</v>
      </c>
      <c r="AB805" t="s">
        <v>8</v>
      </c>
      <c r="AC805">
        <v>13.885181226999901</v>
      </c>
      <c r="AD805" t="s">
        <v>7</v>
      </c>
      <c r="AE805">
        <v>14.301835174999701</v>
      </c>
      <c r="AF805" t="s">
        <v>8</v>
      </c>
      <c r="AG805">
        <v>14.414367113000001</v>
      </c>
      <c r="AH805" t="s">
        <v>4</v>
      </c>
      <c r="AI805">
        <v>15.1487162999997</v>
      </c>
    </row>
    <row r="806" spans="1:43" x14ac:dyDescent="0.25">
      <c r="A806" s="7">
        <v>42929</v>
      </c>
      <c r="B806" s="3" t="s">
        <v>56</v>
      </c>
      <c r="C806" s="3">
        <f>(COUNT(UserTrials[[#This Row],[Event 1]:[Time 56]])-2)/2</f>
        <v>6</v>
      </c>
      <c r="D806">
        <v>101</v>
      </c>
      <c r="E806" t="s">
        <v>42</v>
      </c>
      <c r="F806" t="s">
        <v>10</v>
      </c>
      <c r="G806" t="s">
        <v>40</v>
      </c>
      <c r="H806" t="s">
        <v>3</v>
      </c>
      <c r="I806" s="1">
        <v>4.2189999476249702E-6</v>
      </c>
      <c r="J806" t="s">
        <v>7</v>
      </c>
      <c r="K806">
        <v>0.63987569100026997</v>
      </c>
      <c r="L806" t="s">
        <v>8</v>
      </c>
      <c r="M806">
        <v>0.70404283200014095</v>
      </c>
      <c r="N806" t="s">
        <v>7</v>
      </c>
      <c r="O806">
        <v>0.79775122700038903</v>
      </c>
      <c r="P806" t="s">
        <v>8</v>
      </c>
      <c r="Q806">
        <v>0.87682680800025903</v>
      </c>
      <c r="R806" t="s">
        <v>7</v>
      </c>
      <c r="S806">
        <v>1.30441570500033</v>
      </c>
      <c r="T806" t="s">
        <v>8</v>
      </c>
      <c r="U806">
        <v>1.4084576940003899</v>
      </c>
      <c r="V806" t="s">
        <v>7</v>
      </c>
      <c r="W806">
        <v>1.5182522889999699</v>
      </c>
      <c r="X806" t="s">
        <v>8</v>
      </c>
      <c r="Y806">
        <v>1.5995212550001201</v>
      </c>
      <c r="Z806" t="s">
        <v>7</v>
      </c>
      <c r="AA806">
        <v>2.1670788110000099</v>
      </c>
      <c r="AB806" t="s">
        <v>8</v>
      </c>
      <c r="AC806">
        <v>2.2860229900002098</v>
      </c>
      <c r="AD806" t="s">
        <v>7</v>
      </c>
      <c r="AE806">
        <v>2.7553720989999402</v>
      </c>
      <c r="AF806" t="s">
        <v>8</v>
      </c>
      <c r="AG806">
        <v>2.87611700700017</v>
      </c>
      <c r="AH806" t="s">
        <v>4</v>
      </c>
      <c r="AI806">
        <v>3.40439450800022</v>
      </c>
    </row>
    <row r="807" spans="1:43" x14ac:dyDescent="0.25">
      <c r="A807" s="7">
        <v>42929</v>
      </c>
      <c r="B807" s="3" t="s">
        <v>56</v>
      </c>
      <c r="C807" s="3">
        <f>(COUNT(UserTrials[[#This Row],[Event 1]:[Time 56]])-2)/2</f>
        <v>6</v>
      </c>
      <c r="D807">
        <v>102</v>
      </c>
      <c r="E807" t="s">
        <v>42</v>
      </c>
      <c r="F807" t="s">
        <v>10</v>
      </c>
      <c r="G807" t="s">
        <v>40</v>
      </c>
      <c r="H807" t="s">
        <v>3</v>
      </c>
      <c r="I807" s="1">
        <v>2.8749999728461201E-5</v>
      </c>
      <c r="J807" t="s">
        <v>7</v>
      </c>
      <c r="K807">
        <v>0.71355928899993104</v>
      </c>
      <c r="L807" t="s">
        <v>8</v>
      </c>
      <c r="M807">
        <v>0.81083455899988599</v>
      </c>
      <c r="N807" t="s">
        <v>7</v>
      </c>
      <c r="O807">
        <v>0.91118139199988901</v>
      </c>
      <c r="P807" t="s">
        <v>8</v>
      </c>
      <c r="Q807">
        <v>1.0025794220000499</v>
      </c>
      <c r="R807" t="s">
        <v>7</v>
      </c>
      <c r="S807">
        <v>1.47044486999993</v>
      </c>
      <c r="T807" t="s">
        <v>8</v>
      </c>
      <c r="U807">
        <v>1.5582004150001001</v>
      </c>
      <c r="V807" t="s">
        <v>7</v>
      </c>
      <c r="W807">
        <v>1.6835511049998699</v>
      </c>
      <c r="X807" t="s">
        <v>8</v>
      </c>
      <c r="Y807">
        <v>1.7481063189998101</v>
      </c>
      <c r="Z807" t="s">
        <v>7</v>
      </c>
      <c r="AA807">
        <v>2.3323540339997599</v>
      </c>
      <c r="AB807" t="s">
        <v>8</v>
      </c>
      <c r="AC807">
        <v>2.4458387330000702</v>
      </c>
      <c r="AD807" t="s">
        <v>7</v>
      </c>
      <c r="AE807">
        <v>2.8465857000000998</v>
      </c>
      <c r="AF807" t="s">
        <v>8</v>
      </c>
      <c r="AG807">
        <v>2.9641245660000002</v>
      </c>
      <c r="AH807" t="s">
        <v>4</v>
      </c>
      <c r="AI807">
        <v>3.45789315699994</v>
      </c>
    </row>
    <row r="808" spans="1:43" x14ac:dyDescent="0.25">
      <c r="A808" s="7">
        <v>42929</v>
      </c>
      <c r="B808" s="3" t="s">
        <v>56</v>
      </c>
      <c r="C808" s="3">
        <f>(COUNT(UserTrials[[#This Row],[Event 1]:[Time 56]])-2)/2</f>
        <v>6</v>
      </c>
      <c r="D808">
        <v>103</v>
      </c>
      <c r="E808" t="s">
        <v>42</v>
      </c>
      <c r="F808" t="s">
        <v>10</v>
      </c>
      <c r="G808" t="s">
        <v>40</v>
      </c>
      <c r="H808" t="s">
        <v>3</v>
      </c>
      <c r="I808" s="1">
        <v>3.6459996408666399E-6</v>
      </c>
      <c r="J808" t="s">
        <v>7</v>
      </c>
      <c r="K808">
        <v>1.5549474979998099</v>
      </c>
      <c r="L808" t="s">
        <v>8</v>
      </c>
      <c r="M808">
        <v>1.6462375599999099</v>
      </c>
      <c r="N808" t="s">
        <v>7</v>
      </c>
      <c r="O808">
        <v>1.72872642299989</v>
      </c>
      <c r="P808" t="s">
        <v>8</v>
      </c>
      <c r="Q808">
        <v>1.8113078889996299</v>
      </c>
      <c r="R808" t="s">
        <v>7</v>
      </c>
      <c r="S808">
        <v>2.22814506699978</v>
      </c>
      <c r="T808" t="s">
        <v>8</v>
      </c>
      <c r="U808">
        <v>2.3266157009997999</v>
      </c>
      <c r="V808" t="s">
        <v>7</v>
      </c>
      <c r="W808">
        <v>2.4269589919999799</v>
      </c>
      <c r="X808" t="s">
        <v>8</v>
      </c>
      <c r="Y808">
        <v>2.5167275949997898</v>
      </c>
      <c r="Z808" t="s">
        <v>7</v>
      </c>
      <c r="AA808">
        <v>3.0375956149996401</v>
      </c>
      <c r="AB808" t="s">
        <v>8</v>
      </c>
      <c r="AC808">
        <v>3.14007276099982</v>
      </c>
      <c r="AD808" t="s">
        <v>7</v>
      </c>
      <c r="AE808">
        <v>3.5416750399999701</v>
      </c>
      <c r="AF808" t="s">
        <v>8</v>
      </c>
      <c r="AG808">
        <v>3.64451921799991</v>
      </c>
      <c r="AH808" t="s">
        <v>4</v>
      </c>
      <c r="AI808">
        <v>4.1051639519996499</v>
      </c>
    </row>
    <row r="809" spans="1:43" x14ac:dyDescent="0.25">
      <c r="A809" s="7">
        <v>42929</v>
      </c>
      <c r="B809" s="3" t="s">
        <v>56</v>
      </c>
      <c r="C809" s="3">
        <f>(COUNT(UserTrials[[#This Row],[Event 1]:[Time 56]])-2)/2</f>
        <v>6</v>
      </c>
      <c r="D809">
        <v>104</v>
      </c>
      <c r="E809" t="s">
        <v>42</v>
      </c>
      <c r="F809" t="s">
        <v>10</v>
      </c>
      <c r="G809" t="s">
        <v>40</v>
      </c>
      <c r="H809" t="s">
        <v>3</v>
      </c>
      <c r="I809" s="1">
        <v>2.2968999928707402E-5</v>
      </c>
      <c r="J809" t="s">
        <v>7</v>
      </c>
      <c r="K809">
        <v>0.553888648999873</v>
      </c>
      <c r="L809" t="s">
        <v>8</v>
      </c>
      <c r="M809">
        <v>0.63836469900024895</v>
      </c>
      <c r="N809" t="s">
        <v>7</v>
      </c>
      <c r="O809">
        <v>0.71568288400021596</v>
      </c>
      <c r="P809" t="s">
        <v>8</v>
      </c>
      <c r="Q809">
        <v>0.79518487099994595</v>
      </c>
      <c r="R809" t="s">
        <v>7</v>
      </c>
      <c r="S809">
        <v>1.3054546620001</v>
      </c>
      <c r="T809" t="s">
        <v>8</v>
      </c>
      <c r="U809">
        <v>1.4010107130002301</v>
      </c>
      <c r="V809" t="s">
        <v>7</v>
      </c>
      <c r="W809">
        <v>1.5043248380002201</v>
      </c>
      <c r="X809" t="s">
        <v>8</v>
      </c>
      <c r="Y809">
        <v>1.5759064590001799</v>
      </c>
      <c r="Z809" t="s">
        <v>7</v>
      </c>
      <c r="AA809">
        <v>2.0043879600002499</v>
      </c>
      <c r="AB809" t="s">
        <v>8</v>
      </c>
      <c r="AC809">
        <v>2.1240376079999801</v>
      </c>
      <c r="AD809" t="s">
        <v>7</v>
      </c>
      <c r="AE809">
        <v>2.4705314440002399</v>
      </c>
      <c r="AF809" t="s">
        <v>8</v>
      </c>
      <c r="AG809">
        <v>2.5727056210002899</v>
      </c>
      <c r="AH809" t="s">
        <v>4</v>
      </c>
      <c r="AI809">
        <v>3.0867280180000298</v>
      </c>
    </row>
    <row r="810" spans="1:43" x14ac:dyDescent="0.25">
      <c r="A810" s="7">
        <v>42929</v>
      </c>
      <c r="B810" s="3" t="s">
        <v>56</v>
      </c>
      <c r="C810" s="3">
        <f>(COUNT(UserTrials[[#This Row],[Event 1]:[Time 56]])-2)/2</f>
        <v>8</v>
      </c>
      <c r="D810">
        <v>1</v>
      </c>
      <c r="E810" t="s">
        <v>43</v>
      </c>
      <c r="F810" t="s">
        <v>6</v>
      </c>
      <c r="G810" t="s">
        <v>44</v>
      </c>
      <c r="H810" t="s">
        <v>3</v>
      </c>
      <c r="I810" s="1">
        <v>1.1459000234026399E-5</v>
      </c>
      <c r="J810" t="s">
        <v>7</v>
      </c>
      <c r="K810">
        <v>3.3783883850010099</v>
      </c>
      <c r="L810" t="s">
        <v>8</v>
      </c>
      <c r="M810">
        <v>3.40791843700026</v>
      </c>
      <c r="N810" t="s">
        <v>7</v>
      </c>
      <c r="O810">
        <v>3.5046952070006201</v>
      </c>
      <c r="P810" t="s">
        <v>8</v>
      </c>
      <c r="Q810">
        <v>3.57414744700145</v>
      </c>
      <c r="R810" t="s">
        <v>7</v>
      </c>
      <c r="S810">
        <v>3.6958622390011402</v>
      </c>
      <c r="T810" t="s">
        <v>8</v>
      </c>
      <c r="U810">
        <v>3.8020170820000199</v>
      </c>
      <c r="V810" t="s">
        <v>7</v>
      </c>
      <c r="W810">
        <v>3.9197988530013301</v>
      </c>
      <c r="X810" t="s">
        <v>8</v>
      </c>
      <c r="Y810">
        <v>3.9712902589999399</v>
      </c>
      <c r="Z810" t="s">
        <v>7</v>
      </c>
      <c r="AA810">
        <v>3.9983004680016099</v>
      </c>
      <c r="AB810" t="s">
        <v>8</v>
      </c>
      <c r="AC810">
        <v>4.0634340090000398</v>
      </c>
      <c r="AD810" t="s">
        <v>7</v>
      </c>
      <c r="AE810">
        <v>4.1042783320008303</v>
      </c>
      <c r="AF810" t="s">
        <v>8</v>
      </c>
      <c r="AG810">
        <v>4.1512326030005999</v>
      </c>
      <c r="AH810" t="s">
        <v>7</v>
      </c>
      <c r="AI810">
        <v>4.1681956760003196</v>
      </c>
      <c r="AJ810" t="s">
        <v>8</v>
      </c>
      <c r="AK810">
        <v>4.2941601550010002</v>
      </c>
      <c r="AL810" t="s">
        <v>7</v>
      </c>
      <c r="AM810">
        <v>4.4234964050010603</v>
      </c>
      <c r="AN810" t="s">
        <v>8</v>
      </c>
      <c r="AO810">
        <v>4.5036259880016498</v>
      </c>
      <c r="AP810" t="s">
        <v>4</v>
      </c>
      <c r="AQ810">
        <v>4.927103592001</v>
      </c>
    </row>
    <row r="811" spans="1:43" x14ac:dyDescent="0.25">
      <c r="A811" s="7">
        <v>42929</v>
      </c>
      <c r="B811" s="3" t="s">
        <v>56</v>
      </c>
      <c r="C811" s="3">
        <f>(COUNT(UserTrials[[#This Row],[Event 1]:[Time 56]])-2)/2</f>
        <v>8</v>
      </c>
      <c r="D811">
        <v>2</v>
      </c>
      <c r="E811" t="s">
        <v>43</v>
      </c>
      <c r="F811" t="s">
        <v>6</v>
      </c>
      <c r="G811" t="s">
        <v>44</v>
      </c>
      <c r="H811" t="s">
        <v>3</v>
      </c>
      <c r="I811" s="1">
        <v>5.0520011427579397E-6</v>
      </c>
      <c r="J811" t="s">
        <v>7</v>
      </c>
      <c r="K811">
        <v>0.72841848900134198</v>
      </c>
      <c r="L811" t="s">
        <v>8</v>
      </c>
      <c r="M811">
        <v>0.76027796800008196</v>
      </c>
      <c r="N811" t="s">
        <v>7</v>
      </c>
      <c r="O811">
        <v>0.857963176000339</v>
      </c>
      <c r="P811" t="s">
        <v>8</v>
      </c>
      <c r="Q811">
        <v>0.94593447800070796</v>
      </c>
      <c r="R811" t="s">
        <v>7</v>
      </c>
      <c r="S811">
        <v>1.0477070830002</v>
      </c>
      <c r="T811" t="s">
        <v>8</v>
      </c>
      <c r="U811">
        <v>1.16852734300118</v>
      </c>
      <c r="V811" t="s">
        <v>7</v>
      </c>
      <c r="W811">
        <v>1.2910233849997801</v>
      </c>
      <c r="X811" t="s">
        <v>8</v>
      </c>
      <c r="Y811">
        <v>1.3442353120008099</v>
      </c>
      <c r="Z811" t="s">
        <v>7</v>
      </c>
      <c r="AA811">
        <v>1.37626604100114</v>
      </c>
      <c r="AB811" t="s">
        <v>8</v>
      </c>
      <c r="AC811">
        <v>1.51240583199978</v>
      </c>
      <c r="AD811" t="s">
        <v>7</v>
      </c>
      <c r="AE811">
        <v>1.5377244259998399</v>
      </c>
      <c r="AF811" t="s">
        <v>8</v>
      </c>
      <c r="AG811">
        <v>1.60117619700031</v>
      </c>
      <c r="AH811" t="s">
        <v>7</v>
      </c>
      <c r="AI811">
        <v>1.64145057200039</v>
      </c>
      <c r="AJ811" t="s">
        <v>8</v>
      </c>
      <c r="AK811">
        <v>1.7692231760010999</v>
      </c>
      <c r="AL811" t="s">
        <v>7</v>
      </c>
      <c r="AM811">
        <v>1.8792170820015599</v>
      </c>
      <c r="AN811" t="s">
        <v>8</v>
      </c>
      <c r="AO811">
        <v>1.9579390610015199</v>
      </c>
      <c r="AP811" t="s">
        <v>4</v>
      </c>
      <c r="AQ811">
        <v>2.26715088400123</v>
      </c>
    </row>
    <row r="812" spans="1:43" x14ac:dyDescent="0.25">
      <c r="A812" s="7">
        <v>42929</v>
      </c>
      <c r="B812" s="3" t="s">
        <v>56</v>
      </c>
      <c r="C812" s="3">
        <f>(COUNT(UserTrials[[#This Row],[Event 1]:[Time 56]])-2)/2</f>
        <v>8</v>
      </c>
      <c r="D812">
        <v>3</v>
      </c>
      <c r="E812" t="s">
        <v>43</v>
      </c>
      <c r="F812" t="s">
        <v>6</v>
      </c>
      <c r="G812" t="s">
        <v>44</v>
      </c>
      <c r="H812" t="s">
        <v>3</v>
      </c>
      <c r="I812" s="1">
        <v>6.7709988798014803E-6</v>
      </c>
      <c r="J812" t="s">
        <v>7</v>
      </c>
      <c r="K812">
        <v>0.47373223999966202</v>
      </c>
      <c r="L812" t="s">
        <v>8</v>
      </c>
      <c r="M812">
        <v>0.52177406299961104</v>
      </c>
      <c r="N812" t="s">
        <v>7</v>
      </c>
      <c r="O812">
        <v>0.61946401000022799</v>
      </c>
      <c r="P812" t="s">
        <v>8</v>
      </c>
      <c r="Q812">
        <v>0.72765265599991802</v>
      </c>
      <c r="R812" t="s">
        <v>7</v>
      </c>
      <c r="S812">
        <v>0.81952781200016001</v>
      </c>
      <c r="T812" t="s">
        <v>8</v>
      </c>
      <c r="U812">
        <v>0.91425739599981104</v>
      </c>
      <c r="V812" t="s">
        <v>7</v>
      </c>
      <c r="W812">
        <v>1.03322812499936</v>
      </c>
      <c r="X812" t="s">
        <v>8</v>
      </c>
      <c r="Y812">
        <v>1.08192416699967</v>
      </c>
      <c r="Z812" t="s">
        <v>7</v>
      </c>
      <c r="AA812">
        <v>1.1227671349988599</v>
      </c>
      <c r="AB812" t="s">
        <v>8</v>
      </c>
      <c r="AC812">
        <v>1.1694516139996201</v>
      </c>
      <c r="AD812" t="s">
        <v>7</v>
      </c>
      <c r="AE812">
        <v>1.2184780209991</v>
      </c>
      <c r="AF812" t="s">
        <v>8</v>
      </c>
      <c r="AG812">
        <v>1.2733914059990601</v>
      </c>
      <c r="AH812" t="s">
        <v>7</v>
      </c>
      <c r="AI812">
        <v>1.2818764059993499</v>
      </c>
      <c r="AJ812" t="s">
        <v>8</v>
      </c>
      <c r="AK812">
        <v>1.4322666659991199</v>
      </c>
      <c r="AL812" t="s">
        <v>7</v>
      </c>
      <c r="AM812">
        <v>1.55403833299897</v>
      </c>
      <c r="AN812" t="s">
        <v>8</v>
      </c>
      <c r="AO812">
        <v>1.63180026000009</v>
      </c>
      <c r="AP812" t="s">
        <v>4</v>
      </c>
      <c r="AQ812">
        <v>1.9058926039997399</v>
      </c>
    </row>
    <row r="813" spans="1:43" x14ac:dyDescent="0.25">
      <c r="A813" s="7">
        <v>42929</v>
      </c>
      <c r="B813" s="3" t="s">
        <v>56</v>
      </c>
      <c r="C813" s="3">
        <f>(COUNT(UserTrials[[#This Row],[Event 1]:[Time 56]])-2)/2</f>
        <v>8</v>
      </c>
      <c r="D813">
        <v>4</v>
      </c>
      <c r="E813" t="s">
        <v>43</v>
      </c>
      <c r="F813" t="s">
        <v>6</v>
      </c>
      <c r="G813" t="s">
        <v>44</v>
      </c>
      <c r="H813" t="s">
        <v>3</v>
      </c>
      <c r="I813" s="1">
        <v>4.5840006350772396E-6</v>
      </c>
      <c r="J813" t="s">
        <v>7</v>
      </c>
      <c r="K813">
        <v>0.49352187499971401</v>
      </c>
      <c r="L813" t="s">
        <v>8</v>
      </c>
      <c r="M813">
        <v>0.52229755200096395</v>
      </c>
      <c r="N813" t="s">
        <v>7</v>
      </c>
      <c r="O813">
        <v>0.618923021000227</v>
      </c>
      <c r="P813" t="s">
        <v>8</v>
      </c>
      <c r="Q813">
        <v>0.73966182300136996</v>
      </c>
      <c r="R813" t="s">
        <v>7</v>
      </c>
      <c r="S813">
        <v>0.82024125000134496</v>
      </c>
      <c r="T813" t="s">
        <v>8</v>
      </c>
      <c r="U813">
        <v>0.92372531200089703</v>
      </c>
      <c r="V813" t="s">
        <v>7</v>
      </c>
      <c r="W813">
        <v>1.03481749999991</v>
      </c>
      <c r="X813" t="s">
        <v>8</v>
      </c>
      <c r="Y813">
        <v>1.0918193230008899</v>
      </c>
      <c r="Z813" t="s">
        <v>7</v>
      </c>
      <c r="AA813">
        <v>1.1187028639997101</v>
      </c>
      <c r="AB813" t="s">
        <v>8</v>
      </c>
      <c r="AC813">
        <v>1.1620564060012799</v>
      </c>
      <c r="AD813" t="s">
        <v>7</v>
      </c>
      <c r="AE813">
        <v>1.2140254160003601</v>
      </c>
      <c r="AF813" t="s">
        <v>8</v>
      </c>
      <c r="AG813">
        <v>1.2574890100004199</v>
      </c>
      <c r="AH813" t="s">
        <v>7</v>
      </c>
      <c r="AI813">
        <v>1.2697430210009699</v>
      </c>
      <c r="AJ813" t="s">
        <v>8</v>
      </c>
      <c r="AK813">
        <v>1.3911066140008099</v>
      </c>
      <c r="AL813" t="s">
        <v>7</v>
      </c>
      <c r="AM813">
        <v>1.53691322899976</v>
      </c>
      <c r="AN813" t="s">
        <v>8</v>
      </c>
      <c r="AO813">
        <v>1.6339148429997199</v>
      </c>
      <c r="AP813" t="s">
        <v>4</v>
      </c>
      <c r="AQ813">
        <v>1.96070442700147</v>
      </c>
    </row>
    <row r="814" spans="1:43" x14ac:dyDescent="0.25">
      <c r="A814" s="7">
        <v>42929</v>
      </c>
      <c r="B814" s="3" t="s">
        <v>56</v>
      </c>
      <c r="C814" s="3">
        <f>(COUNT(UserTrials[[#This Row],[Event 1]:[Time 56]])-2)/2</f>
        <v>8</v>
      </c>
      <c r="D814">
        <v>5</v>
      </c>
      <c r="E814" t="s">
        <v>43</v>
      </c>
      <c r="F814" t="s">
        <v>6</v>
      </c>
      <c r="G814" t="s">
        <v>44</v>
      </c>
      <c r="H814" t="s">
        <v>3</v>
      </c>
      <c r="I814" s="1">
        <v>6.7189994297223098E-6</v>
      </c>
      <c r="J814" t="s">
        <v>7</v>
      </c>
      <c r="K814">
        <v>0.47242536399971802</v>
      </c>
      <c r="L814" t="s">
        <v>8</v>
      </c>
      <c r="M814">
        <v>0.50604130200008501</v>
      </c>
      <c r="N814" t="s">
        <v>7</v>
      </c>
      <c r="O814">
        <v>0.61612718699871005</v>
      </c>
      <c r="P814" t="s">
        <v>8</v>
      </c>
      <c r="Q814">
        <v>0.695035936998465</v>
      </c>
      <c r="R814" t="s">
        <v>7</v>
      </c>
      <c r="S814">
        <v>0.83773437499985404</v>
      </c>
      <c r="T814" t="s">
        <v>8</v>
      </c>
      <c r="U814">
        <v>0.94909203099996298</v>
      </c>
      <c r="V814" t="s">
        <v>7</v>
      </c>
      <c r="W814">
        <v>1.05651843699888</v>
      </c>
      <c r="X814" t="s">
        <v>8</v>
      </c>
      <c r="Y814">
        <v>1.0933697389991699</v>
      </c>
      <c r="Z814" t="s">
        <v>7</v>
      </c>
      <c r="AA814">
        <v>1.1329676039986201</v>
      </c>
      <c r="AB814" t="s">
        <v>8</v>
      </c>
      <c r="AC814">
        <v>1.2139881249986499</v>
      </c>
      <c r="AD814" t="s">
        <v>7</v>
      </c>
      <c r="AE814">
        <v>1.2385568749996301</v>
      </c>
      <c r="AF814" t="s">
        <v>8</v>
      </c>
      <c r="AG814">
        <v>1.3099392179992699</v>
      </c>
      <c r="AH814" t="s">
        <v>7</v>
      </c>
      <c r="AI814">
        <v>1.3179604159995499</v>
      </c>
      <c r="AJ814" t="s">
        <v>8</v>
      </c>
      <c r="AK814">
        <v>1.4303021349987799</v>
      </c>
      <c r="AL814" t="s">
        <v>7</v>
      </c>
      <c r="AM814">
        <v>1.58976848899874</v>
      </c>
      <c r="AN814" t="s">
        <v>8</v>
      </c>
      <c r="AO814">
        <v>1.6673735409985899</v>
      </c>
      <c r="AP814" t="s">
        <v>4</v>
      </c>
      <c r="AQ814">
        <v>1.99536119699951</v>
      </c>
    </row>
    <row r="815" spans="1:43" x14ac:dyDescent="0.25">
      <c r="A815" s="7">
        <v>42929</v>
      </c>
      <c r="B815" s="3" t="s">
        <v>56</v>
      </c>
      <c r="C815" s="3">
        <f>(COUNT(UserTrials[[#This Row],[Event 1]:[Time 56]])-2)/2</f>
        <v>8</v>
      </c>
      <c r="D815">
        <v>6</v>
      </c>
      <c r="E815" t="s">
        <v>43</v>
      </c>
      <c r="F815" t="s">
        <v>6</v>
      </c>
      <c r="G815" t="s">
        <v>44</v>
      </c>
      <c r="H815" t="s">
        <v>3</v>
      </c>
      <c r="I815" s="1">
        <v>4.63500145997386E-6</v>
      </c>
      <c r="J815" t="s">
        <v>7</v>
      </c>
      <c r="K815">
        <v>0.51161927000066498</v>
      </c>
      <c r="L815" t="s">
        <v>8</v>
      </c>
      <c r="M815">
        <v>0.52487697900141905</v>
      </c>
      <c r="N815" t="s">
        <v>7</v>
      </c>
      <c r="O815">
        <v>0.62713713500124801</v>
      </c>
      <c r="P815" t="s">
        <v>8</v>
      </c>
      <c r="Q815">
        <v>0.72484963500028199</v>
      </c>
      <c r="R815" t="s">
        <v>7</v>
      </c>
      <c r="S815">
        <v>0.82692984300047101</v>
      </c>
      <c r="T815" t="s">
        <v>8</v>
      </c>
      <c r="U815">
        <v>0.95774479100145904</v>
      </c>
      <c r="V815" t="s">
        <v>7</v>
      </c>
      <c r="W815">
        <v>1.0682686449999801</v>
      </c>
      <c r="X815" t="s">
        <v>8</v>
      </c>
      <c r="Y815">
        <v>1.12392260300111</v>
      </c>
      <c r="Z815" t="s">
        <v>7</v>
      </c>
      <c r="AA815">
        <v>1.1409246350012801</v>
      </c>
      <c r="AB815" t="s">
        <v>8</v>
      </c>
      <c r="AC815">
        <v>1.2089552079996699</v>
      </c>
      <c r="AD815" t="s">
        <v>7</v>
      </c>
      <c r="AE815">
        <v>1.2587622390001301</v>
      </c>
      <c r="AF815" t="s">
        <v>8</v>
      </c>
      <c r="AG815">
        <v>1.3234557280011301</v>
      </c>
      <c r="AH815" t="s">
        <v>7</v>
      </c>
      <c r="AI815">
        <v>1.33153406200108</v>
      </c>
      <c r="AJ815" t="s">
        <v>8</v>
      </c>
      <c r="AK815">
        <v>1.44281432200114</v>
      </c>
      <c r="AL815" t="s">
        <v>7</v>
      </c>
      <c r="AM815">
        <v>1.60413854100079</v>
      </c>
      <c r="AN815" t="s">
        <v>8</v>
      </c>
      <c r="AO815">
        <v>1.6655283840009301</v>
      </c>
      <c r="AP815" t="s">
        <v>4</v>
      </c>
      <c r="AQ815">
        <v>2.0310108320008999</v>
      </c>
    </row>
    <row r="816" spans="1:43" x14ac:dyDescent="0.25">
      <c r="A816" s="7">
        <v>42929</v>
      </c>
      <c r="B816" s="3" t="s">
        <v>56</v>
      </c>
      <c r="C816" s="3">
        <f>(COUNT(UserTrials[[#This Row],[Event 1]:[Time 56]])-2)/2</f>
        <v>8</v>
      </c>
      <c r="D816">
        <v>7</v>
      </c>
      <c r="E816" t="s">
        <v>43</v>
      </c>
      <c r="F816" t="s">
        <v>6</v>
      </c>
      <c r="G816" t="s">
        <v>44</v>
      </c>
      <c r="H816" t="s">
        <v>3</v>
      </c>
      <c r="I816" s="1">
        <v>5.5210002756211898E-6</v>
      </c>
      <c r="J816" t="s">
        <v>7</v>
      </c>
      <c r="K816">
        <v>1.2995077079995001</v>
      </c>
      <c r="L816" t="s">
        <v>8</v>
      </c>
      <c r="M816">
        <v>1.3301013019990899</v>
      </c>
      <c r="N816" t="s">
        <v>7</v>
      </c>
      <c r="O816">
        <v>1.4257872910002301</v>
      </c>
      <c r="P816" t="s">
        <v>8</v>
      </c>
      <c r="Q816">
        <v>1.5141631240003299</v>
      </c>
      <c r="R816" t="s">
        <v>7</v>
      </c>
      <c r="S816">
        <v>1.63770083300005</v>
      </c>
      <c r="T816" t="s">
        <v>8</v>
      </c>
      <c r="U816">
        <v>1.7434345830006299</v>
      </c>
      <c r="V816" t="s">
        <v>7</v>
      </c>
      <c r="W816">
        <v>1.86060296799951</v>
      </c>
      <c r="X816" t="s">
        <v>8</v>
      </c>
      <c r="Y816">
        <v>1.8946503639999701</v>
      </c>
      <c r="Z816" t="s">
        <v>7</v>
      </c>
      <c r="AA816">
        <v>1.93008729099892</v>
      </c>
      <c r="AB816" t="s">
        <v>8</v>
      </c>
      <c r="AC816">
        <v>1.9748861970001499</v>
      </c>
      <c r="AD816" t="s">
        <v>7</v>
      </c>
      <c r="AE816">
        <v>2.01090307199956</v>
      </c>
      <c r="AF816" t="s">
        <v>8</v>
      </c>
      <c r="AG816">
        <v>2.0802362489994199</v>
      </c>
      <c r="AH816" t="s">
        <v>7</v>
      </c>
      <c r="AI816">
        <v>2.0885454159997598</v>
      </c>
      <c r="AJ816" t="s">
        <v>8</v>
      </c>
      <c r="AK816">
        <v>2.18685786400055</v>
      </c>
      <c r="AL816" t="s">
        <v>7</v>
      </c>
      <c r="AM816">
        <v>2.4586115090005398</v>
      </c>
      <c r="AN816" t="s">
        <v>8</v>
      </c>
      <c r="AO816">
        <v>2.5158140610001198</v>
      </c>
      <c r="AP816" t="s">
        <v>4</v>
      </c>
      <c r="AQ816">
        <v>2.99234916500063</v>
      </c>
    </row>
    <row r="817" spans="1:43" x14ac:dyDescent="0.25">
      <c r="A817" s="7">
        <v>42929</v>
      </c>
      <c r="B817" s="3" t="s">
        <v>56</v>
      </c>
      <c r="C817" s="3">
        <f>(COUNT(UserTrials[[#This Row],[Event 1]:[Time 56]])-2)/2</f>
        <v>8</v>
      </c>
      <c r="D817">
        <v>8</v>
      </c>
      <c r="E817" t="s">
        <v>43</v>
      </c>
      <c r="F817" t="s">
        <v>6</v>
      </c>
      <c r="G817" t="s">
        <v>44</v>
      </c>
      <c r="H817" t="s">
        <v>3</v>
      </c>
      <c r="I817" s="1">
        <v>8.8550004875287397E-6</v>
      </c>
      <c r="J817" t="s">
        <v>7</v>
      </c>
      <c r="K817">
        <v>0.49200708399985099</v>
      </c>
      <c r="L817" t="s">
        <v>8</v>
      </c>
      <c r="M817">
        <v>0.53467312500106301</v>
      </c>
      <c r="N817" t="s">
        <v>7</v>
      </c>
      <c r="O817">
        <v>0.64368729200032204</v>
      </c>
      <c r="P817" t="s">
        <v>8</v>
      </c>
      <c r="Q817">
        <v>0.73382375000073796</v>
      </c>
      <c r="R817" t="s">
        <v>7</v>
      </c>
      <c r="S817">
        <v>0.83488989600118602</v>
      </c>
      <c r="T817" t="s">
        <v>8</v>
      </c>
      <c r="U817">
        <v>0.946957344000111</v>
      </c>
      <c r="V817" t="s">
        <v>7</v>
      </c>
      <c r="W817">
        <v>1.0707009899997499</v>
      </c>
      <c r="X817" t="s">
        <v>8</v>
      </c>
      <c r="Y817">
        <v>1.1150405210009899</v>
      </c>
      <c r="Z817" t="s">
        <v>7</v>
      </c>
      <c r="AA817">
        <v>1.13125796900021</v>
      </c>
      <c r="AB817" t="s">
        <v>8</v>
      </c>
      <c r="AC817">
        <v>1.1948384370007199</v>
      </c>
      <c r="AD817" t="s">
        <v>7</v>
      </c>
      <c r="AE817">
        <v>1.2286649480010901</v>
      </c>
      <c r="AF817" t="s">
        <v>8</v>
      </c>
      <c r="AG817">
        <v>1.3085315099997299</v>
      </c>
      <c r="AH817" t="s">
        <v>7</v>
      </c>
      <c r="AI817">
        <v>1.3140857289999901</v>
      </c>
      <c r="AJ817" t="s">
        <v>8</v>
      </c>
      <c r="AK817">
        <v>1.4200051560001099</v>
      </c>
      <c r="AL817" t="s">
        <v>7</v>
      </c>
      <c r="AM817">
        <v>1.6161401040008001</v>
      </c>
      <c r="AN817" t="s">
        <v>8</v>
      </c>
      <c r="AO817">
        <v>1.6948220829999601</v>
      </c>
      <c r="AP817" t="s">
        <v>4</v>
      </c>
      <c r="AQ817">
        <v>2.2044086450005098</v>
      </c>
    </row>
    <row r="818" spans="1:43" x14ac:dyDescent="0.25">
      <c r="A818" s="7">
        <v>42929</v>
      </c>
      <c r="B818" s="3" t="s">
        <v>56</v>
      </c>
      <c r="C818" s="3">
        <f>(COUNT(UserTrials[[#This Row],[Event 1]:[Time 56]])-2)/2</f>
        <v>8</v>
      </c>
      <c r="D818">
        <v>9</v>
      </c>
      <c r="E818" t="s">
        <v>43</v>
      </c>
      <c r="F818" t="s">
        <v>6</v>
      </c>
      <c r="G818" t="s">
        <v>44</v>
      </c>
      <c r="H818" t="s">
        <v>3</v>
      </c>
      <c r="I818" s="1">
        <v>4.3750005715992302E-6</v>
      </c>
      <c r="J818" t="s">
        <v>7</v>
      </c>
      <c r="K818">
        <v>0.490288385000894</v>
      </c>
      <c r="L818" t="s">
        <v>8</v>
      </c>
      <c r="M818">
        <v>0.53095630100142399</v>
      </c>
      <c r="N818" t="s">
        <v>7</v>
      </c>
      <c r="O818">
        <v>0.62796296800115603</v>
      </c>
      <c r="P818" t="s">
        <v>8</v>
      </c>
      <c r="Q818">
        <v>0.723174895001648</v>
      </c>
      <c r="R818" t="s">
        <v>7</v>
      </c>
      <c r="S818">
        <v>0.81735406200095895</v>
      </c>
      <c r="T818" t="s">
        <v>8</v>
      </c>
      <c r="U818">
        <v>0.938866249000057</v>
      </c>
      <c r="V818" t="s">
        <v>7</v>
      </c>
      <c r="W818">
        <v>1.0422715100012201</v>
      </c>
      <c r="X818" t="s">
        <v>8</v>
      </c>
      <c r="Y818">
        <v>1.06601536400012</v>
      </c>
      <c r="Z818" t="s">
        <v>7</v>
      </c>
      <c r="AA818">
        <v>1.0972966660010499</v>
      </c>
      <c r="AB818" t="s">
        <v>8</v>
      </c>
      <c r="AC818">
        <v>1.1519120820012101</v>
      </c>
      <c r="AD818" t="s">
        <v>7</v>
      </c>
      <c r="AE818">
        <v>1.19514885300122</v>
      </c>
      <c r="AF818" t="s">
        <v>8</v>
      </c>
      <c r="AG818">
        <v>1.2577658840000301</v>
      </c>
      <c r="AH818" t="s">
        <v>7</v>
      </c>
      <c r="AI818">
        <v>1.2649970820002601</v>
      </c>
      <c r="AJ818" t="s">
        <v>8</v>
      </c>
      <c r="AK818">
        <v>1.3693023949999701</v>
      </c>
      <c r="AL818" t="s">
        <v>7</v>
      </c>
      <c r="AM818">
        <v>1.5857416140006499</v>
      </c>
      <c r="AN818" t="s">
        <v>8</v>
      </c>
      <c r="AO818">
        <v>1.6644597909998899</v>
      </c>
      <c r="AP818" t="s">
        <v>4</v>
      </c>
      <c r="AQ818">
        <v>2.1474692170013401</v>
      </c>
    </row>
    <row r="819" spans="1:43" x14ac:dyDescent="0.25">
      <c r="A819" s="7">
        <v>42929</v>
      </c>
      <c r="B819" s="3" t="s">
        <v>56</v>
      </c>
      <c r="C819" s="3">
        <f>(COUNT(UserTrials[[#This Row],[Event 1]:[Time 56]])-2)/2</f>
        <v>8</v>
      </c>
      <c r="D819">
        <v>10</v>
      </c>
      <c r="E819" t="s">
        <v>43</v>
      </c>
      <c r="F819" t="s">
        <v>6</v>
      </c>
      <c r="G819" t="s">
        <v>44</v>
      </c>
      <c r="H819" t="s">
        <v>3</v>
      </c>
      <c r="I819" s="1">
        <v>5.0519993237685404E-6</v>
      </c>
      <c r="J819" t="s">
        <v>7</v>
      </c>
      <c r="K819">
        <v>0.44979760400019497</v>
      </c>
      <c r="L819" t="s">
        <v>8</v>
      </c>
      <c r="M819">
        <v>0.49825833300019401</v>
      </c>
      <c r="N819" t="s">
        <v>7</v>
      </c>
      <c r="O819">
        <v>0.59273479100011095</v>
      </c>
      <c r="P819" t="s">
        <v>8</v>
      </c>
      <c r="Q819">
        <v>0.66510057300001701</v>
      </c>
      <c r="R819" t="s">
        <v>7</v>
      </c>
      <c r="S819">
        <v>0.78501067700017302</v>
      </c>
      <c r="T819" t="s">
        <v>8</v>
      </c>
      <c r="U819">
        <v>0.90571067699966001</v>
      </c>
      <c r="V819" t="s">
        <v>7</v>
      </c>
      <c r="W819">
        <v>0.99476213500020005</v>
      </c>
      <c r="X819" t="s">
        <v>8</v>
      </c>
      <c r="Y819">
        <v>1.04165885399925</v>
      </c>
      <c r="Z819" t="s">
        <v>7</v>
      </c>
      <c r="AA819">
        <v>1.05919150999943</v>
      </c>
      <c r="AB819" t="s">
        <v>8</v>
      </c>
      <c r="AC819">
        <v>1.1115304679988101</v>
      </c>
      <c r="AD819" t="s">
        <v>7</v>
      </c>
      <c r="AE819">
        <v>1.14637749999928</v>
      </c>
      <c r="AF819" t="s">
        <v>8</v>
      </c>
      <c r="AG819">
        <v>1.2064445309988501</v>
      </c>
      <c r="AH819" t="s">
        <v>7</v>
      </c>
      <c r="AI819">
        <v>1.2142891659987001</v>
      </c>
      <c r="AJ819" t="s">
        <v>8</v>
      </c>
      <c r="AK819">
        <v>1.3341246869986201</v>
      </c>
      <c r="AL819" t="s">
        <v>7</v>
      </c>
      <c r="AM819">
        <v>1.4970770829986499</v>
      </c>
      <c r="AN819" t="s">
        <v>8</v>
      </c>
      <c r="AO819">
        <v>1.5753079679998301</v>
      </c>
      <c r="AP819" t="s">
        <v>4</v>
      </c>
      <c r="AQ819">
        <v>1.9013451029986701</v>
      </c>
    </row>
    <row r="820" spans="1:43" x14ac:dyDescent="0.25">
      <c r="A820" s="7">
        <v>42929</v>
      </c>
      <c r="B820" s="3" t="s">
        <v>56</v>
      </c>
      <c r="C820" s="3">
        <f>(COUNT(UserTrials[[#This Row],[Event 1]:[Time 56]])-2)/2</f>
        <v>8</v>
      </c>
      <c r="D820">
        <v>11</v>
      </c>
      <c r="E820" t="s">
        <v>43</v>
      </c>
      <c r="F820" t="s">
        <v>6</v>
      </c>
      <c r="G820" t="s">
        <v>44</v>
      </c>
      <c r="H820" t="s">
        <v>3</v>
      </c>
      <c r="I820" s="1">
        <v>2.5573001039447199E-5</v>
      </c>
      <c r="J820" t="s">
        <v>7</v>
      </c>
      <c r="K820">
        <v>0.49656984400098703</v>
      </c>
      <c r="L820" t="s">
        <v>8</v>
      </c>
      <c r="M820">
        <v>0.54108151100081103</v>
      </c>
      <c r="N820" t="s">
        <v>7</v>
      </c>
      <c r="O820">
        <v>0.63459552099993699</v>
      </c>
      <c r="P820" t="s">
        <v>8</v>
      </c>
      <c r="Q820">
        <v>0.73124140599975296</v>
      </c>
      <c r="R820" t="s">
        <v>7</v>
      </c>
      <c r="S820">
        <v>0.82726489600099695</v>
      </c>
      <c r="T820" t="s">
        <v>8</v>
      </c>
      <c r="U820">
        <v>0.94040744800076903</v>
      </c>
      <c r="V820" t="s">
        <v>7</v>
      </c>
      <c r="W820">
        <v>1.0416155729999399</v>
      </c>
      <c r="X820" t="s">
        <v>8</v>
      </c>
      <c r="Y820">
        <v>1.06813531199986</v>
      </c>
      <c r="Z820" t="s">
        <v>7</v>
      </c>
      <c r="AA820">
        <v>1.1112380730010001</v>
      </c>
      <c r="AB820" t="s">
        <v>8</v>
      </c>
      <c r="AC820">
        <v>1.1534436460005899</v>
      </c>
      <c r="AD820" t="s">
        <v>7</v>
      </c>
      <c r="AE820">
        <v>1.19336395800019</v>
      </c>
      <c r="AF820" t="s">
        <v>8</v>
      </c>
      <c r="AG820">
        <v>1.2499754170003099</v>
      </c>
      <c r="AH820" t="s">
        <v>7</v>
      </c>
      <c r="AI820">
        <v>1.25663020799947</v>
      </c>
      <c r="AJ820" t="s">
        <v>8</v>
      </c>
      <c r="AK820">
        <v>1.3677843229997899</v>
      </c>
      <c r="AL820" t="s">
        <v>7</v>
      </c>
      <c r="AM820">
        <v>1.5607426040005501</v>
      </c>
      <c r="AN820" t="s">
        <v>8</v>
      </c>
      <c r="AO820">
        <v>1.64228125000045</v>
      </c>
      <c r="AP820" t="s">
        <v>4</v>
      </c>
      <c r="AQ820">
        <v>2.0320499999997899</v>
      </c>
    </row>
    <row r="821" spans="1:43" x14ac:dyDescent="0.25">
      <c r="A821" s="7">
        <v>42929</v>
      </c>
      <c r="B821" s="3" t="s">
        <v>56</v>
      </c>
      <c r="C821" s="3">
        <f>(COUNT(UserTrials[[#This Row],[Event 1]:[Time 56]])-2)/2</f>
        <v>8</v>
      </c>
      <c r="D821">
        <v>12</v>
      </c>
      <c r="E821" t="s">
        <v>43</v>
      </c>
      <c r="F821" t="s">
        <v>6</v>
      </c>
      <c r="G821" t="s">
        <v>44</v>
      </c>
      <c r="H821" t="s">
        <v>3</v>
      </c>
      <c r="I821" s="1">
        <v>1.4113998986431299E-5</v>
      </c>
      <c r="J821" t="s">
        <v>7</v>
      </c>
      <c r="K821">
        <v>1.01792192599896</v>
      </c>
      <c r="L821" t="s">
        <v>8</v>
      </c>
      <c r="M821">
        <v>1.0731490620000801</v>
      </c>
      <c r="N821" t="s">
        <v>7</v>
      </c>
      <c r="O821">
        <v>1.1678314050004699</v>
      </c>
      <c r="P821" t="s">
        <v>8</v>
      </c>
      <c r="Q821">
        <v>1.2655450509991999</v>
      </c>
      <c r="R821" t="s">
        <v>7</v>
      </c>
      <c r="S821">
        <v>1.3429738009999701</v>
      </c>
      <c r="T821" t="s">
        <v>8</v>
      </c>
      <c r="U821">
        <v>1.46142479099944</v>
      </c>
      <c r="V821" t="s">
        <v>7</v>
      </c>
      <c r="W821">
        <v>1.5651707799988701</v>
      </c>
      <c r="X821" t="s">
        <v>8</v>
      </c>
      <c r="Y821">
        <v>1.60730072799924</v>
      </c>
      <c r="Z821" t="s">
        <v>7</v>
      </c>
      <c r="AA821">
        <v>1.6357604160002599</v>
      </c>
      <c r="AB821" t="s">
        <v>8</v>
      </c>
      <c r="AC821">
        <v>1.68753322799966</v>
      </c>
      <c r="AD821" t="s">
        <v>7</v>
      </c>
      <c r="AE821">
        <v>1.7347265609987499</v>
      </c>
      <c r="AF821" t="s">
        <v>8</v>
      </c>
      <c r="AG821">
        <v>1.78182093599934</v>
      </c>
      <c r="AH821" t="s">
        <v>7</v>
      </c>
      <c r="AI821">
        <v>1.78954385299948</v>
      </c>
      <c r="AJ821" t="s">
        <v>8</v>
      </c>
      <c r="AK821">
        <v>1.88678067599903</v>
      </c>
      <c r="AL821" t="s">
        <v>7</v>
      </c>
      <c r="AM821">
        <v>2.0901659880000798</v>
      </c>
      <c r="AN821" t="s">
        <v>8</v>
      </c>
      <c r="AO821">
        <v>2.16442385299887</v>
      </c>
      <c r="AP821" t="s">
        <v>4</v>
      </c>
      <c r="AQ821">
        <v>2.6101614050003201</v>
      </c>
    </row>
    <row r="822" spans="1:43" x14ac:dyDescent="0.25">
      <c r="A822" s="7">
        <v>42929</v>
      </c>
      <c r="B822" s="3" t="s">
        <v>56</v>
      </c>
      <c r="C822" s="3">
        <f>(COUNT(UserTrials[[#This Row],[Event 1]:[Time 56]])-2)/2</f>
        <v>8</v>
      </c>
      <c r="D822">
        <v>13</v>
      </c>
      <c r="E822" t="s">
        <v>43</v>
      </c>
      <c r="F822" t="s">
        <v>6</v>
      </c>
      <c r="G822" t="s">
        <v>44</v>
      </c>
      <c r="H822" t="s">
        <v>3</v>
      </c>
      <c r="I822" s="1">
        <v>6.0940001276321701E-6</v>
      </c>
      <c r="J822" t="s">
        <v>7</v>
      </c>
      <c r="K822">
        <v>0.76602005200038503</v>
      </c>
      <c r="L822" t="s">
        <v>8</v>
      </c>
      <c r="M822">
        <v>0.81977916700088804</v>
      </c>
      <c r="N822" t="s">
        <v>7</v>
      </c>
      <c r="O822">
        <v>0.91654072900018901</v>
      </c>
      <c r="P822" t="s">
        <v>8</v>
      </c>
      <c r="Q822">
        <v>1.01006968799993</v>
      </c>
      <c r="R822" t="s">
        <v>7</v>
      </c>
      <c r="S822">
        <v>1.0830369270006399</v>
      </c>
      <c r="T822" t="s">
        <v>8</v>
      </c>
      <c r="U822">
        <v>1.20116968700131</v>
      </c>
      <c r="V822" t="s">
        <v>7</v>
      </c>
      <c r="W822">
        <v>1.32585567700152</v>
      </c>
      <c r="X822" t="s">
        <v>8</v>
      </c>
      <c r="Y822">
        <v>1.36252838500149</v>
      </c>
      <c r="Z822" t="s">
        <v>7</v>
      </c>
      <c r="AA822">
        <v>1.38463619800131</v>
      </c>
      <c r="AB822" t="s">
        <v>8</v>
      </c>
      <c r="AC822">
        <v>1.4421770830012901</v>
      </c>
      <c r="AD822" t="s">
        <v>7</v>
      </c>
      <c r="AE822">
        <v>1.4965218230008701</v>
      </c>
      <c r="AF822" t="s">
        <v>8</v>
      </c>
      <c r="AG822">
        <v>1.5461239579999499</v>
      </c>
      <c r="AH822" t="s">
        <v>7</v>
      </c>
      <c r="AI822">
        <v>1.5549282290012301</v>
      </c>
      <c r="AJ822" t="s">
        <v>8</v>
      </c>
      <c r="AK822">
        <v>1.6479058849999999</v>
      </c>
      <c r="AL822" t="s">
        <v>7</v>
      </c>
      <c r="AM822">
        <v>1.82492880200152</v>
      </c>
      <c r="AN822" t="s">
        <v>8</v>
      </c>
      <c r="AO822">
        <v>1.9044466660016</v>
      </c>
      <c r="AP822" t="s">
        <v>4</v>
      </c>
      <c r="AQ822">
        <v>2.3225129160000502</v>
      </c>
    </row>
    <row r="823" spans="1:43" x14ac:dyDescent="0.25">
      <c r="A823" s="7">
        <v>42929</v>
      </c>
      <c r="B823" s="3" t="s">
        <v>56</v>
      </c>
      <c r="C823" s="3">
        <f>(COUNT(UserTrials[[#This Row],[Event 1]:[Time 56]])-2)/2</f>
        <v>8</v>
      </c>
      <c r="D823">
        <v>14</v>
      </c>
      <c r="E823" t="s">
        <v>43</v>
      </c>
      <c r="F823" t="s">
        <v>6</v>
      </c>
      <c r="G823" t="s">
        <v>44</v>
      </c>
      <c r="H823" t="s">
        <v>3</v>
      </c>
      <c r="I823" s="1">
        <v>4.9480004236102104E-6</v>
      </c>
      <c r="J823" t="s">
        <v>7</v>
      </c>
      <c r="K823">
        <v>0.70918989500023599</v>
      </c>
      <c r="L823" t="s">
        <v>8</v>
      </c>
      <c r="M823">
        <v>0.770753541000885</v>
      </c>
      <c r="N823" t="s">
        <v>7</v>
      </c>
      <c r="O823">
        <v>0.86050968699964803</v>
      </c>
      <c r="P823" t="s">
        <v>8</v>
      </c>
      <c r="Q823">
        <v>0.953581092999229</v>
      </c>
      <c r="R823" t="s">
        <v>7</v>
      </c>
      <c r="S823">
        <v>1.0476752079994101</v>
      </c>
      <c r="T823" t="s">
        <v>8</v>
      </c>
      <c r="U823">
        <v>1.15791822900064</v>
      </c>
      <c r="V823" t="s">
        <v>7</v>
      </c>
      <c r="W823">
        <v>1.25561765599923</v>
      </c>
      <c r="X823" t="s">
        <v>8</v>
      </c>
      <c r="Y823">
        <v>1.30910041599963</v>
      </c>
      <c r="Z823" t="s">
        <v>7</v>
      </c>
      <c r="AA823">
        <v>1.31436166599996</v>
      </c>
      <c r="AB823" t="s">
        <v>8</v>
      </c>
      <c r="AC823">
        <v>1.39310312400084</v>
      </c>
      <c r="AD823" t="s">
        <v>7</v>
      </c>
      <c r="AE823">
        <v>1.4446031759998701</v>
      </c>
      <c r="AF823" t="s">
        <v>8</v>
      </c>
      <c r="AG823">
        <v>1.50839234299928</v>
      </c>
      <c r="AH823" t="s">
        <v>7</v>
      </c>
      <c r="AI823">
        <v>1.51259171799938</v>
      </c>
      <c r="AJ823" t="s">
        <v>8</v>
      </c>
      <c r="AK823">
        <v>1.6012113010001401</v>
      </c>
      <c r="AL823" t="s">
        <v>7</v>
      </c>
      <c r="AM823">
        <v>1.7769216659999001</v>
      </c>
      <c r="AN823" t="s">
        <v>8</v>
      </c>
      <c r="AO823">
        <v>1.84638145700046</v>
      </c>
      <c r="AP823" t="s">
        <v>4</v>
      </c>
      <c r="AQ823">
        <v>2.3850787489991401</v>
      </c>
    </row>
    <row r="824" spans="1:43" x14ac:dyDescent="0.25">
      <c r="A824" s="7">
        <v>42929</v>
      </c>
      <c r="B824" s="3" t="s">
        <v>56</v>
      </c>
      <c r="C824" s="3">
        <f>(COUNT(UserTrials[[#This Row],[Event 1]:[Time 56]])-2)/2</f>
        <v>8</v>
      </c>
      <c r="D824">
        <v>15</v>
      </c>
      <c r="E824" t="s">
        <v>43</v>
      </c>
      <c r="F824" t="s">
        <v>6</v>
      </c>
      <c r="G824" t="s">
        <v>44</v>
      </c>
      <c r="H824" t="s">
        <v>3</v>
      </c>
      <c r="I824" s="1">
        <v>3.9059996197465799E-6</v>
      </c>
      <c r="J824" t="s">
        <v>7</v>
      </c>
      <c r="K824">
        <v>0.55776635400070496</v>
      </c>
      <c r="L824" t="s">
        <v>8</v>
      </c>
      <c r="M824">
        <v>0.61241875000086998</v>
      </c>
      <c r="N824" t="s">
        <v>7</v>
      </c>
      <c r="O824">
        <v>0.70136140599970498</v>
      </c>
      <c r="P824" t="s">
        <v>8</v>
      </c>
      <c r="Q824">
        <v>0.79212812500009</v>
      </c>
      <c r="R824" t="s">
        <v>7</v>
      </c>
      <c r="S824">
        <v>0.89458562500112704</v>
      </c>
      <c r="T824" t="s">
        <v>8</v>
      </c>
      <c r="U824">
        <v>1.00658864599972</v>
      </c>
      <c r="V824" t="s">
        <v>7</v>
      </c>
      <c r="W824">
        <v>1.10090979100095</v>
      </c>
      <c r="X824" t="s">
        <v>8</v>
      </c>
      <c r="Y824">
        <v>1.1488966140004699</v>
      </c>
      <c r="Z824" t="s">
        <v>7</v>
      </c>
      <c r="AA824">
        <v>1.1752771869996601</v>
      </c>
      <c r="AB824" t="s">
        <v>8</v>
      </c>
      <c r="AC824">
        <v>1.23699286400005</v>
      </c>
      <c r="AD824" t="s">
        <v>7</v>
      </c>
      <c r="AE824">
        <v>1.2706438019995401</v>
      </c>
      <c r="AF824" t="s">
        <v>8</v>
      </c>
      <c r="AG824">
        <v>1.3346378120004301</v>
      </c>
      <c r="AH824" t="s">
        <v>7</v>
      </c>
      <c r="AI824">
        <v>1.3417057810002</v>
      </c>
      <c r="AJ824" t="s">
        <v>8</v>
      </c>
      <c r="AK824">
        <v>1.44249770799979</v>
      </c>
      <c r="AL824" t="s">
        <v>7</v>
      </c>
      <c r="AM824">
        <v>1.6362895830006801</v>
      </c>
      <c r="AN824" t="s">
        <v>8</v>
      </c>
      <c r="AO824">
        <v>1.7014569269995199</v>
      </c>
      <c r="AP824" t="s">
        <v>4</v>
      </c>
      <c r="AQ824">
        <v>2.2354790620011</v>
      </c>
    </row>
    <row r="825" spans="1:43" x14ac:dyDescent="0.25">
      <c r="A825" s="7">
        <v>42929</v>
      </c>
      <c r="B825" s="3" t="s">
        <v>56</v>
      </c>
      <c r="C825" s="3">
        <f>(COUNT(UserTrials[[#This Row],[Event 1]:[Time 56]])-2)/2</f>
        <v>8</v>
      </c>
      <c r="D825">
        <v>16</v>
      </c>
      <c r="E825" t="s">
        <v>43</v>
      </c>
      <c r="F825" t="s">
        <v>9</v>
      </c>
      <c r="G825" t="s">
        <v>44</v>
      </c>
      <c r="H825" t="s">
        <v>3</v>
      </c>
      <c r="I825" s="1">
        <v>9.3230009952094406E-6</v>
      </c>
      <c r="J825" t="s">
        <v>7</v>
      </c>
      <c r="K825">
        <v>19.7699549400003</v>
      </c>
      <c r="L825" t="s">
        <v>8</v>
      </c>
      <c r="M825">
        <v>19.815057388001101</v>
      </c>
      <c r="N825" t="s">
        <v>7</v>
      </c>
      <c r="O825">
        <v>19.910756762999799</v>
      </c>
      <c r="P825" t="s">
        <v>8</v>
      </c>
      <c r="Q825">
        <v>19.9972365550002</v>
      </c>
      <c r="R825" t="s">
        <v>7</v>
      </c>
      <c r="S825">
        <v>20.0853531170014</v>
      </c>
      <c r="T825" t="s">
        <v>8</v>
      </c>
      <c r="U825">
        <v>20.179166138001101</v>
      </c>
      <c r="V825" t="s">
        <v>7</v>
      </c>
      <c r="W825">
        <v>20.330863950001</v>
      </c>
      <c r="X825" t="s">
        <v>8</v>
      </c>
      <c r="Y825">
        <v>20.384233845999901</v>
      </c>
      <c r="Z825" t="s">
        <v>7</v>
      </c>
      <c r="AA825">
        <v>20.410713794000898</v>
      </c>
      <c r="AB825" t="s">
        <v>8</v>
      </c>
      <c r="AC825">
        <v>20.529702544001299</v>
      </c>
      <c r="AD825" t="s">
        <v>7</v>
      </c>
      <c r="AE825">
        <v>20.542744471000301</v>
      </c>
      <c r="AF825" t="s">
        <v>8</v>
      </c>
      <c r="AG825">
        <v>20.613399836000099</v>
      </c>
      <c r="AH825" t="s">
        <v>7</v>
      </c>
      <c r="AI825">
        <v>20.647114367000501</v>
      </c>
      <c r="AJ825" t="s">
        <v>8</v>
      </c>
      <c r="AK825">
        <v>20.674701971000101</v>
      </c>
      <c r="AL825" t="s">
        <v>7</v>
      </c>
      <c r="AM825">
        <v>20.9206495750004</v>
      </c>
      <c r="AN825" t="s">
        <v>8</v>
      </c>
      <c r="AO825">
        <v>20.968835147999901</v>
      </c>
      <c r="AP825" t="s">
        <v>4</v>
      </c>
      <c r="AQ825">
        <v>22.3557486370009</v>
      </c>
    </row>
    <row r="826" spans="1:43" x14ac:dyDescent="0.25">
      <c r="A826" s="7">
        <v>42929</v>
      </c>
      <c r="B826" s="3" t="s">
        <v>56</v>
      </c>
      <c r="C826" s="3">
        <f>(COUNT(UserTrials[[#This Row],[Event 1]:[Time 56]])-2)/2</f>
        <v>8</v>
      </c>
      <c r="D826">
        <v>17</v>
      </c>
      <c r="E826" t="s">
        <v>43</v>
      </c>
      <c r="F826" t="s">
        <v>9</v>
      </c>
      <c r="G826" t="s">
        <v>44</v>
      </c>
      <c r="H826" t="s">
        <v>3</v>
      </c>
      <c r="I826" s="1">
        <v>9.2190002760616995E-6</v>
      </c>
      <c r="J826" t="s">
        <v>7</v>
      </c>
      <c r="K826">
        <v>0.49801979099902299</v>
      </c>
      <c r="L826" t="s">
        <v>8</v>
      </c>
      <c r="M826">
        <v>0.55454567699962298</v>
      </c>
      <c r="N826" t="s">
        <v>7</v>
      </c>
      <c r="O826">
        <v>0.64353364599992302</v>
      </c>
      <c r="P826" t="s">
        <v>8</v>
      </c>
      <c r="Q826">
        <v>0.73641614599910099</v>
      </c>
      <c r="R826" t="s">
        <v>7</v>
      </c>
      <c r="S826">
        <v>0.81293390599967097</v>
      </c>
      <c r="T826" t="s">
        <v>8</v>
      </c>
      <c r="U826">
        <v>0.93060828099987702</v>
      </c>
      <c r="V826" t="s">
        <v>7</v>
      </c>
      <c r="W826">
        <v>1.01199687500047</v>
      </c>
      <c r="X826" t="s">
        <v>8</v>
      </c>
      <c r="Y826">
        <v>1.05757343699951</v>
      </c>
      <c r="Z826" t="s">
        <v>7</v>
      </c>
      <c r="AA826">
        <v>1.0823394790004299</v>
      </c>
      <c r="AB826" t="s">
        <v>8</v>
      </c>
      <c r="AC826">
        <v>1.1360998429991001</v>
      </c>
      <c r="AD826" t="s">
        <v>7</v>
      </c>
      <c r="AE826">
        <v>1.1691843219996301</v>
      </c>
      <c r="AF826" t="s">
        <v>8</v>
      </c>
      <c r="AG826">
        <v>1.2153205719987401</v>
      </c>
      <c r="AH826" t="s">
        <v>7</v>
      </c>
      <c r="AI826">
        <v>1.22119770799872</v>
      </c>
      <c r="AJ826" t="s">
        <v>8</v>
      </c>
      <c r="AK826">
        <v>1.35202088500045</v>
      </c>
      <c r="AL826" t="s">
        <v>7</v>
      </c>
      <c r="AM826">
        <v>1.45429953100028</v>
      </c>
      <c r="AN826" t="s">
        <v>8</v>
      </c>
      <c r="AO826">
        <v>1.5521178119997701</v>
      </c>
      <c r="AP826" t="s">
        <v>4</v>
      </c>
      <c r="AQ826">
        <v>1.8809526029999599</v>
      </c>
    </row>
    <row r="827" spans="1:43" x14ac:dyDescent="0.25">
      <c r="A827" s="7">
        <v>42929</v>
      </c>
      <c r="B827" s="3" t="s">
        <v>56</v>
      </c>
      <c r="C827" s="3">
        <f>(COUNT(UserTrials[[#This Row],[Event 1]:[Time 56]])-2)/2</f>
        <v>8</v>
      </c>
      <c r="D827">
        <v>18</v>
      </c>
      <c r="E827" t="s">
        <v>43</v>
      </c>
      <c r="F827" t="s">
        <v>9</v>
      </c>
      <c r="G827" t="s">
        <v>44</v>
      </c>
      <c r="H827" t="s">
        <v>3</v>
      </c>
      <c r="I827" s="1">
        <v>5.8850000641541496E-6</v>
      </c>
      <c r="J827" t="s">
        <v>7</v>
      </c>
      <c r="K827">
        <v>0.94469838499935499</v>
      </c>
      <c r="L827" t="s">
        <v>8</v>
      </c>
      <c r="M827">
        <v>0.97434359299950302</v>
      </c>
      <c r="N827" t="s">
        <v>7</v>
      </c>
      <c r="O827">
        <v>1.06380656199871</v>
      </c>
      <c r="P827" t="s">
        <v>8</v>
      </c>
      <c r="Q827">
        <v>1.1499489580000899</v>
      </c>
      <c r="R827" t="s">
        <v>7</v>
      </c>
      <c r="S827">
        <v>1.24662453099881</v>
      </c>
      <c r="T827" t="s">
        <v>8</v>
      </c>
      <c r="U827">
        <v>1.3569371869998501</v>
      </c>
      <c r="V827" t="s">
        <v>7</v>
      </c>
      <c r="W827">
        <v>1.46003187399946</v>
      </c>
      <c r="X827" t="s">
        <v>8</v>
      </c>
      <c r="Y827">
        <v>1.50755109300007</v>
      </c>
      <c r="Z827" t="s">
        <v>7</v>
      </c>
      <c r="AA827">
        <v>1.5140264580004399</v>
      </c>
      <c r="AB827" t="s">
        <v>8</v>
      </c>
      <c r="AC827">
        <v>1.6015070829998801</v>
      </c>
      <c r="AD827" t="s">
        <v>7</v>
      </c>
      <c r="AE827">
        <v>1.6359729679988899</v>
      </c>
      <c r="AF827" t="s">
        <v>8</v>
      </c>
      <c r="AG827">
        <v>1.7242513529999901</v>
      </c>
      <c r="AH827" t="s">
        <v>7</v>
      </c>
      <c r="AI827">
        <v>1.72980619699956</v>
      </c>
      <c r="AJ827" t="s">
        <v>8</v>
      </c>
      <c r="AK827">
        <v>1.81892161399991</v>
      </c>
      <c r="AL827" t="s">
        <v>7</v>
      </c>
      <c r="AM827">
        <v>2.0008561969989298</v>
      </c>
      <c r="AN827" t="s">
        <v>8</v>
      </c>
      <c r="AO827">
        <v>2.0635792699995301</v>
      </c>
      <c r="AP827" t="s">
        <v>4</v>
      </c>
      <c r="AQ827">
        <v>2.36883744700026</v>
      </c>
    </row>
    <row r="828" spans="1:43" x14ac:dyDescent="0.25">
      <c r="A828" s="7">
        <v>42929</v>
      </c>
      <c r="B828" s="3" t="s">
        <v>56</v>
      </c>
      <c r="C828" s="3">
        <f>(COUNT(UserTrials[[#This Row],[Event 1]:[Time 56]])-2)/2</f>
        <v>8</v>
      </c>
      <c r="D828">
        <v>19</v>
      </c>
      <c r="E828" t="s">
        <v>43</v>
      </c>
      <c r="F828" t="s">
        <v>9</v>
      </c>
      <c r="G828" t="s">
        <v>44</v>
      </c>
      <c r="H828" t="s">
        <v>3</v>
      </c>
      <c r="I828" s="1">
        <v>7.5000007200287604E-6</v>
      </c>
      <c r="J828" t="s">
        <v>7</v>
      </c>
      <c r="K828">
        <v>0.607720938000056</v>
      </c>
      <c r="L828" t="s">
        <v>8</v>
      </c>
      <c r="M828">
        <v>0.63902213500114102</v>
      </c>
      <c r="N828" t="s">
        <v>7</v>
      </c>
      <c r="O828">
        <v>0.75843880200045499</v>
      </c>
      <c r="P828" t="s">
        <v>8</v>
      </c>
      <c r="Q828">
        <v>0.83933213500131298</v>
      </c>
      <c r="R828" t="s">
        <v>7</v>
      </c>
      <c r="S828">
        <v>0.95196911400125805</v>
      </c>
      <c r="T828" t="s">
        <v>8</v>
      </c>
      <c r="U828">
        <v>1.06857812500129</v>
      </c>
      <c r="V828" t="s">
        <v>7</v>
      </c>
      <c r="W828">
        <v>1.1392505210005699</v>
      </c>
      <c r="X828" t="s">
        <v>8</v>
      </c>
      <c r="Y828">
        <v>1.2046196869996399</v>
      </c>
      <c r="Z828" t="s">
        <v>7</v>
      </c>
      <c r="AA828">
        <v>1.2127760940002099</v>
      </c>
      <c r="AB828" t="s">
        <v>8</v>
      </c>
      <c r="AC828">
        <v>1.2932922910003899</v>
      </c>
      <c r="AD828" t="s">
        <v>7</v>
      </c>
      <c r="AE828">
        <v>1.3238725000010101</v>
      </c>
      <c r="AF828" t="s">
        <v>8</v>
      </c>
      <c r="AG828">
        <v>1.39841583300039</v>
      </c>
      <c r="AH828" t="s">
        <v>7</v>
      </c>
      <c r="AI828">
        <v>1.40346968700032</v>
      </c>
      <c r="AJ828" t="s">
        <v>8</v>
      </c>
      <c r="AK828">
        <v>1.4928139580006199</v>
      </c>
      <c r="AL828" t="s">
        <v>7</v>
      </c>
      <c r="AM828">
        <v>1.66688500000054</v>
      </c>
      <c r="AN828" t="s">
        <v>8</v>
      </c>
      <c r="AO828">
        <v>1.7394593230001101</v>
      </c>
      <c r="AP828" t="s">
        <v>4</v>
      </c>
      <c r="AQ828">
        <v>2.1045473949998201</v>
      </c>
    </row>
    <row r="829" spans="1:43" x14ac:dyDescent="0.25">
      <c r="A829" s="7">
        <v>42929</v>
      </c>
      <c r="B829" s="3" t="s">
        <v>56</v>
      </c>
      <c r="C829" s="3">
        <f>(COUNT(UserTrials[[#This Row],[Event 1]:[Time 56]])-2)/2</f>
        <v>8</v>
      </c>
      <c r="D829">
        <v>20</v>
      </c>
      <c r="E829" t="s">
        <v>43</v>
      </c>
      <c r="F829" t="s">
        <v>9</v>
      </c>
      <c r="G829" t="s">
        <v>44</v>
      </c>
      <c r="H829" t="s">
        <v>3</v>
      </c>
      <c r="I829" s="1">
        <v>4.2699994082795397E-6</v>
      </c>
      <c r="J829" t="s">
        <v>7</v>
      </c>
      <c r="K829">
        <v>0.55232421799883002</v>
      </c>
      <c r="L829" t="s">
        <v>8</v>
      </c>
      <c r="M829">
        <v>0.59894859300038605</v>
      </c>
      <c r="N829" t="s">
        <v>7</v>
      </c>
      <c r="O829">
        <v>0.70692869699996597</v>
      </c>
      <c r="P829" t="s">
        <v>8</v>
      </c>
      <c r="Q829">
        <v>0.80033833299967205</v>
      </c>
      <c r="R829" t="s">
        <v>7</v>
      </c>
      <c r="S829">
        <v>0.878084165999098</v>
      </c>
      <c r="T829" t="s">
        <v>8</v>
      </c>
      <c r="U829">
        <v>1.00846458199885</v>
      </c>
      <c r="V829" t="s">
        <v>7</v>
      </c>
      <c r="W829">
        <v>1.0865442699996399</v>
      </c>
      <c r="X829" t="s">
        <v>8</v>
      </c>
      <c r="Y829">
        <v>1.13991588499993</v>
      </c>
      <c r="Z829" t="s">
        <v>7</v>
      </c>
      <c r="AA829">
        <v>1.1508882799989799</v>
      </c>
      <c r="AB829" t="s">
        <v>8</v>
      </c>
      <c r="AC829">
        <v>1.22214583200002</v>
      </c>
      <c r="AD829" t="s">
        <v>7</v>
      </c>
      <c r="AE829">
        <v>1.25295593699956</v>
      </c>
      <c r="AF829" t="s">
        <v>8</v>
      </c>
      <c r="AG829">
        <v>1.31593437399897</v>
      </c>
      <c r="AH829" t="s">
        <v>7</v>
      </c>
      <c r="AI829">
        <v>1.3231363009999699</v>
      </c>
      <c r="AJ829" t="s">
        <v>8</v>
      </c>
      <c r="AK829">
        <v>1.4048526030001001</v>
      </c>
      <c r="AL829" t="s">
        <v>7</v>
      </c>
      <c r="AM829">
        <v>1.5935254159994601</v>
      </c>
      <c r="AN829" t="s">
        <v>8</v>
      </c>
      <c r="AO829">
        <v>1.6610470819996399</v>
      </c>
      <c r="AP829" t="s">
        <v>4</v>
      </c>
      <c r="AQ829">
        <v>2.0496736450004298</v>
      </c>
    </row>
    <row r="830" spans="1:43" x14ac:dyDescent="0.25">
      <c r="A830" s="7">
        <v>42929</v>
      </c>
      <c r="B830" s="3" t="s">
        <v>56</v>
      </c>
      <c r="C830" s="3">
        <f>(COUNT(UserTrials[[#This Row],[Event 1]:[Time 56]])-2)/2</f>
        <v>8</v>
      </c>
      <c r="D830">
        <v>21</v>
      </c>
      <c r="E830" t="s">
        <v>43</v>
      </c>
      <c r="F830" t="s">
        <v>11</v>
      </c>
      <c r="G830" t="s">
        <v>44</v>
      </c>
      <c r="H830" t="s">
        <v>3</v>
      </c>
      <c r="I830" s="1">
        <v>6.9270008680177802E-6</v>
      </c>
      <c r="J830" t="s">
        <v>7</v>
      </c>
      <c r="K830">
        <v>0.45262734300013102</v>
      </c>
      <c r="L830" t="s">
        <v>8</v>
      </c>
      <c r="M830">
        <v>0.49139901000125902</v>
      </c>
      <c r="N830" t="s">
        <v>7</v>
      </c>
      <c r="O830">
        <v>0.60438374899967995</v>
      </c>
      <c r="P830" t="s">
        <v>8</v>
      </c>
      <c r="Q830">
        <v>0.71323390600082304</v>
      </c>
      <c r="R830" t="s">
        <v>7</v>
      </c>
      <c r="S830">
        <v>0.77242182200097798</v>
      </c>
      <c r="T830" t="s">
        <v>8</v>
      </c>
      <c r="U830">
        <v>0.88184827999975801</v>
      </c>
      <c r="V830" t="s">
        <v>7</v>
      </c>
      <c r="W830">
        <v>0.94614333299978104</v>
      </c>
      <c r="X830" t="s">
        <v>8</v>
      </c>
      <c r="Y830">
        <v>0.99973567600136404</v>
      </c>
      <c r="Z830" t="s">
        <v>7</v>
      </c>
      <c r="AA830">
        <v>1.01704671800143</v>
      </c>
      <c r="AB830" t="s">
        <v>8</v>
      </c>
      <c r="AC830">
        <v>1.0794967180008801</v>
      </c>
      <c r="AD830" t="s">
        <v>7</v>
      </c>
      <c r="AE830">
        <v>1.11428020700077</v>
      </c>
      <c r="AF830" t="s">
        <v>8</v>
      </c>
      <c r="AG830">
        <v>1.16158166600143</v>
      </c>
      <c r="AH830" t="s">
        <v>7</v>
      </c>
      <c r="AI830">
        <v>1.1794916660001</v>
      </c>
      <c r="AJ830" t="s">
        <v>8</v>
      </c>
      <c r="AK830">
        <v>1.26570671800072</v>
      </c>
      <c r="AL830" t="s">
        <v>7</v>
      </c>
      <c r="AM830">
        <v>1.44058552000024</v>
      </c>
      <c r="AN830" t="s">
        <v>8</v>
      </c>
      <c r="AO830">
        <v>1.4969052590004099</v>
      </c>
      <c r="AP830" t="s">
        <v>4</v>
      </c>
      <c r="AQ830">
        <v>1.88689286299995</v>
      </c>
    </row>
    <row r="831" spans="1:43" x14ac:dyDescent="0.25">
      <c r="A831" s="7">
        <v>42929</v>
      </c>
      <c r="B831" s="3" t="s">
        <v>56</v>
      </c>
      <c r="C831" s="3">
        <f>(COUNT(UserTrials[[#This Row],[Event 1]:[Time 56]])-2)/2</f>
        <v>8</v>
      </c>
      <c r="D831">
        <v>22</v>
      </c>
      <c r="E831" t="s">
        <v>43</v>
      </c>
      <c r="F831" t="s">
        <v>11</v>
      </c>
      <c r="G831" t="s">
        <v>44</v>
      </c>
      <c r="H831" t="s">
        <v>3</v>
      </c>
      <c r="I831" s="1">
        <v>5.0519993237685404E-6</v>
      </c>
      <c r="J831" t="s">
        <v>7</v>
      </c>
      <c r="K831">
        <v>0.43564697900001098</v>
      </c>
      <c r="L831" t="s">
        <v>8</v>
      </c>
      <c r="M831">
        <v>0.48401640600059098</v>
      </c>
      <c r="N831" t="s">
        <v>7</v>
      </c>
      <c r="O831">
        <v>0.60945479099973399</v>
      </c>
      <c r="P831" t="s">
        <v>8</v>
      </c>
      <c r="Q831">
        <v>0.69356609399983404</v>
      </c>
      <c r="R831" t="s">
        <v>7</v>
      </c>
      <c r="S831">
        <v>0.76247854100074597</v>
      </c>
      <c r="T831" t="s">
        <v>8</v>
      </c>
      <c r="U831">
        <v>0.86777208300009001</v>
      </c>
      <c r="V831" t="s">
        <v>7</v>
      </c>
      <c r="W831">
        <v>0.94185911400017996</v>
      </c>
      <c r="X831" t="s">
        <v>8</v>
      </c>
      <c r="Y831">
        <v>0.99559525999939003</v>
      </c>
      <c r="Z831" t="s">
        <v>7</v>
      </c>
      <c r="AA831">
        <v>1.0058656769997401</v>
      </c>
      <c r="AB831" t="s">
        <v>8</v>
      </c>
      <c r="AC831">
        <v>1.0756740619999601</v>
      </c>
      <c r="AD831" t="s">
        <v>7</v>
      </c>
      <c r="AE831">
        <v>1.0962934369999799</v>
      </c>
      <c r="AF831" t="s">
        <v>8</v>
      </c>
      <c r="AG831">
        <v>1.1698160409996401</v>
      </c>
      <c r="AH831" t="s">
        <v>7</v>
      </c>
      <c r="AI831">
        <v>1.17545000000063</v>
      </c>
      <c r="AJ831" t="s">
        <v>8</v>
      </c>
      <c r="AK831">
        <v>1.2645551040004599</v>
      </c>
      <c r="AL831" t="s">
        <v>7</v>
      </c>
      <c r="AM831">
        <v>1.3924165099997401</v>
      </c>
      <c r="AN831" t="s">
        <v>8</v>
      </c>
      <c r="AO831">
        <v>1.4545216139995301</v>
      </c>
      <c r="AP831" t="s">
        <v>4</v>
      </c>
      <c r="AQ831">
        <v>1.73444578099952</v>
      </c>
    </row>
    <row r="832" spans="1:43" x14ac:dyDescent="0.25">
      <c r="A832" s="7">
        <v>42929</v>
      </c>
      <c r="B832" s="3" t="s">
        <v>56</v>
      </c>
      <c r="C832" s="3">
        <f>(COUNT(UserTrials[[#This Row],[Event 1]:[Time 56]])-2)/2</f>
        <v>8</v>
      </c>
      <c r="D832">
        <v>23</v>
      </c>
      <c r="E832" t="s">
        <v>43</v>
      </c>
      <c r="F832" t="s">
        <v>11</v>
      </c>
      <c r="G832" t="s">
        <v>44</v>
      </c>
      <c r="H832" t="s">
        <v>3</v>
      </c>
      <c r="I832" s="1">
        <v>4.1669991333037598E-6</v>
      </c>
      <c r="J832" t="s">
        <v>7</v>
      </c>
      <c r="K832">
        <v>0.58249624999916705</v>
      </c>
      <c r="L832" t="s">
        <v>8</v>
      </c>
      <c r="M832">
        <v>0.64040281300003699</v>
      </c>
      <c r="N832" t="s">
        <v>7</v>
      </c>
      <c r="O832">
        <v>0.709308437999425</v>
      </c>
      <c r="P832" t="s">
        <v>8</v>
      </c>
      <c r="Q832">
        <v>0.82234015600079102</v>
      </c>
      <c r="R832" t="s">
        <v>7</v>
      </c>
      <c r="S832">
        <v>0.839230207999207</v>
      </c>
      <c r="T832" t="s">
        <v>8</v>
      </c>
      <c r="U832">
        <v>0.93881281299945796</v>
      </c>
      <c r="V832" t="s">
        <v>7</v>
      </c>
      <c r="W832">
        <v>1.0205480210006499</v>
      </c>
      <c r="X832" t="s">
        <v>8</v>
      </c>
      <c r="Y832">
        <v>1.0750378649990999</v>
      </c>
      <c r="Z832" t="s">
        <v>7</v>
      </c>
      <c r="AA832">
        <v>1.1018502080005399</v>
      </c>
      <c r="AB832" t="s">
        <v>8</v>
      </c>
      <c r="AC832">
        <v>1.17728942699977</v>
      </c>
      <c r="AD832" t="s">
        <v>7</v>
      </c>
      <c r="AE832">
        <v>1.19711213499977</v>
      </c>
      <c r="AF832" t="s">
        <v>8</v>
      </c>
      <c r="AG832">
        <v>1.2736197920003101</v>
      </c>
      <c r="AH832" t="s">
        <v>7</v>
      </c>
      <c r="AI832">
        <v>1.30164046900063</v>
      </c>
      <c r="AJ832" t="s">
        <v>8</v>
      </c>
      <c r="AK832">
        <v>1.3553419790005099</v>
      </c>
      <c r="AL832" t="s">
        <v>7</v>
      </c>
      <c r="AM832">
        <v>1.5219749480002001</v>
      </c>
      <c r="AN832" t="s">
        <v>8</v>
      </c>
      <c r="AO832">
        <v>1.5706166660001999</v>
      </c>
      <c r="AP832" t="s">
        <v>4</v>
      </c>
      <c r="AQ832">
        <v>1.87293406199933</v>
      </c>
    </row>
    <row r="833" spans="1:43" x14ac:dyDescent="0.25">
      <c r="A833" s="7">
        <v>42929</v>
      </c>
      <c r="B833" s="3" t="s">
        <v>56</v>
      </c>
      <c r="C833" s="3">
        <f>(COUNT(UserTrials[[#This Row],[Event 1]:[Time 56]])-2)/2</f>
        <v>8</v>
      </c>
      <c r="D833">
        <v>24</v>
      </c>
      <c r="E833" t="s">
        <v>43</v>
      </c>
      <c r="F833" t="s">
        <v>11</v>
      </c>
      <c r="G833" t="s">
        <v>44</v>
      </c>
      <c r="H833" t="s">
        <v>3</v>
      </c>
      <c r="I833" s="1">
        <v>8.9059994934359498E-6</v>
      </c>
      <c r="J833" t="s">
        <v>7</v>
      </c>
      <c r="K833">
        <v>0.52578921900021602</v>
      </c>
      <c r="L833" t="s">
        <v>8</v>
      </c>
      <c r="M833">
        <v>0.57255583299956903</v>
      </c>
      <c r="N833" t="s">
        <v>7</v>
      </c>
      <c r="O833">
        <v>0.67490744799943003</v>
      </c>
      <c r="P833" t="s">
        <v>8</v>
      </c>
      <c r="Q833">
        <v>0.757374947999778</v>
      </c>
      <c r="R833" t="s">
        <v>7</v>
      </c>
      <c r="S833">
        <v>0.85492619800061198</v>
      </c>
      <c r="T833" t="s">
        <v>8</v>
      </c>
      <c r="U833">
        <v>0.96454218700091499</v>
      </c>
      <c r="V833" t="s">
        <v>7</v>
      </c>
      <c r="W833">
        <v>1.0301785409992501</v>
      </c>
      <c r="X833" t="s">
        <v>8</v>
      </c>
      <c r="Y833">
        <v>1.08614875000057</v>
      </c>
      <c r="Z833" t="s">
        <v>7</v>
      </c>
      <c r="AA833">
        <v>1.1036995829999701</v>
      </c>
      <c r="AB833" t="s">
        <v>8</v>
      </c>
      <c r="AC833">
        <v>1.16588755200064</v>
      </c>
      <c r="AD833" t="s">
        <v>7</v>
      </c>
      <c r="AE833">
        <v>1.18048854100015</v>
      </c>
      <c r="AF833" t="s">
        <v>8</v>
      </c>
      <c r="AG833">
        <v>1.24350218700055</v>
      </c>
      <c r="AH833" t="s">
        <v>7</v>
      </c>
      <c r="AI833">
        <v>1.2498436450005099</v>
      </c>
      <c r="AJ833" t="s">
        <v>8</v>
      </c>
      <c r="AK833">
        <v>1.3239011969999399</v>
      </c>
      <c r="AL833" t="s">
        <v>7</v>
      </c>
      <c r="AM833">
        <v>1.60108020799998</v>
      </c>
      <c r="AN833" t="s">
        <v>8</v>
      </c>
      <c r="AO833">
        <v>1.6385999470003201</v>
      </c>
      <c r="AP833" t="s">
        <v>4</v>
      </c>
      <c r="AQ833">
        <v>2.0643038010002699</v>
      </c>
    </row>
    <row r="834" spans="1:43" x14ac:dyDescent="0.25">
      <c r="A834" s="7">
        <v>42929</v>
      </c>
      <c r="B834" s="3" t="s">
        <v>56</v>
      </c>
      <c r="C834" s="3">
        <f>(COUNT(UserTrials[[#This Row],[Event 1]:[Time 56]])-2)/2</f>
        <v>8</v>
      </c>
      <c r="D834">
        <v>25</v>
      </c>
      <c r="E834" t="s">
        <v>43</v>
      </c>
      <c r="F834" t="s">
        <v>11</v>
      </c>
      <c r="G834" t="s">
        <v>44</v>
      </c>
      <c r="H834" t="s">
        <v>3</v>
      </c>
      <c r="I834" s="1">
        <v>1.0364999980083601E-5</v>
      </c>
      <c r="J834" t="s">
        <v>7</v>
      </c>
      <c r="K834">
        <v>1.6393666139992999</v>
      </c>
      <c r="L834" t="s">
        <v>8</v>
      </c>
      <c r="M834">
        <v>1.6857271349999701</v>
      </c>
      <c r="N834" t="s">
        <v>7</v>
      </c>
      <c r="O834">
        <v>1.78295765599978</v>
      </c>
      <c r="P834" t="s">
        <v>8</v>
      </c>
      <c r="Q834">
        <v>1.86966296799982</v>
      </c>
      <c r="R834" t="s">
        <v>7</v>
      </c>
      <c r="S834">
        <v>1.9364596350005701</v>
      </c>
      <c r="T834" t="s">
        <v>8</v>
      </c>
      <c r="U834">
        <v>2.0388016140004699</v>
      </c>
      <c r="V834" t="s">
        <v>7</v>
      </c>
      <c r="W834">
        <v>2.1112708330001602</v>
      </c>
      <c r="X834" t="s">
        <v>8</v>
      </c>
      <c r="Y834">
        <v>2.15957260399954</v>
      </c>
      <c r="Z834" t="s">
        <v>7</v>
      </c>
      <c r="AA834">
        <v>2.18468833299994</v>
      </c>
      <c r="AB834" t="s">
        <v>8</v>
      </c>
      <c r="AC834">
        <v>2.2480586969995699</v>
      </c>
      <c r="AD834" t="s">
        <v>7</v>
      </c>
      <c r="AE834">
        <v>2.2642417179995298</v>
      </c>
      <c r="AF834" t="s">
        <v>8</v>
      </c>
      <c r="AG834">
        <v>2.3347688009998802</v>
      </c>
      <c r="AH834" t="s">
        <v>7</v>
      </c>
      <c r="AI834">
        <v>2.3413238539997101</v>
      </c>
      <c r="AJ834" t="s">
        <v>8</v>
      </c>
      <c r="AK834">
        <v>2.4068309889989901</v>
      </c>
      <c r="AL834" t="s">
        <v>7</v>
      </c>
      <c r="AM834">
        <v>2.5601857809997401</v>
      </c>
      <c r="AN834" t="s">
        <v>8</v>
      </c>
      <c r="AO834">
        <v>2.6069639580000499</v>
      </c>
      <c r="AP834" t="s">
        <v>4</v>
      </c>
      <c r="AQ834">
        <v>2.8832992699990401</v>
      </c>
    </row>
    <row r="835" spans="1:43" x14ac:dyDescent="0.25">
      <c r="A835" s="7">
        <v>42929</v>
      </c>
      <c r="B835" s="3" t="s">
        <v>56</v>
      </c>
      <c r="C835" s="3">
        <f>(COUNT(UserTrials[[#This Row],[Event 1]:[Time 56]])-2)/2</f>
        <v>8</v>
      </c>
      <c r="D835">
        <v>26</v>
      </c>
      <c r="E835" t="s">
        <v>43</v>
      </c>
      <c r="F835" t="s">
        <v>10</v>
      </c>
      <c r="G835" t="s">
        <v>44</v>
      </c>
      <c r="H835" t="s">
        <v>3</v>
      </c>
      <c r="I835" s="1">
        <v>6.5099993662443004E-6</v>
      </c>
      <c r="J835" t="s">
        <v>7</v>
      </c>
      <c r="K835">
        <v>37.046007693999798</v>
      </c>
      <c r="L835" t="s">
        <v>8</v>
      </c>
      <c r="M835">
        <v>37.077127172999099</v>
      </c>
      <c r="N835" t="s">
        <v>7</v>
      </c>
      <c r="O835">
        <v>37.1684191519998</v>
      </c>
      <c r="P835" t="s">
        <v>8</v>
      </c>
      <c r="Q835">
        <v>37.250489308999001</v>
      </c>
      <c r="R835" t="s">
        <v>7</v>
      </c>
      <c r="S835">
        <v>37.389704412998903</v>
      </c>
      <c r="T835" t="s">
        <v>8</v>
      </c>
      <c r="U835">
        <v>37.497356912999699</v>
      </c>
      <c r="V835" t="s">
        <v>7</v>
      </c>
      <c r="W835">
        <v>37.605295818999302</v>
      </c>
      <c r="X835" t="s">
        <v>8</v>
      </c>
      <c r="Y835">
        <v>37.6527531629999</v>
      </c>
      <c r="Z835" t="s">
        <v>7</v>
      </c>
      <c r="AA835">
        <v>37.679339569000099</v>
      </c>
      <c r="AB835" t="s">
        <v>8</v>
      </c>
      <c r="AC835">
        <v>37.758250089998903</v>
      </c>
      <c r="AD835" t="s">
        <v>7</v>
      </c>
      <c r="AE835">
        <v>37.788090246000102</v>
      </c>
      <c r="AF835" t="s">
        <v>8</v>
      </c>
      <c r="AG835">
        <v>37.862192328999299</v>
      </c>
      <c r="AH835" t="s">
        <v>7</v>
      </c>
      <c r="AI835">
        <v>37.8687598809992</v>
      </c>
      <c r="AJ835" t="s">
        <v>8</v>
      </c>
      <c r="AK835">
        <v>37.941929204000097</v>
      </c>
      <c r="AL835" t="s">
        <v>7</v>
      </c>
      <c r="AM835">
        <v>38.108806704000003</v>
      </c>
      <c r="AN835" t="s">
        <v>8</v>
      </c>
      <c r="AO835">
        <v>38.180960194000299</v>
      </c>
      <c r="AP835" t="s">
        <v>4</v>
      </c>
      <c r="AQ835">
        <v>38.836206494999701</v>
      </c>
    </row>
    <row r="836" spans="1:43" x14ac:dyDescent="0.25">
      <c r="A836" s="7">
        <v>42929</v>
      </c>
      <c r="B836" s="3" t="s">
        <v>56</v>
      </c>
      <c r="C836" s="3">
        <f>(COUNT(UserTrials[[#This Row],[Event 1]:[Time 56]])-2)/2</f>
        <v>8</v>
      </c>
      <c r="D836">
        <v>27</v>
      </c>
      <c r="E836" t="s">
        <v>43</v>
      </c>
      <c r="F836" t="s">
        <v>10</v>
      </c>
      <c r="G836" t="s">
        <v>44</v>
      </c>
      <c r="H836" t="s">
        <v>3</v>
      </c>
      <c r="I836" s="1">
        <v>4.7400008043041402E-6</v>
      </c>
      <c r="J836" t="s">
        <v>7</v>
      </c>
      <c r="K836">
        <v>0.47148640600062203</v>
      </c>
      <c r="L836" t="s">
        <v>8</v>
      </c>
      <c r="M836">
        <v>0.51265104100093595</v>
      </c>
      <c r="N836" t="s">
        <v>7</v>
      </c>
      <c r="O836">
        <v>0.62109958300061396</v>
      </c>
      <c r="P836" t="s">
        <v>8</v>
      </c>
      <c r="Q836">
        <v>0.70869776000108597</v>
      </c>
      <c r="R836" t="s">
        <v>7</v>
      </c>
      <c r="S836">
        <v>0.798795573000461</v>
      </c>
      <c r="T836" t="s">
        <v>8</v>
      </c>
      <c r="U836">
        <v>0.89290484299999595</v>
      </c>
      <c r="V836" t="s">
        <v>7</v>
      </c>
      <c r="W836">
        <v>0.98093031200005498</v>
      </c>
      <c r="X836" t="s">
        <v>8</v>
      </c>
      <c r="Y836">
        <v>1.0382553119998099</v>
      </c>
      <c r="Z836" t="s">
        <v>7</v>
      </c>
      <c r="AA836">
        <v>1.05415187500148</v>
      </c>
      <c r="AB836" t="s">
        <v>8</v>
      </c>
      <c r="AC836">
        <v>1.1090613540000001</v>
      </c>
      <c r="AD836" t="s">
        <v>7</v>
      </c>
      <c r="AE836">
        <v>1.1397899990006399</v>
      </c>
      <c r="AF836" t="s">
        <v>8</v>
      </c>
      <c r="AG836">
        <v>1.2086133850007099</v>
      </c>
      <c r="AH836" t="s">
        <v>7</v>
      </c>
      <c r="AI836">
        <v>1.2150479680003601</v>
      </c>
      <c r="AJ836" t="s">
        <v>8</v>
      </c>
      <c r="AK836">
        <v>1.28473010400011</v>
      </c>
      <c r="AL836" t="s">
        <v>7</v>
      </c>
      <c r="AM836">
        <v>1.4755026560014799</v>
      </c>
      <c r="AN836" t="s">
        <v>8</v>
      </c>
      <c r="AO836">
        <v>1.5389172390005099</v>
      </c>
      <c r="AP836" t="s">
        <v>4</v>
      </c>
      <c r="AQ836">
        <v>1.95717874900037</v>
      </c>
    </row>
    <row r="837" spans="1:43" x14ac:dyDescent="0.25">
      <c r="A837" s="7">
        <v>42929</v>
      </c>
      <c r="B837" s="3" t="s">
        <v>56</v>
      </c>
      <c r="C837" s="3">
        <f>(COUNT(UserTrials[[#This Row],[Event 1]:[Time 56]])-2)/2</f>
        <v>8</v>
      </c>
      <c r="D837">
        <v>28</v>
      </c>
      <c r="E837" t="s">
        <v>43</v>
      </c>
      <c r="F837" t="s">
        <v>10</v>
      </c>
      <c r="G837" t="s">
        <v>44</v>
      </c>
      <c r="H837" t="s">
        <v>3</v>
      </c>
      <c r="I837" s="1">
        <v>1.02079993666848E-5</v>
      </c>
      <c r="J837" t="s">
        <v>7</v>
      </c>
      <c r="K837">
        <v>0.58464708300016299</v>
      </c>
      <c r="L837" t="s">
        <v>8</v>
      </c>
      <c r="M837">
        <v>0.61337380199984104</v>
      </c>
      <c r="N837" t="s">
        <v>7</v>
      </c>
      <c r="O837">
        <v>0.71023088500078302</v>
      </c>
      <c r="P837" t="s">
        <v>8</v>
      </c>
      <c r="Q837">
        <v>0.81586145800065402</v>
      </c>
      <c r="R837" t="s">
        <v>7</v>
      </c>
      <c r="S837">
        <v>0.88843010399977995</v>
      </c>
      <c r="T837" t="s">
        <v>8</v>
      </c>
      <c r="U837">
        <v>0.99161666600048104</v>
      </c>
      <c r="V837" t="s">
        <v>7</v>
      </c>
      <c r="W837">
        <v>1.0882500000006901</v>
      </c>
      <c r="X837" t="s">
        <v>8</v>
      </c>
      <c r="Y837">
        <v>1.1501119789991201</v>
      </c>
      <c r="Z837" t="s">
        <v>7</v>
      </c>
      <c r="AA837">
        <v>1.1682859890006501</v>
      </c>
      <c r="AB837" t="s">
        <v>8</v>
      </c>
      <c r="AC837">
        <v>1.2304593230001</v>
      </c>
      <c r="AD837" t="s">
        <v>7</v>
      </c>
      <c r="AE837">
        <v>1.2646996349994799</v>
      </c>
      <c r="AF837" t="s">
        <v>8</v>
      </c>
      <c r="AG837">
        <v>1.3263178640008799</v>
      </c>
      <c r="AH837" t="s">
        <v>7</v>
      </c>
      <c r="AI837">
        <v>1.33561557299981</v>
      </c>
      <c r="AJ837" t="s">
        <v>8</v>
      </c>
      <c r="AK837">
        <v>1.4143953639995701</v>
      </c>
      <c r="AL837" t="s">
        <v>7</v>
      </c>
      <c r="AM837">
        <v>1.6292903119992801</v>
      </c>
      <c r="AN837" t="s">
        <v>8</v>
      </c>
      <c r="AO837">
        <v>1.69187796799997</v>
      </c>
      <c r="AP837" t="s">
        <v>4</v>
      </c>
      <c r="AQ837">
        <v>2.11203921800006</v>
      </c>
    </row>
    <row r="838" spans="1:43" x14ac:dyDescent="0.25">
      <c r="A838" s="7">
        <v>42929</v>
      </c>
      <c r="B838" s="3" t="s">
        <v>56</v>
      </c>
      <c r="C838" s="3">
        <f>(COUNT(UserTrials[[#This Row],[Event 1]:[Time 56]])-2)/2</f>
        <v>8</v>
      </c>
      <c r="D838">
        <v>29</v>
      </c>
      <c r="E838" t="s">
        <v>43</v>
      </c>
      <c r="F838" t="s">
        <v>10</v>
      </c>
      <c r="G838" t="s">
        <v>44</v>
      </c>
      <c r="H838" t="s">
        <v>3</v>
      </c>
      <c r="I838" s="1">
        <v>6.3539991970173998E-6</v>
      </c>
      <c r="J838" t="s">
        <v>7</v>
      </c>
      <c r="K838">
        <v>0.49798171899965299</v>
      </c>
      <c r="L838" t="s">
        <v>8</v>
      </c>
      <c r="M838">
        <v>0.53902859399931902</v>
      </c>
      <c r="N838" t="s">
        <v>7</v>
      </c>
      <c r="O838">
        <v>0.64249020799979895</v>
      </c>
      <c r="P838" t="s">
        <v>8</v>
      </c>
      <c r="Q838">
        <v>0.74401843700070402</v>
      </c>
      <c r="R838" t="s">
        <v>7</v>
      </c>
      <c r="S838">
        <v>0.79391625000062005</v>
      </c>
      <c r="T838" t="s">
        <v>8</v>
      </c>
      <c r="U838">
        <v>0.89756635400044604</v>
      </c>
      <c r="V838" t="s">
        <v>7</v>
      </c>
      <c r="W838">
        <v>1.00199098899975</v>
      </c>
      <c r="X838" t="s">
        <v>8</v>
      </c>
      <c r="Y838">
        <v>1.0487260930003599</v>
      </c>
      <c r="Z838" t="s">
        <v>7</v>
      </c>
      <c r="AA838">
        <v>1.0632815099997901</v>
      </c>
      <c r="AB838" t="s">
        <v>8</v>
      </c>
      <c r="AC838">
        <v>1.11994046799918</v>
      </c>
      <c r="AD838" t="s">
        <v>7</v>
      </c>
      <c r="AE838">
        <v>1.1697730729992999</v>
      </c>
      <c r="AF838" t="s">
        <v>8</v>
      </c>
      <c r="AG838">
        <v>1.20858666599997</v>
      </c>
      <c r="AH838" t="s">
        <v>7</v>
      </c>
      <c r="AI838">
        <v>1.2163102600006801</v>
      </c>
      <c r="AJ838" t="s">
        <v>8</v>
      </c>
      <c r="AK838">
        <v>1.2938468219999699</v>
      </c>
      <c r="AL838" t="s">
        <v>7</v>
      </c>
      <c r="AM838">
        <v>1.54383781199976</v>
      </c>
      <c r="AN838" t="s">
        <v>8</v>
      </c>
      <c r="AO838">
        <v>1.56313760400007</v>
      </c>
      <c r="AP838" t="s">
        <v>4</v>
      </c>
      <c r="AQ838">
        <v>2.00896312400072</v>
      </c>
    </row>
    <row r="839" spans="1:43" x14ac:dyDescent="0.25">
      <c r="A839" s="7">
        <v>42929</v>
      </c>
      <c r="B839" s="3" t="s">
        <v>56</v>
      </c>
      <c r="C839" s="3">
        <f>(COUNT(UserTrials[[#This Row],[Event 1]:[Time 56]])-2)/2</f>
        <v>8</v>
      </c>
      <c r="D839">
        <v>30</v>
      </c>
      <c r="E839" t="s">
        <v>43</v>
      </c>
      <c r="F839" t="s">
        <v>10</v>
      </c>
      <c r="G839" t="s">
        <v>44</v>
      </c>
      <c r="H839" t="s">
        <v>3</v>
      </c>
      <c r="I839" s="1">
        <v>1.10419987322529E-5</v>
      </c>
      <c r="J839" t="s">
        <v>7</v>
      </c>
      <c r="K839">
        <v>0.48765619799996701</v>
      </c>
      <c r="L839" t="s">
        <v>8</v>
      </c>
      <c r="M839">
        <v>0.53607677099898798</v>
      </c>
      <c r="N839" t="s">
        <v>7</v>
      </c>
      <c r="O839">
        <v>0.63486088499848803</v>
      </c>
      <c r="P839" t="s">
        <v>8</v>
      </c>
      <c r="Q839">
        <v>0.72381807299825596</v>
      </c>
      <c r="R839" t="s">
        <v>7</v>
      </c>
      <c r="S839">
        <v>0.77361614599976702</v>
      </c>
      <c r="T839" t="s">
        <v>8</v>
      </c>
      <c r="U839">
        <v>0.90689677099908295</v>
      </c>
      <c r="V839" t="s">
        <v>7</v>
      </c>
      <c r="W839">
        <v>0.98849843699827</v>
      </c>
      <c r="X839" t="s">
        <v>8</v>
      </c>
      <c r="Y839">
        <v>1.04382609399908</v>
      </c>
      <c r="Z839" t="s">
        <v>7</v>
      </c>
      <c r="AA839">
        <v>1.05805213499843</v>
      </c>
      <c r="AB839" t="s">
        <v>8</v>
      </c>
      <c r="AC839">
        <v>1.11495052099962</v>
      </c>
      <c r="AD839" t="s">
        <v>7</v>
      </c>
      <c r="AE839">
        <v>1.1478707289988901</v>
      </c>
      <c r="AF839" t="s">
        <v>8</v>
      </c>
      <c r="AG839">
        <v>1.1996897909994</v>
      </c>
      <c r="AH839" t="s">
        <v>7</v>
      </c>
      <c r="AI839">
        <v>1.21079994799947</v>
      </c>
      <c r="AJ839" t="s">
        <v>8</v>
      </c>
      <c r="AK839">
        <v>1.2820293229997299</v>
      </c>
      <c r="AL839" t="s">
        <v>7</v>
      </c>
      <c r="AM839">
        <v>1.4792870829987801</v>
      </c>
      <c r="AN839" t="s">
        <v>8</v>
      </c>
      <c r="AO839">
        <v>1.5441178119999599</v>
      </c>
      <c r="AP839" t="s">
        <v>4</v>
      </c>
      <c r="AQ839">
        <v>1.87389255199923</v>
      </c>
    </row>
    <row r="840" spans="1:43" x14ac:dyDescent="0.25">
      <c r="A840" s="7">
        <v>42929</v>
      </c>
      <c r="B840" s="3" t="s">
        <v>56</v>
      </c>
      <c r="C840" s="3">
        <f>(COUNT(UserTrials[[#This Row],[Event 1]:[Time 56]])-2)/2</f>
        <v>6</v>
      </c>
      <c r="D840">
        <v>31</v>
      </c>
      <c r="E840" t="s">
        <v>45</v>
      </c>
      <c r="F840" t="s">
        <v>6</v>
      </c>
      <c r="G840" t="s">
        <v>44</v>
      </c>
      <c r="H840" t="s">
        <v>3</v>
      </c>
      <c r="I840" s="1">
        <v>1.0104999091709E-5</v>
      </c>
      <c r="J840" t="s">
        <v>7</v>
      </c>
      <c r="K840">
        <v>6.5072134359998</v>
      </c>
      <c r="L840" t="s">
        <v>8</v>
      </c>
      <c r="M840">
        <v>6.5855021849983997</v>
      </c>
      <c r="N840" t="s">
        <v>7</v>
      </c>
      <c r="O840">
        <v>6.9777089559993302</v>
      </c>
      <c r="P840" t="s">
        <v>8</v>
      </c>
      <c r="Q840">
        <v>7.0501593209992199</v>
      </c>
      <c r="R840" t="s">
        <v>7</v>
      </c>
      <c r="S840">
        <v>7.1437053099998504</v>
      </c>
      <c r="T840" t="s">
        <v>8</v>
      </c>
      <c r="U840">
        <v>7.2251416119997796</v>
      </c>
      <c r="V840" t="s">
        <v>7</v>
      </c>
      <c r="W840">
        <v>7.6541515599983496</v>
      </c>
      <c r="X840" t="s">
        <v>8</v>
      </c>
      <c r="Y840">
        <v>7.69634348699946</v>
      </c>
      <c r="Z840" t="s">
        <v>7</v>
      </c>
      <c r="AA840">
        <v>7.8081370289983099</v>
      </c>
      <c r="AB840" t="s">
        <v>8</v>
      </c>
      <c r="AC840">
        <v>7.8873131749987797</v>
      </c>
      <c r="AD840" t="s">
        <v>7</v>
      </c>
      <c r="AE840">
        <v>8.1391369239991</v>
      </c>
      <c r="AF840" t="s">
        <v>8</v>
      </c>
      <c r="AG840">
        <v>8.1995820289994299</v>
      </c>
      <c r="AH840" t="s">
        <v>4</v>
      </c>
      <c r="AI840">
        <v>8.6223384349996195</v>
      </c>
    </row>
    <row r="841" spans="1:43" x14ac:dyDescent="0.25">
      <c r="A841" s="7">
        <v>42929</v>
      </c>
      <c r="B841" s="3" t="s">
        <v>56</v>
      </c>
      <c r="C841" s="3">
        <f>(COUNT(UserTrials[[#This Row],[Event 1]:[Time 56]])-2)/2</f>
        <v>6</v>
      </c>
      <c r="D841">
        <v>32</v>
      </c>
      <c r="E841" t="s">
        <v>45</v>
      </c>
      <c r="F841" t="s">
        <v>6</v>
      </c>
      <c r="G841" t="s">
        <v>44</v>
      </c>
      <c r="H841" t="s">
        <v>3</v>
      </c>
      <c r="I841" s="1">
        <v>4.8439997044624701E-6</v>
      </c>
      <c r="J841" t="s">
        <v>7</v>
      </c>
      <c r="K841">
        <v>0.94727588500063498</v>
      </c>
      <c r="L841" t="s">
        <v>8</v>
      </c>
      <c r="M841">
        <v>1.03527776000009</v>
      </c>
      <c r="N841" t="s">
        <v>7</v>
      </c>
      <c r="O841">
        <v>1.59826203100055</v>
      </c>
      <c r="P841" t="s">
        <v>8</v>
      </c>
      <c r="Q841">
        <v>1.67863052000029</v>
      </c>
      <c r="R841" t="s">
        <v>7</v>
      </c>
      <c r="S841">
        <v>1.7601454680007</v>
      </c>
      <c r="T841" t="s">
        <v>8</v>
      </c>
      <c r="U841">
        <v>1.85327453100035</v>
      </c>
      <c r="V841" t="s">
        <v>7</v>
      </c>
      <c r="W841">
        <v>2.2918161969991999</v>
      </c>
      <c r="X841" t="s">
        <v>8</v>
      </c>
      <c r="Y841">
        <v>2.35622650999903</v>
      </c>
      <c r="Z841" t="s">
        <v>7</v>
      </c>
      <c r="AA841">
        <v>2.4616860410005699</v>
      </c>
      <c r="AB841" t="s">
        <v>8</v>
      </c>
      <c r="AC841">
        <v>2.53953588500007</v>
      </c>
      <c r="AD841" t="s">
        <v>7</v>
      </c>
      <c r="AE841">
        <v>2.7867621349996599</v>
      </c>
      <c r="AF841" t="s">
        <v>8</v>
      </c>
      <c r="AG841">
        <v>2.8602760409994499</v>
      </c>
      <c r="AH841" t="s">
        <v>4</v>
      </c>
      <c r="AI841">
        <v>3.17156265499943</v>
      </c>
    </row>
    <row r="842" spans="1:43" x14ac:dyDescent="0.25">
      <c r="A842" s="7">
        <v>42929</v>
      </c>
      <c r="B842" s="3" t="s">
        <v>56</v>
      </c>
      <c r="C842" s="3">
        <f>(COUNT(UserTrials[[#This Row],[Event 1]:[Time 56]])-2)/2</f>
        <v>6</v>
      </c>
      <c r="D842">
        <v>33</v>
      </c>
      <c r="E842" t="s">
        <v>45</v>
      </c>
      <c r="F842" t="s">
        <v>6</v>
      </c>
      <c r="G842" t="s">
        <v>44</v>
      </c>
      <c r="H842" t="s">
        <v>3</v>
      </c>
      <c r="I842" s="1">
        <v>1.6717998732929101E-5</v>
      </c>
      <c r="J842" t="s">
        <v>7</v>
      </c>
      <c r="K842">
        <v>1.0656730720001999</v>
      </c>
      <c r="L842" t="s">
        <v>8</v>
      </c>
      <c r="M842">
        <v>1.1711722910004001</v>
      </c>
      <c r="N842" t="s">
        <v>7</v>
      </c>
      <c r="O842">
        <v>1.6536869259998599</v>
      </c>
      <c r="P842" t="s">
        <v>8</v>
      </c>
      <c r="Q842">
        <v>1.7297591139995301</v>
      </c>
      <c r="R842" t="s">
        <v>7</v>
      </c>
      <c r="S842">
        <v>1.82218749899948</v>
      </c>
      <c r="T842" t="s">
        <v>8</v>
      </c>
      <c r="U842">
        <v>1.9182098429992001</v>
      </c>
      <c r="V842" t="s">
        <v>7</v>
      </c>
      <c r="W842">
        <v>2.2791859360004301</v>
      </c>
      <c r="X842" t="s">
        <v>8</v>
      </c>
      <c r="Y842">
        <v>2.3605820819993801</v>
      </c>
      <c r="Z842" t="s">
        <v>7</v>
      </c>
      <c r="AA842">
        <v>2.4656134359993298</v>
      </c>
      <c r="AB842" t="s">
        <v>8</v>
      </c>
      <c r="AC842">
        <v>2.5586741129991402</v>
      </c>
      <c r="AD842" t="s">
        <v>7</v>
      </c>
      <c r="AE842">
        <v>2.8651427069999</v>
      </c>
      <c r="AF842" t="s">
        <v>8</v>
      </c>
      <c r="AG842">
        <v>2.9350990089988001</v>
      </c>
      <c r="AH842" t="s">
        <v>4</v>
      </c>
      <c r="AI842">
        <v>3.1582283320003599</v>
      </c>
    </row>
    <row r="843" spans="1:43" x14ac:dyDescent="0.25">
      <c r="A843" s="7">
        <v>42929</v>
      </c>
      <c r="B843" s="3" t="s">
        <v>56</v>
      </c>
      <c r="C843" s="3">
        <f>(COUNT(UserTrials[[#This Row],[Event 1]:[Time 56]])-2)/2</f>
        <v>6</v>
      </c>
      <c r="D843">
        <v>34</v>
      </c>
      <c r="E843" t="s">
        <v>45</v>
      </c>
      <c r="F843" t="s">
        <v>6</v>
      </c>
      <c r="G843" t="s">
        <v>44</v>
      </c>
      <c r="H843" t="s">
        <v>3</v>
      </c>
      <c r="I843" s="1">
        <v>5.9890007833018899E-6</v>
      </c>
      <c r="J843" t="s">
        <v>7</v>
      </c>
      <c r="K843">
        <v>0.85592119700049796</v>
      </c>
      <c r="L843" t="s">
        <v>8</v>
      </c>
      <c r="M843">
        <v>0.94580932200005896</v>
      </c>
      <c r="N843" t="s">
        <v>7</v>
      </c>
      <c r="O843">
        <v>1.4870289050013501</v>
      </c>
      <c r="P843" t="s">
        <v>8</v>
      </c>
      <c r="Q843">
        <v>1.58119635300136</v>
      </c>
      <c r="R843" t="s">
        <v>7</v>
      </c>
      <c r="S843">
        <v>1.6624804680013701</v>
      </c>
      <c r="T843" t="s">
        <v>8</v>
      </c>
      <c r="U843">
        <v>1.7405413010001201</v>
      </c>
      <c r="V843" t="s">
        <v>7</v>
      </c>
      <c r="W843">
        <v>2.1728703630014898</v>
      </c>
      <c r="X843" t="s">
        <v>8</v>
      </c>
      <c r="Y843">
        <v>2.2503315089998002</v>
      </c>
      <c r="Z843" t="s">
        <v>7</v>
      </c>
      <c r="AA843">
        <v>2.3452506240009798</v>
      </c>
      <c r="AB843" t="s">
        <v>8</v>
      </c>
      <c r="AC843">
        <v>2.4332254670007298</v>
      </c>
      <c r="AD843" t="s">
        <v>7</v>
      </c>
      <c r="AE843">
        <v>2.7392022380008698</v>
      </c>
      <c r="AF843" t="s">
        <v>8</v>
      </c>
      <c r="AG843">
        <v>2.8205132279999798</v>
      </c>
      <c r="AH843" t="s">
        <v>4</v>
      </c>
      <c r="AI843">
        <v>3.0994331760011802</v>
      </c>
    </row>
    <row r="844" spans="1:43" x14ac:dyDescent="0.25">
      <c r="A844" s="7">
        <v>42929</v>
      </c>
      <c r="B844" s="3" t="s">
        <v>56</v>
      </c>
      <c r="C844" s="3">
        <f>(COUNT(UserTrials[[#This Row],[Event 1]:[Time 56]])-2)/2</f>
        <v>6</v>
      </c>
      <c r="D844">
        <v>35</v>
      </c>
      <c r="E844" t="s">
        <v>45</v>
      </c>
      <c r="F844" t="s">
        <v>6</v>
      </c>
      <c r="G844" t="s">
        <v>44</v>
      </c>
      <c r="H844" t="s">
        <v>3</v>
      </c>
      <c r="I844" s="1">
        <v>7.5000007200287604E-6</v>
      </c>
      <c r="J844" t="s">
        <v>7</v>
      </c>
      <c r="K844">
        <v>0.74990692699975603</v>
      </c>
      <c r="L844" t="s">
        <v>8</v>
      </c>
      <c r="M844">
        <v>0.82747786400068402</v>
      </c>
      <c r="N844" t="s">
        <v>7</v>
      </c>
      <c r="O844">
        <v>1.3426011970004701</v>
      </c>
      <c r="P844" t="s">
        <v>8</v>
      </c>
      <c r="Q844">
        <v>1.4184786969999501</v>
      </c>
      <c r="R844" t="s">
        <v>7</v>
      </c>
      <c r="S844">
        <v>1.51021343700085</v>
      </c>
      <c r="T844" t="s">
        <v>8</v>
      </c>
      <c r="U844">
        <v>1.6035966660001499</v>
      </c>
      <c r="V844" t="s">
        <v>7</v>
      </c>
      <c r="W844">
        <v>1.9695147910006101</v>
      </c>
      <c r="X844" t="s">
        <v>8</v>
      </c>
      <c r="Y844">
        <v>2.0487184890007399</v>
      </c>
      <c r="Z844" t="s">
        <v>7</v>
      </c>
      <c r="AA844">
        <v>2.1632021340010299</v>
      </c>
      <c r="AB844" t="s">
        <v>8</v>
      </c>
      <c r="AC844">
        <v>2.2405494779995898</v>
      </c>
      <c r="AD844" t="s">
        <v>7</v>
      </c>
      <c r="AE844">
        <v>2.5703365090012</v>
      </c>
      <c r="AF844" t="s">
        <v>8</v>
      </c>
      <c r="AG844">
        <v>2.6388806240011</v>
      </c>
      <c r="AH844" t="s">
        <v>4</v>
      </c>
      <c r="AI844">
        <v>2.8562689570007902</v>
      </c>
    </row>
    <row r="845" spans="1:43" x14ac:dyDescent="0.25">
      <c r="A845" s="7">
        <v>42929</v>
      </c>
      <c r="B845" s="3" t="s">
        <v>56</v>
      </c>
      <c r="C845" s="3">
        <f>(COUNT(UserTrials[[#This Row],[Event 1]:[Time 56]])-2)/2</f>
        <v>6</v>
      </c>
      <c r="D845">
        <v>36</v>
      </c>
      <c r="E845" t="s">
        <v>45</v>
      </c>
      <c r="F845" t="s">
        <v>6</v>
      </c>
      <c r="G845" t="s">
        <v>44</v>
      </c>
      <c r="H845" t="s">
        <v>3</v>
      </c>
      <c r="I845" s="1">
        <v>4.5830001909052902E-6</v>
      </c>
      <c r="J845" t="s">
        <v>7</v>
      </c>
      <c r="K845">
        <v>0.96273776000089095</v>
      </c>
      <c r="L845" t="s">
        <v>8</v>
      </c>
      <c r="M845">
        <v>1.0601231760010701</v>
      </c>
      <c r="N845" t="s">
        <v>7</v>
      </c>
      <c r="O845">
        <v>1.5044082280001001</v>
      </c>
      <c r="P845" t="s">
        <v>8</v>
      </c>
      <c r="Q845">
        <v>1.6088012489999499</v>
      </c>
      <c r="R845" t="s">
        <v>7</v>
      </c>
      <c r="S845">
        <v>1.7029575510004999</v>
      </c>
      <c r="T845" t="s">
        <v>8</v>
      </c>
      <c r="U845">
        <v>1.7897088009994999</v>
      </c>
      <c r="V845" t="s">
        <v>7</v>
      </c>
      <c r="W845">
        <v>2.2672063530008</v>
      </c>
      <c r="X845" t="s">
        <v>8</v>
      </c>
      <c r="Y845">
        <v>2.3295880719997499</v>
      </c>
      <c r="Z845" t="s">
        <v>7</v>
      </c>
      <c r="AA845">
        <v>2.4326716650011799</v>
      </c>
      <c r="AB845" t="s">
        <v>8</v>
      </c>
      <c r="AC845">
        <v>2.5137834360011699</v>
      </c>
      <c r="AD845" t="s">
        <v>7</v>
      </c>
      <c r="AE845">
        <v>3.0511103629996699</v>
      </c>
      <c r="AF845" t="s">
        <v>8</v>
      </c>
      <c r="AG845">
        <v>3.0953672380001001</v>
      </c>
      <c r="AH845" t="s">
        <v>4</v>
      </c>
      <c r="AI845">
        <v>3.6055622380008501</v>
      </c>
    </row>
    <row r="846" spans="1:43" x14ac:dyDescent="0.25">
      <c r="A846" s="7">
        <v>42929</v>
      </c>
      <c r="B846" s="3" t="s">
        <v>56</v>
      </c>
      <c r="C846" s="3">
        <f>(COUNT(UserTrials[[#This Row],[Event 1]:[Time 56]])-2)/2</f>
        <v>6</v>
      </c>
      <c r="D846">
        <v>37</v>
      </c>
      <c r="E846" t="s">
        <v>45</v>
      </c>
      <c r="F846" t="s">
        <v>6</v>
      </c>
      <c r="G846" t="s">
        <v>44</v>
      </c>
      <c r="H846" t="s">
        <v>3</v>
      </c>
      <c r="I846" s="1">
        <v>3.9059996197465799E-6</v>
      </c>
      <c r="J846" t="s">
        <v>7</v>
      </c>
      <c r="K846">
        <v>1.13282963500023</v>
      </c>
      <c r="L846" t="s">
        <v>8</v>
      </c>
      <c r="M846">
        <v>1.2281773430004199</v>
      </c>
      <c r="N846" t="s">
        <v>7</v>
      </c>
      <c r="O846">
        <v>1.55574015599995</v>
      </c>
      <c r="P846" t="s">
        <v>8</v>
      </c>
      <c r="Q846">
        <v>1.64002296800026</v>
      </c>
      <c r="R846" t="s">
        <v>7</v>
      </c>
      <c r="S846">
        <v>1.71555046799949</v>
      </c>
      <c r="T846" t="s">
        <v>8</v>
      </c>
      <c r="U846">
        <v>1.8070296349996999</v>
      </c>
      <c r="V846" t="s">
        <v>7</v>
      </c>
      <c r="W846">
        <v>2.2539588010004001</v>
      </c>
      <c r="X846" t="s">
        <v>8</v>
      </c>
      <c r="Y846">
        <v>2.31700942600036</v>
      </c>
      <c r="Z846" t="s">
        <v>7</v>
      </c>
      <c r="AA846">
        <v>2.4213753120002299</v>
      </c>
      <c r="AB846" t="s">
        <v>8</v>
      </c>
      <c r="AC846">
        <v>2.50670390499908</v>
      </c>
      <c r="AD846" t="s">
        <v>7</v>
      </c>
      <c r="AE846">
        <v>2.7525970820006398</v>
      </c>
      <c r="AF846" t="s">
        <v>8</v>
      </c>
      <c r="AG846">
        <v>2.85649046800062</v>
      </c>
      <c r="AH846" t="s">
        <v>4</v>
      </c>
      <c r="AI846">
        <v>3.1822732279997501</v>
      </c>
    </row>
    <row r="847" spans="1:43" x14ac:dyDescent="0.25">
      <c r="A847" s="7">
        <v>42929</v>
      </c>
      <c r="B847" s="3" t="s">
        <v>56</v>
      </c>
      <c r="C847" s="3">
        <f>(COUNT(UserTrials[[#This Row],[Event 1]:[Time 56]])-2)/2</f>
        <v>6</v>
      </c>
      <c r="D847">
        <v>38</v>
      </c>
      <c r="E847" t="s">
        <v>45</v>
      </c>
      <c r="F847" t="s">
        <v>6</v>
      </c>
      <c r="G847" t="s">
        <v>44</v>
      </c>
      <c r="H847" t="s">
        <v>3</v>
      </c>
      <c r="I847" s="1">
        <v>7.5000007200287604E-6</v>
      </c>
      <c r="J847" t="s">
        <v>7</v>
      </c>
      <c r="K847">
        <v>0.79104276100042603</v>
      </c>
      <c r="L847" t="s">
        <v>8</v>
      </c>
      <c r="M847">
        <v>0.88576817700050003</v>
      </c>
      <c r="N847" t="s">
        <v>7</v>
      </c>
      <c r="O847">
        <v>1.3635661460011701</v>
      </c>
      <c r="P847" t="s">
        <v>8</v>
      </c>
      <c r="Q847">
        <v>1.44384989600075</v>
      </c>
      <c r="R847" t="s">
        <v>7</v>
      </c>
      <c r="S847">
        <v>1.5319520829998501</v>
      </c>
      <c r="T847" t="s">
        <v>8</v>
      </c>
      <c r="U847">
        <v>1.6101327600008499</v>
      </c>
      <c r="V847" t="s">
        <v>7</v>
      </c>
      <c r="W847">
        <v>2.0551995309997402</v>
      </c>
      <c r="X847" t="s">
        <v>8</v>
      </c>
      <c r="Y847">
        <v>2.1412181770010599</v>
      </c>
      <c r="Z847" t="s">
        <v>7</v>
      </c>
      <c r="AA847">
        <v>2.2381925520003199</v>
      </c>
      <c r="AB847" t="s">
        <v>8</v>
      </c>
      <c r="AC847">
        <v>2.3158166140001399</v>
      </c>
      <c r="AD847" t="s">
        <v>7</v>
      </c>
      <c r="AE847">
        <v>2.5895071869999802</v>
      </c>
      <c r="AF847" t="s">
        <v>8</v>
      </c>
      <c r="AG847">
        <v>2.67857765600092</v>
      </c>
      <c r="AH847" t="s">
        <v>4</v>
      </c>
      <c r="AI847">
        <v>2.9818449470003499</v>
      </c>
    </row>
    <row r="848" spans="1:43" x14ac:dyDescent="0.25">
      <c r="A848" s="7">
        <v>42929</v>
      </c>
      <c r="B848" s="3" t="s">
        <v>56</v>
      </c>
      <c r="C848" s="3">
        <f>(COUNT(UserTrials[[#This Row],[Event 1]:[Time 56]])-2)/2</f>
        <v>6</v>
      </c>
      <c r="D848">
        <v>39</v>
      </c>
      <c r="E848" t="s">
        <v>45</v>
      </c>
      <c r="F848" t="s">
        <v>6</v>
      </c>
      <c r="G848" t="s">
        <v>44</v>
      </c>
      <c r="H848" t="s">
        <v>3</v>
      </c>
      <c r="I848" s="1">
        <v>5.2610012062359601E-6</v>
      </c>
      <c r="J848" t="s">
        <v>7</v>
      </c>
      <c r="K848">
        <v>0.58477062500060095</v>
      </c>
      <c r="L848" t="s">
        <v>8</v>
      </c>
      <c r="M848">
        <v>0.67801114600115397</v>
      </c>
      <c r="N848" t="s">
        <v>7</v>
      </c>
      <c r="O848">
        <v>1.10217656200075</v>
      </c>
      <c r="P848" t="s">
        <v>8</v>
      </c>
      <c r="Q848">
        <v>1.1880514060012499</v>
      </c>
      <c r="R848" t="s">
        <v>7</v>
      </c>
      <c r="S848">
        <v>1.2760843750002</v>
      </c>
      <c r="T848" t="s">
        <v>8</v>
      </c>
      <c r="U848">
        <v>1.36232880200077</v>
      </c>
      <c r="V848" t="s">
        <v>7</v>
      </c>
      <c r="W848">
        <v>1.8059844270010199</v>
      </c>
      <c r="X848" t="s">
        <v>8</v>
      </c>
      <c r="Y848">
        <v>1.8859190620005299</v>
      </c>
      <c r="Z848" t="s">
        <v>7</v>
      </c>
      <c r="AA848">
        <v>1.9880314580004701</v>
      </c>
      <c r="AB848" t="s">
        <v>8</v>
      </c>
      <c r="AC848">
        <v>2.0767755200013198</v>
      </c>
      <c r="AD848" t="s">
        <v>7</v>
      </c>
      <c r="AE848">
        <v>2.3868858850000798</v>
      </c>
      <c r="AF848" t="s">
        <v>8</v>
      </c>
      <c r="AG848">
        <v>2.4664277600004398</v>
      </c>
      <c r="AH848" t="s">
        <v>4</v>
      </c>
      <c r="AI848">
        <v>2.7505660410006301</v>
      </c>
    </row>
    <row r="849" spans="1:35" x14ac:dyDescent="0.25">
      <c r="A849" s="7">
        <v>42929</v>
      </c>
      <c r="B849" s="3" t="s">
        <v>56</v>
      </c>
      <c r="C849" s="3">
        <f>(COUNT(UserTrials[[#This Row],[Event 1]:[Time 56]])-2)/2</f>
        <v>6</v>
      </c>
      <c r="D849">
        <v>40</v>
      </c>
      <c r="E849" t="s">
        <v>45</v>
      </c>
      <c r="F849" t="s">
        <v>6</v>
      </c>
      <c r="G849" t="s">
        <v>44</v>
      </c>
      <c r="H849" t="s">
        <v>3</v>
      </c>
      <c r="I849" s="1">
        <v>5.0519993237685404E-6</v>
      </c>
      <c r="J849" t="s">
        <v>7</v>
      </c>
      <c r="K849">
        <v>0.72019619799903001</v>
      </c>
      <c r="L849" t="s">
        <v>8</v>
      </c>
      <c r="M849">
        <v>0.79016802099977201</v>
      </c>
      <c r="N849" t="s">
        <v>7</v>
      </c>
      <c r="O849">
        <v>1.27924447899931</v>
      </c>
      <c r="P849" t="s">
        <v>8</v>
      </c>
      <c r="Q849">
        <v>1.3662819789988101</v>
      </c>
      <c r="R849" t="s">
        <v>7</v>
      </c>
      <c r="S849">
        <v>1.45395244799874</v>
      </c>
      <c r="T849" t="s">
        <v>8</v>
      </c>
      <c r="U849">
        <v>1.54999786400003</v>
      </c>
      <c r="V849" t="s">
        <v>7</v>
      </c>
      <c r="W849">
        <v>1.9705077079997799</v>
      </c>
      <c r="X849" t="s">
        <v>8</v>
      </c>
      <c r="Y849">
        <v>2.0538272389985601</v>
      </c>
      <c r="Z849" t="s">
        <v>7</v>
      </c>
      <c r="AA849">
        <v>2.1447251039989998</v>
      </c>
      <c r="AB849" t="s">
        <v>8</v>
      </c>
      <c r="AC849">
        <v>2.2373883849995702</v>
      </c>
      <c r="AD849" t="s">
        <v>7</v>
      </c>
      <c r="AE849">
        <v>2.5700850519988299</v>
      </c>
      <c r="AF849" t="s">
        <v>8</v>
      </c>
      <c r="AG849">
        <v>2.6370043739989302</v>
      </c>
      <c r="AH849" t="s">
        <v>4</v>
      </c>
      <c r="AI849">
        <v>2.9652673429991401</v>
      </c>
    </row>
    <row r="850" spans="1:35" x14ac:dyDescent="0.25">
      <c r="A850" s="7">
        <v>42929</v>
      </c>
      <c r="B850" s="3" t="s">
        <v>56</v>
      </c>
      <c r="C850" s="3">
        <f>(COUNT(UserTrials[[#This Row],[Event 1]:[Time 56]])-2)/2</f>
        <v>6</v>
      </c>
      <c r="D850">
        <v>41</v>
      </c>
      <c r="E850" t="s">
        <v>45</v>
      </c>
      <c r="F850" t="s">
        <v>6</v>
      </c>
      <c r="G850" t="s">
        <v>44</v>
      </c>
      <c r="H850" t="s">
        <v>3</v>
      </c>
      <c r="I850" s="1">
        <v>3.9579990698257402E-6</v>
      </c>
      <c r="J850" t="s">
        <v>7</v>
      </c>
      <c r="K850">
        <v>0.77961723899897994</v>
      </c>
      <c r="L850" t="s">
        <v>8</v>
      </c>
      <c r="M850">
        <v>0.85057348899863405</v>
      </c>
      <c r="N850" t="s">
        <v>7</v>
      </c>
      <c r="O850">
        <v>1.3621247390001301</v>
      </c>
      <c r="P850" t="s">
        <v>8</v>
      </c>
      <c r="Q850">
        <v>1.4536260409986399</v>
      </c>
      <c r="R850" t="s">
        <v>7</v>
      </c>
      <c r="S850">
        <v>1.5493013529994599</v>
      </c>
      <c r="T850" t="s">
        <v>8</v>
      </c>
      <c r="U850">
        <v>1.6378336449997699</v>
      </c>
      <c r="V850" t="s">
        <v>7</v>
      </c>
      <c r="W850">
        <v>2.0823724989986601</v>
      </c>
      <c r="X850" t="s">
        <v>8</v>
      </c>
      <c r="Y850">
        <v>2.1693329150002598</v>
      </c>
      <c r="Z850" t="s">
        <v>7</v>
      </c>
      <c r="AA850">
        <v>2.2659777589997199</v>
      </c>
      <c r="AB850" t="s">
        <v>8</v>
      </c>
      <c r="AC850">
        <v>2.3621005719996901</v>
      </c>
      <c r="AD850" t="s">
        <v>7</v>
      </c>
      <c r="AE850">
        <v>2.6676632279995798</v>
      </c>
      <c r="AF850" t="s">
        <v>8</v>
      </c>
      <c r="AG850">
        <v>2.7506433839989701</v>
      </c>
      <c r="AH850" t="s">
        <v>4</v>
      </c>
      <c r="AI850">
        <v>3.1009310399986099</v>
      </c>
    </row>
    <row r="851" spans="1:35" x14ac:dyDescent="0.25">
      <c r="A851" s="7">
        <v>42929</v>
      </c>
      <c r="B851" s="3" t="s">
        <v>56</v>
      </c>
      <c r="C851" s="3">
        <f>(COUNT(UserTrials[[#This Row],[Event 1]:[Time 56]])-2)/2</f>
        <v>6</v>
      </c>
      <c r="D851">
        <v>42</v>
      </c>
      <c r="E851" t="s">
        <v>45</v>
      </c>
      <c r="F851" t="s">
        <v>6</v>
      </c>
      <c r="G851" t="s">
        <v>44</v>
      </c>
      <c r="H851" t="s">
        <v>3</v>
      </c>
      <c r="I851" s="1">
        <v>5.5729997257003501E-6</v>
      </c>
      <c r="J851" t="s">
        <v>7</v>
      </c>
      <c r="K851">
        <v>0.92472281199843498</v>
      </c>
      <c r="L851" t="s">
        <v>8</v>
      </c>
      <c r="M851">
        <v>1.0224340619988601</v>
      </c>
      <c r="N851" t="s">
        <v>7</v>
      </c>
      <c r="O851">
        <v>1.50740906200007</v>
      </c>
      <c r="P851" t="s">
        <v>8</v>
      </c>
      <c r="Q851">
        <v>1.59569989499868</v>
      </c>
      <c r="R851" t="s">
        <v>7</v>
      </c>
      <c r="S851">
        <v>1.6815854679989499</v>
      </c>
      <c r="T851" t="s">
        <v>8</v>
      </c>
      <c r="U851">
        <v>1.7687769269996301</v>
      </c>
      <c r="V851" t="s">
        <v>7</v>
      </c>
      <c r="W851">
        <v>2.2502959369994602</v>
      </c>
      <c r="X851" t="s">
        <v>8</v>
      </c>
      <c r="Y851">
        <v>2.3277084369983601</v>
      </c>
      <c r="Z851" t="s">
        <v>7</v>
      </c>
      <c r="AA851">
        <v>2.4326455199989101</v>
      </c>
      <c r="AB851" t="s">
        <v>8</v>
      </c>
      <c r="AC851">
        <v>2.5257269260000599</v>
      </c>
      <c r="AD851" t="s">
        <v>7</v>
      </c>
      <c r="AE851">
        <v>2.8348056759987199</v>
      </c>
      <c r="AF851" t="s">
        <v>8</v>
      </c>
      <c r="AG851">
        <v>2.90082864499891</v>
      </c>
      <c r="AH851" t="s">
        <v>4</v>
      </c>
      <c r="AI851">
        <v>3.2036119779986598</v>
      </c>
    </row>
    <row r="852" spans="1:35" x14ac:dyDescent="0.25">
      <c r="A852" s="7">
        <v>42929</v>
      </c>
      <c r="B852" s="3" t="s">
        <v>56</v>
      </c>
      <c r="C852" s="3">
        <f>(COUNT(UserTrials[[#This Row],[Event 1]:[Time 56]])-2)/2</f>
        <v>6</v>
      </c>
      <c r="D852">
        <v>43</v>
      </c>
      <c r="E852" t="s">
        <v>45</v>
      </c>
      <c r="F852" t="s">
        <v>6</v>
      </c>
      <c r="G852" t="s">
        <v>44</v>
      </c>
      <c r="H852" t="s">
        <v>3</v>
      </c>
      <c r="I852" s="1">
        <v>1.11970002762973E-5</v>
      </c>
      <c r="J852" t="s">
        <v>7</v>
      </c>
      <c r="K852">
        <v>0.822949530000187</v>
      </c>
      <c r="L852" t="s">
        <v>8</v>
      </c>
      <c r="M852">
        <v>0.91699364500163905</v>
      </c>
      <c r="N852" t="s">
        <v>7</v>
      </c>
      <c r="O852">
        <v>1.4327874990012699</v>
      </c>
      <c r="P852" t="s">
        <v>8</v>
      </c>
      <c r="Q852">
        <v>1.5276630200005401</v>
      </c>
      <c r="R852" t="s">
        <v>7</v>
      </c>
      <c r="S852">
        <v>1.6184715610015701</v>
      </c>
      <c r="T852" t="s">
        <v>8</v>
      </c>
      <c r="U852">
        <v>1.70516119700005</v>
      </c>
      <c r="V852" t="s">
        <v>7</v>
      </c>
      <c r="W852">
        <v>2.1622774470015398</v>
      </c>
      <c r="X852" t="s">
        <v>8</v>
      </c>
      <c r="Y852">
        <v>2.2497047380002102</v>
      </c>
      <c r="Z852" t="s">
        <v>7</v>
      </c>
      <c r="AA852">
        <v>2.3652148940000099</v>
      </c>
      <c r="AB852" t="s">
        <v>8</v>
      </c>
      <c r="AC852">
        <v>2.4480312490013598</v>
      </c>
      <c r="AD852" t="s">
        <v>7</v>
      </c>
      <c r="AE852">
        <v>2.77891973800069</v>
      </c>
      <c r="AF852" t="s">
        <v>8</v>
      </c>
      <c r="AG852">
        <v>2.8473865610012501</v>
      </c>
      <c r="AH852" t="s">
        <v>4</v>
      </c>
      <c r="AI852">
        <v>3.21165973800088</v>
      </c>
    </row>
    <row r="853" spans="1:35" x14ac:dyDescent="0.25">
      <c r="A853" s="7">
        <v>42929</v>
      </c>
      <c r="B853" s="3" t="s">
        <v>56</v>
      </c>
      <c r="C853" s="3">
        <f>(COUNT(UserTrials[[#This Row],[Event 1]:[Time 56]])-2)/2</f>
        <v>6</v>
      </c>
      <c r="D853">
        <v>44</v>
      </c>
      <c r="E853" t="s">
        <v>45</v>
      </c>
      <c r="F853" t="s">
        <v>6</v>
      </c>
      <c r="G853" t="s">
        <v>44</v>
      </c>
      <c r="H853" t="s">
        <v>3</v>
      </c>
      <c r="I853" s="1">
        <v>4.5840006350772396E-6</v>
      </c>
      <c r="J853" t="s">
        <v>7</v>
      </c>
      <c r="K853">
        <v>0.74604828100018405</v>
      </c>
      <c r="L853" t="s">
        <v>8</v>
      </c>
      <c r="M853">
        <v>0.83403046900093603</v>
      </c>
      <c r="N853" t="s">
        <v>7</v>
      </c>
      <c r="O853">
        <v>1.33985343700078</v>
      </c>
      <c r="P853" t="s">
        <v>8</v>
      </c>
      <c r="Q853">
        <v>1.44616890600082</v>
      </c>
      <c r="R853" t="s">
        <v>7</v>
      </c>
      <c r="S853">
        <v>1.5222877080013799</v>
      </c>
      <c r="T853" t="s">
        <v>8</v>
      </c>
      <c r="U853">
        <v>1.6183790100003499</v>
      </c>
      <c r="V853" t="s">
        <v>7</v>
      </c>
      <c r="W853">
        <v>2.0783006770016001</v>
      </c>
      <c r="X853" t="s">
        <v>8</v>
      </c>
      <c r="Y853">
        <v>2.1549706760015299</v>
      </c>
      <c r="Z853" t="s">
        <v>7</v>
      </c>
      <c r="AA853">
        <v>2.2605599990001699</v>
      </c>
      <c r="AB853" t="s">
        <v>8</v>
      </c>
      <c r="AC853">
        <v>2.3539062490017302</v>
      </c>
      <c r="AD853" t="s">
        <v>7</v>
      </c>
      <c r="AE853">
        <v>2.71675927000069</v>
      </c>
      <c r="AF853" t="s">
        <v>8</v>
      </c>
      <c r="AG853">
        <v>2.7815867180015599</v>
      </c>
      <c r="AH853" t="s">
        <v>4</v>
      </c>
      <c r="AI853">
        <v>3.1083646870010799</v>
      </c>
    </row>
    <row r="854" spans="1:35" x14ac:dyDescent="0.25">
      <c r="A854" s="7">
        <v>42929</v>
      </c>
      <c r="B854" s="3" t="s">
        <v>56</v>
      </c>
      <c r="C854" s="3">
        <f>(COUNT(UserTrials[[#This Row],[Event 1]:[Time 56]])-2)/2</f>
        <v>6</v>
      </c>
      <c r="D854">
        <v>45</v>
      </c>
      <c r="E854" t="s">
        <v>45</v>
      </c>
      <c r="F854" t="s">
        <v>6</v>
      </c>
      <c r="G854" t="s">
        <v>44</v>
      </c>
      <c r="H854" t="s">
        <v>3</v>
      </c>
      <c r="I854" s="1">
        <v>5.9899994084844298E-6</v>
      </c>
      <c r="J854" t="s">
        <v>7</v>
      </c>
      <c r="K854">
        <v>0.664465416999519</v>
      </c>
      <c r="L854" t="s">
        <v>8</v>
      </c>
      <c r="M854">
        <v>0.74457281200011405</v>
      </c>
      <c r="N854" t="s">
        <v>7</v>
      </c>
      <c r="O854">
        <v>1.2806469269998999</v>
      </c>
      <c r="P854" t="s">
        <v>8</v>
      </c>
      <c r="Q854">
        <v>1.3677205730000399</v>
      </c>
      <c r="R854" t="s">
        <v>7</v>
      </c>
      <c r="S854">
        <v>1.46121578099882</v>
      </c>
      <c r="T854" t="s">
        <v>8</v>
      </c>
      <c r="U854">
        <v>1.5504727600000401</v>
      </c>
      <c r="V854" t="s">
        <v>7</v>
      </c>
      <c r="W854">
        <v>2.0288489059985202</v>
      </c>
      <c r="X854" t="s">
        <v>8</v>
      </c>
      <c r="Y854">
        <v>2.1066717180001402</v>
      </c>
      <c r="Z854" t="s">
        <v>7</v>
      </c>
      <c r="AA854">
        <v>2.21345911400021</v>
      </c>
      <c r="AB854" t="s">
        <v>8</v>
      </c>
      <c r="AC854">
        <v>2.3060306239985899</v>
      </c>
      <c r="AD854" t="s">
        <v>7</v>
      </c>
      <c r="AE854">
        <v>2.6099750510002102</v>
      </c>
      <c r="AF854" t="s">
        <v>8</v>
      </c>
      <c r="AG854">
        <v>2.6880879679993002</v>
      </c>
      <c r="AH854" t="s">
        <v>4</v>
      </c>
      <c r="AI854">
        <v>3.0539067699992302</v>
      </c>
    </row>
    <row r="855" spans="1:35" x14ac:dyDescent="0.25">
      <c r="A855" s="7">
        <v>42929</v>
      </c>
      <c r="B855" s="3" t="s">
        <v>56</v>
      </c>
      <c r="C855" s="3">
        <f>(COUNT(UserTrials[[#This Row],[Event 1]:[Time 56]])-2)/2</f>
        <v>6</v>
      </c>
      <c r="D855">
        <v>46</v>
      </c>
      <c r="E855" t="s">
        <v>45</v>
      </c>
      <c r="F855" t="s">
        <v>6</v>
      </c>
      <c r="G855" t="s">
        <v>44</v>
      </c>
      <c r="H855" t="s">
        <v>3</v>
      </c>
      <c r="I855" s="1">
        <v>5.3120002121431702E-6</v>
      </c>
      <c r="J855" t="s">
        <v>7</v>
      </c>
      <c r="K855">
        <v>6.8805732259988801</v>
      </c>
      <c r="L855" t="s">
        <v>8</v>
      </c>
      <c r="M855">
        <v>6.9402769239986801</v>
      </c>
      <c r="N855" t="s">
        <v>7</v>
      </c>
      <c r="O855">
        <v>7.5396115069997904</v>
      </c>
      <c r="P855" t="s">
        <v>8</v>
      </c>
      <c r="Q855">
        <v>7.6165904139998002</v>
      </c>
      <c r="R855" t="s">
        <v>7</v>
      </c>
      <c r="S855">
        <v>7.71327051799926</v>
      </c>
      <c r="T855" t="s">
        <v>8</v>
      </c>
      <c r="U855">
        <v>7.8076890069987703</v>
      </c>
      <c r="V855" t="s">
        <v>7</v>
      </c>
      <c r="W855">
        <v>8.3418498920000204</v>
      </c>
      <c r="X855" t="s">
        <v>8</v>
      </c>
      <c r="Y855">
        <v>8.4147219759997807</v>
      </c>
      <c r="Z855" t="s">
        <v>7</v>
      </c>
      <c r="AA855">
        <v>8.5015311419992905</v>
      </c>
      <c r="AB855" t="s">
        <v>8</v>
      </c>
      <c r="AC855">
        <v>8.5964270280001003</v>
      </c>
      <c r="AD855" t="s">
        <v>7</v>
      </c>
      <c r="AE855">
        <v>8.9031725479999295</v>
      </c>
      <c r="AF855" t="s">
        <v>8</v>
      </c>
      <c r="AG855">
        <v>8.9870056210002005</v>
      </c>
      <c r="AH855" t="s">
        <v>4</v>
      </c>
      <c r="AI855">
        <v>9.2713705690002808</v>
      </c>
    </row>
    <row r="856" spans="1:35" x14ac:dyDescent="0.25">
      <c r="A856" s="7">
        <v>42929</v>
      </c>
      <c r="B856" s="3" t="s">
        <v>56</v>
      </c>
      <c r="C856" s="3">
        <f>(COUNT(UserTrials[[#This Row],[Event 1]:[Time 56]])-2)/2</f>
        <v>6</v>
      </c>
      <c r="D856">
        <v>47</v>
      </c>
      <c r="E856" t="s">
        <v>45</v>
      </c>
      <c r="F856" t="s">
        <v>6</v>
      </c>
      <c r="G856" t="s">
        <v>44</v>
      </c>
      <c r="H856" t="s">
        <v>3</v>
      </c>
      <c r="I856" s="1">
        <v>4.7909998102113596E-6</v>
      </c>
      <c r="J856" t="s">
        <v>7</v>
      </c>
      <c r="K856">
        <v>2.4964088010001402</v>
      </c>
      <c r="L856" t="s">
        <v>8</v>
      </c>
      <c r="M856">
        <v>2.5818164049996901</v>
      </c>
      <c r="N856" t="s">
        <v>7</v>
      </c>
      <c r="O856">
        <v>3.1445859880004701</v>
      </c>
      <c r="P856" t="s">
        <v>8</v>
      </c>
      <c r="Q856">
        <v>3.23604932099988</v>
      </c>
      <c r="R856" t="s">
        <v>7</v>
      </c>
      <c r="S856">
        <v>3.32648176899965</v>
      </c>
      <c r="T856" t="s">
        <v>8</v>
      </c>
      <c r="U856">
        <v>3.4043838520010401</v>
      </c>
      <c r="V856" t="s">
        <v>7</v>
      </c>
      <c r="W856">
        <v>3.8487496859997901</v>
      </c>
      <c r="X856" t="s">
        <v>8</v>
      </c>
      <c r="Y856">
        <v>3.9420292169997899</v>
      </c>
      <c r="Z856" t="s">
        <v>7</v>
      </c>
      <c r="AA856">
        <v>4.0397920289997202</v>
      </c>
      <c r="AB856" t="s">
        <v>8</v>
      </c>
      <c r="AC856">
        <v>4.1359332789997998</v>
      </c>
      <c r="AD856" t="s">
        <v>7</v>
      </c>
      <c r="AE856">
        <v>4.4125936440013902</v>
      </c>
      <c r="AF856" t="s">
        <v>8</v>
      </c>
      <c r="AG856">
        <v>4.4974344250003897</v>
      </c>
      <c r="AH856" t="s">
        <v>4</v>
      </c>
      <c r="AI856">
        <v>4.8071590600011396</v>
      </c>
    </row>
    <row r="857" spans="1:35" x14ac:dyDescent="0.25">
      <c r="A857" s="7">
        <v>42929</v>
      </c>
      <c r="B857" s="3" t="s">
        <v>56</v>
      </c>
      <c r="C857" s="3">
        <f>(COUNT(UserTrials[[#This Row],[Event 1]:[Time 56]])-2)/2</f>
        <v>6</v>
      </c>
      <c r="D857">
        <v>48</v>
      </c>
      <c r="E857" t="s">
        <v>45</v>
      </c>
      <c r="F857" t="s">
        <v>6</v>
      </c>
      <c r="G857" t="s">
        <v>44</v>
      </c>
      <c r="H857" t="s">
        <v>3</v>
      </c>
      <c r="I857" s="1">
        <v>3.49000038113445E-6</v>
      </c>
      <c r="J857" t="s">
        <v>7</v>
      </c>
      <c r="K857">
        <v>1.16016015599961</v>
      </c>
      <c r="L857" t="s">
        <v>8</v>
      </c>
      <c r="M857">
        <v>1.24901520799903</v>
      </c>
      <c r="N857" t="s">
        <v>7</v>
      </c>
      <c r="O857">
        <v>1.87438338500032</v>
      </c>
      <c r="P857" t="s">
        <v>8</v>
      </c>
      <c r="Q857">
        <v>1.95854051999958</v>
      </c>
      <c r="R857" t="s">
        <v>7</v>
      </c>
      <c r="S857">
        <v>2.05695203100003</v>
      </c>
      <c r="T857" t="s">
        <v>8</v>
      </c>
      <c r="U857">
        <v>2.1499774469994</v>
      </c>
      <c r="V857" t="s">
        <v>7</v>
      </c>
      <c r="W857">
        <v>2.66072359300051</v>
      </c>
      <c r="X857" t="s">
        <v>8</v>
      </c>
      <c r="Y857">
        <v>2.7194766140000799</v>
      </c>
      <c r="Z857" t="s">
        <v>7</v>
      </c>
      <c r="AA857">
        <v>2.8343531240006898</v>
      </c>
      <c r="AB857" t="s">
        <v>8</v>
      </c>
      <c r="AC857">
        <v>2.91852072800065</v>
      </c>
      <c r="AD857" t="s">
        <v>7</v>
      </c>
      <c r="AE857">
        <v>3.2469305199992902</v>
      </c>
      <c r="AF857" t="s">
        <v>8</v>
      </c>
      <c r="AG857">
        <v>3.3248763529991199</v>
      </c>
      <c r="AH857" t="s">
        <v>4</v>
      </c>
      <c r="AI857">
        <v>3.6560792700001898</v>
      </c>
    </row>
    <row r="858" spans="1:35" x14ac:dyDescent="0.25">
      <c r="A858" s="7">
        <v>42929</v>
      </c>
      <c r="B858" s="3" t="s">
        <v>56</v>
      </c>
      <c r="C858" s="3">
        <f>(COUNT(UserTrials[[#This Row],[Event 1]:[Time 56]])-2)/2</f>
        <v>6</v>
      </c>
      <c r="D858">
        <v>49</v>
      </c>
      <c r="E858" t="s">
        <v>45</v>
      </c>
      <c r="F858" t="s">
        <v>6</v>
      </c>
      <c r="G858" t="s">
        <v>44</v>
      </c>
      <c r="H858" t="s">
        <v>3</v>
      </c>
      <c r="I858" s="1">
        <v>6.8750014179386199E-6</v>
      </c>
      <c r="J858" t="s">
        <v>7</v>
      </c>
      <c r="K858">
        <v>0.87603026000033402</v>
      </c>
      <c r="L858" t="s">
        <v>8</v>
      </c>
      <c r="M858">
        <v>0.97392562500135604</v>
      </c>
      <c r="N858" t="s">
        <v>7</v>
      </c>
      <c r="O858">
        <v>1.5978201560010299</v>
      </c>
      <c r="P858" t="s">
        <v>8</v>
      </c>
      <c r="Q858">
        <v>1.6921098950006099</v>
      </c>
      <c r="R858" t="s">
        <v>7</v>
      </c>
      <c r="S858">
        <v>1.7976443740008099</v>
      </c>
      <c r="T858" t="s">
        <v>8</v>
      </c>
      <c r="U858">
        <v>1.8667222910007599</v>
      </c>
      <c r="V858" t="s">
        <v>7</v>
      </c>
      <c r="W858">
        <v>2.4320199470002901</v>
      </c>
      <c r="X858" t="s">
        <v>8</v>
      </c>
      <c r="Y858">
        <v>2.5137055720006098</v>
      </c>
      <c r="Z858" t="s">
        <v>7</v>
      </c>
      <c r="AA858">
        <v>2.6297544780008999</v>
      </c>
      <c r="AB858" t="s">
        <v>8</v>
      </c>
      <c r="AC858">
        <v>2.72117255100056</v>
      </c>
      <c r="AD858" t="s">
        <v>7</v>
      </c>
      <c r="AE858">
        <v>3.0249228640004699</v>
      </c>
      <c r="AF858" t="s">
        <v>8</v>
      </c>
      <c r="AG858">
        <v>3.11140984300072</v>
      </c>
      <c r="AH858" t="s">
        <v>4</v>
      </c>
      <c r="AI858">
        <v>3.4738221340012299</v>
      </c>
    </row>
    <row r="859" spans="1:35" x14ac:dyDescent="0.25">
      <c r="A859" s="7">
        <v>42929</v>
      </c>
      <c r="B859" s="3" t="s">
        <v>56</v>
      </c>
      <c r="C859" s="3">
        <f>(COUNT(UserTrials[[#This Row],[Event 1]:[Time 56]])-2)/2</f>
        <v>6</v>
      </c>
      <c r="D859">
        <v>50</v>
      </c>
      <c r="E859" t="s">
        <v>45</v>
      </c>
      <c r="F859" t="s">
        <v>6</v>
      </c>
      <c r="G859" t="s">
        <v>44</v>
      </c>
      <c r="H859" t="s">
        <v>3</v>
      </c>
      <c r="I859" s="1">
        <v>5.3650001063942901E-6</v>
      </c>
      <c r="J859" t="s">
        <v>7</v>
      </c>
      <c r="K859">
        <v>0.82920588500019199</v>
      </c>
      <c r="L859" t="s">
        <v>8</v>
      </c>
      <c r="M859">
        <v>0.90714937499978898</v>
      </c>
      <c r="N859" t="s">
        <v>7</v>
      </c>
      <c r="O859">
        <v>1.5057185929999799</v>
      </c>
      <c r="P859" t="s">
        <v>8</v>
      </c>
      <c r="Q859">
        <v>1.5748339579986299</v>
      </c>
      <c r="R859" t="s">
        <v>7</v>
      </c>
      <c r="S859">
        <v>1.67955187499865</v>
      </c>
      <c r="T859" t="s">
        <v>8</v>
      </c>
      <c r="U859">
        <v>1.7589683329988399</v>
      </c>
      <c r="V859" t="s">
        <v>7</v>
      </c>
      <c r="W859">
        <v>2.2381545829994098</v>
      </c>
      <c r="X859" t="s">
        <v>8</v>
      </c>
      <c r="Y859">
        <v>2.3377967699998399</v>
      </c>
      <c r="Z859" t="s">
        <v>7</v>
      </c>
      <c r="AA859">
        <v>2.44391374899896</v>
      </c>
      <c r="AB859" t="s">
        <v>8</v>
      </c>
      <c r="AC859">
        <v>2.5234803120001699</v>
      </c>
      <c r="AD859" t="s">
        <v>7</v>
      </c>
      <c r="AE859">
        <v>2.8340002599998102</v>
      </c>
      <c r="AF859" t="s">
        <v>8</v>
      </c>
      <c r="AG859">
        <v>2.9108174470002202</v>
      </c>
      <c r="AH859" t="s">
        <v>4</v>
      </c>
      <c r="AI859">
        <v>3.2173093740002501</v>
      </c>
    </row>
    <row r="860" spans="1:35" x14ac:dyDescent="0.25">
      <c r="A860" s="7">
        <v>42929</v>
      </c>
      <c r="B860" s="3" t="s">
        <v>56</v>
      </c>
      <c r="C860" s="3">
        <f>(COUNT(UserTrials[[#This Row],[Event 1]:[Time 56]])-2)/2</f>
        <v>6</v>
      </c>
      <c r="D860">
        <v>51</v>
      </c>
      <c r="E860" t="s">
        <v>45</v>
      </c>
      <c r="F860" t="s">
        <v>6</v>
      </c>
      <c r="G860" t="s">
        <v>44</v>
      </c>
      <c r="H860" t="s">
        <v>3</v>
      </c>
      <c r="I860" s="1">
        <v>3.3850010368041601E-6</v>
      </c>
      <c r="J860" t="s">
        <v>7</v>
      </c>
      <c r="K860">
        <v>1.3567142179999701</v>
      </c>
      <c r="L860" t="s">
        <v>8</v>
      </c>
      <c r="M860">
        <v>1.4427326029999601</v>
      </c>
      <c r="N860" t="s">
        <v>7</v>
      </c>
      <c r="O860">
        <v>1.8083932280005599</v>
      </c>
      <c r="P860" t="s">
        <v>8</v>
      </c>
      <c r="Q860">
        <v>1.86796900900117</v>
      </c>
      <c r="R860" t="s">
        <v>7</v>
      </c>
      <c r="S860">
        <v>1.9725856240002</v>
      </c>
      <c r="T860" t="s">
        <v>8</v>
      </c>
      <c r="U860">
        <v>2.04102677000082</v>
      </c>
      <c r="V860" t="s">
        <v>7</v>
      </c>
      <c r="W860">
        <v>2.4608499469995802</v>
      </c>
      <c r="X860" t="s">
        <v>8</v>
      </c>
      <c r="Y860">
        <v>2.5481539570009701</v>
      </c>
      <c r="Z860" t="s">
        <v>7</v>
      </c>
      <c r="AA860">
        <v>2.63851890499972</v>
      </c>
      <c r="AB860" t="s">
        <v>8</v>
      </c>
      <c r="AC860">
        <v>2.7168194260011602</v>
      </c>
      <c r="AD860" t="s">
        <v>7</v>
      </c>
      <c r="AE860">
        <v>2.9640995820009199</v>
      </c>
      <c r="AF860" t="s">
        <v>8</v>
      </c>
      <c r="AG860">
        <v>3.03270744600013</v>
      </c>
      <c r="AH860" t="s">
        <v>4</v>
      </c>
      <c r="AI860">
        <v>3.3090574979996701</v>
      </c>
    </row>
    <row r="861" spans="1:35" x14ac:dyDescent="0.25">
      <c r="A861" s="7">
        <v>42929</v>
      </c>
      <c r="B861" s="3" t="s">
        <v>56</v>
      </c>
      <c r="C861" s="3">
        <f>(COUNT(UserTrials[[#This Row],[Event 1]:[Time 56]])-2)/2</f>
        <v>6</v>
      </c>
      <c r="D861">
        <v>52</v>
      </c>
      <c r="E861" t="s">
        <v>45</v>
      </c>
      <c r="F861" t="s">
        <v>6</v>
      </c>
      <c r="G861" t="s">
        <v>44</v>
      </c>
      <c r="H861" t="s">
        <v>3</v>
      </c>
      <c r="I861" s="1">
        <v>4.01099896407686E-6</v>
      </c>
      <c r="J861" t="s">
        <v>7</v>
      </c>
      <c r="K861">
        <v>1.23828885399962</v>
      </c>
      <c r="L861" t="s">
        <v>8</v>
      </c>
      <c r="M861">
        <v>1.2989927079997801</v>
      </c>
      <c r="N861" t="s">
        <v>7</v>
      </c>
      <c r="O861">
        <v>1.7797976559995701</v>
      </c>
      <c r="P861" t="s">
        <v>8</v>
      </c>
      <c r="Q861">
        <v>1.85696213499977</v>
      </c>
      <c r="R861" t="s">
        <v>7</v>
      </c>
      <c r="S861">
        <v>1.93928093700014</v>
      </c>
      <c r="T861" t="s">
        <v>8</v>
      </c>
      <c r="U861">
        <v>2.03152051999859</v>
      </c>
      <c r="V861" t="s">
        <v>7</v>
      </c>
      <c r="W861">
        <v>2.5110785929991799</v>
      </c>
      <c r="X861" t="s">
        <v>8</v>
      </c>
      <c r="Y861">
        <v>2.6157847909998901</v>
      </c>
      <c r="Z861" t="s">
        <v>7</v>
      </c>
      <c r="AA861">
        <v>2.7179233329988999</v>
      </c>
      <c r="AB861" t="s">
        <v>8</v>
      </c>
      <c r="AC861">
        <v>2.80606645700027</v>
      </c>
      <c r="AD861" t="s">
        <v>7</v>
      </c>
      <c r="AE861">
        <v>3.11353104099907</v>
      </c>
      <c r="AF861" t="s">
        <v>8</v>
      </c>
      <c r="AG861">
        <v>3.1951952069994101</v>
      </c>
      <c r="AH861" t="s">
        <v>4</v>
      </c>
      <c r="AI861">
        <v>3.5566610930000002</v>
      </c>
    </row>
    <row r="862" spans="1:35" x14ac:dyDescent="0.25">
      <c r="A862" s="7">
        <v>42929</v>
      </c>
      <c r="B862" s="3" t="s">
        <v>56</v>
      </c>
      <c r="C862" s="3">
        <f>(COUNT(UserTrials[[#This Row],[Event 1]:[Time 56]])-2)/2</f>
        <v>6</v>
      </c>
      <c r="D862">
        <v>53</v>
      </c>
      <c r="E862" t="s">
        <v>45</v>
      </c>
      <c r="F862" t="s">
        <v>6</v>
      </c>
      <c r="G862" t="s">
        <v>44</v>
      </c>
      <c r="H862" t="s">
        <v>3</v>
      </c>
      <c r="I862" s="1">
        <v>9.9999997473787499E-6</v>
      </c>
      <c r="J862" t="s">
        <v>7</v>
      </c>
      <c r="K862">
        <v>0.65911640600097599</v>
      </c>
      <c r="L862" t="s">
        <v>8</v>
      </c>
      <c r="M862">
        <v>0.75157385400052501</v>
      </c>
      <c r="N862" t="s">
        <v>7</v>
      </c>
      <c r="O862">
        <v>1.28949843700138</v>
      </c>
      <c r="P862" t="s">
        <v>8</v>
      </c>
      <c r="Q862">
        <v>1.3508817180008901</v>
      </c>
      <c r="R862" t="s">
        <v>7</v>
      </c>
      <c r="S862">
        <v>1.4470402599999901</v>
      </c>
      <c r="T862" t="s">
        <v>8</v>
      </c>
      <c r="U862">
        <v>1.50977276000048</v>
      </c>
      <c r="V862" t="s">
        <v>7</v>
      </c>
      <c r="W862">
        <v>1.90244593600073</v>
      </c>
      <c r="X862" t="s">
        <v>8</v>
      </c>
      <c r="Y862">
        <v>1.99662921799972</v>
      </c>
      <c r="Z862" t="s">
        <v>7</v>
      </c>
      <c r="AA862">
        <v>2.0990156240004501</v>
      </c>
      <c r="AB862" t="s">
        <v>8</v>
      </c>
      <c r="AC862">
        <v>2.1866630719996398</v>
      </c>
      <c r="AD862" t="s">
        <v>7</v>
      </c>
      <c r="AE862">
        <v>2.5175016650009598</v>
      </c>
      <c r="AF862" t="s">
        <v>8</v>
      </c>
      <c r="AG862">
        <v>2.6024358840004398</v>
      </c>
      <c r="AH862" t="s">
        <v>4</v>
      </c>
      <c r="AI862">
        <v>2.8472151550013201</v>
      </c>
    </row>
    <row r="863" spans="1:35" x14ac:dyDescent="0.25">
      <c r="A863" s="7">
        <v>42929</v>
      </c>
      <c r="B863" s="3" t="s">
        <v>56</v>
      </c>
      <c r="C863" s="3">
        <f>(COUNT(UserTrials[[#This Row],[Event 1]:[Time 56]])-2)/2</f>
        <v>6</v>
      </c>
      <c r="D863">
        <v>54</v>
      </c>
      <c r="E863" t="s">
        <v>45</v>
      </c>
      <c r="F863" t="s">
        <v>6</v>
      </c>
      <c r="G863" t="s">
        <v>44</v>
      </c>
      <c r="H863" t="s">
        <v>3</v>
      </c>
      <c r="I863" s="1">
        <v>4.1140010580420401E-6</v>
      </c>
      <c r="J863" t="s">
        <v>7</v>
      </c>
      <c r="K863">
        <v>0.56702057199981903</v>
      </c>
      <c r="L863" t="s">
        <v>8</v>
      </c>
      <c r="M863">
        <v>0.65337874900069404</v>
      </c>
      <c r="N863" t="s">
        <v>7</v>
      </c>
      <c r="O863">
        <v>0.98282713499975205</v>
      </c>
      <c r="P863" t="s">
        <v>8</v>
      </c>
      <c r="Q863">
        <v>1.07081072800065</v>
      </c>
      <c r="R863" t="s">
        <v>7</v>
      </c>
      <c r="S863">
        <v>1.15542307200121</v>
      </c>
      <c r="T863" t="s">
        <v>8</v>
      </c>
      <c r="U863">
        <v>1.25211025899989</v>
      </c>
      <c r="V863" t="s">
        <v>7</v>
      </c>
      <c r="W863">
        <v>1.55872890499995</v>
      </c>
      <c r="X863" t="s">
        <v>8</v>
      </c>
      <c r="Y863">
        <v>1.65924249900126</v>
      </c>
      <c r="Z863" t="s">
        <v>7</v>
      </c>
      <c r="AA863">
        <v>1.7635777590003201</v>
      </c>
      <c r="AB863" t="s">
        <v>8</v>
      </c>
      <c r="AC863">
        <v>1.8555551549998199</v>
      </c>
      <c r="AD863" t="s">
        <v>7</v>
      </c>
      <c r="AE863">
        <v>2.16016114500052</v>
      </c>
      <c r="AF863" t="s">
        <v>8</v>
      </c>
      <c r="AG863">
        <v>2.24041536299955</v>
      </c>
      <c r="AH863" t="s">
        <v>4</v>
      </c>
      <c r="AI863">
        <v>2.5159486960001201</v>
      </c>
    </row>
    <row r="864" spans="1:35" x14ac:dyDescent="0.25">
      <c r="A864" s="7">
        <v>42929</v>
      </c>
      <c r="B864" s="3" t="s">
        <v>56</v>
      </c>
      <c r="C864" s="3">
        <f>(COUNT(UserTrials[[#This Row],[Event 1]:[Time 56]])-2)/2</f>
        <v>6</v>
      </c>
      <c r="D864">
        <v>55</v>
      </c>
      <c r="E864" t="s">
        <v>45</v>
      </c>
      <c r="F864" t="s">
        <v>6</v>
      </c>
      <c r="G864" t="s">
        <v>44</v>
      </c>
      <c r="H864" t="s">
        <v>3</v>
      </c>
      <c r="I864" s="1">
        <v>1.03640013549011E-5</v>
      </c>
      <c r="J864" t="s">
        <v>7</v>
      </c>
      <c r="K864">
        <v>0.89690869700098097</v>
      </c>
      <c r="L864" t="s">
        <v>8</v>
      </c>
      <c r="M864">
        <v>0.96616760400138402</v>
      </c>
      <c r="N864" t="s">
        <v>7</v>
      </c>
      <c r="O864">
        <v>1.50398676999975</v>
      </c>
      <c r="P864" t="s">
        <v>8</v>
      </c>
      <c r="Q864">
        <v>1.58347395800046</v>
      </c>
      <c r="R864" t="s">
        <v>7</v>
      </c>
      <c r="S864">
        <v>1.6978498429998501</v>
      </c>
      <c r="T864" t="s">
        <v>8</v>
      </c>
      <c r="U864">
        <v>1.77432234300067</v>
      </c>
      <c r="V864" t="s">
        <v>7</v>
      </c>
      <c r="W864">
        <v>2.1377999470005302</v>
      </c>
      <c r="X864" t="s">
        <v>8</v>
      </c>
      <c r="Y864">
        <v>2.2308893219997099</v>
      </c>
      <c r="Z864" t="s">
        <v>7</v>
      </c>
      <c r="AA864">
        <v>2.32543593599984</v>
      </c>
      <c r="AB864" t="s">
        <v>8</v>
      </c>
      <c r="AC864">
        <v>2.41402244700111</v>
      </c>
      <c r="AD864" t="s">
        <v>7</v>
      </c>
      <c r="AE864">
        <v>2.69083812400094</v>
      </c>
      <c r="AF864" t="s">
        <v>8</v>
      </c>
      <c r="AG864">
        <v>2.7592985930004899</v>
      </c>
      <c r="AH864" t="s">
        <v>4</v>
      </c>
      <c r="AI864">
        <v>3.03420557200115</v>
      </c>
    </row>
    <row r="865" spans="1:35" x14ac:dyDescent="0.25">
      <c r="A865" s="7">
        <v>42929</v>
      </c>
      <c r="B865" s="3" t="s">
        <v>56</v>
      </c>
      <c r="C865" s="3">
        <f>(COUNT(UserTrials[[#This Row],[Event 1]:[Time 56]])-2)/2</f>
        <v>6</v>
      </c>
      <c r="D865">
        <v>56</v>
      </c>
      <c r="E865" t="s">
        <v>45</v>
      </c>
      <c r="F865" t="s">
        <v>6</v>
      </c>
      <c r="G865" t="s">
        <v>44</v>
      </c>
      <c r="H865" t="s">
        <v>3</v>
      </c>
      <c r="I865" s="1">
        <v>1.0415998985990801E-5</v>
      </c>
      <c r="J865" t="s">
        <v>7</v>
      </c>
      <c r="K865">
        <v>1.20137963500019</v>
      </c>
      <c r="L865" t="s">
        <v>8</v>
      </c>
      <c r="M865">
        <v>1.28820796800027</v>
      </c>
      <c r="N865" t="s">
        <v>7</v>
      </c>
      <c r="O865">
        <v>1.796533540999</v>
      </c>
      <c r="P865" t="s">
        <v>8</v>
      </c>
      <c r="Q865">
        <v>1.8904939570002099</v>
      </c>
      <c r="R865" t="s">
        <v>7</v>
      </c>
      <c r="S865">
        <v>1.97721031199944</v>
      </c>
      <c r="T865" t="s">
        <v>8</v>
      </c>
      <c r="U865">
        <v>2.0719286969997399</v>
      </c>
      <c r="V865" t="s">
        <v>7</v>
      </c>
      <c r="W865">
        <v>2.52256150900029</v>
      </c>
      <c r="X865" t="s">
        <v>8</v>
      </c>
      <c r="Y865">
        <v>2.5977105199999602</v>
      </c>
      <c r="Z865" t="s">
        <v>7</v>
      </c>
      <c r="AA865">
        <v>2.7329603630005201</v>
      </c>
      <c r="AB865" t="s">
        <v>8</v>
      </c>
      <c r="AC865">
        <v>2.8352897379991102</v>
      </c>
      <c r="AD865" t="s">
        <v>7</v>
      </c>
      <c r="AE865">
        <v>3.1635830190007201</v>
      </c>
      <c r="AF865" t="s">
        <v>8</v>
      </c>
      <c r="AG865">
        <v>3.25942020699949</v>
      </c>
      <c r="AH865" t="s">
        <v>4</v>
      </c>
      <c r="AI865">
        <v>3.5129588529998701</v>
      </c>
    </row>
    <row r="866" spans="1:35" x14ac:dyDescent="0.25">
      <c r="A866" s="7">
        <v>42929</v>
      </c>
      <c r="B866" s="3" t="s">
        <v>56</v>
      </c>
      <c r="C866" s="3">
        <f>(COUNT(UserTrials[[#This Row],[Event 1]:[Time 56]])-2)/2</f>
        <v>6</v>
      </c>
      <c r="D866">
        <v>57</v>
      </c>
      <c r="E866" t="s">
        <v>45</v>
      </c>
      <c r="F866" t="s">
        <v>6</v>
      </c>
      <c r="G866" t="s">
        <v>44</v>
      </c>
      <c r="H866" t="s">
        <v>3</v>
      </c>
      <c r="I866" s="1">
        <v>5.4169995564734504E-6</v>
      </c>
      <c r="J866" t="s">
        <v>7</v>
      </c>
      <c r="K866">
        <v>0.68159307300084004</v>
      </c>
      <c r="L866" t="s">
        <v>8</v>
      </c>
      <c r="M866">
        <v>0.75334848999955195</v>
      </c>
      <c r="N866" t="s">
        <v>7</v>
      </c>
      <c r="O866">
        <v>1.2903982810003001</v>
      </c>
      <c r="P866" t="s">
        <v>8</v>
      </c>
      <c r="Q866">
        <v>1.35364083300009</v>
      </c>
      <c r="R866" t="s">
        <v>7</v>
      </c>
      <c r="S866">
        <v>1.4322001559994499</v>
      </c>
      <c r="T866" t="s">
        <v>8</v>
      </c>
      <c r="U866">
        <v>1.51237270800083</v>
      </c>
      <c r="V866" t="s">
        <v>7</v>
      </c>
      <c r="W866">
        <v>2.02872130200012</v>
      </c>
      <c r="X866" t="s">
        <v>8</v>
      </c>
      <c r="Y866">
        <v>2.1076577599997099</v>
      </c>
      <c r="Z866" t="s">
        <v>7</v>
      </c>
      <c r="AA866">
        <v>2.2027638540002901</v>
      </c>
      <c r="AB866" t="s">
        <v>8</v>
      </c>
      <c r="AC866">
        <v>2.2911284370002201</v>
      </c>
      <c r="AD866" t="s">
        <v>7</v>
      </c>
      <c r="AE866">
        <v>2.6043955200002502</v>
      </c>
      <c r="AF866" t="s">
        <v>8</v>
      </c>
      <c r="AG866">
        <v>2.68035937400054</v>
      </c>
      <c r="AH866" t="s">
        <v>4</v>
      </c>
      <c r="AI866">
        <v>3.0099777600007598</v>
      </c>
    </row>
    <row r="867" spans="1:35" x14ac:dyDescent="0.25">
      <c r="A867" s="7">
        <v>42929</v>
      </c>
      <c r="B867" s="3" t="s">
        <v>56</v>
      </c>
      <c r="C867" s="3">
        <f>(COUNT(UserTrials[[#This Row],[Event 1]:[Time 56]])-2)/2</f>
        <v>6</v>
      </c>
      <c r="D867">
        <v>58</v>
      </c>
      <c r="E867" t="s">
        <v>45</v>
      </c>
      <c r="F867" t="s">
        <v>6</v>
      </c>
      <c r="G867" t="s">
        <v>44</v>
      </c>
      <c r="H867" t="s">
        <v>3</v>
      </c>
      <c r="I867" s="1">
        <v>5.3129988373257203E-6</v>
      </c>
      <c r="J867" t="s">
        <v>7</v>
      </c>
      <c r="K867">
        <v>0.93377093799972499</v>
      </c>
      <c r="L867" t="s">
        <v>8</v>
      </c>
      <c r="M867">
        <v>1.0319958329982899</v>
      </c>
      <c r="N867" t="s">
        <v>7</v>
      </c>
      <c r="O867">
        <v>1.4209071869990999</v>
      </c>
      <c r="P867" t="s">
        <v>8</v>
      </c>
      <c r="Q867">
        <v>1.4930788019992101</v>
      </c>
      <c r="R867" t="s">
        <v>7</v>
      </c>
      <c r="S867">
        <v>1.58716260399887</v>
      </c>
      <c r="T867" t="s">
        <v>8</v>
      </c>
      <c r="U867">
        <v>1.6838980729989901</v>
      </c>
      <c r="V867" t="s">
        <v>7</v>
      </c>
      <c r="W867">
        <v>2.0733518749984698</v>
      </c>
      <c r="X867" t="s">
        <v>8</v>
      </c>
      <c r="Y867">
        <v>2.15460338499906</v>
      </c>
      <c r="Z867" t="s">
        <v>7</v>
      </c>
      <c r="AA867">
        <v>2.2484841139994298</v>
      </c>
      <c r="AB867" t="s">
        <v>8</v>
      </c>
      <c r="AC867">
        <v>2.34372682199864</v>
      </c>
      <c r="AD867" t="s">
        <v>7</v>
      </c>
      <c r="AE867">
        <v>2.6202195309997398</v>
      </c>
      <c r="AF867" t="s">
        <v>8</v>
      </c>
      <c r="AG867">
        <v>2.6985537489999798</v>
      </c>
      <c r="AH867" t="s">
        <v>4</v>
      </c>
      <c r="AI867">
        <v>2.95008906199836</v>
      </c>
    </row>
    <row r="868" spans="1:35" x14ac:dyDescent="0.25">
      <c r="A868" s="7">
        <v>42929</v>
      </c>
      <c r="B868" s="3" t="s">
        <v>56</v>
      </c>
      <c r="C868" s="3">
        <f>(COUNT(UserTrials[[#This Row],[Event 1]:[Time 56]])-2)/2</f>
        <v>6</v>
      </c>
      <c r="D868">
        <v>59</v>
      </c>
      <c r="E868" t="s">
        <v>45</v>
      </c>
      <c r="F868" t="s">
        <v>6</v>
      </c>
      <c r="G868" t="s">
        <v>44</v>
      </c>
      <c r="H868" t="s">
        <v>3</v>
      </c>
      <c r="I868" s="1">
        <v>4.73900036013219E-6</v>
      </c>
      <c r="J868" t="s">
        <v>7</v>
      </c>
      <c r="K868">
        <v>0.63233677000062005</v>
      </c>
      <c r="L868" t="s">
        <v>8</v>
      </c>
      <c r="M868">
        <v>0.725852655999915</v>
      </c>
      <c r="N868" t="s">
        <v>7</v>
      </c>
      <c r="O868">
        <v>1.20676109300075</v>
      </c>
      <c r="P868" t="s">
        <v>8</v>
      </c>
      <c r="Q868">
        <v>1.2861304160014599</v>
      </c>
      <c r="R868" t="s">
        <v>7</v>
      </c>
      <c r="S868">
        <v>1.38270718700005</v>
      </c>
      <c r="T868" t="s">
        <v>8</v>
      </c>
      <c r="U868">
        <v>1.46131499900002</v>
      </c>
      <c r="V868" t="s">
        <v>7</v>
      </c>
      <c r="W868">
        <v>1.8496906760010401</v>
      </c>
      <c r="X868" t="s">
        <v>8</v>
      </c>
      <c r="Y868">
        <v>1.9396005200014701</v>
      </c>
      <c r="Z868" t="s">
        <v>7</v>
      </c>
      <c r="AA868">
        <v>2.0191071340013802</v>
      </c>
      <c r="AB868" t="s">
        <v>8</v>
      </c>
      <c r="AC868">
        <v>2.11431749900111</v>
      </c>
      <c r="AD868" t="s">
        <v>7</v>
      </c>
      <c r="AE868">
        <v>2.35888583199994</v>
      </c>
      <c r="AF868" t="s">
        <v>8</v>
      </c>
      <c r="AG868">
        <v>2.4358999989999499</v>
      </c>
      <c r="AH868" t="s">
        <v>4</v>
      </c>
      <c r="AI868">
        <v>2.7146515090007499</v>
      </c>
    </row>
    <row r="869" spans="1:35" x14ac:dyDescent="0.25">
      <c r="A869" s="7">
        <v>42929</v>
      </c>
      <c r="B869" s="3" t="s">
        <v>56</v>
      </c>
      <c r="C869" s="3">
        <f>(COUNT(UserTrials[[#This Row],[Event 1]:[Time 56]])-2)/2</f>
        <v>6</v>
      </c>
      <c r="D869">
        <v>60</v>
      </c>
      <c r="E869" t="s">
        <v>45</v>
      </c>
      <c r="F869" t="s">
        <v>6</v>
      </c>
      <c r="G869" t="s">
        <v>44</v>
      </c>
      <c r="H869" t="s">
        <v>3</v>
      </c>
      <c r="I869" s="1">
        <v>5.9379999584052703E-6</v>
      </c>
      <c r="J869" t="s">
        <v>7</v>
      </c>
      <c r="K869">
        <v>0.79392067700064195</v>
      </c>
      <c r="L869" t="s">
        <v>8</v>
      </c>
      <c r="M869">
        <v>0.880409999999756</v>
      </c>
      <c r="N869" t="s">
        <v>7</v>
      </c>
      <c r="O869">
        <v>1.28164713499973</v>
      </c>
      <c r="P869" t="s">
        <v>8</v>
      </c>
      <c r="Q869">
        <v>1.37644843700036</v>
      </c>
      <c r="R869" t="s">
        <v>7</v>
      </c>
      <c r="S869">
        <v>1.4728308329995301</v>
      </c>
      <c r="T869" t="s">
        <v>8</v>
      </c>
      <c r="U869">
        <v>1.56821505100015</v>
      </c>
      <c r="V869" t="s">
        <v>7</v>
      </c>
      <c r="W869">
        <v>1.98857979099921</v>
      </c>
      <c r="X869" t="s">
        <v>8</v>
      </c>
      <c r="Y869">
        <v>2.0670609370008601</v>
      </c>
      <c r="Z869" t="s">
        <v>7</v>
      </c>
      <c r="AA869">
        <v>2.1543948950002201</v>
      </c>
      <c r="AB869" t="s">
        <v>8</v>
      </c>
      <c r="AC869">
        <v>2.24899432200072</v>
      </c>
      <c r="AD869" t="s">
        <v>7</v>
      </c>
      <c r="AE869">
        <v>2.5348446869993402</v>
      </c>
      <c r="AF869" t="s">
        <v>8</v>
      </c>
      <c r="AG869">
        <v>2.5957427070006802</v>
      </c>
      <c r="AH869" t="s">
        <v>4</v>
      </c>
      <c r="AI869">
        <v>2.89671911299956</v>
      </c>
    </row>
    <row r="870" spans="1:35" x14ac:dyDescent="0.25">
      <c r="A870" s="7">
        <v>42929</v>
      </c>
      <c r="B870" s="3" t="s">
        <v>56</v>
      </c>
      <c r="C870" s="3">
        <f>(COUNT(UserTrials[[#This Row],[Event 1]:[Time 56]])-2)/2</f>
        <v>6</v>
      </c>
      <c r="D870">
        <v>61</v>
      </c>
      <c r="E870" t="s">
        <v>45</v>
      </c>
      <c r="F870" t="s">
        <v>9</v>
      </c>
      <c r="G870" t="s">
        <v>44</v>
      </c>
      <c r="H870" t="s">
        <v>3</v>
      </c>
      <c r="I870" s="1">
        <v>1.2916001651319601E-5</v>
      </c>
      <c r="J870" t="s">
        <v>7</v>
      </c>
      <c r="K870">
        <v>1.02907145800054</v>
      </c>
      <c r="L870" t="s">
        <v>8</v>
      </c>
      <c r="M870">
        <v>1.09987322800043</v>
      </c>
      <c r="N870" t="s">
        <v>7</v>
      </c>
      <c r="O870">
        <v>1.5216057800007501</v>
      </c>
      <c r="P870" t="s">
        <v>8</v>
      </c>
      <c r="Q870">
        <v>1.60786114500115</v>
      </c>
      <c r="R870" t="s">
        <v>7</v>
      </c>
      <c r="S870">
        <v>1.69452208200164</v>
      </c>
      <c r="T870" t="s">
        <v>8</v>
      </c>
      <c r="U870">
        <v>1.7751565090002199</v>
      </c>
      <c r="V870" t="s">
        <v>7</v>
      </c>
      <c r="W870">
        <v>2.2234007800016098</v>
      </c>
      <c r="X870" t="s">
        <v>8</v>
      </c>
      <c r="Y870">
        <v>2.2986344260007101</v>
      </c>
      <c r="Z870" t="s">
        <v>7</v>
      </c>
      <c r="AA870">
        <v>2.4047596340005799</v>
      </c>
      <c r="AB870" t="s">
        <v>8</v>
      </c>
      <c r="AC870">
        <v>2.4970180200016299</v>
      </c>
      <c r="AD870" t="s">
        <v>7</v>
      </c>
      <c r="AE870">
        <v>2.7710468220011499</v>
      </c>
      <c r="AF870" t="s">
        <v>8</v>
      </c>
      <c r="AG870">
        <v>2.8447026550002099</v>
      </c>
      <c r="AH870" t="s">
        <v>4</v>
      </c>
      <c r="AI870">
        <v>3.3025710920010098</v>
      </c>
    </row>
    <row r="871" spans="1:35" x14ac:dyDescent="0.25">
      <c r="A871" s="7">
        <v>42929</v>
      </c>
      <c r="B871" s="3" t="s">
        <v>56</v>
      </c>
      <c r="C871" s="3">
        <f>(COUNT(UserTrials[[#This Row],[Event 1]:[Time 56]])-2)/2</f>
        <v>6</v>
      </c>
      <c r="D871">
        <v>62</v>
      </c>
      <c r="E871" t="s">
        <v>45</v>
      </c>
      <c r="F871" t="s">
        <v>9</v>
      </c>
      <c r="G871" t="s">
        <v>44</v>
      </c>
      <c r="H871" t="s">
        <v>3</v>
      </c>
      <c r="I871" s="1">
        <v>1.44269997690571E-5</v>
      </c>
      <c r="J871" t="s">
        <v>7</v>
      </c>
      <c r="K871">
        <v>0.88964260400098205</v>
      </c>
      <c r="L871" t="s">
        <v>8</v>
      </c>
      <c r="M871">
        <v>0.96787442700042403</v>
      </c>
      <c r="N871" t="s">
        <v>7</v>
      </c>
      <c r="O871">
        <v>1.48493947899987</v>
      </c>
      <c r="P871" t="s">
        <v>8</v>
      </c>
      <c r="Q871">
        <v>1.5547651039996699</v>
      </c>
      <c r="R871" t="s">
        <v>7</v>
      </c>
      <c r="S871">
        <v>1.65169140600119</v>
      </c>
      <c r="T871" t="s">
        <v>8</v>
      </c>
      <c r="U871">
        <v>1.7230341140002501</v>
      </c>
      <c r="V871" t="s">
        <v>7</v>
      </c>
      <c r="W871">
        <v>2.1711202080005001</v>
      </c>
      <c r="X871" t="s">
        <v>8</v>
      </c>
      <c r="Y871">
        <v>2.2710560930008699</v>
      </c>
      <c r="Z871" t="s">
        <v>7</v>
      </c>
      <c r="AA871">
        <v>2.3822990099997599</v>
      </c>
      <c r="AB871" t="s">
        <v>8</v>
      </c>
      <c r="AC871">
        <v>2.4682859370004699</v>
      </c>
      <c r="AD871" t="s">
        <v>7</v>
      </c>
      <c r="AE871">
        <v>2.7446747909998499</v>
      </c>
      <c r="AF871" t="s">
        <v>8</v>
      </c>
      <c r="AG871">
        <v>2.8303485930009602</v>
      </c>
      <c r="AH871" t="s">
        <v>4</v>
      </c>
      <c r="AI871">
        <v>3.2560811969997299</v>
      </c>
    </row>
    <row r="872" spans="1:35" x14ac:dyDescent="0.25">
      <c r="A872" s="7">
        <v>42929</v>
      </c>
      <c r="B872" s="3" t="s">
        <v>56</v>
      </c>
      <c r="C872" s="3">
        <f>(COUNT(UserTrials[[#This Row],[Event 1]:[Time 56]])-2)/2</f>
        <v>6</v>
      </c>
      <c r="D872">
        <v>63</v>
      </c>
      <c r="E872" t="s">
        <v>45</v>
      </c>
      <c r="F872" t="s">
        <v>9</v>
      </c>
      <c r="G872" t="s">
        <v>44</v>
      </c>
      <c r="H872" t="s">
        <v>3</v>
      </c>
      <c r="I872" s="1">
        <v>5.7809993450064204E-6</v>
      </c>
      <c r="J872" t="s">
        <v>7</v>
      </c>
      <c r="K872">
        <v>0.74301656199895605</v>
      </c>
      <c r="L872" t="s">
        <v>8</v>
      </c>
      <c r="M872">
        <v>0.81308057299975101</v>
      </c>
      <c r="N872" t="s">
        <v>7</v>
      </c>
      <c r="O872">
        <v>1.2604131770003699</v>
      </c>
      <c r="P872" t="s">
        <v>8</v>
      </c>
      <c r="Q872">
        <v>1.36094411399972</v>
      </c>
      <c r="R872" t="s">
        <v>7</v>
      </c>
      <c r="S872">
        <v>1.44951223899988</v>
      </c>
      <c r="T872" t="s">
        <v>8</v>
      </c>
      <c r="U872">
        <v>1.5363521349991001</v>
      </c>
      <c r="V872" t="s">
        <v>7</v>
      </c>
      <c r="W872">
        <v>1.89809010299904</v>
      </c>
      <c r="X872" t="s">
        <v>8</v>
      </c>
      <c r="Y872">
        <v>1.9855005200006399</v>
      </c>
      <c r="Z872" t="s">
        <v>7</v>
      </c>
      <c r="AA872">
        <v>2.0883350509993699</v>
      </c>
      <c r="AB872" t="s">
        <v>8</v>
      </c>
      <c r="AC872">
        <v>2.1821478120000299</v>
      </c>
      <c r="AD872" t="s">
        <v>7</v>
      </c>
      <c r="AE872">
        <v>2.4312351549997402</v>
      </c>
      <c r="AF872" t="s">
        <v>8</v>
      </c>
      <c r="AG872">
        <v>2.52388577999954</v>
      </c>
      <c r="AH872" t="s">
        <v>4</v>
      </c>
      <c r="AI872">
        <v>2.7929480719994899</v>
      </c>
    </row>
    <row r="873" spans="1:35" x14ac:dyDescent="0.25">
      <c r="A873" s="7">
        <v>42929</v>
      </c>
      <c r="B873" s="3" t="s">
        <v>56</v>
      </c>
      <c r="C873" s="3">
        <f>(COUNT(UserTrials[[#This Row],[Event 1]:[Time 56]])-2)/2</f>
        <v>6</v>
      </c>
      <c r="D873">
        <v>64</v>
      </c>
      <c r="E873" t="s">
        <v>45</v>
      </c>
      <c r="F873" t="s">
        <v>9</v>
      </c>
      <c r="G873" t="s">
        <v>44</v>
      </c>
      <c r="H873" t="s">
        <v>3</v>
      </c>
      <c r="I873" s="1">
        <v>5.7809993450064204E-6</v>
      </c>
      <c r="J873" t="s">
        <v>7</v>
      </c>
      <c r="K873">
        <v>0.65681348900034198</v>
      </c>
      <c r="L873" t="s">
        <v>8</v>
      </c>
      <c r="M873">
        <v>0.74093786400044304</v>
      </c>
      <c r="N873" t="s">
        <v>7</v>
      </c>
      <c r="O873">
        <v>1.2782930200010001</v>
      </c>
      <c r="P873" t="s">
        <v>8</v>
      </c>
      <c r="Q873">
        <v>1.3504081760002</v>
      </c>
      <c r="R873" t="s">
        <v>7</v>
      </c>
      <c r="S873">
        <v>1.4615957810001401</v>
      </c>
      <c r="T873" t="s">
        <v>8</v>
      </c>
      <c r="U873">
        <v>1.5566373950004999</v>
      </c>
      <c r="V873" t="s">
        <v>7</v>
      </c>
      <c r="W873">
        <v>1.97746515499966</v>
      </c>
      <c r="X873" t="s">
        <v>8</v>
      </c>
      <c r="Y873">
        <v>2.0642669780008802</v>
      </c>
      <c r="Z873" t="s">
        <v>7</v>
      </c>
      <c r="AA873">
        <v>2.1682224989999601</v>
      </c>
      <c r="AB873" t="s">
        <v>8</v>
      </c>
      <c r="AC873">
        <v>2.2801948430005701</v>
      </c>
      <c r="AD873" t="s">
        <v>7</v>
      </c>
      <c r="AE873">
        <v>2.5186301550002099</v>
      </c>
      <c r="AF873" t="s">
        <v>8</v>
      </c>
      <c r="AG873">
        <v>2.61080911399949</v>
      </c>
      <c r="AH873" t="s">
        <v>4</v>
      </c>
      <c r="AI873">
        <v>2.88540520700007</v>
      </c>
    </row>
    <row r="874" spans="1:35" x14ac:dyDescent="0.25">
      <c r="A874" s="7">
        <v>42929</v>
      </c>
      <c r="B874" s="3" t="s">
        <v>56</v>
      </c>
      <c r="C874" s="3">
        <f>(COUNT(UserTrials[[#This Row],[Event 1]:[Time 56]])-2)/2</f>
        <v>6</v>
      </c>
      <c r="D874">
        <v>65</v>
      </c>
      <c r="E874" t="s">
        <v>45</v>
      </c>
      <c r="F874" t="s">
        <v>9</v>
      </c>
      <c r="G874" t="s">
        <v>44</v>
      </c>
      <c r="H874" t="s">
        <v>3</v>
      </c>
      <c r="I874" s="1">
        <v>6.0420006775529996E-6</v>
      </c>
      <c r="J874" t="s">
        <v>7</v>
      </c>
      <c r="K874">
        <v>0.79082291700069596</v>
      </c>
      <c r="L874" t="s">
        <v>8</v>
      </c>
      <c r="M874">
        <v>0.85561781300020801</v>
      </c>
      <c r="N874" t="s">
        <v>7</v>
      </c>
      <c r="O874">
        <v>1.3915008850017301</v>
      </c>
      <c r="P874" t="s">
        <v>8</v>
      </c>
      <c r="Q874">
        <v>1.45147385400014</v>
      </c>
      <c r="R874" t="s">
        <v>7</v>
      </c>
      <c r="S874">
        <v>1.5569883850002899</v>
      </c>
      <c r="T874" t="s">
        <v>8</v>
      </c>
      <c r="U874">
        <v>1.62694807300067</v>
      </c>
      <c r="V874" t="s">
        <v>7</v>
      </c>
      <c r="W874">
        <v>2.07371088500076</v>
      </c>
      <c r="X874" t="s">
        <v>8</v>
      </c>
      <c r="Y874">
        <v>2.1589461970015602</v>
      </c>
      <c r="Z874" t="s">
        <v>7</v>
      </c>
      <c r="AA874">
        <v>2.2551929680012099</v>
      </c>
      <c r="AB874" t="s">
        <v>8</v>
      </c>
      <c r="AC874">
        <v>2.3504769270002699</v>
      </c>
      <c r="AD874" t="s">
        <v>7</v>
      </c>
      <c r="AE874">
        <v>2.5981661450005</v>
      </c>
      <c r="AF874" t="s">
        <v>8</v>
      </c>
      <c r="AG874">
        <v>2.6821651560003299</v>
      </c>
      <c r="AH874" t="s">
        <v>4</v>
      </c>
      <c r="AI874">
        <v>2.9303549990017901</v>
      </c>
    </row>
    <row r="875" spans="1:35" x14ac:dyDescent="0.25">
      <c r="A875" s="7">
        <v>42929</v>
      </c>
      <c r="B875" s="3" t="s">
        <v>56</v>
      </c>
      <c r="C875" s="3">
        <f>(COUNT(UserTrials[[#This Row],[Event 1]:[Time 56]])-2)/2</f>
        <v>6</v>
      </c>
      <c r="D875">
        <v>66</v>
      </c>
      <c r="E875" t="s">
        <v>45</v>
      </c>
      <c r="F875" t="s">
        <v>11</v>
      </c>
      <c r="G875" t="s">
        <v>44</v>
      </c>
      <c r="H875" t="s">
        <v>3</v>
      </c>
      <c r="I875" s="1">
        <v>4.5830001909052902E-6</v>
      </c>
      <c r="J875" t="s">
        <v>7</v>
      </c>
      <c r="K875">
        <v>9.8629803080002603</v>
      </c>
      <c r="L875" t="s">
        <v>8</v>
      </c>
      <c r="M875">
        <v>9.9636643710000499</v>
      </c>
      <c r="N875" t="s">
        <v>7</v>
      </c>
      <c r="O875">
        <v>10.354527651999801</v>
      </c>
      <c r="P875" t="s">
        <v>8</v>
      </c>
      <c r="Q875">
        <v>10.4107077040007</v>
      </c>
      <c r="R875" t="s">
        <v>7</v>
      </c>
      <c r="S875">
        <v>10.5212539540007</v>
      </c>
      <c r="T875" t="s">
        <v>8</v>
      </c>
      <c r="U875">
        <v>10.5949825480001</v>
      </c>
      <c r="V875" t="s">
        <v>7</v>
      </c>
      <c r="W875">
        <v>11.072785725000299</v>
      </c>
      <c r="X875" t="s">
        <v>8</v>
      </c>
      <c r="Y875">
        <v>11.151122287001201</v>
      </c>
      <c r="Z875" t="s">
        <v>7</v>
      </c>
      <c r="AA875">
        <v>11.2476880680005</v>
      </c>
      <c r="AB875" t="s">
        <v>8</v>
      </c>
      <c r="AC875">
        <v>11.3268598390004</v>
      </c>
      <c r="AD875" t="s">
        <v>7</v>
      </c>
      <c r="AE875">
        <v>11.5431715579998</v>
      </c>
      <c r="AF875" t="s">
        <v>8</v>
      </c>
      <c r="AG875">
        <v>11.621137808000601</v>
      </c>
      <c r="AH875" t="s">
        <v>4</v>
      </c>
      <c r="AI875">
        <v>11.9509668700011</v>
      </c>
    </row>
    <row r="876" spans="1:35" x14ac:dyDescent="0.25">
      <c r="A876" s="7">
        <v>42929</v>
      </c>
      <c r="B876" s="3" t="s">
        <v>56</v>
      </c>
      <c r="C876" s="3">
        <f>(COUNT(UserTrials[[#This Row],[Event 1]:[Time 56]])-2)/2</f>
        <v>6</v>
      </c>
      <c r="D876">
        <v>67</v>
      </c>
      <c r="E876" t="s">
        <v>45</v>
      </c>
      <c r="F876" t="s">
        <v>11</v>
      </c>
      <c r="G876" t="s">
        <v>44</v>
      </c>
      <c r="H876" t="s">
        <v>3</v>
      </c>
      <c r="I876" s="1">
        <v>1.3489001503330599E-5</v>
      </c>
      <c r="J876" t="s">
        <v>7</v>
      </c>
      <c r="K876">
        <v>0.70030656200106001</v>
      </c>
      <c r="L876" t="s">
        <v>8</v>
      </c>
      <c r="M876">
        <v>0.77716656200027501</v>
      </c>
      <c r="N876" t="s">
        <v>7</v>
      </c>
      <c r="O876">
        <v>1.34262890500031</v>
      </c>
      <c r="P876" t="s">
        <v>8</v>
      </c>
      <c r="Q876">
        <v>1.4163191140014499</v>
      </c>
      <c r="R876" t="s">
        <v>7</v>
      </c>
      <c r="S876">
        <v>1.52609979100088</v>
      </c>
      <c r="T876" t="s">
        <v>8</v>
      </c>
      <c r="U876">
        <v>1.6144691140016201</v>
      </c>
      <c r="V876" t="s">
        <v>7</v>
      </c>
      <c r="W876">
        <v>2.1276313010002901</v>
      </c>
      <c r="X876" t="s">
        <v>8</v>
      </c>
      <c r="Y876">
        <v>2.2290207800015098</v>
      </c>
      <c r="Z876" t="s">
        <v>7</v>
      </c>
      <c r="AA876">
        <v>2.3178723950004398</v>
      </c>
      <c r="AB876" t="s">
        <v>8</v>
      </c>
      <c r="AC876">
        <v>2.4045319260003399</v>
      </c>
      <c r="AD876" t="s">
        <v>7</v>
      </c>
      <c r="AE876">
        <v>2.73431385300136</v>
      </c>
      <c r="AF876" t="s">
        <v>8</v>
      </c>
      <c r="AG876">
        <v>2.8212791650003002</v>
      </c>
      <c r="AH876" t="s">
        <v>4</v>
      </c>
      <c r="AI876">
        <v>3.1064491130000502</v>
      </c>
    </row>
    <row r="877" spans="1:35" x14ac:dyDescent="0.25">
      <c r="A877" s="7">
        <v>42929</v>
      </c>
      <c r="B877" s="3" t="s">
        <v>56</v>
      </c>
      <c r="C877" s="3">
        <f>(COUNT(UserTrials[[#This Row],[Event 1]:[Time 56]])-2)/2</f>
        <v>6</v>
      </c>
      <c r="D877">
        <v>68</v>
      </c>
      <c r="E877" t="s">
        <v>45</v>
      </c>
      <c r="F877" t="s">
        <v>11</v>
      </c>
      <c r="G877" t="s">
        <v>44</v>
      </c>
      <c r="H877" t="s">
        <v>3</v>
      </c>
      <c r="I877" s="1">
        <v>5.1570004870882199E-6</v>
      </c>
      <c r="J877" t="s">
        <v>7</v>
      </c>
      <c r="K877">
        <v>0.80140453100102604</v>
      </c>
      <c r="L877" t="s">
        <v>8</v>
      </c>
      <c r="M877">
        <v>0.89693093700043303</v>
      </c>
      <c r="N877" t="s">
        <v>7</v>
      </c>
      <c r="O877">
        <v>1.49716343699947</v>
      </c>
      <c r="P877" t="s">
        <v>8</v>
      </c>
      <c r="Q877">
        <v>1.5684565100000301</v>
      </c>
      <c r="R877" t="s">
        <v>7</v>
      </c>
      <c r="S877">
        <v>1.6660172390002099</v>
      </c>
      <c r="T877" t="s">
        <v>8</v>
      </c>
      <c r="U877">
        <v>1.7595183329994999</v>
      </c>
      <c r="V877" t="s">
        <v>7</v>
      </c>
      <c r="W877">
        <v>2.1841870829994101</v>
      </c>
      <c r="X877" t="s">
        <v>8</v>
      </c>
      <c r="Y877">
        <v>2.2774526560005999</v>
      </c>
      <c r="Z877" t="s">
        <v>7</v>
      </c>
      <c r="AA877">
        <v>2.40675531200031</v>
      </c>
      <c r="AB877" t="s">
        <v>8</v>
      </c>
      <c r="AC877">
        <v>2.4936324989994301</v>
      </c>
      <c r="AD877" t="s">
        <v>7</v>
      </c>
      <c r="AE877">
        <v>2.9427564050001802</v>
      </c>
      <c r="AF877" t="s">
        <v>8</v>
      </c>
      <c r="AG877">
        <v>3.0142534370006602</v>
      </c>
      <c r="AH877" t="s">
        <v>4</v>
      </c>
      <c r="AI877">
        <v>3.4946927590008201</v>
      </c>
    </row>
    <row r="878" spans="1:35" x14ac:dyDescent="0.25">
      <c r="A878" s="7">
        <v>42929</v>
      </c>
      <c r="B878" s="3" t="s">
        <v>56</v>
      </c>
      <c r="C878" s="3">
        <f>(COUNT(UserTrials[[#This Row],[Event 1]:[Time 56]])-2)/2</f>
        <v>6</v>
      </c>
      <c r="D878">
        <v>69</v>
      </c>
      <c r="E878" t="s">
        <v>45</v>
      </c>
      <c r="F878" t="s">
        <v>11</v>
      </c>
      <c r="G878" t="s">
        <v>44</v>
      </c>
      <c r="H878" t="s">
        <v>3</v>
      </c>
      <c r="I878" s="1">
        <v>1.38019986479775E-5</v>
      </c>
      <c r="J878" t="s">
        <v>7</v>
      </c>
      <c r="K878">
        <v>0.48025322899957201</v>
      </c>
      <c r="L878" t="s">
        <v>8</v>
      </c>
      <c r="M878">
        <v>0.56092151099983301</v>
      </c>
      <c r="N878" t="s">
        <v>7</v>
      </c>
      <c r="O878">
        <v>0.86442677099876097</v>
      </c>
      <c r="P878" t="s">
        <v>8</v>
      </c>
      <c r="Q878">
        <v>0.966959114999554</v>
      </c>
      <c r="R878" t="s">
        <v>7</v>
      </c>
      <c r="S878">
        <v>1.0644256249997801</v>
      </c>
      <c r="T878" t="s">
        <v>8</v>
      </c>
      <c r="U878">
        <v>1.15106437499889</v>
      </c>
      <c r="V878" t="s">
        <v>7</v>
      </c>
      <c r="W878">
        <v>1.48385598899949</v>
      </c>
      <c r="X878" t="s">
        <v>8</v>
      </c>
      <c r="Y878">
        <v>1.58435406199896</v>
      </c>
      <c r="Z878" t="s">
        <v>7</v>
      </c>
      <c r="AA878">
        <v>1.6983406250001201</v>
      </c>
      <c r="AB878" t="s">
        <v>8</v>
      </c>
      <c r="AC878">
        <v>1.81045421799899</v>
      </c>
      <c r="AD878" t="s">
        <v>7</v>
      </c>
      <c r="AE878">
        <v>2.1219872389992802</v>
      </c>
      <c r="AF878" t="s">
        <v>8</v>
      </c>
      <c r="AG878">
        <v>2.1776389059996202</v>
      </c>
      <c r="AH878" t="s">
        <v>4</v>
      </c>
      <c r="AI878">
        <v>2.5086796870000398</v>
      </c>
    </row>
    <row r="879" spans="1:35" x14ac:dyDescent="0.25">
      <c r="A879" s="7">
        <v>42929</v>
      </c>
      <c r="B879" s="3" t="s">
        <v>56</v>
      </c>
      <c r="C879" s="3">
        <f>(COUNT(UserTrials[[#This Row],[Event 1]:[Time 56]])-2)/2</f>
        <v>6</v>
      </c>
      <c r="D879">
        <v>70</v>
      </c>
      <c r="E879" t="s">
        <v>45</v>
      </c>
      <c r="F879" t="s">
        <v>11</v>
      </c>
      <c r="G879" t="s">
        <v>44</v>
      </c>
      <c r="H879" t="s">
        <v>3</v>
      </c>
      <c r="I879" s="1">
        <v>3.1250001484295298E-6</v>
      </c>
      <c r="J879" t="s">
        <v>7</v>
      </c>
      <c r="K879">
        <v>0.83041057300033505</v>
      </c>
      <c r="L879" t="s">
        <v>8</v>
      </c>
      <c r="M879">
        <v>0.90343729099913594</v>
      </c>
      <c r="N879" t="s">
        <v>7</v>
      </c>
      <c r="O879">
        <v>1.44640817700019</v>
      </c>
      <c r="P879" t="s">
        <v>8</v>
      </c>
      <c r="Q879">
        <v>1.51517801999943</v>
      </c>
      <c r="R879" t="s">
        <v>7</v>
      </c>
      <c r="S879">
        <v>1.6193690100008</v>
      </c>
      <c r="T879" t="s">
        <v>8</v>
      </c>
      <c r="U879">
        <v>1.7073697910000101</v>
      </c>
      <c r="V879" t="s">
        <v>7</v>
      </c>
      <c r="W879">
        <v>2.1922082799992402</v>
      </c>
      <c r="X879" t="s">
        <v>8</v>
      </c>
      <c r="Y879">
        <v>2.2597735929993998</v>
      </c>
      <c r="Z879" t="s">
        <v>7</v>
      </c>
      <c r="AA879">
        <v>2.3774110409995002</v>
      </c>
      <c r="AB879" t="s">
        <v>8</v>
      </c>
      <c r="AC879">
        <v>2.4530281240004101</v>
      </c>
      <c r="AD879" t="s">
        <v>7</v>
      </c>
      <c r="AE879">
        <v>2.7765006760000599</v>
      </c>
      <c r="AF879" t="s">
        <v>8</v>
      </c>
      <c r="AG879">
        <v>2.8465296859994802</v>
      </c>
      <c r="AH879" t="s">
        <v>4</v>
      </c>
      <c r="AI879">
        <v>3.1943783320002601</v>
      </c>
    </row>
    <row r="880" spans="1:35" x14ac:dyDescent="0.25">
      <c r="A880" s="7">
        <v>42929</v>
      </c>
      <c r="B880" s="3" t="s">
        <v>56</v>
      </c>
      <c r="C880" s="3">
        <f>(COUNT(UserTrials[[#This Row],[Event 1]:[Time 56]])-2)/2</f>
        <v>6</v>
      </c>
      <c r="D880">
        <v>71</v>
      </c>
      <c r="E880" t="s">
        <v>45</v>
      </c>
      <c r="F880" t="s">
        <v>10</v>
      </c>
      <c r="G880" t="s">
        <v>44</v>
      </c>
      <c r="H880" t="s">
        <v>3</v>
      </c>
      <c r="I880" s="1">
        <v>1.30730004457291E-5</v>
      </c>
      <c r="J880" t="s">
        <v>7</v>
      </c>
      <c r="K880">
        <v>0.57073109299926705</v>
      </c>
      <c r="L880" t="s">
        <v>8</v>
      </c>
      <c r="M880">
        <v>0.62831348899999195</v>
      </c>
      <c r="N880" t="s">
        <v>7</v>
      </c>
      <c r="O880">
        <v>1.1346931759999199</v>
      </c>
      <c r="P880" t="s">
        <v>8</v>
      </c>
      <c r="Q880">
        <v>1.20536822800022</v>
      </c>
      <c r="R880" t="s">
        <v>7</v>
      </c>
      <c r="S880">
        <v>1.3092611970005199</v>
      </c>
      <c r="T880" t="s">
        <v>8</v>
      </c>
      <c r="U880">
        <v>1.3979274989996999</v>
      </c>
      <c r="V880" t="s">
        <v>7</v>
      </c>
      <c r="W880">
        <v>1.81952312400062</v>
      </c>
      <c r="X880" t="s">
        <v>8</v>
      </c>
      <c r="Y880">
        <v>1.8976492180008699</v>
      </c>
      <c r="Z880" t="s">
        <v>7</v>
      </c>
      <c r="AA880">
        <v>2.0048079160005701</v>
      </c>
      <c r="AB880" t="s">
        <v>8</v>
      </c>
      <c r="AC880">
        <v>2.0810281760004701</v>
      </c>
      <c r="AD880" t="s">
        <v>7</v>
      </c>
      <c r="AE880">
        <v>2.3605285920002599</v>
      </c>
      <c r="AF880" t="s">
        <v>8</v>
      </c>
      <c r="AG880">
        <v>2.4347983839998002</v>
      </c>
      <c r="AH880" t="s">
        <v>4</v>
      </c>
      <c r="AI880">
        <v>2.7367733320006602</v>
      </c>
    </row>
    <row r="881" spans="1:35" x14ac:dyDescent="0.25">
      <c r="A881" s="7">
        <v>42929</v>
      </c>
      <c r="B881" s="3" t="s">
        <v>56</v>
      </c>
      <c r="C881" s="3">
        <f>(COUNT(UserTrials[[#This Row],[Event 1]:[Time 56]])-2)/2</f>
        <v>6</v>
      </c>
      <c r="D881">
        <v>72</v>
      </c>
      <c r="E881" t="s">
        <v>45</v>
      </c>
      <c r="F881" t="s">
        <v>10</v>
      </c>
      <c r="G881" t="s">
        <v>44</v>
      </c>
      <c r="H881" t="s">
        <v>3</v>
      </c>
      <c r="I881" s="1">
        <v>5.7289998949272499E-6</v>
      </c>
      <c r="J881" t="s">
        <v>7</v>
      </c>
      <c r="K881">
        <v>0.84216895799909197</v>
      </c>
      <c r="L881" t="s">
        <v>8</v>
      </c>
      <c r="M881">
        <v>0.90759671799969499</v>
      </c>
      <c r="N881" t="s">
        <v>7</v>
      </c>
      <c r="O881">
        <v>1.5401768219999199</v>
      </c>
      <c r="P881" t="s">
        <v>8</v>
      </c>
      <c r="Q881">
        <v>1.6107221870006401</v>
      </c>
      <c r="R881" t="s">
        <v>7</v>
      </c>
      <c r="S881">
        <v>1.71325390600031</v>
      </c>
      <c r="T881" t="s">
        <v>8</v>
      </c>
      <c r="U881">
        <v>1.79482249899956</v>
      </c>
      <c r="V881" t="s">
        <v>7</v>
      </c>
      <c r="W881">
        <v>2.3933220819999401</v>
      </c>
      <c r="X881" t="s">
        <v>8</v>
      </c>
      <c r="Y881">
        <v>2.46135812399916</v>
      </c>
      <c r="Z881" t="s">
        <v>7</v>
      </c>
      <c r="AA881">
        <v>2.5583429679991201</v>
      </c>
      <c r="AB881" t="s">
        <v>8</v>
      </c>
      <c r="AC881">
        <v>2.6538381760001299</v>
      </c>
      <c r="AD881" t="s">
        <v>7</v>
      </c>
      <c r="AE881">
        <v>2.9576650510007299</v>
      </c>
      <c r="AF881" t="s">
        <v>8</v>
      </c>
      <c r="AG881">
        <v>3.0339283840003102</v>
      </c>
      <c r="AH881" t="s">
        <v>4</v>
      </c>
      <c r="AI881">
        <v>3.3418403630003</v>
      </c>
    </row>
    <row r="882" spans="1:35" x14ac:dyDescent="0.25">
      <c r="A882" s="7">
        <v>42929</v>
      </c>
      <c r="B882" s="3" t="s">
        <v>56</v>
      </c>
      <c r="C882" s="3">
        <f>(COUNT(UserTrials[[#This Row],[Event 1]:[Time 56]])-2)/2</f>
        <v>6</v>
      </c>
      <c r="D882">
        <v>73</v>
      </c>
      <c r="E882" t="s">
        <v>45</v>
      </c>
      <c r="F882" t="s">
        <v>10</v>
      </c>
      <c r="G882" t="s">
        <v>44</v>
      </c>
      <c r="H882" t="s">
        <v>3</v>
      </c>
      <c r="I882" s="1">
        <v>7.1880003815749601E-6</v>
      </c>
      <c r="J882" t="s">
        <v>7</v>
      </c>
      <c r="K882">
        <v>1.12339729199993</v>
      </c>
      <c r="L882" t="s">
        <v>8</v>
      </c>
      <c r="M882">
        <v>1.2096553120008999</v>
      </c>
      <c r="N882" t="s">
        <v>7</v>
      </c>
      <c r="O882">
        <v>1.7490082809999801</v>
      </c>
      <c r="P882" t="s">
        <v>8</v>
      </c>
      <c r="Q882">
        <v>1.81041609300154</v>
      </c>
      <c r="R882" t="s">
        <v>7</v>
      </c>
      <c r="S882">
        <v>1.90615526000146</v>
      </c>
      <c r="T882" t="s">
        <v>8</v>
      </c>
      <c r="U882">
        <v>1.9935237500012499</v>
      </c>
      <c r="V882" t="s">
        <v>7</v>
      </c>
      <c r="W882">
        <v>2.3833142700004801</v>
      </c>
      <c r="X882" t="s">
        <v>8</v>
      </c>
      <c r="Y882">
        <v>2.4807706770006899</v>
      </c>
      <c r="Z882" t="s">
        <v>7</v>
      </c>
      <c r="AA882">
        <v>2.6161472390012901</v>
      </c>
      <c r="AB882" t="s">
        <v>8</v>
      </c>
      <c r="AC882">
        <v>2.72447192600157</v>
      </c>
      <c r="AD882" t="s">
        <v>7</v>
      </c>
      <c r="AE882">
        <v>3.0293590620003599</v>
      </c>
      <c r="AF882" t="s">
        <v>8</v>
      </c>
      <c r="AG882">
        <v>3.1175617700009699</v>
      </c>
      <c r="AH882" t="s">
        <v>4</v>
      </c>
      <c r="AI882">
        <v>3.6801868740003498</v>
      </c>
    </row>
    <row r="883" spans="1:35" x14ac:dyDescent="0.25">
      <c r="A883" s="7">
        <v>42929</v>
      </c>
      <c r="B883" s="3" t="s">
        <v>56</v>
      </c>
      <c r="C883" s="3">
        <f>(COUNT(UserTrials[[#This Row],[Event 1]:[Time 56]])-2)/2</f>
        <v>6</v>
      </c>
      <c r="D883">
        <v>74</v>
      </c>
      <c r="E883" t="s">
        <v>45</v>
      </c>
      <c r="F883" t="s">
        <v>10</v>
      </c>
      <c r="G883" t="s">
        <v>44</v>
      </c>
      <c r="H883" t="s">
        <v>3</v>
      </c>
      <c r="I883" s="1">
        <v>4.01099896407686E-6</v>
      </c>
      <c r="J883" t="s">
        <v>7</v>
      </c>
      <c r="K883">
        <v>0.60666750000018499</v>
      </c>
      <c r="L883" t="s">
        <v>8</v>
      </c>
      <c r="M883">
        <v>0.65619406199948505</v>
      </c>
      <c r="N883" t="s">
        <v>7</v>
      </c>
      <c r="O883">
        <v>1.1613216659989101</v>
      </c>
      <c r="P883" t="s">
        <v>8</v>
      </c>
      <c r="Q883">
        <v>1.23168520800027</v>
      </c>
      <c r="R883" t="s">
        <v>7</v>
      </c>
      <c r="S883">
        <v>1.32743317699896</v>
      </c>
      <c r="T883" t="s">
        <v>8</v>
      </c>
      <c r="U883">
        <v>1.3903771869991</v>
      </c>
      <c r="V883" t="s">
        <v>7</v>
      </c>
      <c r="W883">
        <v>1.7842336449994001</v>
      </c>
      <c r="X883" t="s">
        <v>8</v>
      </c>
      <c r="Y883">
        <v>1.8694486449985499</v>
      </c>
      <c r="Z883" t="s">
        <v>7</v>
      </c>
      <c r="AA883">
        <v>1.9575908329989</v>
      </c>
      <c r="AB883" t="s">
        <v>8</v>
      </c>
      <c r="AC883">
        <v>2.0438354159996299</v>
      </c>
      <c r="AD883" t="s">
        <v>7</v>
      </c>
      <c r="AE883">
        <v>2.4075196349986001</v>
      </c>
      <c r="AF883" t="s">
        <v>8</v>
      </c>
      <c r="AG883">
        <v>2.4870348429994902</v>
      </c>
      <c r="AH883" t="s">
        <v>4</v>
      </c>
      <c r="AI883">
        <v>2.8134999989997498</v>
      </c>
    </row>
    <row r="884" spans="1:35" x14ac:dyDescent="0.25">
      <c r="A884" s="7">
        <v>42929</v>
      </c>
      <c r="B884" s="3" t="s">
        <v>56</v>
      </c>
      <c r="C884" s="3">
        <f>(COUNT(UserTrials[[#This Row],[Event 1]:[Time 56]])-2)/2</f>
        <v>6</v>
      </c>
      <c r="D884">
        <v>75</v>
      </c>
      <c r="E884" t="s">
        <v>45</v>
      </c>
      <c r="F884" t="s">
        <v>10</v>
      </c>
      <c r="G884" t="s">
        <v>44</v>
      </c>
      <c r="H884" t="s">
        <v>3</v>
      </c>
      <c r="I884" s="1">
        <v>8.2810001913458092E-6</v>
      </c>
      <c r="J884" t="s">
        <v>7</v>
      </c>
      <c r="K884">
        <v>0.53927052099970696</v>
      </c>
      <c r="L884" t="s">
        <v>8</v>
      </c>
      <c r="M884">
        <v>0.62829749999946205</v>
      </c>
      <c r="N884" t="s">
        <v>7</v>
      </c>
      <c r="O884">
        <v>1.1393763019987</v>
      </c>
      <c r="P884" t="s">
        <v>8</v>
      </c>
      <c r="Q884">
        <v>1.19764619799934</v>
      </c>
      <c r="R884" t="s">
        <v>7</v>
      </c>
      <c r="S884">
        <v>1.2881188539995401</v>
      </c>
      <c r="T884" t="s">
        <v>8</v>
      </c>
      <c r="U884">
        <v>1.35861796799872</v>
      </c>
      <c r="V884" t="s">
        <v>7</v>
      </c>
      <c r="W884">
        <v>1.8385807289996501</v>
      </c>
      <c r="X884" t="s">
        <v>8</v>
      </c>
      <c r="Y884">
        <v>1.93161947899898</v>
      </c>
      <c r="Z884" t="s">
        <v>7</v>
      </c>
      <c r="AA884">
        <v>2.0213835929989701</v>
      </c>
      <c r="AB884" t="s">
        <v>8</v>
      </c>
      <c r="AC884">
        <v>2.1072510409994698</v>
      </c>
      <c r="AD884" t="s">
        <v>7</v>
      </c>
      <c r="AE884">
        <v>2.4356001549986099</v>
      </c>
      <c r="AF884" t="s">
        <v>8</v>
      </c>
      <c r="AG884">
        <v>2.5068231240002201</v>
      </c>
      <c r="AH884" t="s">
        <v>4</v>
      </c>
      <c r="AI884">
        <v>2.8719215620003502</v>
      </c>
    </row>
    <row r="885" spans="1:35" hidden="1" x14ac:dyDescent="0.25">
      <c r="A885" s="7">
        <v>42929</v>
      </c>
      <c r="B885" s="2" t="s">
        <v>59</v>
      </c>
      <c r="C885" s="3">
        <f>(COUNT(UserTrials[[#This Row],[Event 1]:[Time 56]])-2)/2</f>
        <v>5</v>
      </c>
      <c r="D885">
        <v>76</v>
      </c>
      <c r="E885" t="s">
        <v>46</v>
      </c>
      <c r="F885" t="s">
        <v>6</v>
      </c>
      <c r="G885" t="s">
        <v>44</v>
      </c>
      <c r="H885" t="s">
        <v>3</v>
      </c>
      <c r="I885" s="1">
        <v>5.0519993237685404E-6</v>
      </c>
      <c r="J885" t="s">
        <v>7</v>
      </c>
      <c r="K885">
        <v>48.335376648999897</v>
      </c>
      <c r="L885" t="s">
        <v>8</v>
      </c>
      <c r="M885">
        <v>48.430175346000397</v>
      </c>
      <c r="N885" t="s">
        <v>7</v>
      </c>
      <c r="O885">
        <v>48.676920190000601</v>
      </c>
      <c r="P885" t="s">
        <v>8</v>
      </c>
      <c r="Q885">
        <v>48.778534617000297</v>
      </c>
      <c r="R885" t="s">
        <v>7</v>
      </c>
      <c r="S885">
        <v>49.056167689999697</v>
      </c>
      <c r="T885" t="s">
        <v>8</v>
      </c>
      <c r="U885">
        <v>49.131132533999299</v>
      </c>
      <c r="V885" t="s">
        <v>7</v>
      </c>
      <c r="W885">
        <v>49.264965501999498</v>
      </c>
      <c r="X885" t="s">
        <v>8</v>
      </c>
      <c r="Y885">
        <v>49.353610190000801</v>
      </c>
      <c r="Z885" t="s">
        <v>7</v>
      </c>
      <c r="AA885">
        <v>49.490551647999297</v>
      </c>
      <c r="AB885" t="s">
        <v>8</v>
      </c>
      <c r="AC885">
        <v>49.583561126999399</v>
      </c>
      <c r="AD885" t="s">
        <v>4</v>
      </c>
      <c r="AE885">
        <v>50.061763887000701</v>
      </c>
    </row>
    <row r="886" spans="1:35" hidden="1" x14ac:dyDescent="0.25">
      <c r="A886" s="7">
        <v>42929</v>
      </c>
      <c r="B886" s="2" t="s">
        <v>59</v>
      </c>
      <c r="C886" s="3">
        <f>(COUNT(UserTrials[[#This Row],[Event 1]:[Time 56]])-2)/2</f>
        <v>5</v>
      </c>
      <c r="D886">
        <v>77</v>
      </c>
      <c r="E886" t="s">
        <v>46</v>
      </c>
      <c r="F886" t="s">
        <v>6</v>
      </c>
      <c r="G886" t="s">
        <v>44</v>
      </c>
      <c r="H886" t="s">
        <v>3</v>
      </c>
      <c r="I886" s="1">
        <v>5.9890007833018899E-6</v>
      </c>
      <c r="J886" t="s">
        <v>7</v>
      </c>
      <c r="K886">
        <v>1.5748309370010201</v>
      </c>
      <c r="L886" t="s">
        <v>8</v>
      </c>
      <c r="M886">
        <v>1.65915583199966</v>
      </c>
      <c r="N886" t="s">
        <v>7</v>
      </c>
      <c r="O886">
        <v>1.9343730199998299</v>
      </c>
      <c r="P886" t="s">
        <v>8</v>
      </c>
      <c r="Q886">
        <v>2.0287130199994801</v>
      </c>
      <c r="R886" t="s">
        <v>7</v>
      </c>
      <c r="S886">
        <v>2.3330298430009799</v>
      </c>
      <c r="T886" t="s">
        <v>8</v>
      </c>
      <c r="U886">
        <v>2.4181570300006499</v>
      </c>
      <c r="V886" t="s">
        <v>7</v>
      </c>
      <c r="W886">
        <v>2.5365744780010502</v>
      </c>
      <c r="X886" t="s">
        <v>8</v>
      </c>
      <c r="Y886">
        <v>2.6152407800000201</v>
      </c>
      <c r="Z886" t="s">
        <v>7</v>
      </c>
      <c r="AA886">
        <v>2.75759390500024</v>
      </c>
      <c r="AB886" t="s">
        <v>8</v>
      </c>
      <c r="AC886">
        <v>2.8626813530008799</v>
      </c>
      <c r="AD886" t="s">
        <v>4</v>
      </c>
      <c r="AE886">
        <v>3.36709692600015</v>
      </c>
    </row>
    <row r="887" spans="1:35" hidden="1" x14ac:dyDescent="0.25">
      <c r="A887" s="7">
        <v>42929</v>
      </c>
      <c r="B887" s="2" t="s">
        <v>59</v>
      </c>
      <c r="C887" s="3">
        <f>(COUNT(UserTrials[[#This Row],[Event 1]:[Time 56]])-2)/2</f>
        <v>5</v>
      </c>
      <c r="D887">
        <v>78</v>
      </c>
      <c r="E887" t="s">
        <v>46</v>
      </c>
      <c r="F887" t="s">
        <v>6</v>
      </c>
      <c r="G887" t="s">
        <v>44</v>
      </c>
      <c r="H887" t="s">
        <v>3</v>
      </c>
      <c r="I887" s="1">
        <v>1.09379998320946E-5</v>
      </c>
      <c r="J887" t="s">
        <v>7</v>
      </c>
      <c r="K887">
        <v>1.24207770800057</v>
      </c>
      <c r="L887" t="s">
        <v>8</v>
      </c>
      <c r="M887">
        <v>1.31794494700079</v>
      </c>
      <c r="N887" t="s">
        <v>7</v>
      </c>
      <c r="O887">
        <v>1.62581817700083</v>
      </c>
      <c r="P887" t="s">
        <v>8</v>
      </c>
      <c r="Q887">
        <v>1.70980020800016</v>
      </c>
      <c r="R887" t="s">
        <v>7</v>
      </c>
      <c r="S887">
        <v>2.0702179159998102</v>
      </c>
      <c r="T887" t="s">
        <v>8</v>
      </c>
      <c r="U887">
        <v>2.15664286399987</v>
      </c>
      <c r="V887" t="s">
        <v>7</v>
      </c>
      <c r="W887">
        <v>2.2789052600001001</v>
      </c>
      <c r="X887" t="s">
        <v>8</v>
      </c>
      <c r="Y887">
        <v>2.3545488529998599</v>
      </c>
      <c r="Z887" t="s">
        <v>7</v>
      </c>
      <c r="AA887">
        <v>2.4900642180000401</v>
      </c>
      <c r="AB887" t="s">
        <v>8</v>
      </c>
      <c r="AC887">
        <v>2.5668988010002001</v>
      </c>
      <c r="AD887" t="s">
        <v>4</v>
      </c>
      <c r="AE887">
        <v>3.0315105720001099</v>
      </c>
    </row>
    <row r="888" spans="1:35" hidden="1" x14ac:dyDescent="0.25">
      <c r="A888" s="7">
        <v>42929</v>
      </c>
      <c r="B888" s="2" t="s">
        <v>59</v>
      </c>
      <c r="C888" s="3">
        <f>(COUNT(UserTrials[[#This Row],[Event 1]:[Time 56]])-2)/2</f>
        <v>5</v>
      </c>
      <c r="D888">
        <v>79</v>
      </c>
      <c r="E888" t="s">
        <v>46</v>
      </c>
      <c r="F888" t="s">
        <v>6</v>
      </c>
      <c r="G888" t="s">
        <v>44</v>
      </c>
      <c r="H888" t="s">
        <v>3</v>
      </c>
      <c r="I888" s="1">
        <v>4.9999998736893699E-6</v>
      </c>
      <c r="J888" t="s">
        <v>7</v>
      </c>
      <c r="K888">
        <v>0.89809635399979004</v>
      </c>
      <c r="L888" t="s">
        <v>8</v>
      </c>
      <c r="M888">
        <v>0.96251744800065298</v>
      </c>
      <c r="N888" t="s">
        <v>7</v>
      </c>
      <c r="O888">
        <v>1.26591401000041</v>
      </c>
      <c r="P888" t="s">
        <v>8</v>
      </c>
      <c r="Q888">
        <v>1.3653813540004101</v>
      </c>
      <c r="R888" t="s">
        <v>7</v>
      </c>
      <c r="S888">
        <v>1.6437325520000701</v>
      </c>
      <c r="T888" t="s">
        <v>8</v>
      </c>
      <c r="U888">
        <v>1.7188537500005601</v>
      </c>
      <c r="V888" t="s">
        <v>7</v>
      </c>
      <c r="W888">
        <v>1.83772010400025</v>
      </c>
      <c r="X888" t="s">
        <v>8</v>
      </c>
      <c r="Y888">
        <v>1.9152391139996301</v>
      </c>
      <c r="Z888" t="s">
        <v>7</v>
      </c>
      <c r="AA888">
        <v>2.0471330199998099</v>
      </c>
      <c r="AB888" t="s">
        <v>8</v>
      </c>
      <c r="AC888">
        <v>2.1288279679993098</v>
      </c>
      <c r="AD888" t="s">
        <v>4</v>
      </c>
      <c r="AE888">
        <v>2.5746946350009199</v>
      </c>
    </row>
    <row r="889" spans="1:35" hidden="1" x14ac:dyDescent="0.25">
      <c r="A889" s="7">
        <v>42929</v>
      </c>
      <c r="B889" s="2" t="s">
        <v>59</v>
      </c>
      <c r="C889" s="3">
        <f>(COUNT(UserTrials[[#This Row],[Event 1]:[Time 56]])-2)/2</f>
        <v>5</v>
      </c>
      <c r="D889">
        <v>80</v>
      </c>
      <c r="E889" t="s">
        <v>46</v>
      </c>
      <c r="F889" t="s">
        <v>6</v>
      </c>
      <c r="G889" t="s">
        <v>44</v>
      </c>
      <c r="H889" t="s">
        <v>3</v>
      </c>
      <c r="I889" s="1">
        <v>5.9899994084844298E-6</v>
      </c>
      <c r="J889" t="s">
        <v>7</v>
      </c>
      <c r="K889">
        <v>0.98327140599940299</v>
      </c>
      <c r="L889" t="s">
        <v>8</v>
      </c>
      <c r="M889">
        <v>1.0687691139992199</v>
      </c>
      <c r="N889" t="s">
        <v>7</v>
      </c>
      <c r="O889">
        <v>1.3757990100002599</v>
      </c>
      <c r="P889" t="s">
        <v>8</v>
      </c>
      <c r="Q889">
        <v>1.4511389580002201</v>
      </c>
      <c r="R889" t="s">
        <v>7</v>
      </c>
      <c r="S889">
        <v>1.7526660410003301</v>
      </c>
      <c r="T889" t="s">
        <v>8</v>
      </c>
      <c r="U889">
        <v>1.8315566140008701</v>
      </c>
      <c r="V889" t="s">
        <v>7</v>
      </c>
      <c r="W889">
        <v>1.95417494700086</v>
      </c>
      <c r="X889" t="s">
        <v>8</v>
      </c>
      <c r="Y889">
        <v>2.03613630099971</v>
      </c>
      <c r="Z889" t="s">
        <v>7</v>
      </c>
      <c r="AA889">
        <v>2.1682985930001402</v>
      </c>
      <c r="AB889" t="s">
        <v>8</v>
      </c>
      <c r="AC889">
        <v>2.2426033320007202</v>
      </c>
      <c r="AD889" t="s">
        <v>4</v>
      </c>
      <c r="AE889">
        <v>2.74950208200061</v>
      </c>
    </row>
    <row r="890" spans="1:35" hidden="1" x14ac:dyDescent="0.25">
      <c r="A890" s="7">
        <v>42929</v>
      </c>
      <c r="B890" s="2" t="s">
        <v>59</v>
      </c>
      <c r="C890" s="3">
        <f>(COUNT(UserTrials[[#This Row],[Event 1]:[Time 56]])-2)/2</f>
        <v>5</v>
      </c>
      <c r="D890">
        <v>81</v>
      </c>
      <c r="E890" t="s">
        <v>46</v>
      </c>
      <c r="F890" t="s">
        <v>6</v>
      </c>
      <c r="G890" t="s">
        <v>44</v>
      </c>
      <c r="H890" t="s">
        <v>3</v>
      </c>
      <c r="I890" s="1">
        <v>2.3949996830197E-6</v>
      </c>
      <c r="J890" t="s">
        <v>7</v>
      </c>
      <c r="K890">
        <v>0.81303244700029598</v>
      </c>
      <c r="L890" t="s">
        <v>8</v>
      </c>
      <c r="M890">
        <v>0.90078109299974995</v>
      </c>
      <c r="N890" t="s">
        <v>7</v>
      </c>
      <c r="O890">
        <v>1.1481386969990099</v>
      </c>
      <c r="P890" t="s">
        <v>8</v>
      </c>
      <c r="Q890">
        <v>1.2319605720003799</v>
      </c>
      <c r="R890" t="s">
        <v>7</v>
      </c>
      <c r="S890">
        <v>1.5345992179991299</v>
      </c>
      <c r="T890" t="s">
        <v>8</v>
      </c>
      <c r="U890">
        <v>1.6045665090004999</v>
      </c>
      <c r="V890" t="s">
        <v>7</v>
      </c>
      <c r="W890">
        <v>1.7223159360000799</v>
      </c>
      <c r="X890" t="s">
        <v>8</v>
      </c>
      <c r="Y890">
        <v>1.8020228639997999</v>
      </c>
      <c r="Z890" t="s">
        <v>7</v>
      </c>
      <c r="AA890">
        <v>1.9344367180001401</v>
      </c>
      <c r="AB890" t="s">
        <v>8</v>
      </c>
      <c r="AC890">
        <v>2.0126876550002599</v>
      </c>
      <c r="AD890" t="s">
        <v>4</v>
      </c>
      <c r="AE890">
        <v>2.3788792169998398</v>
      </c>
    </row>
    <row r="891" spans="1:35" hidden="1" x14ac:dyDescent="0.25">
      <c r="A891" s="7">
        <v>42929</v>
      </c>
      <c r="B891" s="2" t="s">
        <v>59</v>
      </c>
      <c r="C891" s="3">
        <f>(COUNT(UserTrials[[#This Row],[Event 1]:[Time 56]])-2)/2</f>
        <v>5</v>
      </c>
      <c r="D891">
        <v>82</v>
      </c>
      <c r="E891" t="s">
        <v>46</v>
      </c>
      <c r="F891" t="s">
        <v>6</v>
      </c>
      <c r="G891" t="s">
        <v>44</v>
      </c>
      <c r="H891" t="s">
        <v>3</v>
      </c>
      <c r="I891" s="1">
        <v>4.8959991545416398E-6</v>
      </c>
      <c r="J891" t="s">
        <v>7</v>
      </c>
      <c r="K891">
        <v>0.66299729200000002</v>
      </c>
      <c r="L891" t="s">
        <v>8</v>
      </c>
      <c r="M891">
        <v>0.77470666699991797</v>
      </c>
      <c r="N891" t="s">
        <v>7</v>
      </c>
      <c r="O891">
        <v>1.07958927099934</v>
      </c>
      <c r="P891" t="s">
        <v>8</v>
      </c>
      <c r="Q891">
        <v>1.17743630199947</v>
      </c>
      <c r="R891" t="s">
        <v>7</v>
      </c>
      <c r="S891">
        <v>1.50775031199918</v>
      </c>
      <c r="T891" t="s">
        <v>8</v>
      </c>
      <c r="U891">
        <v>1.5910765099997599</v>
      </c>
      <c r="V891" t="s">
        <v>7</v>
      </c>
      <c r="W891">
        <v>1.72140650999972</v>
      </c>
      <c r="X891" t="s">
        <v>8</v>
      </c>
      <c r="Y891">
        <v>1.8053292709991999</v>
      </c>
      <c r="Z891" t="s">
        <v>7</v>
      </c>
      <c r="AA891">
        <v>1.9458924999998899</v>
      </c>
      <c r="AB891" t="s">
        <v>8</v>
      </c>
      <c r="AC891">
        <v>2.04281593700034</v>
      </c>
      <c r="AD891" t="s">
        <v>4</v>
      </c>
      <c r="AE891">
        <v>2.5769588540006199</v>
      </c>
    </row>
    <row r="892" spans="1:35" hidden="1" x14ac:dyDescent="0.25">
      <c r="A892" s="7">
        <v>42929</v>
      </c>
      <c r="B892" s="2" t="s">
        <v>59</v>
      </c>
      <c r="C892" s="3">
        <f>(COUNT(UserTrials[[#This Row],[Event 1]:[Time 56]])-2)/2</f>
        <v>5</v>
      </c>
      <c r="D892">
        <v>83</v>
      </c>
      <c r="E892" t="s">
        <v>46</v>
      </c>
      <c r="F892" t="s">
        <v>6</v>
      </c>
      <c r="G892" t="s">
        <v>44</v>
      </c>
      <c r="H892" t="s">
        <v>3</v>
      </c>
      <c r="I892" s="1">
        <v>3.9580008888151497E-6</v>
      </c>
      <c r="J892" t="s">
        <v>7</v>
      </c>
      <c r="K892">
        <v>0.99730874899978506</v>
      </c>
      <c r="L892" t="s">
        <v>8</v>
      </c>
      <c r="M892">
        <v>1.08532156200089</v>
      </c>
      <c r="N892" t="s">
        <v>7</v>
      </c>
      <c r="O892">
        <v>1.4124240620003501</v>
      </c>
      <c r="P892" t="s">
        <v>8</v>
      </c>
      <c r="Q892">
        <v>1.4999065620013401</v>
      </c>
      <c r="R892" t="s">
        <v>7</v>
      </c>
      <c r="S892">
        <v>1.8231190100013901</v>
      </c>
      <c r="T892" t="s">
        <v>8</v>
      </c>
      <c r="U892">
        <v>1.90128083200033</v>
      </c>
      <c r="V892" t="s">
        <v>7</v>
      </c>
      <c r="W892">
        <v>2.03014718700069</v>
      </c>
      <c r="X892" t="s">
        <v>8</v>
      </c>
      <c r="Y892">
        <v>2.1163618740010799</v>
      </c>
      <c r="Z892" t="s">
        <v>7</v>
      </c>
      <c r="AA892">
        <v>2.2582100510007801</v>
      </c>
      <c r="AB892" t="s">
        <v>8</v>
      </c>
      <c r="AC892">
        <v>2.3478695300000201</v>
      </c>
      <c r="AD892" t="s">
        <v>4</v>
      </c>
      <c r="AE892">
        <v>3.0044863010007199</v>
      </c>
    </row>
    <row r="893" spans="1:35" hidden="1" x14ac:dyDescent="0.25">
      <c r="A893" s="7">
        <v>42929</v>
      </c>
      <c r="B893" s="2" t="s">
        <v>59</v>
      </c>
      <c r="C893" s="3">
        <f>(COUNT(UserTrials[[#This Row],[Event 1]:[Time 56]])-2)/2</f>
        <v>5</v>
      </c>
      <c r="D893">
        <v>84</v>
      </c>
      <c r="E893" t="s">
        <v>46</v>
      </c>
      <c r="F893" t="s">
        <v>6</v>
      </c>
      <c r="G893" t="s">
        <v>44</v>
      </c>
      <c r="H893" t="s">
        <v>3</v>
      </c>
      <c r="I893" s="1">
        <v>6.3020015659276396E-6</v>
      </c>
      <c r="J893" t="s">
        <v>7</v>
      </c>
      <c r="K893">
        <v>0.89642739600094501</v>
      </c>
      <c r="L893" t="s">
        <v>8</v>
      </c>
      <c r="M893">
        <v>0.96809703100007005</v>
      </c>
      <c r="N893" t="s">
        <v>7</v>
      </c>
      <c r="O893">
        <v>1.2774780210001999</v>
      </c>
      <c r="P893" t="s">
        <v>8</v>
      </c>
      <c r="Q893">
        <v>1.36087932300142</v>
      </c>
      <c r="R893" t="s">
        <v>7</v>
      </c>
      <c r="S893">
        <v>1.6909364580005699</v>
      </c>
      <c r="T893" t="s">
        <v>8</v>
      </c>
      <c r="U893">
        <v>1.75987723900107</v>
      </c>
      <c r="V893" t="s">
        <v>7</v>
      </c>
      <c r="W893">
        <v>1.89370369700009</v>
      </c>
      <c r="X893" t="s">
        <v>8</v>
      </c>
      <c r="Y893">
        <v>1.9752666140011499</v>
      </c>
      <c r="Z893" t="s">
        <v>7</v>
      </c>
      <c r="AA893">
        <v>2.1126606770012502</v>
      </c>
      <c r="AB893" t="s">
        <v>8</v>
      </c>
      <c r="AC893">
        <v>2.1909276040005299</v>
      </c>
      <c r="AD893" t="s">
        <v>4</v>
      </c>
      <c r="AE893">
        <v>2.9314516660015202</v>
      </c>
    </row>
    <row r="894" spans="1:35" hidden="1" x14ac:dyDescent="0.25">
      <c r="A894" s="7">
        <v>42929</v>
      </c>
      <c r="B894" s="2" t="s">
        <v>59</v>
      </c>
      <c r="C894" s="3">
        <f>(COUNT(UserTrials[[#This Row],[Event 1]:[Time 56]])-2)/2</f>
        <v>5</v>
      </c>
      <c r="D894">
        <v>85</v>
      </c>
      <c r="E894" t="s">
        <v>46</v>
      </c>
      <c r="F894" t="s">
        <v>6</v>
      </c>
      <c r="G894" t="s">
        <v>44</v>
      </c>
      <c r="H894" t="s">
        <v>3</v>
      </c>
      <c r="I894" s="1">
        <v>7.0309997681761101E-6</v>
      </c>
      <c r="J894" t="s">
        <v>7</v>
      </c>
      <c r="K894">
        <v>0.93770697899890298</v>
      </c>
      <c r="L894" t="s">
        <v>8</v>
      </c>
      <c r="M894">
        <v>1.0165112499998901</v>
      </c>
      <c r="N894" t="s">
        <v>7</v>
      </c>
      <c r="O894">
        <v>1.3231719790001</v>
      </c>
      <c r="P894" t="s">
        <v>8</v>
      </c>
      <c r="Q894">
        <v>1.41583619799894</v>
      </c>
      <c r="R894" t="s">
        <v>7</v>
      </c>
      <c r="S894">
        <v>1.74879578099898</v>
      </c>
      <c r="T894" t="s">
        <v>8</v>
      </c>
      <c r="U894">
        <v>1.8246333850001899</v>
      </c>
      <c r="V894" t="s">
        <v>7</v>
      </c>
      <c r="W894">
        <v>1.95412567600033</v>
      </c>
      <c r="X894" t="s">
        <v>8</v>
      </c>
      <c r="Y894">
        <v>2.0314670829993702</v>
      </c>
      <c r="Z894" t="s">
        <v>7</v>
      </c>
      <c r="AA894">
        <v>2.1503473430002402</v>
      </c>
      <c r="AB894" t="s">
        <v>8</v>
      </c>
      <c r="AC894">
        <v>2.2400745830000202</v>
      </c>
      <c r="AD894" t="s">
        <v>4</v>
      </c>
      <c r="AE894">
        <v>3.01404161400023</v>
      </c>
    </row>
    <row r="895" spans="1:35" hidden="1" x14ac:dyDescent="0.25">
      <c r="A895" s="7">
        <v>42929</v>
      </c>
      <c r="B895" s="2" t="s">
        <v>59</v>
      </c>
      <c r="C895" s="3">
        <f>(COUNT(UserTrials[[#This Row],[Event 1]:[Time 56]])-2)/2</f>
        <v>5</v>
      </c>
      <c r="D895">
        <v>86</v>
      </c>
      <c r="E895" t="s">
        <v>46</v>
      </c>
      <c r="F895" t="s">
        <v>6</v>
      </c>
      <c r="G895" t="s">
        <v>44</v>
      </c>
      <c r="H895" t="s">
        <v>3</v>
      </c>
      <c r="I895" s="1">
        <v>5.1040005928371102E-6</v>
      </c>
      <c r="J895" t="s">
        <v>7</v>
      </c>
      <c r="K895">
        <v>0.76108166700032598</v>
      </c>
      <c r="L895" t="s">
        <v>8</v>
      </c>
      <c r="M895">
        <v>0.83882447900032198</v>
      </c>
      <c r="N895" t="s">
        <v>7</v>
      </c>
      <c r="O895">
        <v>1.1466955730011199</v>
      </c>
      <c r="P895" t="s">
        <v>8</v>
      </c>
      <c r="Q895">
        <v>1.2478565620003701</v>
      </c>
      <c r="R895" t="s">
        <v>7</v>
      </c>
      <c r="S895">
        <v>1.5757921350013899</v>
      </c>
      <c r="T895" t="s">
        <v>8</v>
      </c>
      <c r="U895">
        <v>1.64788052100084</v>
      </c>
      <c r="V895" t="s">
        <v>7</v>
      </c>
      <c r="W895">
        <v>1.77921786400111</v>
      </c>
      <c r="X895" t="s">
        <v>8</v>
      </c>
      <c r="Y895">
        <v>1.8604813540005101</v>
      </c>
      <c r="Z895" t="s">
        <v>7</v>
      </c>
      <c r="AA895">
        <v>2.0084957290000598</v>
      </c>
      <c r="AB895" t="s">
        <v>8</v>
      </c>
      <c r="AC895">
        <v>2.0929692180015902</v>
      </c>
      <c r="AD895" t="s">
        <v>4</v>
      </c>
      <c r="AE895">
        <v>2.9065300510010199</v>
      </c>
    </row>
    <row r="896" spans="1:35" hidden="1" x14ac:dyDescent="0.25">
      <c r="A896" s="7">
        <v>42929</v>
      </c>
      <c r="B896" s="2" t="s">
        <v>59</v>
      </c>
      <c r="C896" s="3">
        <f>(COUNT(UserTrials[[#This Row],[Event 1]:[Time 56]])-2)/2</f>
        <v>5</v>
      </c>
      <c r="D896">
        <v>87</v>
      </c>
      <c r="E896" t="s">
        <v>46</v>
      </c>
      <c r="F896" t="s">
        <v>6</v>
      </c>
      <c r="G896" t="s">
        <v>44</v>
      </c>
      <c r="H896" t="s">
        <v>3</v>
      </c>
      <c r="I896" s="1">
        <v>6.1459995777113304E-6</v>
      </c>
      <c r="J896" t="s">
        <v>7</v>
      </c>
      <c r="K896">
        <v>0.83351666700036697</v>
      </c>
      <c r="L896" t="s">
        <v>8</v>
      </c>
      <c r="M896">
        <v>0.91322401099932904</v>
      </c>
      <c r="N896" t="s">
        <v>7</v>
      </c>
      <c r="O896">
        <v>1.24064885400002</v>
      </c>
      <c r="P896" t="s">
        <v>8</v>
      </c>
      <c r="Q896">
        <v>1.3132382809999299</v>
      </c>
      <c r="R896" t="s">
        <v>7</v>
      </c>
      <c r="S896">
        <v>1.67407390599873</v>
      </c>
      <c r="T896" t="s">
        <v>8</v>
      </c>
      <c r="U896">
        <v>1.7405979159993801</v>
      </c>
      <c r="V896" t="s">
        <v>7</v>
      </c>
      <c r="W896">
        <v>1.88226369800031</v>
      </c>
      <c r="X896" t="s">
        <v>8</v>
      </c>
      <c r="Y896">
        <v>1.97007140599998</v>
      </c>
      <c r="Z896" t="s">
        <v>7</v>
      </c>
      <c r="AA896">
        <v>2.1366409370002599</v>
      </c>
      <c r="AB896" t="s">
        <v>8</v>
      </c>
      <c r="AC896">
        <v>2.2300289579998198</v>
      </c>
      <c r="AD896" t="s">
        <v>4</v>
      </c>
      <c r="AE896">
        <v>2.9749595310004202</v>
      </c>
    </row>
    <row r="897" spans="1:31" hidden="1" x14ac:dyDescent="0.25">
      <c r="A897" s="7">
        <v>42929</v>
      </c>
      <c r="B897" s="2" t="s">
        <v>59</v>
      </c>
      <c r="C897" s="3">
        <f>(COUNT(UserTrials[[#This Row],[Event 1]:[Time 56]])-2)/2</f>
        <v>5</v>
      </c>
      <c r="D897">
        <v>88</v>
      </c>
      <c r="E897" t="s">
        <v>46</v>
      </c>
      <c r="F897" t="s">
        <v>6</v>
      </c>
      <c r="G897" t="s">
        <v>44</v>
      </c>
      <c r="H897" t="s">
        <v>3</v>
      </c>
      <c r="I897" s="1">
        <v>7.6569995144382102E-6</v>
      </c>
      <c r="J897" t="s">
        <v>7</v>
      </c>
      <c r="K897">
        <v>0.75661494800078799</v>
      </c>
      <c r="L897" t="s">
        <v>8</v>
      </c>
      <c r="M897">
        <v>0.84411447899947201</v>
      </c>
      <c r="N897" t="s">
        <v>7</v>
      </c>
      <c r="O897">
        <v>1.2058603650002599</v>
      </c>
      <c r="P897" t="s">
        <v>8</v>
      </c>
      <c r="Q897">
        <v>1.27730296899972</v>
      </c>
      <c r="R897" t="s">
        <v>7</v>
      </c>
      <c r="S897">
        <v>1.70078067699978</v>
      </c>
      <c r="T897" t="s">
        <v>8</v>
      </c>
      <c r="U897">
        <v>1.7612648960002799</v>
      </c>
      <c r="V897" t="s">
        <v>7</v>
      </c>
      <c r="W897">
        <v>1.89472000000023</v>
      </c>
      <c r="X897" t="s">
        <v>8</v>
      </c>
      <c r="Y897">
        <v>1.98405348899905</v>
      </c>
      <c r="Z897" t="s">
        <v>7</v>
      </c>
      <c r="AA897">
        <v>2.16376291599954</v>
      </c>
      <c r="AB897" t="s">
        <v>8</v>
      </c>
      <c r="AC897">
        <v>2.2459659369997098</v>
      </c>
      <c r="AD897" t="s">
        <v>4</v>
      </c>
      <c r="AE897">
        <v>3.1580768740004701</v>
      </c>
    </row>
    <row r="898" spans="1:31" hidden="1" x14ac:dyDescent="0.25">
      <c r="A898" s="7">
        <v>42929</v>
      </c>
      <c r="B898" s="2" t="s">
        <v>59</v>
      </c>
      <c r="C898" s="3">
        <f>(COUNT(UserTrials[[#This Row],[Event 1]:[Time 56]])-2)/2</f>
        <v>5</v>
      </c>
      <c r="D898">
        <v>89</v>
      </c>
      <c r="E898" t="s">
        <v>46</v>
      </c>
      <c r="F898" t="s">
        <v>6</v>
      </c>
      <c r="G898" t="s">
        <v>44</v>
      </c>
      <c r="H898" t="s">
        <v>3</v>
      </c>
      <c r="I898" s="1">
        <v>4.01000033889431E-6</v>
      </c>
      <c r="J898" t="s">
        <v>7</v>
      </c>
      <c r="K898">
        <v>0.97368614500010098</v>
      </c>
      <c r="L898" t="s">
        <v>8</v>
      </c>
      <c r="M898">
        <v>1.0627367180004501</v>
      </c>
      <c r="N898" t="s">
        <v>7</v>
      </c>
      <c r="O898">
        <v>1.3895649469995901</v>
      </c>
      <c r="P898" t="s">
        <v>8</v>
      </c>
      <c r="Q898">
        <v>1.47034833199904</v>
      </c>
      <c r="R898" t="s">
        <v>7</v>
      </c>
      <c r="S898">
        <v>1.8134689050002599</v>
      </c>
      <c r="T898" t="s">
        <v>8</v>
      </c>
      <c r="U898">
        <v>1.8900553629991901</v>
      </c>
      <c r="V898" t="s">
        <v>7</v>
      </c>
      <c r="W898">
        <v>2.0523786449994001</v>
      </c>
      <c r="X898" t="s">
        <v>8</v>
      </c>
      <c r="Y898">
        <v>2.1399014569997199</v>
      </c>
      <c r="Z898" t="s">
        <v>7</v>
      </c>
      <c r="AA898">
        <v>2.3062504150002399</v>
      </c>
      <c r="AB898" t="s">
        <v>8</v>
      </c>
      <c r="AC898">
        <v>2.3791854669998398</v>
      </c>
      <c r="AD898" t="s">
        <v>4</v>
      </c>
      <c r="AE898">
        <v>2.9156009880007301</v>
      </c>
    </row>
    <row r="899" spans="1:31" hidden="1" x14ac:dyDescent="0.25">
      <c r="A899" s="7">
        <v>42929</v>
      </c>
      <c r="B899" s="2" t="s">
        <v>59</v>
      </c>
      <c r="C899" s="3">
        <f>(COUNT(UserTrials[[#This Row],[Event 1]:[Time 56]])-2)/2</f>
        <v>5</v>
      </c>
      <c r="D899">
        <v>90</v>
      </c>
      <c r="E899" t="s">
        <v>46</v>
      </c>
      <c r="F899" t="s">
        <v>6</v>
      </c>
      <c r="G899" t="s">
        <v>44</v>
      </c>
      <c r="H899" t="s">
        <v>3</v>
      </c>
      <c r="I899" s="1">
        <v>7.1869999374030099E-6</v>
      </c>
      <c r="J899" t="s">
        <v>7</v>
      </c>
      <c r="K899">
        <v>0.98286161400028504</v>
      </c>
      <c r="L899" t="s">
        <v>8</v>
      </c>
      <c r="M899">
        <v>1.06105354099963</v>
      </c>
      <c r="N899" t="s">
        <v>7</v>
      </c>
      <c r="O899">
        <v>1.3892476029995999</v>
      </c>
      <c r="P899" t="s">
        <v>8</v>
      </c>
      <c r="Q899">
        <v>1.47798718699959</v>
      </c>
      <c r="R899" t="s">
        <v>7</v>
      </c>
      <c r="S899">
        <v>1.8040545820003899</v>
      </c>
      <c r="T899" t="s">
        <v>8</v>
      </c>
      <c r="U899">
        <v>1.8688156759999399</v>
      </c>
      <c r="V899" t="s">
        <v>7</v>
      </c>
      <c r="W899">
        <v>2.0196071860009299</v>
      </c>
      <c r="X899" t="s">
        <v>8</v>
      </c>
      <c r="Y899">
        <v>2.10723421799957</v>
      </c>
      <c r="Z899" t="s">
        <v>7</v>
      </c>
      <c r="AA899">
        <v>2.2448580199998101</v>
      </c>
      <c r="AB899" t="s">
        <v>8</v>
      </c>
      <c r="AC899">
        <v>2.33772406100069</v>
      </c>
      <c r="AD899" t="s">
        <v>4</v>
      </c>
      <c r="AE899">
        <v>2.9002540609999401</v>
      </c>
    </row>
    <row r="900" spans="1:31" hidden="1" x14ac:dyDescent="0.25">
      <c r="A900" s="7">
        <v>42929</v>
      </c>
      <c r="B900" s="2" t="s">
        <v>59</v>
      </c>
      <c r="C900" s="3">
        <f>(COUNT(UserTrials[[#This Row],[Event 1]:[Time 56]])-2)/2</f>
        <v>5</v>
      </c>
      <c r="D900">
        <v>91</v>
      </c>
      <c r="E900" t="s">
        <v>46</v>
      </c>
      <c r="F900" t="s">
        <v>9</v>
      </c>
      <c r="G900" t="s">
        <v>44</v>
      </c>
      <c r="H900" t="s">
        <v>3</v>
      </c>
      <c r="I900" s="1">
        <v>8.4900002548238195E-6</v>
      </c>
      <c r="J900" t="s">
        <v>7</v>
      </c>
      <c r="K900">
        <v>0.77124609400016197</v>
      </c>
      <c r="L900" t="s">
        <v>8</v>
      </c>
      <c r="M900">
        <v>0.87523619799867403</v>
      </c>
      <c r="N900" t="s">
        <v>7</v>
      </c>
      <c r="O900">
        <v>1.15534150999883</v>
      </c>
      <c r="P900" t="s">
        <v>8</v>
      </c>
      <c r="Q900">
        <v>1.2607006250000199</v>
      </c>
      <c r="R900" t="s">
        <v>7</v>
      </c>
      <c r="S900">
        <v>1.56256650999966</v>
      </c>
      <c r="T900" t="s">
        <v>8</v>
      </c>
      <c r="U900">
        <v>1.6672214579994</v>
      </c>
      <c r="V900" t="s">
        <v>7</v>
      </c>
      <c r="W900">
        <v>1.82197781200011</v>
      </c>
      <c r="X900" t="s">
        <v>8</v>
      </c>
      <c r="Y900">
        <v>1.9047379160001501</v>
      </c>
      <c r="Z900" t="s">
        <v>7</v>
      </c>
      <c r="AA900">
        <v>2.08525661400017</v>
      </c>
      <c r="AB900" t="s">
        <v>8</v>
      </c>
      <c r="AC900">
        <v>2.1774827600002</v>
      </c>
      <c r="AD900" t="s">
        <v>4</v>
      </c>
      <c r="AE900">
        <v>2.62400067699854</v>
      </c>
    </row>
    <row r="901" spans="1:31" hidden="1" x14ac:dyDescent="0.25">
      <c r="A901" s="7">
        <v>42929</v>
      </c>
      <c r="B901" s="2" t="s">
        <v>59</v>
      </c>
      <c r="C901" s="3">
        <f>(COUNT(UserTrials[[#This Row],[Event 1]:[Time 56]])-2)/2</f>
        <v>5</v>
      </c>
      <c r="D901">
        <v>92</v>
      </c>
      <c r="E901" t="s">
        <v>46</v>
      </c>
      <c r="F901" t="s">
        <v>9</v>
      </c>
      <c r="G901" t="s">
        <v>44</v>
      </c>
      <c r="H901" t="s">
        <v>3</v>
      </c>
      <c r="I901" s="1">
        <v>6.0419988585636003E-6</v>
      </c>
      <c r="J901" t="s">
        <v>7</v>
      </c>
      <c r="K901">
        <v>2.7728007810001101</v>
      </c>
      <c r="L901" t="s">
        <v>8</v>
      </c>
      <c r="M901">
        <v>2.88105796799936</v>
      </c>
      <c r="N901" t="s">
        <v>7</v>
      </c>
      <c r="O901">
        <v>3.1637309369998499</v>
      </c>
      <c r="P901" t="s">
        <v>8</v>
      </c>
      <c r="Q901">
        <v>3.2667704159994102</v>
      </c>
      <c r="R901" t="s">
        <v>7</v>
      </c>
      <c r="S901">
        <v>3.5731272909997598</v>
      </c>
      <c r="T901" t="s">
        <v>8</v>
      </c>
      <c r="U901">
        <v>3.6790484889988799</v>
      </c>
      <c r="V901" t="s">
        <v>7</v>
      </c>
      <c r="W901">
        <v>3.8180421859997198</v>
      </c>
      <c r="X901" t="s">
        <v>8</v>
      </c>
      <c r="Y901">
        <v>3.8804723949997402</v>
      </c>
      <c r="Z901" t="s">
        <v>7</v>
      </c>
      <c r="AA901">
        <v>4.0216063009993297</v>
      </c>
      <c r="AB901" t="s">
        <v>8</v>
      </c>
      <c r="AC901">
        <v>4.1060991649992502</v>
      </c>
      <c r="AD901" t="s">
        <v>4</v>
      </c>
      <c r="AE901">
        <v>4.5519641129994799</v>
      </c>
    </row>
    <row r="902" spans="1:31" hidden="1" x14ac:dyDescent="0.25">
      <c r="A902" s="7">
        <v>42929</v>
      </c>
      <c r="B902" s="2" t="s">
        <v>59</v>
      </c>
      <c r="C902" s="3">
        <f>(COUNT(UserTrials[[#This Row],[Event 1]:[Time 56]])-2)/2</f>
        <v>5</v>
      </c>
      <c r="D902">
        <v>93</v>
      </c>
      <c r="E902" t="s">
        <v>46</v>
      </c>
      <c r="F902" t="s">
        <v>9</v>
      </c>
      <c r="G902" t="s">
        <v>44</v>
      </c>
      <c r="H902" t="s">
        <v>3</v>
      </c>
      <c r="I902" s="1">
        <v>6.5630010794848204E-6</v>
      </c>
      <c r="J902" t="s">
        <v>7</v>
      </c>
      <c r="K902">
        <v>0.877918906000559</v>
      </c>
      <c r="L902" t="s">
        <v>8</v>
      </c>
      <c r="M902">
        <v>0.95761843800028101</v>
      </c>
      <c r="N902" t="s">
        <v>7</v>
      </c>
      <c r="O902">
        <v>1.24466052100069</v>
      </c>
      <c r="P902" t="s">
        <v>8</v>
      </c>
      <c r="Q902">
        <v>1.34341869800118</v>
      </c>
      <c r="R902" t="s">
        <v>7</v>
      </c>
      <c r="S902">
        <v>1.6740139060002499</v>
      </c>
      <c r="T902" t="s">
        <v>8</v>
      </c>
      <c r="U902">
        <v>1.75800906200129</v>
      </c>
      <c r="V902" t="s">
        <v>7</v>
      </c>
      <c r="W902">
        <v>1.89741354100078</v>
      </c>
      <c r="X902" t="s">
        <v>8</v>
      </c>
      <c r="Y902">
        <v>1.9814288540001099</v>
      </c>
      <c r="Z902" t="s">
        <v>7</v>
      </c>
      <c r="AA902">
        <v>2.1154924479997099</v>
      </c>
      <c r="AB902" t="s">
        <v>8</v>
      </c>
      <c r="AC902">
        <v>2.2126085409999998</v>
      </c>
      <c r="AD902" t="s">
        <v>4</v>
      </c>
      <c r="AE902">
        <v>2.7234043220014401</v>
      </c>
    </row>
    <row r="903" spans="1:31" hidden="1" x14ac:dyDescent="0.25">
      <c r="A903" s="7">
        <v>42929</v>
      </c>
      <c r="B903" s="2" t="s">
        <v>59</v>
      </c>
      <c r="C903" s="3">
        <f>(COUNT(UserTrials[[#This Row],[Event 1]:[Time 56]])-2)/2</f>
        <v>5</v>
      </c>
      <c r="D903">
        <v>94</v>
      </c>
      <c r="E903" t="s">
        <v>46</v>
      </c>
      <c r="F903" t="s">
        <v>9</v>
      </c>
      <c r="G903" t="s">
        <v>44</v>
      </c>
      <c r="H903" t="s">
        <v>3</v>
      </c>
      <c r="I903" s="1">
        <v>4.3219988583587102E-6</v>
      </c>
      <c r="J903" t="s">
        <v>7</v>
      </c>
      <c r="K903">
        <v>0.60366156199961496</v>
      </c>
      <c r="L903" t="s">
        <v>8</v>
      </c>
      <c r="M903">
        <v>0.69123786399904896</v>
      </c>
      <c r="N903" t="s">
        <v>7</v>
      </c>
      <c r="O903">
        <v>1.0830395819994001</v>
      </c>
      <c r="P903" t="s">
        <v>8</v>
      </c>
      <c r="Q903">
        <v>1.17490260299928</v>
      </c>
      <c r="R903" t="s">
        <v>7</v>
      </c>
      <c r="S903">
        <v>1.5426511969999399</v>
      </c>
      <c r="T903" t="s">
        <v>8</v>
      </c>
      <c r="U903">
        <v>1.64389031099926</v>
      </c>
      <c r="V903" t="s">
        <v>7</v>
      </c>
      <c r="W903">
        <v>1.7598981760001999</v>
      </c>
      <c r="X903" t="s">
        <v>8</v>
      </c>
      <c r="Y903">
        <v>1.86300775899871</v>
      </c>
      <c r="Z903" t="s">
        <v>7</v>
      </c>
      <c r="AA903">
        <v>2.02460885300024</v>
      </c>
      <c r="AB903" t="s">
        <v>8</v>
      </c>
      <c r="AC903">
        <v>2.1375246859988599</v>
      </c>
      <c r="AD903" t="s">
        <v>4</v>
      </c>
      <c r="AE903">
        <v>2.6456522899989001</v>
      </c>
    </row>
    <row r="904" spans="1:31" hidden="1" x14ac:dyDescent="0.25">
      <c r="A904" s="7">
        <v>42929</v>
      </c>
      <c r="B904" s="2" t="s">
        <v>59</v>
      </c>
      <c r="C904" s="3">
        <f>(COUNT(UserTrials[[#This Row],[Event 1]:[Time 56]])-2)/2</f>
        <v>5</v>
      </c>
      <c r="D904">
        <v>95</v>
      </c>
      <c r="E904" t="s">
        <v>46</v>
      </c>
      <c r="F904" t="s">
        <v>9</v>
      </c>
      <c r="G904" t="s">
        <v>44</v>
      </c>
      <c r="H904" t="s">
        <v>3</v>
      </c>
      <c r="I904" s="1">
        <v>1.08330004877643E-5</v>
      </c>
      <c r="J904" t="s">
        <v>7</v>
      </c>
      <c r="K904">
        <v>0.75207500000033101</v>
      </c>
      <c r="L904" t="s">
        <v>8</v>
      </c>
      <c r="M904">
        <v>0.86221322900019004</v>
      </c>
      <c r="N904" t="s">
        <v>7</v>
      </c>
      <c r="O904">
        <v>1.2235831759990099</v>
      </c>
      <c r="P904" t="s">
        <v>8</v>
      </c>
      <c r="Q904">
        <v>1.34022453099896</v>
      </c>
      <c r="R904" t="s">
        <v>7</v>
      </c>
      <c r="S904">
        <v>1.6426166660003201</v>
      </c>
      <c r="T904" t="s">
        <v>8</v>
      </c>
      <c r="U904">
        <v>1.7192863529999101</v>
      </c>
      <c r="V904" t="s">
        <v>7</v>
      </c>
      <c r="W904">
        <v>1.8586705199995699</v>
      </c>
      <c r="X904" t="s">
        <v>8</v>
      </c>
      <c r="Y904">
        <v>1.9416439569995401</v>
      </c>
      <c r="Z904" t="s">
        <v>7</v>
      </c>
      <c r="AA904">
        <v>2.1051100509994201</v>
      </c>
      <c r="AB904" t="s">
        <v>8</v>
      </c>
      <c r="AC904">
        <v>2.21317150899994</v>
      </c>
      <c r="AD904" t="s">
        <v>4</v>
      </c>
      <c r="AE904">
        <v>2.8360451030002798</v>
      </c>
    </row>
    <row r="905" spans="1:31" hidden="1" x14ac:dyDescent="0.25">
      <c r="A905" s="7">
        <v>42929</v>
      </c>
      <c r="B905" s="2" t="s">
        <v>59</v>
      </c>
      <c r="C905" s="3">
        <f>(COUNT(UserTrials[[#This Row],[Event 1]:[Time 56]])-2)/2</f>
        <v>5</v>
      </c>
      <c r="D905">
        <v>96</v>
      </c>
      <c r="E905" t="s">
        <v>46</v>
      </c>
      <c r="F905" t="s">
        <v>10</v>
      </c>
      <c r="G905" t="s">
        <v>44</v>
      </c>
      <c r="H905" t="s">
        <v>3</v>
      </c>
      <c r="I905" s="1">
        <v>1.22919991554226E-5</v>
      </c>
      <c r="J905" t="s">
        <v>7</v>
      </c>
      <c r="K905">
        <v>0.52365854199888395</v>
      </c>
      <c r="L905" t="s">
        <v>8</v>
      </c>
      <c r="M905">
        <v>0.61946692699893902</v>
      </c>
      <c r="N905" t="s">
        <v>7</v>
      </c>
      <c r="O905">
        <v>0.92349093699885998</v>
      </c>
      <c r="P905" t="s">
        <v>8</v>
      </c>
      <c r="Q905">
        <v>1.02731609299917</v>
      </c>
      <c r="R905" t="s">
        <v>7</v>
      </c>
      <c r="S905">
        <v>1.35793874999944</v>
      </c>
      <c r="T905" t="s">
        <v>8</v>
      </c>
      <c r="U905">
        <v>1.4469616139995101</v>
      </c>
      <c r="V905" t="s">
        <v>7</v>
      </c>
      <c r="W905">
        <v>1.58038807199955</v>
      </c>
      <c r="X905" t="s">
        <v>8</v>
      </c>
      <c r="Y905">
        <v>1.6631374469998199</v>
      </c>
      <c r="Z905" t="s">
        <v>7</v>
      </c>
      <c r="AA905">
        <v>1.81175088499912</v>
      </c>
      <c r="AB905" t="s">
        <v>8</v>
      </c>
      <c r="AC905">
        <v>1.9034348949990001</v>
      </c>
      <c r="AD905" t="s">
        <v>4</v>
      </c>
      <c r="AE905">
        <v>2.34750614499898</v>
      </c>
    </row>
    <row r="906" spans="1:31" hidden="1" x14ac:dyDescent="0.25">
      <c r="A906" s="7">
        <v>42929</v>
      </c>
      <c r="B906" s="2" t="s">
        <v>59</v>
      </c>
      <c r="C906" s="3">
        <f>(COUNT(UserTrials[[#This Row],[Event 1]:[Time 56]])-2)/2</f>
        <v>5</v>
      </c>
      <c r="D906">
        <v>97</v>
      </c>
      <c r="E906" t="s">
        <v>46</v>
      </c>
      <c r="F906" t="s">
        <v>10</v>
      </c>
      <c r="G906" t="s">
        <v>44</v>
      </c>
      <c r="H906" t="s">
        <v>3</v>
      </c>
      <c r="I906" s="1">
        <v>8.1770012911874801E-6</v>
      </c>
      <c r="J906" t="s">
        <v>7</v>
      </c>
      <c r="K906">
        <v>0.58578578100059497</v>
      </c>
      <c r="L906" t="s">
        <v>8</v>
      </c>
      <c r="M906">
        <v>0.67112359300153901</v>
      </c>
      <c r="N906" t="s">
        <v>7</v>
      </c>
      <c r="O906">
        <v>1.00113135300125</v>
      </c>
      <c r="P906" t="s">
        <v>8</v>
      </c>
      <c r="Q906">
        <v>1.10371833300087</v>
      </c>
      <c r="R906" t="s">
        <v>7</v>
      </c>
      <c r="S906">
        <v>1.37861671800055</v>
      </c>
      <c r="T906" t="s">
        <v>8</v>
      </c>
      <c r="U906">
        <v>1.47402927000075</v>
      </c>
      <c r="V906" t="s">
        <v>7</v>
      </c>
      <c r="W906">
        <v>1.6027631240012801</v>
      </c>
      <c r="X906" t="s">
        <v>8</v>
      </c>
      <c r="Y906">
        <v>1.697125572</v>
      </c>
      <c r="Z906" t="s">
        <v>7</v>
      </c>
      <c r="AA906">
        <v>1.83969770700059</v>
      </c>
      <c r="AB906" t="s">
        <v>8</v>
      </c>
      <c r="AC906">
        <v>1.9530472380010899</v>
      </c>
      <c r="AD906" t="s">
        <v>4</v>
      </c>
      <c r="AE906">
        <v>2.4165202069998402</v>
      </c>
    </row>
    <row r="907" spans="1:31" hidden="1" x14ac:dyDescent="0.25">
      <c r="A907" s="7">
        <v>42929</v>
      </c>
      <c r="B907" s="2" t="s">
        <v>59</v>
      </c>
      <c r="C907" s="3">
        <f>(COUNT(UserTrials[[#This Row],[Event 1]:[Time 56]])-2)/2</f>
        <v>5</v>
      </c>
      <c r="D907">
        <v>98</v>
      </c>
      <c r="E907" t="s">
        <v>46</v>
      </c>
      <c r="F907" t="s">
        <v>10</v>
      </c>
      <c r="G907" t="s">
        <v>44</v>
      </c>
      <c r="H907" t="s">
        <v>3</v>
      </c>
      <c r="I907" s="1">
        <v>6.4059986470965601E-6</v>
      </c>
      <c r="J907" t="s">
        <v>7</v>
      </c>
      <c r="K907">
        <v>1.25712119699892</v>
      </c>
      <c r="L907" t="s">
        <v>8</v>
      </c>
      <c r="M907">
        <v>1.36917364500004</v>
      </c>
      <c r="N907" t="s">
        <v>7</v>
      </c>
      <c r="O907">
        <v>1.67682729099942</v>
      </c>
      <c r="P907" t="s">
        <v>8</v>
      </c>
      <c r="Q907">
        <v>1.781962654999</v>
      </c>
      <c r="R907" t="s">
        <v>7</v>
      </c>
      <c r="S907">
        <v>2.06647645699922</v>
      </c>
      <c r="T907" t="s">
        <v>8</v>
      </c>
      <c r="U907">
        <v>2.1687576029999001</v>
      </c>
      <c r="V907" t="s">
        <v>7</v>
      </c>
      <c r="W907">
        <v>2.2865640609998001</v>
      </c>
      <c r="X907" t="s">
        <v>8</v>
      </c>
      <c r="Y907">
        <v>2.3976741650003501</v>
      </c>
      <c r="Z907" t="s">
        <v>7</v>
      </c>
      <c r="AA907">
        <v>2.5357052069993999</v>
      </c>
      <c r="AB907" t="s">
        <v>8</v>
      </c>
      <c r="AC907">
        <v>2.6521507279994601</v>
      </c>
      <c r="AD907" t="s">
        <v>4</v>
      </c>
      <c r="AE907">
        <v>3.0161454669996601</v>
      </c>
    </row>
    <row r="908" spans="1:31" hidden="1" x14ac:dyDescent="0.25">
      <c r="A908" s="7">
        <v>42929</v>
      </c>
      <c r="B908" s="2" t="s">
        <v>59</v>
      </c>
      <c r="C908" s="3">
        <f>(COUNT(UserTrials[[#This Row],[Event 1]:[Time 56]])-2)/2</f>
        <v>5</v>
      </c>
      <c r="D908">
        <v>99</v>
      </c>
      <c r="E908" t="s">
        <v>46</v>
      </c>
      <c r="F908" t="s">
        <v>10</v>
      </c>
      <c r="G908" t="s">
        <v>44</v>
      </c>
      <c r="H908" t="s">
        <v>3</v>
      </c>
      <c r="I908" s="1">
        <v>4.7909998102113596E-6</v>
      </c>
      <c r="J908" t="s">
        <v>7</v>
      </c>
      <c r="K908">
        <v>0.98689312399983398</v>
      </c>
      <c r="L908" t="s">
        <v>8</v>
      </c>
      <c r="M908">
        <v>1.1009652599987001</v>
      </c>
      <c r="N908" t="s">
        <v>7</v>
      </c>
      <c r="O908">
        <v>1.4303597910002199</v>
      </c>
      <c r="P908" t="s">
        <v>8</v>
      </c>
      <c r="Q908">
        <v>1.5222659359988</v>
      </c>
      <c r="R908" t="s">
        <v>7</v>
      </c>
      <c r="S908">
        <v>1.82561843599978</v>
      </c>
      <c r="T908" t="s">
        <v>8</v>
      </c>
      <c r="U908">
        <v>1.91299635299947</v>
      </c>
      <c r="V908" t="s">
        <v>7</v>
      </c>
      <c r="W908">
        <v>2.0582240089988701</v>
      </c>
      <c r="X908" t="s">
        <v>8</v>
      </c>
      <c r="Y908">
        <v>2.16522015499867</v>
      </c>
      <c r="Z908" t="s">
        <v>7</v>
      </c>
      <c r="AA908">
        <v>2.3328113009993099</v>
      </c>
      <c r="AB908" t="s">
        <v>8</v>
      </c>
      <c r="AC908">
        <v>2.4445716129994199</v>
      </c>
      <c r="AD908" t="s">
        <v>4</v>
      </c>
      <c r="AE908">
        <v>3.1287044780001398</v>
      </c>
    </row>
    <row r="909" spans="1:31" hidden="1" x14ac:dyDescent="0.25">
      <c r="A909" s="7">
        <v>42929</v>
      </c>
      <c r="B909" s="2" t="s">
        <v>59</v>
      </c>
      <c r="C909" s="3">
        <f>(COUNT(UserTrials[[#This Row],[Event 1]:[Time 56]])-2)/2</f>
        <v>5</v>
      </c>
      <c r="D909">
        <v>100</v>
      </c>
      <c r="E909" t="s">
        <v>46</v>
      </c>
      <c r="F909" t="s">
        <v>10</v>
      </c>
      <c r="G909" t="s">
        <v>44</v>
      </c>
      <c r="H909" t="s">
        <v>3</v>
      </c>
      <c r="I909" s="1">
        <v>6.3020015659276396E-6</v>
      </c>
      <c r="J909" t="s">
        <v>7</v>
      </c>
      <c r="K909">
        <v>0.74049125000055904</v>
      </c>
      <c r="L909" t="s">
        <v>8</v>
      </c>
      <c r="M909">
        <v>0.84272364600110405</v>
      </c>
      <c r="N909" t="s">
        <v>7</v>
      </c>
      <c r="O909">
        <v>1.1465125000013301</v>
      </c>
      <c r="P909" t="s">
        <v>8</v>
      </c>
      <c r="Q909">
        <v>1.2344998429998599</v>
      </c>
      <c r="R909" t="s">
        <v>7</v>
      </c>
      <c r="S909">
        <v>1.56136661400159</v>
      </c>
      <c r="T909" t="s">
        <v>8</v>
      </c>
      <c r="U909">
        <v>1.6397991660014599</v>
      </c>
      <c r="V909" t="s">
        <v>7</v>
      </c>
      <c r="W909">
        <v>1.7801691140011799</v>
      </c>
      <c r="X909" t="s">
        <v>8</v>
      </c>
      <c r="Y909">
        <v>1.8634576559998</v>
      </c>
      <c r="Z909" t="s">
        <v>7</v>
      </c>
      <c r="AA909">
        <v>2.0018257810006599</v>
      </c>
      <c r="AB909" t="s">
        <v>8</v>
      </c>
      <c r="AC909">
        <v>2.10062453099999</v>
      </c>
      <c r="AD909" t="s">
        <v>4</v>
      </c>
      <c r="AE909">
        <v>2.49209156200049</v>
      </c>
    </row>
    <row r="910" spans="1:31" hidden="1" x14ac:dyDescent="0.25">
      <c r="A910" s="7">
        <v>42929</v>
      </c>
      <c r="B910" s="2" t="s">
        <v>59</v>
      </c>
      <c r="C910" s="3">
        <f>(COUNT(UserTrials[[#This Row],[Event 1]:[Time 56]])-2)/2</f>
        <v>5</v>
      </c>
      <c r="D910">
        <v>101</v>
      </c>
      <c r="E910" t="s">
        <v>46</v>
      </c>
      <c r="F910" t="s">
        <v>11</v>
      </c>
      <c r="G910" t="s">
        <v>44</v>
      </c>
      <c r="H910" t="s">
        <v>3</v>
      </c>
      <c r="I910" s="1">
        <v>9.5830000645946694E-6</v>
      </c>
      <c r="J910" t="s">
        <v>7</v>
      </c>
      <c r="K910">
        <v>2.0953879160006101</v>
      </c>
      <c r="L910" t="s">
        <v>8</v>
      </c>
      <c r="M910">
        <v>2.17664244700063</v>
      </c>
      <c r="N910" t="s">
        <v>7</v>
      </c>
      <c r="O910">
        <v>2.4518207800010701</v>
      </c>
      <c r="P910" t="s">
        <v>8</v>
      </c>
      <c r="Q910">
        <v>2.52959614500105</v>
      </c>
      <c r="R910" t="s">
        <v>7</v>
      </c>
      <c r="S910">
        <v>2.8324299470004899</v>
      </c>
      <c r="T910" t="s">
        <v>8</v>
      </c>
      <c r="U910">
        <v>2.8793349990010002</v>
      </c>
      <c r="V910" t="s">
        <v>7</v>
      </c>
      <c r="W910">
        <v>2.9952399989997498</v>
      </c>
      <c r="X910" t="s">
        <v>8</v>
      </c>
      <c r="Y910">
        <v>3.07130718600092</v>
      </c>
      <c r="Z910" t="s">
        <v>7</v>
      </c>
      <c r="AA910">
        <v>3.2082178109994799</v>
      </c>
      <c r="AB910" t="s">
        <v>8</v>
      </c>
      <c r="AC910">
        <v>3.3202874990001798</v>
      </c>
      <c r="AD910" t="s">
        <v>4</v>
      </c>
      <c r="AE910">
        <v>3.7122934359995199</v>
      </c>
    </row>
    <row r="911" spans="1:31" hidden="1" x14ac:dyDescent="0.25">
      <c r="A911" s="7">
        <v>42929</v>
      </c>
      <c r="B911" s="2" t="s">
        <v>59</v>
      </c>
      <c r="C911" s="3">
        <f>(COUNT(UserTrials[[#This Row],[Event 1]:[Time 56]])-2)/2</f>
        <v>5</v>
      </c>
      <c r="D911">
        <v>102</v>
      </c>
      <c r="E911" t="s">
        <v>46</v>
      </c>
      <c r="F911" t="s">
        <v>11</v>
      </c>
      <c r="G911" t="s">
        <v>44</v>
      </c>
      <c r="H911" t="s">
        <v>3</v>
      </c>
      <c r="I911" s="1">
        <v>9.0619996626628495E-6</v>
      </c>
      <c r="J911" t="s">
        <v>7</v>
      </c>
      <c r="K911">
        <v>5.9121954659985896</v>
      </c>
      <c r="L911" t="s">
        <v>8</v>
      </c>
      <c r="M911">
        <v>5.9903348930001803</v>
      </c>
      <c r="N911" t="s">
        <v>7</v>
      </c>
      <c r="O911">
        <v>6.29316390399981</v>
      </c>
      <c r="P911" t="s">
        <v>8</v>
      </c>
      <c r="Q911">
        <v>6.3737238510002499</v>
      </c>
      <c r="R911" t="s">
        <v>7</v>
      </c>
      <c r="S911">
        <v>6.7019073929986899</v>
      </c>
      <c r="T911" t="s">
        <v>8</v>
      </c>
      <c r="U911">
        <v>6.7965130180000397</v>
      </c>
      <c r="V911" t="s">
        <v>7</v>
      </c>
      <c r="W911">
        <v>6.8971744239988704</v>
      </c>
      <c r="X911" t="s">
        <v>8</v>
      </c>
      <c r="Y911">
        <v>6.9876204659994903</v>
      </c>
      <c r="Z911" t="s">
        <v>7</v>
      </c>
      <c r="AA911">
        <v>7.1424148930000202</v>
      </c>
      <c r="AB911" t="s">
        <v>8</v>
      </c>
      <c r="AC911">
        <v>7.2422678089988004</v>
      </c>
      <c r="AD911" t="s">
        <v>4</v>
      </c>
      <c r="AE911">
        <v>7.9067087469993496</v>
      </c>
    </row>
    <row r="912" spans="1:31" hidden="1" x14ac:dyDescent="0.25">
      <c r="A912" s="7">
        <v>42929</v>
      </c>
      <c r="B912" s="2" t="s">
        <v>59</v>
      </c>
      <c r="C912" s="3">
        <f>(COUNT(UserTrials[[#This Row],[Event 1]:[Time 56]])-2)/2</f>
        <v>5</v>
      </c>
      <c r="D912">
        <v>103</v>
      </c>
      <c r="E912" t="s">
        <v>46</v>
      </c>
      <c r="F912" t="s">
        <v>11</v>
      </c>
      <c r="G912" t="s">
        <v>44</v>
      </c>
      <c r="H912" t="s">
        <v>3</v>
      </c>
      <c r="I912" s="1">
        <v>4.9999998736893699E-6</v>
      </c>
      <c r="J912" t="s">
        <v>7</v>
      </c>
      <c r="K912">
        <v>1.07251437400009</v>
      </c>
      <c r="L912" t="s">
        <v>8</v>
      </c>
      <c r="M912">
        <v>1.1677569260009399</v>
      </c>
      <c r="N912" t="s">
        <v>7</v>
      </c>
      <c r="O912">
        <v>1.5343895300011301</v>
      </c>
      <c r="P912" t="s">
        <v>8</v>
      </c>
      <c r="Q912">
        <v>1.6014563010012299</v>
      </c>
      <c r="R912" t="s">
        <v>7</v>
      </c>
      <c r="S912">
        <v>1.9280716129997</v>
      </c>
      <c r="T912" t="s">
        <v>8</v>
      </c>
      <c r="U912">
        <v>1.99014479000106</v>
      </c>
      <c r="V912" t="s">
        <v>7</v>
      </c>
      <c r="W912">
        <v>2.1094235400014401</v>
      </c>
      <c r="X912" t="s">
        <v>8</v>
      </c>
      <c r="Y912">
        <v>2.1903475510007402</v>
      </c>
      <c r="Z912" t="s">
        <v>7</v>
      </c>
      <c r="AA912">
        <v>2.3503498940008201</v>
      </c>
      <c r="AB912" t="s">
        <v>8</v>
      </c>
      <c r="AC912">
        <v>2.4524431240006299</v>
      </c>
      <c r="AD912" t="s">
        <v>4</v>
      </c>
      <c r="AE912">
        <v>3.1164707799998701</v>
      </c>
    </row>
    <row r="913" spans="1:35" hidden="1" x14ac:dyDescent="0.25">
      <c r="A913" s="7">
        <v>42929</v>
      </c>
      <c r="B913" s="2" t="s">
        <v>59</v>
      </c>
      <c r="C913" s="3">
        <f>(COUNT(UserTrials[[#This Row],[Event 1]:[Time 56]])-2)/2</f>
        <v>5</v>
      </c>
      <c r="D913">
        <v>104</v>
      </c>
      <c r="E913" t="s">
        <v>46</v>
      </c>
      <c r="F913" t="s">
        <v>11</v>
      </c>
      <c r="G913" t="s">
        <v>44</v>
      </c>
      <c r="H913" t="s">
        <v>3</v>
      </c>
      <c r="I913" s="1">
        <v>4.1139992390526399E-6</v>
      </c>
      <c r="J913" t="s">
        <v>7</v>
      </c>
      <c r="K913">
        <v>2.90463973799887</v>
      </c>
      <c r="L913" t="s">
        <v>8</v>
      </c>
      <c r="M913">
        <v>2.9962203630002402</v>
      </c>
      <c r="N913" t="s">
        <v>7</v>
      </c>
      <c r="O913">
        <v>3.4203236439989202</v>
      </c>
      <c r="P913" t="s">
        <v>8</v>
      </c>
      <c r="Q913">
        <v>3.5049992690001002</v>
      </c>
      <c r="R913" t="s">
        <v>7</v>
      </c>
      <c r="S913">
        <v>3.9523506749992499</v>
      </c>
      <c r="T913" t="s">
        <v>8</v>
      </c>
      <c r="U913">
        <v>4.0329155709987301</v>
      </c>
      <c r="V913" t="s">
        <v>7</v>
      </c>
      <c r="W913">
        <v>4.1735747379989299</v>
      </c>
      <c r="X913" t="s">
        <v>8</v>
      </c>
      <c r="Y913">
        <v>4.2562408829999097</v>
      </c>
      <c r="Z913" t="s">
        <v>7</v>
      </c>
      <c r="AA913">
        <v>4.4004552579990497</v>
      </c>
      <c r="AB913" t="s">
        <v>8</v>
      </c>
      <c r="AC913">
        <v>4.5037224979987496</v>
      </c>
      <c r="AD913" t="s">
        <v>4</v>
      </c>
      <c r="AE913">
        <v>5.2172708309990403</v>
      </c>
    </row>
    <row r="914" spans="1:35" hidden="1" x14ac:dyDescent="0.25">
      <c r="A914" s="7">
        <v>42929</v>
      </c>
      <c r="B914" s="2" t="s">
        <v>59</v>
      </c>
      <c r="C914" s="3">
        <f>(COUNT(UserTrials[[#This Row],[Event 1]:[Time 56]])-2)/2</f>
        <v>5</v>
      </c>
      <c r="D914">
        <v>105</v>
      </c>
      <c r="E914" t="s">
        <v>46</v>
      </c>
      <c r="F914" t="s">
        <v>11</v>
      </c>
      <c r="G914" t="s">
        <v>44</v>
      </c>
      <c r="H914" t="s">
        <v>3</v>
      </c>
      <c r="I914" s="1">
        <v>8.8019987742882205E-6</v>
      </c>
      <c r="J914" t="s">
        <v>7</v>
      </c>
      <c r="K914">
        <v>0.59288218699839401</v>
      </c>
      <c r="L914" t="s">
        <v>8</v>
      </c>
      <c r="M914">
        <v>0.67927557299844898</v>
      </c>
      <c r="N914" t="s">
        <v>7</v>
      </c>
      <c r="O914">
        <v>1.0716568219995599</v>
      </c>
      <c r="P914" t="s">
        <v>8</v>
      </c>
      <c r="Q914">
        <v>1.14348130199869</v>
      </c>
      <c r="R914" t="s">
        <v>7</v>
      </c>
      <c r="S914">
        <v>1.5035307809994201</v>
      </c>
      <c r="T914" t="s">
        <v>8</v>
      </c>
      <c r="U914">
        <v>1.5908840619995299</v>
      </c>
      <c r="V914" t="s">
        <v>7</v>
      </c>
      <c r="W914">
        <v>1.70469947799938</v>
      </c>
      <c r="X914" t="s">
        <v>8</v>
      </c>
      <c r="Y914">
        <v>1.7994703639997101</v>
      </c>
      <c r="Z914" t="s">
        <v>7</v>
      </c>
      <c r="AA914">
        <v>1.94258505099969</v>
      </c>
      <c r="AB914" t="s">
        <v>8</v>
      </c>
      <c r="AC914">
        <v>2.0526879679982799</v>
      </c>
      <c r="AD914" t="s">
        <v>4</v>
      </c>
      <c r="AE914">
        <v>2.5904147379987901</v>
      </c>
    </row>
    <row r="915" spans="1:35" hidden="1" x14ac:dyDescent="0.25">
      <c r="A915" s="7">
        <v>42929</v>
      </c>
      <c r="B915" s="2" t="s">
        <v>59</v>
      </c>
      <c r="C915" s="3">
        <f>(COUNT(UserTrials[[#This Row],[Event 1]:[Time 56]])-2)/2</f>
        <v>5</v>
      </c>
      <c r="D915">
        <v>106</v>
      </c>
      <c r="E915" t="s">
        <v>47</v>
      </c>
      <c r="F915" t="s">
        <v>6</v>
      </c>
      <c r="G915" t="s">
        <v>44</v>
      </c>
      <c r="H915" t="s">
        <v>3</v>
      </c>
      <c r="I915" s="1">
        <v>3.8540001696674102E-6</v>
      </c>
      <c r="J915" t="s">
        <v>7</v>
      </c>
      <c r="K915">
        <v>75.545039345999598</v>
      </c>
      <c r="L915" t="s">
        <v>8</v>
      </c>
      <c r="M915">
        <v>75.5989797109996</v>
      </c>
      <c r="N915" t="s">
        <v>7</v>
      </c>
      <c r="O915">
        <v>75.681413148000502</v>
      </c>
      <c r="P915" t="s">
        <v>8</v>
      </c>
      <c r="Q915">
        <v>75.739304033999304</v>
      </c>
      <c r="R915" t="s">
        <v>7</v>
      </c>
      <c r="S915">
        <v>75.835565960998693</v>
      </c>
      <c r="T915" t="s">
        <v>8</v>
      </c>
      <c r="U915">
        <v>75.891439867000301</v>
      </c>
      <c r="V915" t="s">
        <v>7</v>
      </c>
      <c r="W915">
        <v>76.005617106999097</v>
      </c>
      <c r="X915" t="s">
        <v>8</v>
      </c>
      <c r="Y915">
        <v>76.081599189999906</v>
      </c>
      <c r="Z915" t="s">
        <v>7</v>
      </c>
      <c r="AA915">
        <v>76.242296012998807</v>
      </c>
      <c r="AB915" t="s">
        <v>8</v>
      </c>
      <c r="AC915">
        <v>76.3073559089989</v>
      </c>
      <c r="AD915" t="s">
        <v>4</v>
      </c>
      <c r="AE915">
        <v>76.870850231000006</v>
      </c>
    </row>
    <row r="916" spans="1:35" x14ac:dyDescent="0.25">
      <c r="A916" s="7">
        <v>42929</v>
      </c>
      <c r="B916" s="3" t="s">
        <v>56</v>
      </c>
      <c r="C916" s="3">
        <f>(COUNT(UserTrials[[#This Row],[Event 1]:[Time 56]])-2)/2</f>
        <v>6</v>
      </c>
      <c r="D916">
        <v>107</v>
      </c>
      <c r="E916" t="s">
        <v>46</v>
      </c>
      <c r="F916" t="s">
        <v>6</v>
      </c>
      <c r="G916" t="s">
        <v>44</v>
      </c>
      <c r="H916" t="s">
        <v>3</v>
      </c>
      <c r="I916" s="1">
        <v>1.1979000191786299E-5</v>
      </c>
      <c r="J916" t="s">
        <v>7</v>
      </c>
      <c r="K916">
        <v>0.61508229099854295</v>
      </c>
      <c r="L916" t="s">
        <v>8</v>
      </c>
      <c r="M916">
        <v>0.69207479099895797</v>
      </c>
      <c r="N916" t="s">
        <v>7</v>
      </c>
      <c r="O916">
        <v>0.84425822799857997</v>
      </c>
      <c r="P916" t="s">
        <v>8</v>
      </c>
      <c r="Q916">
        <v>0.92304947799857395</v>
      </c>
      <c r="R916" t="s">
        <v>7</v>
      </c>
      <c r="S916">
        <v>1.0730607799996501</v>
      </c>
      <c r="T916" t="s">
        <v>8</v>
      </c>
      <c r="U916">
        <v>1.1632321870001701</v>
      </c>
      <c r="V916" t="s">
        <v>7</v>
      </c>
      <c r="W916">
        <v>1.3217692700000001</v>
      </c>
      <c r="X916" t="s">
        <v>8</v>
      </c>
      <c r="Y916">
        <v>1.42374666599971</v>
      </c>
      <c r="Z916" t="s">
        <v>7</v>
      </c>
      <c r="AA916">
        <v>1.7663440609994701</v>
      </c>
      <c r="AB916" t="s">
        <v>8</v>
      </c>
      <c r="AC916">
        <v>1.8633870300000099</v>
      </c>
      <c r="AD916" t="s">
        <v>7</v>
      </c>
      <c r="AE916">
        <v>2.01772260299912</v>
      </c>
      <c r="AF916" t="s">
        <v>8</v>
      </c>
      <c r="AG916">
        <v>2.1068957799998298</v>
      </c>
      <c r="AH916" t="s">
        <v>4</v>
      </c>
      <c r="AI916">
        <v>2.4737029669995501</v>
      </c>
    </row>
    <row r="917" spans="1:35" x14ac:dyDescent="0.25">
      <c r="A917" s="7">
        <v>42929</v>
      </c>
      <c r="B917" s="3" t="s">
        <v>56</v>
      </c>
      <c r="C917" s="3">
        <f>(COUNT(UserTrials[[#This Row],[Event 1]:[Time 56]])-2)/2</f>
        <v>6</v>
      </c>
      <c r="D917">
        <v>108</v>
      </c>
      <c r="E917" t="s">
        <v>46</v>
      </c>
      <c r="F917" t="s">
        <v>6</v>
      </c>
      <c r="G917" t="s">
        <v>44</v>
      </c>
      <c r="H917" t="s">
        <v>3</v>
      </c>
      <c r="I917" s="1">
        <v>3.3860014809761099E-6</v>
      </c>
      <c r="J917" t="s">
        <v>7</v>
      </c>
      <c r="K917">
        <v>0.601805521000642</v>
      </c>
      <c r="L917" t="s">
        <v>8</v>
      </c>
      <c r="M917">
        <v>0.68024302100093303</v>
      </c>
      <c r="N917" t="s">
        <v>7</v>
      </c>
      <c r="O917">
        <v>0.86687901000004697</v>
      </c>
      <c r="P917" t="s">
        <v>8</v>
      </c>
      <c r="Q917">
        <v>0.95857286499995098</v>
      </c>
      <c r="R917" t="s">
        <v>7</v>
      </c>
      <c r="S917">
        <v>1.09565171900067</v>
      </c>
      <c r="T917" t="s">
        <v>8</v>
      </c>
      <c r="U917">
        <v>1.1838740620005399</v>
      </c>
      <c r="V917" t="s">
        <v>7</v>
      </c>
      <c r="W917">
        <v>1.34321932300008</v>
      </c>
      <c r="X917" t="s">
        <v>8</v>
      </c>
      <c r="Y917">
        <v>1.44572166600119</v>
      </c>
      <c r="Z917" t="s">
        <v>7</v>
      </c>
      <c r="AA917">
        <v>1.8055539060005601</v>
      </c>
      <c r="AB917" t="s">
        <v>8</v>
      </c>
      <c r="AC917">
        <v>1.91919109300033</v>
      </c>
      <c r="AD917" t="s">
        <v>7</v>
      </c>
      <c r="AE917">
        <v>2.05191541600106</v>
      </c>
      <c r="AF917" t="s">
        <v>8</v>
      </c>
      <c r="AG917">
        <v>2.1574009370015101</v>
      </c>
      <c r="AH917" t="s">
        <v>4</v>
      </c>
      <c r="AI917">
        <v>2.5785403120007602</v>
      </c>
    </row>
    <row r="918" spans="1:35" x14ac:dyDescent="0.25">
      <c r="A918" s="7">
        <v>42929</v>
      </c>
      <c r="B918" s="3" t="s">
        <v>56</v>
      </c>
      <c r="C918" s="3">
        <f>(COUNT(UserTrials[[#This Row],[Event 1]:[Time 56]])-2)/2</f>
        <v>6</v>
      </c>
      <c r="D918">
        <v>109</v>
      </c>
      <c r="E918" t="s">
        <v>46</v>
      </c>
      <c r="F918" t="s">
        <v>6</v>
      </c>
      <c r="G918" t="s">
        <v>44</v>
      </c>
      <c r="H918" t="s">
        <v>3</v>
      </c>
      <c r="I918" s="1">
        <v>4.7919984353939004E-6</v>
      </c>
      <c r="J918" t="s">
        <v>7</v>
      </c>
      <c r="K918">
        <v>0.66907510399869297</v>
      </c>
      <c r="L918" t="s">
        <v>8</v>
      </c>
      <c r="M918">
        <v>0.76174453099883899</v>
      </c>
      <c r="N918" t="s">
        <v>7</v>
      </c>
      <c r="O918">
        <v>0.91363536499920806</v>
      </c>
      <c r="P918" t="s">
        <v>8</v>
      </c>
      <c r="Q918">
        <v>1.0029267709996901</v>
      </c>
      <c r="R918" t="s">
        <v>7</v>
      </c>
      <c r="S918">
        <v>1.15277322899964</v>
      </c>
      <c r="T918" t="s">
        <v>8</v>
      </c>
      <c r="U918">
        <v>1.2413541149999201</v>
      </c>
      <c r="V918" t="s">
        <v>7</v>
      </c>
      <c r="W918">
        <v>1.3994407289992501</v>
      </c>
      <c r="X918" t="s">
        <v>8</v>
      </c>
      <c r="Y918">
        <v>1.53296843699899</v>
      </c>
      <c r="Z918" t="s">
        <v>7</v>
      </c>
      <c r="AA918">
        <v>1.8778153119983401</v>
      </c>
      <c r="AB918" t="s">
        <v>8</v>
      </c>
      <c r="AC918">
        <v>1.9799395309982999</v>
      </c>
      <c r="AD918" t="s">
        <v>7</v>
      </c>
      <c r="AE918">
        <v>2.1308049999988699</v>
      </c>
      <c r="AF918" t="s">
        <v>8</v>
      </c>
      <c r="AG918">
        <v>2.2426531769997302</v>
      </c>
      <c r="AH918" t="s">
        <v>4</v>
      </c>
      <c r="AI918">
        <v>2.67259083299904</v>
      </c>
    </row>
    <row r="919" spans="1:35" x14ac:dyDescent="0.25">
      <c r="A919" s="7">
        <v>42929</v>
      </c>
      <c r="B919" s="3" t="s">
        <v>56</v>
      </c>
      <c r="C919" s="3">
        <f>(COUNT(UserTrials[[#This Row],[Event 1]:[Time 56]])-2)/2</f>
        <v>6</v>
      </c>
      <c r="D919">
        <v>110</v>
      </c>
      <c r="E919" t="s">
        <v>46</v>
      </c>
      <c r="F919" t="s">
        <v>6</v>
      </c>
      <c r="G919" t="s">
        <v>44</v>
      </c>
      <c r="H919" t="s">
        <v>3</v>
      </c>
      <c r="I919" s="1">
        <v>4.3229993025306604E-6</v>
      </c>
      <c r="J919" t="s">
        <v>7</v>
      </c>
      <c r="K919">
        <v>0.77325994700004197</v>
      </c>
      <c r="L919" t="s">
        <v>8</v>
      </c>
      <c r="M919">
        <v>0.86965057199995499</v>
      </c>
      <c r="N919" t="s">
        <v>7</v>
      </c>
      <c r="O919">
        <v>1.03064583299965</v>
      </c>
      <c r="P919" t="s">
        <v>8</v>
      </c>
      <c r="Q919">
        <v>1.12387260299874</v>
      </c>
      <c r="R919" t="s">
        <v>7</v>
      </c>
      <c r="S919">
        <v>1.2694565620004099</v>
      </c>
      <c r="T919" t="s">
        <v>8</v>
      </c>
      <c r="U919">
        <v>1.3707231759999501</v>
      </c>
      <c r="V919" t="s">
        <v>7</v>
      </c>
      <c r="W919">
        <v>1.5547669259995001</v>
      </c>
      <c r="X919" t="s">
        <v>8</v>
      </c>
      <c r="Y919">
        <v>1.6721461449997099</v>
      </c>
      <c r="Z919" t="s">
        <v>7</v>
      </c>
      <c r="AA919">
        <v>2.06346182199922</v>
      </c>
      <c r="AB919" t="s">
        <v>8</v>
      </c>
      <c r="AC919">
        <v>2.1255591659992201</v>
      </c>
      <c r="AD919" t="s">
        <v>7</v>
      </c>
      <c r="AE919">
        <v>2.3442811450004202</v>
      </c>
      <c r="AF919" t="s">
        <v>8</v>
      </c>
      <c r="AG919">
        <v>2.4433803629999602</v>
      </c>
      <c r="AH919" t="s">
        <v>4</v>
      </c>
      <c r="AI919">
        <v>2.8638552590000401</v>
      </c>
    </row>
    <row r="920" spans="1:35" x14ac:dyDescent="0.25">
      <c r="A920" s="7">
        <v>42929</v>
      </c>
      <c r="B920" s="3" t="s">
        <v>56</v>
      </c>
      <c r="C920" s="3">
        <f>(COUNT(UserTrials[[#This Row],[Event 1]:[Time 56]])-2)/2</f>
        <v>6</v>
      </c>
      <c r="D920">
        <v>111</v>
      </c>
      <c r="E920" t="s">
        <v>46</v>
      </c>
      <c r="F920" t="s">
        <v>6</v>
      </c>
      <c r="G920" t="s">
        <v>44</v>
      </c>
      <c r="H920" t="s">
        <v>3</v>
      </c>
      <c r="I920" s="1">
        <v>3.4889999369624998E-6</v>
      </c>
      <c r="J920" t="s">
        <v>7</v>
      </c>
      <c r="K920">
        <v>0.69973911399938504</v>
      </c>
      <c r="L920" t="s">
        <v>8</v>
      </c>
      <c r="M920">
        <v>0.78205473900015898</v>
      </c>
      <c r="N920" t="s">
        <v>7</v>
      </c>
      <c r="O920">
        <v>0.93875036400095202</v>
      </c>
      <c r="P920" t="s">
        <v>8</v>
      </c>
      <c r="Q920">
        <v>1.01910796800075</v>
      </c>
      <c r="R920" t="s">
        <v>7</v>
      </c>
      <c r="S920">
        <v>1.1764583330004801</v>
      </c>
      <c r="T920" t="s">
        <v>8</v>
      </c>
      <c r="U920">
        <v>1.27256869700067</v>
      </c>
      <c r="V920" t="s">
        <v>7</v>
      </c>
      <c r="W920">
        <v>1.4398360409995801</v>
      </c>
      <c r="X920" t="s">
        <v>8</v>
      </c>
      <c r="Y920">
        <v>1.56488807200003</v>
      </c>
      <c r="Z920" t="s">
        <v>7</v>
      </c>
      <c r="AA920">
        <v>1.9605970819993599</v>
      </c>
      <c r="AB920" t="s">
        <v>8</v>
      </c>
      <c r="AC920">
        <v>2.0521241660007901</v>
      </c>
      <c r="AD920" t="s">
        <v>7</v>
      </c>
      <c r="AE920">
        <v>2.2361417179999901</v>
      </c>
      <c r="AF920" t="s">
        <v>8</v>
      </c>
      <c r="AG920">
        <v>2.3303545819999201</v>
      </c>
      <c r="AH920" t="s">
        <v>4</v>
      </c>
      <c r="AI920">
        <v>2.6889983319997501</v>
      </c>
    </row>
    <row r="921" spans="1:35" x14ac:dyDescent="0.25">
      <c r="A921" s="7">
        <v>42929</v>
      </c>
      <c r="B921" s="3" t="s">
        <v>56</v>
      </c>
      <c r="C921" s="3">
        <f>(COUNT(UserTrials[[#This Row],[Event 1]:[Time 56]])-2)/2</f>
        <v>6</v>
      </c>
      <c r="D921">
        <v>112</v>
      </c>
      <c r="E921" t="s">
        <v>46</v>
      </c>
      <c r="F921" t="s">
        <v>6</v>
      </c>
      <c r="G921" t="s">
        <v>44</v>
      </c>
      <c r="H921" t="s">
        <v>3</v>
      </c>
      <c r="I921" s="1">
        <v>3.8540001696674102E-6</v>
      </c>
      <c r="J921" t="s">
        <v>7</v>
      </c>
      <c r="K921">
        <v>0.76207796900052904</v>
      </c>
      <c r="L921" t="s">
        <v>8</v>
      </c>
      <c r="M921">
        <v>0.82518499999969197</v>
      </c>
      <c r="N921" t="s">
        <v>7</v>
      </c>
      <c r="O921">
        <v>1.0240202599998101</v>
      </c>
      <c r="P921" t="s">
        <v>8</v>
      </c>
      <c r="Q921">
        <v>1.1106720829993699</v>
      </c>
      <c r="R921" t="s">
        <v>7</v>
      </c>
      <c r="S921">
        <v>1.2637456769989499</v>
      </c>
      <c r="T921" t="s">
        <v>8</v>
      </c>
      <c r="U921">
        <v>1.3848528119997301</v>
      </c>
      <c r="V921" t="s">
        <v>7</v>
      </c>
      <c r="W921">
        <v>1.5507482809989499</v>
      </c>
      <c r="X921" t="s">
        <v>8</v>
      </c>
      <c r="Y921">
        <v>1.6744830730003699</v>
      </c>
      <c r="Z921" t="s">
        <v>7</v>
      </c>
      <c r="AA921">
        <v>2.1209029159999702</v>
      </c>
      <c r="AB921" t="s">
        <v>8</v>
      </c>
      <c r="AC921">
        <v>2.23077635399931</v>
      </c>
      <c r="AD921" t="s">
        <v>7</v>
      </c>
      <c r="AE921">
        <v>2.4475214579997502</v>
      </c>
      <c r="AF921" t="s">
        <v>8</v>
      </c>
      <c r="AG921">
        <v>2.5659244260004899</v>
      </c>
      <c r="AH921" t="s">
        <v>4</v>
      </c>
      <c r="AI921">
        <v>2.9578023949998098</v>
      </c>
    </row>
    <row r="922" spans="1:35" x14ac:dyDescent="0.25">
      <c r="A922" s="7">
        <v>42929</v>
      </c>
      <c r="B922" s="3" t="s">
        <v>56</v>
      </c>
      <c r="C922" s="3">
        <f>(COUNT(UserTrials[[#This Row],[Event 1]:[Time 56]])-2)/2</f>
        <v>6</v>
      </c>
      <c r="D922">
        <v>113</v>
      </c>
      <c r="E922" t="s">
        <v>46</v>
      </c>
      <c r="F922" t="s">
        <v>6</v>
      </c>
      <c r="G922" t="s">
        <v>44</v>
      </c>
      <c r="H922" t="s">
        <v>3</v>
      </c>
      <c r="I922" s="1">
        <v>5.8330006140749902E-6</v>
      </c>
      <c r="J922" t="s">
        <v>7</v>
      </c>
      <c r="K922">
        <v>0.70828411399998004</v>
      </c>
      <c r="L922" t="s">
        <v>8</v>
      </c>
      <c r="M922">
        <v>0.81753104100062002</v>
      </c>
      <c r="N922" t="s">
        <v>7</v>
      </c>
      <c r="O922">
        <v>0.96269369800029303</v>
      </c>
      <c r="P922" t="s">
        <v>8</v>
      </c>
      <c r="Q922">
        <v>1.0752408850003099</v>
      </c>
      <c r="R922" t="s">
        <v>7</v>
      </c>
      <c r="S922">
        <v>1.2465625000004299</v>
      </c>
      <c r="T922" t="s">
        <v>8</v>
      </c>
      <c r="U922">
        <v>1.3819578640013701</v>
      </c>
      <c r="V922" t="s">
        <v>7</v>
      </c>
      <c r="W922">
        <v>1.5429380719997401</v>
      </c>
      <c r="X922" t="s">
        <v>8</v>
      </c>
      <c r="Y922">
        <v>1.68342838500029</v>
      </c>
      <c r="Z922" t="s">
        <v>7</v>
      </c>
      <c r="AA922">
        <v>2.0774770300013099</v>
      </c>
      <c r="AB922" t="s">
        <v>8</v>
      </c>
      <c r="AC922">
        <v>2.20046739500139</v>
      </c>
      <c r="AD922" t="s">
        <v>7</v>
      </c>
      <c r="AE922">
        <v>2.38086109300093</v>
      </c>
      <c r="AF922" t="s">
        <v>8</v>
      </c>
      <c r="AG922">
        <v>2.5057640619997898</v>
      </c>
      <c r="AH922" t="s">
        <v>4</v>
      </c>
      <c r="AI922">
        <v>2.9467599990002702</v>
      </c>
    </row>
    <row r="923" spans="1:35" x14ac:dyDescent="0.25">
      <c r="A923" s="7">
        <v>42929</v>
      </c>
      <c r="B923" s="3" t="s">
        <v>56</v>
      </c>
      <c r="C923" s="3">
        <f>(COUNT(UserTrials[[#This Row],[Event 1]:[Time 56]])-2)/2</f>
        <v>6</v>
      </c>
      <c r="D923">
        <v>114</v>
      </c>
      <c r="E923" t="s">
        <v>46</v>
      </c>
      <c r="F923" t="s">
        <v>6</v>
      </c>
      <c r="G923" t="s">
        <v>44</v>
      </c>
      <c r="H923" t="s">
        <v>3</v>
      </c>
      <c r="I923" s="1">
        <v>4.8430010792799201E-6</v>
      </c>
      <c r="J923" t="s">
        <v>7</v>
      </c>
      <c r="K923">
        <v>0.66121838500111996</v>
      </c>
      <c r="L923" t="s">
        <v>8</v>
      </c>
      <c r="M923">
        <v>0.75687843699961299</v>
      </c>
      <c r="N923" t="s">
        <v>7</v>
      </c>
      <c r="O923">
        <v>0.90721640599986098</v>
      </c>
      <c r="P923" t="s">
        <v>8</v>
      </c>
      <c r="Q923">
        <v>1.0116982809995501</v>
      </c>
      <c r="R923" t="s">
        <v>7</v>
      </c>
      <c r="S923">
        <v>1.1648836450003699</v>
      </c>
      <c r="T923" t="s">
        <v>8</v>
      </c>
      <c r="U923">
        <v>1.28430437400129</v>
      </c>
      <c r="V923" t="s">
        <v>7</v>
      </c>
      <c r="W923">
        <v>1.45674260300074</v>
      </c>
      <c r="X923" t="s">
        <v>8</v>
      </c>
      <c r="Y923">
        <v>1.57777203000114</v>
      </c>
      <c r="Z923" t="s">
        <v>7</v>
      </c>
      <c r="AA923">
        <v>1.9683684890005599</v>
      </c>
      <c r="AB923" t="s">
        <v>8</v>
      </c>
      <c r="AC923">
        <v>2.0843992700010801</v>
      </c>
      <c r="AD923" t="s">
        <v>7</v>
      </c>
      <c r="AE923">
        <v>2.2836688010011099</v>
      </c>
      <c r="AF923" t="s">
        <v>8</v>
      </c>
      <c r="AG923">
        <v>2.4003706760013301</v>
      </c>
      <c r="AH923" t="s">
        <v>4</v>
      </c>
      <c r="AI923">
        <v>2.8823955190000499</v>
      </c>
    </row>
    <row r="924" spans="1:35" x14ac:dyDescent="0.25">
      <c r="A924" s="7">
        <v>42929</v>
      </c>
      <c r="B924" s="3" t="s">
        <v>56</v>
      </c>
      <c r="C924" s="3">
        <f>(COUNT(UserTrials[[#This Row],[Event 1]:[Time 56]])-2)/2</f>
        <v>6</v>
      </c>
      <c r="D924">
        <v>115</v>
      </c>
      <c r="E924" t="s">
        <v>46</v>
      </c>
      <c r="F924" t="s">
        <v>6</v>
      </c>
      <c r="G924" t="s">
        <v>44</v>
      </c>
      <c r="H924" t="s">
        <v>3</v>
      </c>
      <c r="I924" s="1">
        <v>4.0629984141560204E-6</v>
      </c>
      <c r="J924" t="s">
        <v>7</v>
      </c>
      <c r="K924">
        <v>0.73814614599905304</v>
      </c>
      <c r="L924" t="s">
        <v>8</v>
      </c>
      <c r="M924">
        <v>0.85290400999838301</v>
      </c>
      <c r="N924" t="s">
        <v>7</v>
      </c>
      <c r="O924">
        <v>1.0118229679992501</v>
      </c>
      <c r="P924" t="s">
        <v>8</v>
      </c>
      <c r="Q924">
        <v>1.10810020799908</v>
      </c>
      <c r="R924" t="s">
        <v>7</v>
      </c>
      <c r="S924">
        <v>1.2607326559991601</v>
      </c>
      <c r="T924" t="s">
        <v>8</v>
      </c>
      <c r="U924">
        <v>1.38058583299971</v>
      </c>
      <c r="V924" t="s">
        <v>7</v>
      </c>
      <c r="W924">
        <v>1.56288051999945</v>
      </c>
      <c r="X924" t="s">
        <v>8</v>
      </c>
      <c r="Y924">
        <v>1.6713310409995701</v>
      </c>
      <c r="Z924" t="s">
        <v>7</v>
      </c>
      <c r="AA924">
        <v>2.2352171349994001</v>
      </c>
      <c r="AB924" t="s">
        <v>8</v>
      </c>
      <c r="AC924">
        <v>2.33418296799936</v>
      </c>
      <c r="AD924" t="s">
        <v>7</v>
      </c>
      <c r="AE924">
        <v>2.5821536449984701</v>
      </c>
      <c r="AF924" t="s">
        <v>8</v>
      </c>
      <c r="AG924">
        <v>2.7155791139994099</v>
      </c>
      <c r="AH924" t="s">
        <v>4</v>
      </c>
      <c r="AI924">
        <v>3.2526615089991502</v>
      </c>
    </row>
    <row r="925" spans="1:35" x14ac:dyDescent="0.25">
      <c r="A925" s="7">
        <v>42929</v>
      </c>
      <c r="B925" s="3" t="s">
        <v>56</v>
      </c>
      <c r="C925" s="3">
        <f>(COUNT(UserTrials[[#This Row],[Event 1]:[Time 56]])-2)/2</f>
        <v>6</v>
      </c>
      <c r="D925">
        <v>116</v>
      </c>
      <c r="E925" t="s">
        <v>46</v>
      </c>
      <c r="F925" t="s">
        <v>6</v>
      </c>
      <c r="G925" t="s">
        <v>44</v>
      </c>
      <c r="H925" t="s">
        <v>3</v>
      </c>
      <c r="I925" s="1">
        <v>1.1719001122400999E-5</v>
      </c>
      <c r="J925" t="s">
        <v>7</v>
      </c>
      <c r="K925">
        <v>0.74670750000041097</v>
      </c>
      <c r="L925" t="s">
        <v>8</v>
      </c>
      <c r="M925">
        <v>0.84767239500069902</v>
      </c>
      <c r="N925" t="s">
        <v>7</v>
      </c>
      <c r="O925">
        <v>1.00562317700132</v>
      </c>
      <c r="P925" t="s">
        <v>8</v>
      </c>
      <c r="Q925">
        <v>1.0944595830005699</v>
      </c>
      <c r="R925" t="s">
        <v>7</v>
      </c>
      <c r="S925">
        <v>1.2513571870003899</v>
      </c>
      <c r="T925" t="s">
        <v>8</v>
      </c>
      <c r="U925">
        <v>1.38036807200114</v>
      </c>
      <c r="V925" t="s">
        <v>7</v>
      </c>
      <c r="W925">
        <v>1.5450625510002201</v>
      </c>
      <c r="X925" t="s">
        <v>8</v>
      </c>
      <c r="Y925">
        <v>1.66353270800027</v>
      </c>
      <c r="Z925" t="s">
        <v>7</v>
      </c>
      <c r="AA925">
        <v>2.0867134890013399</v>
      </c>
      <c r="AB925" t="s">
        <v>8</v>
      </c>
      <c r="AC925">
        <v>2.17970234300082</v>
      </c>
      <c r="AD925" t="s">
        <v>7</v>
      </c>
      <c r="AE925">
        <v>2.3945017180012602</v>
      </c>
      <c r="AF925" t="s">
        <v>8</v>
      </c>
      <c r="AG925">
        <v>2.5382722910017002</v>
      </c>
      <c r="AH925" t="s">
        <v>4</v>
      </c>
      <c r="AI925">
        <v>3.02018322800176</v>
      </c>
    </row>
    <row r="926" spans="1:35" x14ac:dyDescent="0.25">
      <c r="A926" s="7">
        <v>42929</v>
      </c>
      <c r="B926" s="3" t="s">
        <v>56</v>
      </c>
      <c r="C926" s="3">
        <f>(COUNT(UserTrials[[#This Row],[Event 1]:[Time 56]])-2)/2</f>
        <v>6</v>
      </c>
      <c r="D926">
        <v>117</v>
      </c>
      <c r="E926" t="s">
        <v>46</v>
      </c>
      <c r="F926" t="s">
        <v>6</v>
      </c>
      <c r="G926" t="s">
        <v>44</v>
      </c>
      <c r="H926" t="s">
        <v>3</v>
      </c>
      <c r="I926" s="1">
        <v>3.9070000639185301E-6</v>
      </c>
      <c r="J926" t="s">
        <v>7</v>
      </c>
      <c r="K926">
        <v>0.743537813001239</v>
      </c>
      <c r="L926" t="s">
        <v>8</v>
      </c>
      <c r="M926">
        <v>0.85259864600084201</v>
      </c>
      <c r="N926" t="s">
        <v>7</v>
      </c>
      <c r="O926">
        <v>1.0128718750001999</v>
      </c>
      <c r="P926" t="s">
        <v>8</v>
      </c>
      <c r="Q926">
        <v>1.114211823</v>
      </c>
      <c r="R926" t="s">
        <v>7</v>
      </c>
      <c r="S926">
        <v>1.29156651000084</v>
      </c>
      <c r="T926" t="s">
        <v>8</v>
      </c>
      <c r="U926">
        <v>1.4009852600010999</v>
      </c>
      <c r="V926" t="s">
        <v>7</v>
      </c>
      <c r="W926">
        <v>1.59628171900112</v>
      </c>
      <c r="X926" t="s">
        <v>8</v>
      </c>
      <c r="Y926">
        <v>1.70983359400088</v>
      </c>
      <c r="Z926" t="s">
        <v>7</v>
      </c>
      <c r="AA926">
        <v>2.1544934890007399</v>
      </c>
      <c r="AB926" t="s">
        <v>8</v>
      </c>
      <c r="AC926">
        <v>2.26433791599993</v>
      </c>
      <c r="AD926" t="s">
        <v>7</v>
      </c>
      <c r="AE926">
        <v>2.54049296800076</v>
      </c>
      <c r="AF926" t="s">
        <v>8</v>
      </c>
      <c r="AG926">
        <v>2.6430830200006299</v>
      </c>
      <c r="AH926" t="s">
        <v>4</v>
      </c>
      <c r="AI926">
        <v>3.1755439059997999</v>
      </c>
    </row>
    <row r="927" spans="1:35" x14ac:dyDescent="0.25">
      <c r="A927" s="7">
        <v>42929</v>
      </c>
      <c r="B927" s="3" t="s">
        <v>56</v>
      </c>
      <c r="C927" s="3">
        <f>(COUNT(UserTrials[[#This Row],[Event 1]:[Time 56]])-2)/2</f>
        <v>6</v>
      </c>
      <c r="D927">
        <v>118</v>
      </c>
      <c r="E927" t="s">
        <v>46</v>
      </c>
      <c r="F927" t="s">
        <v>6</v>
      </c>
      <c r="G927" t="s">
        <v>44</v>
      </c>
      <c r="H927" t="s">
        <v>3</v>
      </c>
      <c r="I927" s="1">
        <v>6.4579999161651299E-6</v>
      </c>
      <c r="J927" t="s">
        <v>7</v>
      </c>
      <c r="K927">
        <v>0.65578062499844203</v>
      </c>
      <c r="L927" t="s">
        <v>8</v>
      </c>
      <c r="M927">
        <v>0.74871937499847196</v>
      </c>
      <c r="N927" t="s">
        <v>7</v>
      </c>
      <c r="O927">
        <v>0.901327551999202</v>
      </c>
      <c r="P927" t="s">
        <v>8</v>
      </c>
      <c r="Q927">
        <v>0.99818828099887402</v>
      </c>
      <c r="R927" t="s">
        <v>7</v>
      </c>
      <c r="S927">
        <v>1.1589057809997001</v>
      </c>
      <c r="T927" t="s">
        <v>8</v>
      </c>
      <c r="U927">
        <v>1.2552901039998601</v>
      </c>
      <c r="V927" t="s">
        <v>7</v>
      </c>
      <c r="W927">
        <v>1.4306292179990101</v>
      </c>
      <c r="X927" t="s">
        <v>8</v>
      </c>
      <c r="Y927">
        <v>1.5590528639986501</v>
      </c>
      <c r="Z927" t="s">
        <v>7</v>
      </c>
      <c r="AA927">
        <v>2.00389426999936</v>
      </c>
      <c r="AB927" t="s">
        <v>8</v>
      </c>
      <c r="AC927">
        <v>2.14252307199967</v>
      </c>
      <c r="AD927" t="s">
        <v>7</v>
      </c>
      <c r="AE927">
        <v>2.35824525999851</v>
      </c>
      <c r="AF927" t="s">
        <v>8</v>
      </c>
      <c r="AG927">
        <v>2.4663391139984001</v>
      </c>
      <c r="AH927" t="s">
        <v>4</v>
      </c>
      <c r="AI927">
        <v>3.0346108319990801</v>
      </c>
    </row>
    <row r="928" spans="1:35" x14ac:dyDescent="0.25">
      <c r="A928" s="7">
        <v>42929</v>
      </c>
      <c r="B928" s="3" t="s">
        <v>56</v>
      </c>
      <c r="C928" s="3">
        <f>(COUNT(UserTrials[[#This Row],[Event 1]:[Time 56]])-2)/2</f>
        <v>6</v>
      </c>
      <c r="D928">
        <v>119</v>
      </c>
      <c r="E928" t="s">
        <v>46</v>
      </c>
      <c r="F928" t="s">
        <v>6</v>
      </c>
      <c r="G928" t="s">
        <v>44</v>
      </c>
      <c r="H928" t="s">
        <v>3</v>
      </c>
      <c r="I928" s="1">
        <v>7.1869999374030099E-6</v>
      </c>
      <c r="J928" t="s">
        <v>7</v>
      </c>
      <c r="K928">
        <v>0.66395312399981699</v>
      </c>
      <c r="L928" t="s">
        <v>8</v>
      </c>
      <c r="M928">
        <v>0.77229463500043405</v>
      </c>
      <c r="N928" t="s">
        <v>7</v>
      </c>
      <c r="O928">
        <v>0.93904364499940096</v>
      </c>
      <c r="P928" t="s">
        <v>8</v>
      </c>
      <c r="Q928">
        <v>1.06286635300057</v>
      </c>
      <c r="R928" t="s">
        <v>7</v>
      </c>
      <c r="S928">
        <v>1.2616126550001301</v>
      </c>
      <c r="T928" t="s">
        <v>8</v>
      </c>
      <c r="U928">
        <v>1.37262723899948</v>
      </c>
      <c r="V928" t="s">
        <v>7</v>
      </c>
      <c r="W928">
        <v>1.5631498950006</v>
      </c>
      <c r="X928" t="s">
        <v>8</v>
      </c>
      <c r="Y928">
        <v>1.69835994700042</v>
      </c>
      <c r="Z928" t="s">
        <v>7</v>
      </c>
      <c r="AA928">
        <v>2.0084301030001299</v>
      </c>
      <c r="AB928" t="s">
        <v>8</v>
      </c>
      <c r="AC928">
        <v>2.14229635300034</v>
      </c>
      <c r="AD928" t="s">
        <v>7</v>
      </c>
      <c r="AE928">
        <v>2.3144148949995702</v>
      </c>
      <c r="AF928" t="s">
        <v>8</v>
      </c>
      <c r="AG928">
        <v>2.4579383840009501</v>
      </c>
      <c r="AH928" t="s">
        <v>4</v>
      </c>
      <c r="AI928">
        <v>2.8501642690007398</v>
      </c>
    </row>
    <row r="929" spans="1:35" x14ac:dyDescent="0.25">
      <c r="A929" s="7">
        <v>42929</v>
      </c>
      <c r="B929" s="3" t="s">
        <v>56</v>
      </c>
      <c r="C929" s="3">
        <f>(COUNT(UserTrials[[#This Row],[Event 1]:[Time 56]])-2)/2</f>
        <v>6</v>
      </c>
      <c r="D929">
        <v>120</v>
      </c>
      <c r="E929" t="s">
        <v>46</v>
      </c>
      <c r="F929" t="s">
        <v>6</v>
      </c>
      <c r="G929" t="s">
        <v>44</v>
      </c>
      <c r="H929" t="s">
        <v>3</v>
      </c>
      <c r="I929" s="1">
        <v>3.6980000004405101E-6</v>
      </c>
      <c r="J929" t="s">
        <v>7</v>
      </c>
      <c r="K929">
        <v>0.74585067699990704</v>
      </c>
      <c r="L929" t="s">
        <v>8</v>
      </c>
      <c r="M929">
        <v>0.83179500000005602</v>
      </c>
      <c r="N929" t="s">
        <v>7</v>
      </c>
      <c r="O929">
        <v>0.981429062001552</v>
      </c>
      <c r="P929" t="s">
        <v>8</v>
      </c>
      <c r="Q929">
        <v>1.0956477600011501</v>
      </c>
      <c r="R929" t="s">
        <v>7</v>
      </c>
      <c r="S929">
        <v>1.2649581770001499</v>
      </c>
      <c r="T929" t="s">
        <v>8</v>
      </c>
      <c r="U929">
        <v>1.3934113020004499</v>
      </c>
      <c r="V929" t="s">
        <v>7</v>
      </c>
      <c r="W929">
        <v>1.5789800510010501</v>
      </c>
      <c r="X929" t="s">
        <v>8</v>
      </c>
      <c r="Y929">
        <v>1.6986742180015399</v>
      </c>
      <c r="Z929" t="s">
        <v>7</v>
      </c>
      <c r="AA929">
        <v>2.0703090620008799</v>
      </c>
      <c r="AB929" t="s">
        <v>8</v>
      </c>
      <c r="AC929">
        <v>2.17705713500072</v>
      </c>
      <c r="AD929" t="s">
        <v>7</v>
      </c>
      <c r="AE929">
        <v>2.37792583200098</v>
      </c>
      <c r="AF929" t="s">
        <v>8</v>
      </c>
      <c r="AG929">
        <v>2.4912989570002502</v>
      </c>
      <c r="AH929" t="s">
        <v>4</v>
      </c>
      <c r="AI929">
        <v>2.9728075510010901</v>
      </c>
    </row>
    <row r="930" spans="1:35" x14ac:dyDescent="0.25">
      <c r="A930" s="7">
        <v>42929</v>
      </c>
      <c r="B930" s="3" t="s">
        <v>56</v>
      </c>
      <c r="C930" s="3">
        <f>(COUNT(UserTrials[[#This Row],[Event 1]:[Time 56]])-2)/2</f>
        <v>6</v>
      </c>
      <c r="D930">
        <v>121</v>
      </c>
      <c r="E930" t="s">
        <v>46</v>
      </c>
      <c r="F930" t="s">
        <v>6</v>
      </c>
      <c r="G930" t="s">
        <v>44</v>
      </c>
      <c r="H930" t="s">
        <v>3</v>
      </c>
      <c r="I930" s="1">
        <v>1.3124999895808201E-5</v>
      </c>
      <c r="J930" t="s">
        <v>7</v>
      </c>
      <c r="K930">
        <v>0.68198963500071796</v>
      </c>
      <c r="L930" t="s">
        <v>8</v>
      </c>
      <c r="M930">
        <v>0.80029869700047096</v>
      </c>
      <c r="N930" t="s">
        <v>7</v>
      </c>
      <c r="O930">
        <v>0.98721067599944901</v>
      </c>
      <c r="P930" t="s">
        <v>8</v>
      </c>
      <c r="Q930">
        <v>1.0885916660008601</v>
      </c>
      <c r="R930" t="s">
        <v>7</v>
      </c>
      <c r="S930">
        <v>1.2489872389996799</v>
      </c>
      <c r="T930" t="s">
        <v>8</v>
      </c>
      <c r="U930">
        <v>1.36710432200015</v>
      </c>
      <c r="V930" t="s">
        <v>7</v>
      </c>
      <c r="W930">
        <v>1.53828020699984</v>
      </c>
      <c r="X930" t="s">
        <v>8</v>
      </c>
      <c r="Y930">
        <v>1.66417234300024</v>
      </c>
      <c r="Z930" t="s">
        <v>7</v>
      </c>
      <c r="AA930">
        <v>2.0559920819996398</v>
      </c>
      <c r="AB930" t="s">
        <v>8</v>
      </c>
      <c r="AC930">
        <v>2.1703223420008699</v>
      </c>
      <c r="AD930" t="s">
        <v>7</v>
      </c>
      <c r="AE930">
        <v>2.3853633319995402</v>
      </c>
      <c r="AF930" t="s">
        <v>8</v>
      </c>
      <c r="AG930">
        <v>2.4899021860001</v>
      </c>
      <c r="AH930" t="s">
        <v>4</v>
      </c>
      <c r="AI930">
        <v>2.9351379670006201</v>
      </c>
    </row>
    <row r="931" spans="1:35" x14ac:dyDescent="0.25">
      <c r="A931" s="7">
        <v>42929</v>
      </c>
      <c r="B931" s="3" t="s">
        <v>56</v>
      </c>
      <c r="C931" s="3">
        <f>(COUNT(UserTrials[[#This Row],[Event 1]:[Time 56]])-2)/2</f>
        <v>6</v>
      </c>
      <c r="D931">
        <v>122</v>
      </c>
      <c r="E931" t="s">
        <v>46</v>
      </c>
      <c r="F931" t="s">
        <v>9</v>
      </c>
      <c r="G931" t="s">
        <v>44</v>
      </c>
      <c r="H931" t="s">
        <v>3</v>
      </c>
      <c r="I931" s="1">
        <v>9.9480002972995795E-6</v>
      </c>
      <c r="J931" t="s">
        <v>7</v>
      </c>
      <c r="K931">
        <v>0.561489739000535</v>
      </c>
      <c r="L931" t="s">
        <v>8</v>
      </c>
      <c r="M931">
        <v>0.65677229100037904</v>
      </c>
      <c r="N931" t="s">
        <v>7</v>
      </c>
      <c r="O931">
        <v>0.85686802000054696</v>
      </c>
      <c r="P931" t="s">
        <v>8</v>
      </c>
      <c r="Q931">
        <v>0.96357182199972102</v>
      </c>
      <c r="R931" t="s">
        <v>7</v>
      </c>
      <c r="S931">
        <v>1.2408385409999001</v>
      </c>
      <c r="T931" t="s">
        <v>8</v>
      </c>
      <c r="U931">
        <v>1.3421415100001399</v>
      </c>
      <c r="V931" t="s">
        <v>7</v>
      </c>
      <c r="W931">
        <v>1.5962982279997899</v>
      </c>
      <c r="X931" t="s">
        <v>8</v>
      </c>
      <c r="Y931">
        <v>1.73267927000051</v>
      </c>
      <c r="Z931" t="s">
        <v>7</v>
      </c>
      <c r="AA931">
        <v>2.1776917179995499</v>
      </c>
      <c r="AB931" t="s">
        <v>8</v>
      </c>
      <c r="AC931">
        <v>2.3031305200001899</v>
      </c>
      <c r="AD931" t="s">
        <v>7</v>
      </c>
      <c r="AE931">
        <v>2.4972626029993901</v>
      </c>
      <c r="AF931" t="s">
        <v>8</v>
      </c>
      <c r="AG931">
        <v>2.6264538010000198</v>
      </c>
      <c r="AH931" t="s">
        <v>4</v>
      </c>
      <c r="AI931">
        <v>2.99903927000013</v>
      </c>
    </row>
    <row r="932" spans="1:35" x14ac:dyDescent="0.25">
      <c r="A932" s="7">
        <v>42929</v>
      </c>
      <c r="B932" s="3" t="s">
        <v>56</v>
      </c>
      <c r="C932" s="3">
        <f>(COUNT(UserTrials[[#This Row],[Event 1]:[Time 56]])-2)/2</f>
        <v>6</v>
      </c>
      <c r="D932">
        <v>123</v>
      </c>
      <c r="E932" t="s">
        <v>46</v>
      </c>
      <c r="F932" t="s">
        <v>9</v>
      </c>
      <c r="G932" t="s">
        <v>44</v>
      </c>
      <c r="H932" t="s">
        <v>3</v>
      </c>
      <c r="I932" s="1">
        <v>8.7500011431984603E-6</v>
      </c>
      <c r="J932" t="s">
        <v>7</v>
      </c>
      <c r="K932">
        <v>0.88243072900149799</v>
      </c>
      <c r="L932" t="s">
        <v>8</v>
      </c>
      <c r="M932">
        <v>1.00445994800065</v>
      </c>
      <c r="N932" t="s">
        <v>7</v>
      </c>
      <c r="O932">
        <v>1.20034187500095</v>
      </c>
      <c r="P932" t="s">
        <v>8</v>
      </c>
      <c r="Q932">
        <v>1.31399171800148</v>
      </c>
      <c r="R932" t="s">
        <v>7</v>
      </c>
      <c r="S932">
        <v>1.484676510001</v>
      </c>
      <c r="T932" t="s">
        <v>8</v>
      </c>
      <c r="U932">
        <v>1.6124840620013801</v>
      </c>
      <c r="V932" t="s">
        <v>7</v>
      </c>
      <c r="W932">
        <v>1.7932939580005001</v>
      </c>
      <c r="X932" t="s">
        <v>8</v>
      </c>
      <c r="Y932">
        <v>1.9308730200009401</v>
      </c>
      <c r="Z932" t="s">
        <v>7</v>
      </c>
      <c r="AA932">
        <v>2.32117593700058</v>
      </c>
      <c r="AB932" t="s">
        <v>8</v>
      </c>
      <c r="AC932">
        <v>2.4325714050009899</v>
      </c>
      <c r="AD932" t="s">
        <v>7</v>
      </c>
      <c r="AE932">
        <v>2.7416997910004199</v>
      </c>
      <c r="AF932" t="s">
        <v>8</v>
      </c>
      <c r="AG932">
        <v>2.85088244700091</v>
      </c>
      <c r="AH932" t="s">
        <v>4</v>
      </c>
      <c r="AI932">
        <v>3.3096697910004802</v>
      </c>
    </row>
    <row r="933" spans="1:35" x14ac:dyDescent="0.25">
      <c r="A933" s="7">
        <v>42929</v>
      </c>
      <c r="B933" s="3" t="s">
        <v>56</v>
      </c>
      <c r="C933" s="3">
        <f>(COUNT(UserTrials[[#This Row],[Event 1]:[Time 56]])-2)/2</f>
        <v>6</v>
      </c>
      <c r="D933">
        <v>124</v>
      </c>
      <c r="E933" t="s">
        <v>46</v>
      </c>
      <c r="F933" t="s">
        <v>9</v>
      </c>
      <c r="G933" t="s">
        <v>44</v>
      </c>
      <c r="H933" t="s">
        <v>3</v>
      </c>
      <c r="I933" s="1">
        <v>5.9369995142333201E-6</v>
      </c>
      <c r="J933" t="s">
        <v>7</v>
      </c>
      <c r="K933">
        <v>0.75918041600016295</v>
      </c>
      <c r="L933" t="s">
        <v>8</v>
      </c>
      <c r="M933">
        <v>0.86276062400065701</v>
      </c>
      <c r="N933" t="s">
        <v>7</v>
      </c>
      <c r="O933">
        <v>1.0794921870001399</v>
      </c>
      <c r="P933" t="s">
        <v>8</v>
      </c>
      <c r="Q933">
        <v>1.19863343699944</v>
      </c>
      <c r="R933" t="s">
        <v>7</v>
      </c>
      <c r="S933">
        <v>1.41509812399999</v>
      </c>
      <c r="T933" t="s">
        <v>8</v>
      </c>
      <c r="U933">
        <v>1.54647223900065</v>
      </c>
      <c r="V933" t="s">
        <v>7</v>
      </c>
      <c r="W933">
        <v>1.8198809890000101</v>
      </c>
      <c r="X933" t="s">
        <v>8</v>
      </c>
      <c r="Y933">
        <v>1.9515562489996201</v>
      </c>
      <c r="Z933" t="s">
        <v>7</v>
      </c>
      <c r="AA933">
        <v>2.4190133840002002</v>
      </c>
      <c r="AB933" t="s">
        <v>8</v>
      </c>
      <c r="AC933">
        <v>2.5362108320005001</v>
      </c>
      <c r="AD933" t="s">
        <v>7</v>
      </c>
      <c r="AE933">
        <v>2.8123920300004102</v>
      </c>
      <c r="AF933" t="s">
        <v>8</v>
      </c>
      <c r="AG933">
        <v>2.9315517689992698</v>
      </c>
      <c r="AH933" t="s">
        <v>4</v>
      </c>
      <c r="AI933">
        <v>3.4924890610000099</v>
      </c>
    </row>
    <row r="934" spans="1:35" x14ac:dyDescent="0.25">
      <c r="A934" s="7">
        <v>42929</v>
      </c>
      <c r="B934" s="3" t="s">
        <v>56</v>
      </c>
      <c r="C934" s="3">
        <f>(COUNT(UserTrials[[#This Row],[Event 1]:[Time 56]])-2)/2</f>
        <v>6</v>
      </c>
      <c r="D934">
        <v>125</v>
      </c>
      <c r="E934" t="s">
        <v>46</v>
      </c>
      <c r="F934" t="s">
        <v>9</v>
      </c>
      <c r="G934" t="s">
        <v>44</v>
      </c>
      <c r="H934" t="s">
        <v>3</v>
      </c>
      <c r="I934" s="1">
        <v>7.0829992182552798E-6</v>
      </c>
      <c r="J934" t="s">
        <v>7</v>
      </c>
      <c r="K934">
        <v>0.77984786399974804</v>
      </c>
      <c r="L934" t="s">
        <v>8</v>
      </c>
      <c r="M934">
        <v>0.882149375000153</v>
      </c>
      <c r="N934" t="s">
        <v>7</v>
      </c>
      <c r="O934">
        <v>1.10264921799898</v>
      </c>
      <c r="P934" t="s">
        <v>8</v>
      </c>
      <c r="Q934">
        <v>1.2268961979989399</v>
      </c>
      <c r="R934" t="s">
        <v>7</v>
      </c>
      <c r="S934">
        <v>1.4494886449992901</v>
      </c>
      <c r="T934" t="s">
        <v>8</v>
      </c>
      <c r="U934">
        <v>1.5667220310006</v>
      </c>
      <c r="V934" t="s">
        <v>7</v>
      </c>
      <c r="W934">
        <v>1.7580785930003899</v>
      </c>
      <c r="X934" t="s">
        <v>8</v>
      </c>
      <c r="Y934">
        <v>1.89307223899959</v>
      </c>
      <c r="Z934" t="s">
        <v>7</v>
      </c>
      <c r="AA934">
        <v>2.3752432279998099</v>
      </c>
      <c r="AB934" t="s">
        <v>8</v>
      </c>
      <c r="AC934">
        <v>2.4987586970000799</v>
      </c>
      <c r="AD934" t="s">
        <v>7</v>
      </c>
      <c r="AE934">
        <v>2.8049888530003901</v>
      </c>
      <c r="AF934" t="s">
        <v>8</v>
      </c>
      <c r="AG934">
        <v>2.9153187489991899</v>
      </c>
      <c r="AH934" t="s">
        <v>4</v>
      </c>
      <c r="AI934">
        <v>3.36430546799965</v>
      </c>
    </row>
    <row r="935" spans="1:35" x14ac:dyDescent="0.25">
      <c r="A935" s="7">
        <v>42929</v>
      </c>
      <c r="B935" s="3" t="s">
        <v>56</v>
      </c>
      <c r="C935" s="3">
        <f>(COUNT(UserTrials[[#This Row],[Event 1]:[Time 56]])-2)/2</f>
        <v>6</v>
      </c>
      <c r="D935">
        <v>126</v>
      </c>
      <c r="E935" t="s">
        <v>46</v>
      </c>
      <c r="F935" t="s">
        <v>9</v>
      </c>
      <c r="G935" t="s">
        <v>44</v>
      </c>
      <c r="H935" t="s">
        <v>3</v>
      </c>
      <c r="I935" s="1">
        <v>4.6349996409844599E-6</v>
      </c>
      <c r="J935" t="s">
        <v>7</v>
      </c>
      <c r="K935">
        <v>0.70910588500009897</v>
      </c>
      <c r="L935" t="s">
        <v>8</v>
      </c>
      <c r="M935">
        <v>0.84758885399969497</v>
      </c>
      <c r="N935" t="s">
        <v>7</v>
      </c>
      <c r="O935">
        <v>1.0348888019998399</v>
      </c>
      <c r="P935" t="s">
        <v>8</v>
      </c>
      <c r="Q935">
        <v>1.1581741659992899</v>
      </c>
      <c r="R935" t="s">
        <v>7</v>
      </c>
      <c r="S935">
        <v>1.33495682200009</v>
      </c>
      <c r="T935" t="s">
        <v>8</v>
      </c>
      <c r="U935">
        <v>1.4689780720000201</v>
      </c>
      <c r="V935" t="s">
        <v>7</v>
      </c>
      <c r="W935">
        <v>1.66523468699961</v>
      </c>
      <c r="X935" t="s">
        <v>8</v>
      </c>
      <c r="Y935">
        <v>1.7968110929996299</v>
      </c>
      <c r="Z935" t="s">
        <v>7</v>
      </c>
      <c r="AA935">
        <v>2.2241365099998802</v>
      </c>
      <c r="AB935" t="s">
        <v>8</v>
      </c>
      <c r="AC935">
        <v>2.3302758319987298</v>
      </c>
      <c r="AD935" t="s">
        <v>7</v>
      </c>
      <c r="AE935">
        <v>2.5518550509987099</v>
      </c>
      <c r="AF935" t="s">
        <v>8</v>
      </c>
      <c r="AG935">
        <v>2.6896499989998102</v>
      </c>
      <c r="AH935" t="s">
        <v>4</v>
      </c>
      <c r="AI935">
        <v>2.9940418739988601</v>
      </c>
    </row>
    <row r="936" spans="1:35" x14ac:dyDescent="0.25">
      <c r="A936" s="7">
        <v>42929</v>
      </c>
      <c r="B936" s="3" t="s">
        <v>56</v>
      </c>
      <c r="C936" s="3">
        <f>(COUNT(UserTrials[[#This Row],[Event 1]:[Time 56]])-2)/2</f>
        <v>6</v>
      </c>
      <c r="D936">
        <v>127</v>
      </c>
      <c r="E936" t="s">
        <v>46</v>
      </c>
      <c r="F936" t="s">
        <v>10</v>
      </c>
      <c r="G936" t="s">
        <v>44</v>
      </c>
      <c r="H936" t="s">
        <v>3</v>
      </c>
      <c r="I936" s="1">
        <v>7.1880003815749601E-6</v>
      </c>
      <c r="J936" t="s">
        <v>7</v>
      </c>
      <c r="K936">
        <v>1.4164035930007199</v>
      </c>
      <c r="L936" t="s">
        <v>8</v>
      </c>
      <c r="M936">
        <v>1.5264783850016099</v>
      </c>
      <c r="N936" t="s">
        <v>7</v>
      </c>
      <c r="O936">
        <v>1.7083018220000601</v>
      </c>
      <c r="P936" t="s">
        <v>8</v>
      </c>
      <c r="Q936">
        <v>1.8268668750006301</v>
      </c>
      <c r="R936" t="s">
        <v>7</v>
      </c>
      <c r="S936">
        <v>2.0069455720003999</v>
      </c>
      <c r="T936" t="s">
        <v>8</v>
      </c>
      <c r="U936">
        <v>2.14546786400023</v>
      </c>
      <c r="V936" t="s">
        <v>7</v>
      </c>
      <c r="W936">
        <v>2.39090723900153</v>
      </c>
      <c r="X936" t="s">
        <v>8</v>
      </c>
      <c r="Y936">
        <v>2.5015864060005599</v>
      </c>
      <c r="Z936" t="s">
        <v>7</v>
      </c>
      <c r="AA936">
        <v>2.9440453120005201</v>
      </c>
      <c r="AB936" t="s">
        <v>8</v>
      </c>
      <c r="AC936">
        <v>3.07787057200039</v>
      </c>
      <c r="AD936" t="s">
        <v>7</v>
      </c>
      <c r="AE936">
        <v>3.3246166660010199</v>
      </c>
      <c r="AF936" t="s">
        <v>8</v>
      </c>
      <c r="AG936">
        <v>3.4724540610004602</v>
      </c>
      <c r="AH936" t="s">
        <v>4</v>
      </c>
      <c r="AI936">
        <v>3.9825043740002002</v>
      </c>
    </row>
    <row r="937" spans="1:35" x14ac:dyDescent="0.25">
      <c r="A937" s="7">
        <v>42929</v>
      </c>
      <c r="B937" s="3" t="s">
        <v>56</v>
      </c>
      <c r="C937" s="3">
        <f>(COUNT(UserTrials[[#This Row],[Event 1]:[Time 56]])-2)/2</f>
        <v>6</v>
      </c>
      <c r="D937">
        <v>128</v>
      </c>
      <c r="E937" t="s">
        <v>46</v>
      </c>
      <c r="F937" t="s">
        <v>10</v>
      </c>
      <c r="G937" t="s">
        <v>44</v>
      </c>
      <c r="H937" t="s">
        <v>3</v>
      </c>
      <c r="I937" s="1">
        <v>9.9480002972995795E-6</v>
      </c>
      <c r="J937" t="s">
        <v>7</v>
      </c>
      <c r="K937">
        <v>0.76435942700118098</v>
      </c>
      <c r="L937" t="s">
        <v>8</v>
      </c>
      <c r="M937">
        <v>0.89366921799955801</v>
      </c>
      <c r="N937" t="s">
        <v>7</v>
      </c>
      <c r="O937">
        <v>1.0781686980008001</v>
      </c>
      <c r="P937" t="s">
        <v>8</v>
      </c>
      <c r="Q937">
        <v>1.21019255200008</v>
      </c>
      <c r="R937" t="s">
        <v>7</v>
      </c>
      <c r="S937">
        <v>1.40440187400054</v>
      </c>
      <c r="T937" t="s">
        <v>8</v>
      </c>
      <c r="U937">
        <v>1.52631213499989</v>
      </c>
      <c r="V937" t="s">
        <v>7</v>
      </c>
      <c r="W937">
        <v>1.7734049470000099</v>
      </c>
      <c r="X937" t="s">
        <v>8</v>
      </c>
      <c r="Y937">
        <v>1.9122719260012599</v>
      </c>
      <c r="Z937" t="s">
        <v>7</v>
      </c>
      <c r="AA937">
        <v>2.3737374989996098</v>
      </c>
      <c r="AB937" t="s">
        <v>8</v>
      </c>
      <c r="AC937">
        <v>2.52936838400091</v>
      </c>
      <c r="AD937" t="s">
        <v>7</v>
      </c>
      <c r="AE937">
        <v>2.7770205720007599</v>
      </c>
      <c r="AF937" t="s">
        <v>8</v>
      </c>
      <c r="AG937">
        <v>2.9098966140008899</v>
      </c>
      <c r="AH937" t="s">
        <v>4</v>
      </c>
      <c r="AI937">
        <v>3.3393273430010502</v>
      </c>
    </row>
    <row r="938" spans="1:35" x14ac:dyDescent="0.25">
      <c r="A938" s="7">
        <v>42929</v>
      </c>
      <c r="B938" s="3" t="s">
        <v>56</v>
      </c>
      <c r="C938" s="3">
        <f>(COUNT(UserTrials[[#This Row],[Event 1]:[Time 56]])-2)/2</f>
        <v>6</v>
      </c>
      <c r="D938">
        <v>129</v>
      </c>
      <c r="E938" t="s">
        <v>46</v>
      </c>
      <c r="F938" t="s">
        <v>10</v>
      </c>
      <c r="G938" t="s">
        <v>44</v>
      </c>
      <c r="H938" t="s">
        <v>3</v>
      </c>
      <c r="I938" s="1">
        <v>5.8860005083260998E-6</v>
      </c>
      <c r="J938" t="s">
        <v>7</v>
      </c>
      <c r="K938">
        <v>0.67264854200038804</v>
      </c>
      <c r="L938" t="s">
        <v>8</v>
      </c>
      <c r="M938">
        <v>0.80742432300030398</v>
      </c>
      <c r="N938" t="s">
        <v>7</v>
      </c>
      <c r="O938">
        <v>1.00250661400059</v>
      </c>
      <c r="P938" t="s">
        <v>8</v>
      </c>
      <c r="Q938">
        <v>1.11432416599927</v>
      </c>
      <c r="R938" t="s">
        <v>7</v>
      </c>
      <c r="S938">
        <v>1.29707083299945</v>
      </c>
      <c r="T938" t="s">
        <v>8</v>
      </c>
      <c r="U938">
        <v>1.43490880199897</v>
      </c>
      <c r="V938" t="s">
        <v>7</v>
      </c>
      <c r="W938">
        <v>1.61117843700048</v>
      </c>
      <c r="X938" t="s">
        <v>8</v>
      </c>
      <c r="Y938">
        <v>1.7481714059995199</v>
      </c>
      <c r="Z938" t="s">
        <v>7</v>
      </c>
      <c r="AA938">
        <v>2.1697301040003301</v>
      </c>
      <c r="AB938" t="s">
        <v>8</v>
      </c>
      <c r="AC938">
        <v>2.3214827079991598</v>
      </c>
      <c r="AD938" t="s">
        <v>7</v>
      </c>
      <c r="AE938">
        <v>2.5718396869997302</v>
      </c>
      <c r="AF938" t="s">
        <v>8</v>
      </c>
      <c r="AG938">
        <v>2.6967622390002299</v>
      </c>
      <c r="AH938" t="s">
        <v>4</v>
      </c>
      <c r="AI938">
        <v>3.1167833319996099</v>
      </c>
    </row>
    <row r="939" spans="1:35" x14ac:dyDescent="0.25">
      <c r="A939" s="7">
        <v>42929</v>
      </c>
      <c r="B939" s="3" t="s">
        <v>56</v>
      </c>
      <c r="C939" s="3">
        <f>(COUNT(UserTrials[[#This Row],[Event 1]:[Time 56]])-2)/2</f>
        <v>6</v>
      </c>
      <c r="D939">
        <v>130</v>
      </c>
      <c r="E939" t="s">
        <v>46</v>
      </c>
      <c r="F939" t="s">
        <v>10</v>
      </c>
      <c r="G939" t="s">
        <v>44</v>
      </c>
      <c r="H939" t="s">
        <v>3</v>
      </c>
      <c r="I939" s="1">
        <v>5.2599989430745996E-6</v>
      </c>
      <c r="J939" t="s">
        <v>7</v>
      </c>
      <c r="K939">
        <v>0.84477312399940196</v>
      </c>
      <c r="L939" t="s">
        <v>8</v>
      </c>
      <c r="M939">
        <v>0.96947546800038198</v>
      </c>
      <c r="N939" t="s">
        <v>7</v>
      </c>
      <c r="O939">
        <v>1.1664888529994599</v>
      </c>
      <c r="P939" t="s">
        <v>8</v>
      </c>
      <c r="Q939">
        <v>1.2871467179993401</v>
      </c>
      <c r="R939" t="s">
        <v>7</v>
      </c>
      <c r="S939">
        <v>1.46244588399895</v>
      </c>
      <c r="T939" t="s">
        <v>8</v>
      </c>
      <c r="U939">
        <v>1.5827677069992201</v>
      </c>
      <c r="V939" t="s">
        <v>7</v>
      </c>
      <c r="W939">
        <v>1.75892583200038</v>
      </c>
      <c r="X939" t="s">
        <v>8</v>
      </c>
      <c r="Y939">
        <v>1.90512770699933</v>
      </c>
      <c r="Z939" t="s">
        <v>7</v>
      </c>
      <c r="AA939">
        <v>2.3859518739991401</v>
      </c>
      <c r="AB939" t="s">
        <v>8</v>
      </c>
      <c r="AC939">
        <v>2.5133617689989398</v>
      </c>
      <c r="AD939" t="s">
        <v>7</v>
      </c>
      <c r="AE939">
        <v>2.72641749899958</v>
      </c>
      <c r="AF939" t="s">
        <v>8</v>
      </c>
      <c r="AG939">
        <v>2.8620721860006499</v>
      </c>
      <c r="AH939" t="s">
        <v>4</v>
      </c>
      <c r="AI939">
        <v>3.3043467169991301</v>
      </c>
    </row>
    <row r="940" spans="1:35" x14ac:dyDescent="0.25">
      <c r="A940" s="7">
        <v>42929</v>
      </c>
      <c r="B940" s="3" t="s">
        <v>56</v>
      </c>
      <c r="C940" s="3">
        <f>(COUNT(UserTrials[[#This Row],[Event 1]:[Time 56]])-2)/2</f>
        <v>6</v>
      </c>
      <c r="D940">
        <v>131</v>
      </c>
      <c r="E940" t="s">
        <v>46</v>
      </c>
      <c r="F940" t="s">
        <v>10</v>
      </c>
      <c r="G940" t="s">
        <v>44</v>
      </c>
      <c r="H940" t="s">
        <v>3</v>
      </c>
      <c r="I940" s="1">
        <v>3.5419998312136099E-6</v>
      </c>
      <c r="J940" t="s">
        <v>7</v>
      </c>
      <c r="K940">
        <v>0.66048973999932004</v>
      </c>
      <c r="L940" t="s">
        <v>8</v>
      </c>
      <c r="M940">
        <v>0.79708249999930503</v>
      </c>
      <c r="N940" t="s">
        <v>7</v>
      </c>
      <c r="O940">
        <v>0.97005182299835702</v>
      </c>
      <c r="P940" t="s">
        <v>8</v>
      </c>
      <c r="Q940">
        <v>1.0897810939986801</v>
      </c>
      <c r="R940" t="s">
        <v>7</v>
      </c>
      <c r="S940">
        <v>1.27549562499916</v>
      </c>
      <c r="T940" t="s">
        <v>8</v>
      </c>
      <c r="U940">
        <v>1.4071035939996299</v>
      </c>
      <c r="V940" t="s">
        <v>7</v>
      </c>
      <c r="W940">
        <v>1.6066910929985101</v>
      </c>
      <c r="X940" t="s">
        <v>8</v>
      </c>
      <c r="Y940">
        <v>1.7411880729996401</v>
      </c>
      <c r="Z940" t="s">
        <v>7</v>
      </c>
      <c r="AA940">
        <v>2.2458463019993302</v>
      </c>
      <c r="AB940" t="s">
        <v>8</v>
      </c>
      <c r="AC940">
        <v>2.3721431239991899</v>
      </c>
      <c r="AD940" t="s">
        <v>7</v>
      </c>
      <c r="AE940">
        <v>2.6481719259991201</v>
      </c>
      <c r="AF940" t="s">
        <v>8</v>
      </c>
      <c r="AG940">
        <v>2.7588858330000199</v>
      </c>
      <c r="AH940" t="s">
        <v>4</v>
      </c>
      <c r="AI940">
        <v>3.2649580719989899</v>
      </c>
    </row>
    <row r="941" spans="1:35" x14ac:dyDescent="0.25">
      <c r="A941" s="7">
        <v>42929</v>
      </c>
      <c r="B941" s="3" t="s">
        <v>56</v>
      </c>
      <c r="C941" s="3">
        <f>(COUNT(UserTrials[[#This Row],[Event 1]:[Time 56]])-2)/2</f>
        <v>6</v>
      </c>
      <c r="D941">
        <v>132</v>
      </c>
      <c r="E941" t="s">
        <v>46</v>
      </c>
      <c r="F941" t="s">
        <v>11</v>
      </c>
      <c r="G941" t="s">
        <v>44</v>
      </c>
      <c r="H941" t="s">
        <v>3</v>
      </c>
      <c r="I941" s="1">
        <v>6.92699904902838E-6</v>
      </c>
      <c r="J941" t="s">
        <v>7</v>
      </c>
      <c r="K941">
        <v>0.50819239499833202</v>
      </c>
      <c r="L941" t="s">
        <v>8</v>
      </c>
      <c r="M941">
        <v>0.60865531199851797</v>
      </c>
      <c r="N941" t="s">
        <v>7</v>
      </c>
      <c r="O941">
        <v>0.75854583299951595</v>
      </c>
      <c r="P941" t="s">
        <v>8</v>
      </c>
      <c r="Q941">
        <v>0.86423848899903499</v>
      </c>
      <c r="R941" t="s">
        <v>7</v>
      </c>
      <c r="S941">
        <v>1.0162143739998999</v>
      </c>
      <c r="T941" t="s">
        <v>8</v>
      </c>
      <c r="U941">
        <v>1.13882916599868</v>
      </c>
      <c r="V941" t="s">
        <v>7</v>
      </c>
      <c r="W941">
        <v>1.33763452999846</v>
      </c>
      <c r="X941" t="s">
        <v>8</v>
      </c>
      <c r="Y941">
        <v>1.4752060409991801</v>
      </c>
      <c r="Z941" t="s">
        <v>7</v>
      </c>
      <c r="AA941">
        <v>1.8665848429991401</v>
      </c>
      <c r="AB941" t="s">
        <v>8</v>
      </c>
      <c r="AC941">
        <v>2.0032669779993699</v>
      </c>
      <c r="AD941" t="s">
        <v>7</v>
      </c>
      <c r="AE941">
        <v>2.2051215089995799</v>
      </c>
      <c r="AF941" t="s">
        <v>8</v>
      </c>
      <c r="AG941">
        <v>2.3216138529987802</v>
      </c>
      <c r="AH941" t="s">
        <v>4</v>
      </c>
      <c r="AI941">
        <v>3.0377364569994798</v>
      </c>
    </row>
    <row r="942" spans="1:35" x14ac:dyDescent="0.25">
      <c r="A942" s="7">
        <v>42929</v>
      </c>
      <c r="B942" s="3" t="s">
        <v>56</v>
      </c>
      <c r="C942" s="3">
        <f>(COUNT(UserTrials[[#This Row],[Event 1]:[Time 56]])-2)/2</f>
        <v>6</v>
      </c>
      <c r="D942">
        <v>133</v>
      </c>
      <c r="E942" t="s">
        <v>46</v>
      </c>
      <c r="F942" t="s">
        <v>11</v>
      </c>
      <c r="G942" t="s">
        <v>44</v>
      </c>
      <c r="H942" t="s">
        <v>3</v>
      </c>
      <c r="I942" s="1">
        <v>4.5310007408261299E-6</v>
      </c>
      <c r="J942" t="s">
        <v>7</v>
      </c>
      <c r="K942">
        <v>1.69048239499898</v>
      </c>
      <c r="L942" t="s">
        <v>8</v>
      </c>
      <c r="M942">
        <v>1.8058338020000499</v>
      </c>
      <c r="N942" t="s">
        <v>7</v>
      </c>
      <c r="O942">
        <v>1.95730781199927</v>
      </c>
      <c r="P942" t="s">
        <v>8</v>
      </c>
      <c r="Q942">
        <v>2.0648293739996002</v>
      </c>
      <c r="R942" t="s">
        <v>7</v>
      </c>
      <c r="S942">
        <v>2.2219938010002802</v>
      </c>
      <c r="T942" t="s">
        <v>8</v>
      </c>
      <c r="U942">
        <v>2.3329091140003499</v>
      </c>
      <c r="V942" t="s">
        <v>7</v>
      </c>
      <c r="W942">
        <v>2.5334796349998201</v>
      </c>
      <c r="X942" t="s">
        <v>8</v>
      </c>
      <c r="Y942">
        <v>2.6655100509997198</v>
      </c>
      <c r="Z942" t="s">
        <v>7</v>
      </c>
      <c r="AA942">
        <v>3.0598797389993702</v>
      </c>
      <c r="AB942" t="s">
        <v>8</v>
      </c>
      <c r="AC942">
        <v>3.1635075510002899</v>
      </c>
      <c r="AD942" t="s">
        <v>7</v>
      </c>
      <c r="AE942">
        <v>3.3568526029994201</v>
      </c>
      <c r="AF942" t="s">
        <v>8</v>
      </c>
      <c r="AG942">
        <v>3.4826847379990702</v>
      </c>
      <c r="AH942" t="s">
        <v>4</v>
      </c>
      <c r="AI942">
        <v>4.3395089570003602</v>
      </c>
    </row>
    <row r="943" spans="1:35" x14ac:dyDescent="0.25">
      <c r="A943" s="7">
        <v>42929</v>
      </c>
      <c r="B943" s="3" t="s">
        <v>56</v>
      </c>
      <c r="C943" s="3">
        <f>(COUNT(UserTrials[[#This Row],[Event 1]:[Time 56]])-2)/2</f>
        <v>6</v>
      </c>
      <c r="D943">
        <v>134</v>
      </c>
      <c r="E943" t="s">
        <v>46</v>
      </c>
      <c r="F943" t="s">
        <v>11</v>
      </c>
      <c r="G943" t="s">
        <v>44</v>
      </c>
      <c r="H943" t="s">
        <v>3</v>
      </c>
      <c r="I943" s="1">
        <v>5.1040005928371102E-6</v>
      </c>
      <c r="J943" t="s">
        <v>7</v>
      </c>
      <c r="K943">
        <v>1.4327334370009299</v>
      </c>
      <c r="L943" t="s">
        <v>8</v>
      </c>
      <c r="M943">
        <v>1.56177317699985</v>
      </c>
      <c r="N943" t="s">
        <v>7</v>
      </c>
      <c r="O943">
        <v>1.73779953099983</v>
      </c>
      <c r="P943" t="s">
        <v>8</v>
      </c>
      <c r="Q943">
        <v>1.8626049989998099</v>
      </c>
      <c r="R943" t="s">
        <v>7</v>
      </c>
      <c r="S943">
        <v>2.0468168219995202</v>
      </c>
      <c r="T943" t="s">
        <v>8</v>
      </c>
      <c r="U943">
        <v>2.1829884889993898</v>
      </c>
      <c r="V943" t="s">
        <v>7</v>
      </c>
      <c r="W943">
        <v>2.4295082280004801</v>
      </c>
      <c r="X943" t="s">
        <v>8</v>
      </c>
      <c r="Y943">
        <v>2.5795067180006299</v>
      </c>
      <c r="Z943" t="s">
        <v>7</v>
      </c>
      <c r="AA943">
        <v>3.1427740609997201</v>
      </c>
      <c r="AB943" t="s">
        <v>8</v>
      </c>
      <c r="AC943">
        <v>3.2863868740005202</v>
      </c>
      <c r="AD943" t="s">
        <v>7</v>
      </c>
      <c r="AE943">
        <v>3.6137739050009201</v>
      </c>
      <c r="AF943" t="s">
        <v>8</v>
      </c>
      <c r="AG943">
        <v>3.73437202999957</v>
      </c>
      <c r="AH943" t="s">
        <v>4</v>
      </c>
      <c r="AI943">
        <v>4.1988872380006796</v>
      </c>
    </row>
    <row r="944" spans="1:35" x14ac:dyDescent="0.25">
      <c r="A944" s="7">
        <v>42929</v>
      </c>
      <c r="B944" s="3" t="s">
        <v>56</v>
      </c>
      <c r="C944" s="3">
        <f>(COUNT(UserTrials[[#This Row],[Event 1]:[Time 56]])-2)/2</f>
        <v>6</v>
      </c>
      <c r="D944">
        <v>135</v>
      </c>
      <c r="E944" t="s">
        <v>46</v>
      </c>
      <c r="F944" t="s">
        <v>11</v>
      </c>
      <c r="G944" t="s">
        <v>44</v>
      </c>
      <c r="H944" t="s">
        <v>3</v>
      </c>
      <c r="I944" s="1">
        <v>1.0834000931936299E-5</v>
      </c>
      <c r="J944" t="s">
        <v>7</v>
      </c>
      <c r="K944">
        <v>0.605075729001328</v>
      </c>
      <c r="L944" t="s">
        <v>8</v>
      </c>
      <c r="M944">
        <v>0.71292177100076504</v>
      </c>
      <c r="N944" t="s">
        <v>7</v>
      </c>
      <c r="O944">
        <v>0.89137229200059598</v>
      </c>
      <c r="P944" t="s">
        <v>8</v>
      </c>
      <c r="Q944">
        <v>1.0121714580000101</v>
      </c>
      <c r="R944" t="s">
        <v>7</v>
      </c>
      <c r="S944">
        <v>1.19905687500067</v>
      </c>
      <c r="T944" t="s">
        <v>8</v>
      </c>
      <c r="U944">
        <v>1.33007328100029</v>
      </c>
      <c r="V944" t="s">
        <v>7</v>
      </c>
      <c r="W944">
        <v>1.5100139060014</v>
      </c>
      <c r="X944" t="s">
        <v>8</v>
      </c>
      <c r="Y944">
        <v>1.6496099470004899</v>
      </c>
      <c r="Z944" t="s">
        <v>7</v>
      </c>
      <c r="AA944">
        <v>2.0121297390014599</v>
      </c>
      <c r="AB944" t="s">
        <v>8</v>
      </c>
      <c r="AC944">
        <v>2.1408075510007598</v>
      </c>
      <c r="AD944" t="s">
        <v>7</v>
      </c>
      <c r="AE944">
        <v>2.3280771350000502</v>
      </c>
      <c r="AF944" t="s">
        <v>8</v>
      </c>
      <c r="AG944">
        <v>2.4504713530004598</v>
      </c>
      <c r="AH944" t="s">
        <v>4</v>
      </c>
      <c r="AI944">
        <v>2.9959048430009698</v>
      </c>
    </row>
    <row r="945" spans="1:51" x14ac:dyDescent="0.25">
      <c r="A945" s="7">
        <v>42929</v>
      </c>
      <c r="B945" s="3" t="s">
        <v>56</v>
      </c>
      <c r="C945" s="3">
        <f>(COUNT(UserTrials[[#This Row],[Event 1]:[Time 56]])-2)/2</f>
        <v>10</v>
      </c>
      <c r="D945">
        <v>136</v>
      </c>
      <c r="E945" t="s">
        <v>48</v>
      </c>
      <c r="F945" t="s">
        <v>6</v>
      </c>
      <c r="G945" t="s">
        <v>44</v>
      </c>
      <c r="H945" t="s">
        <v>3</v>
      </c>
      <c r="I945" s="1">
        <v>1.45800004247576E-6</v>
      </c>
      <c r="J945" t="s">
        <v>7</v>
      </c>
      <c r="K945">
        <v>26.8679615519995</v>
      </c>
      <c r="L945" t="s">
        <v>8</v>
      </c>
      <c r="M945">
        <v>26.9450037400001</v>
      </c>
      <c r="N945" t="s">
        <v>7</v>
      </c>
      <c r="O945">
        <v>27.096487646000199</v>
      </c>
      <c r="P945" t="s">
        <v>8</v>
      </c>
      <c r="Q945">
        <v>27.1456777499988</v>
      </c>
      <c r="R945" t="s">
        <v>7</v>
      </c>
      <c r="S945">
        <v>27.343528843999501</v>
      </c>
      <c r="T945" t="s">
        <v>8</v>
      </c>
      <c r="U945">
        <v>27.4077907709997</v>
      </c>
      <c r="V945" t="s">
        <v>7</v>
      </c>
      <c r="W945">
        <v>28.117149415998899</v>
      </c>
      <c r="X945" t="s">
        <v>8</v>
      </c>
      <c r="Y945">
        <v>28.141273739000098</v>
      </c>
      <c r="Z945" t="s">
        <v>7</v>
      </c>
      <c r="AA945">
        <v>28.383676239000099</v>
      </c>
      <c r="AB945" t="s">
        <v>8</v>
      </c>
      <c r="AC945">
        <v>28.422915613998999</v>
      </c>
      <c r="AD945" t="s">
        <v>7</v>
      </c>
      <c r="AE945">
        <v>29.050203582999501</v>
      </c>
      <c r="AF945" t="s">
        <v>8</v>
      </c>
      <c r="AG945">
        <v>29.070365405999802</v>
      </c>
      <c r="AH945" t="s">
        <v>7</v>
      </c>
      <c r="AI945">
        <v>29.237958894998801</v>
      </c>
      <c r="AJ945" t="s">
        <v>8</v>
      </c>
      <c r="AK945">
        <v>29.285432540998901</v>
      </c>
      <c r="AL945" t="s">
        <v>7</v>
      </c>
      <c r="AM945">
        <v>29.484347906</v>
      </c>
      <c r="AN945" t="s">
        <v>8</v>
      </c>
      <c r="AO945">
        <v>29.545601707999499</v>
      </c>
      <c r="AP945" t="s">
        <v>7</v>
      </c>
      <c r="AQ945">
        <v>30.225936602999301</v>
      </c>
      <c r="AR945" t="s">
        <v>8</v>
      </c>
      <c r="AS945">
        <v>30.2548870199989</v>
      </c>
      <c r="AT945" t="s">
        <v>7</v>
      </c>
      <c r="AU945">
        <v>30.528039102999099</v>
      </c>
      <c r="AV945" t="s">
        <v>8</v>
      </c>
      <c r="AW945">
        <v>30.559407384000199</v>
      </c>
      <c r="AX945" t="s">
        <v>4</v>
      </c>
      <c r="AY945">
        <v>33.966428268000499</v>
      </c>
    </row>
    <row r="946" spans="1:51" x14ac:dyDescent="0.25">
      <c r="A946" s="7">
        <v>42929</v>
      </c>
      <c r="B946" s="3" t="s">
        <v>56</v>
      </c>
      <c r="C946" s="3">
        <f>(COUNT(UserTrials[[#This Row],[Event 1]:[Time 56]])-2)/2</f>
        <v>10</v>
      </c>
      <c r="D946">
        <v>137</v>
      </c>
      <c r="E946" t="s">
        <v>48</v>
      </c>
      <c r="F946" t="s">
        <v>6</v>
      </c>
      <c r="G946" t="s">
        <v>44</v>
      </c>
      <c r="H946" t="s">
        <v>3</v>
      </c>
      <c r="I946" s="1">
        <v>7.2399998316541297E-6</v>
      </c>
      <c r="J946" t="s">
        <v>7</v>
      </c>
      <c r="K946">
        <v>2.73188479100099</v>
      </c>
      <c r="L946" t="s">
        <v>8</v>
      </c>
      <c r="M946">
        <v>2.78578598900094</v>
      </c>
      <c r="N946" t="s">
        <v>7</v>
      </c>
      <c r="O946">
        <v>2.9564219260009801</v>
      </c>
      <c r="P946" t="s">
        <v>8</v>
      </c>
      <c r="Q946">
        <v>3.0032140100011002</v>
      </c>
      <c r="R946" t="s">
        <v>7</v>
      </c>
      <c r="S946">
        <v>3.2508774990001199</v>
      </c>
      <c r="T946" t="s">
        <v>8</v>
      </c>
      <c r="U946">
        <v>3.29062760300075</v>
      </c>
      <c r="V946" t="s">
        <v>7</v>
      </c>
      <c r="W946">
        <v>4.0614632279994103</v>
      </c>
      <c r="X946" t="s">
        <v>8</v>
      </c>
      <c r="Y946">
        <v>4.0918422380000203</v>
      </c>
      <c r="Z946" t="s">
        <v>7</v>
      </c>
      <c r="AA946">
        <v>4.3434818740006396</v>
      </c>
      <c r="AB946" t="s">
        <v>8</v>
      </c>
      <c r="AC946">
        <v>4.37018755099961</v>
      </c>
      <c r="AD946" t="s">
        <v>7</v>
      </c>
      <c r="AE946">
        <v>4.8803620300004598</v>
      </c>
      <c r="AF946" t="s">
        <v>8</v>
      </c>
      <c r="AG946">
        <v>4.9365041649998602</v>
      </c>
      <c r="AH946" t="s">
        <v>7</v>
      </c>
      <c r="AI946">
        <v>5.0949590090003696</v>
      </c>
      <c r="AJ946" t="s">
        <v>8</v>
      </c>
      <c r="AK946">
        <v>5.1434503109994596</v>
      </c>
      <c r="AL946" t="s">
        <v>7</v>
      </c>
      <c r="AM946">
        <v>5.3951666650009402</v>
      </c>
      <c r="AN946" t="s">
        <v>8</v>
      </c>
      <c r="AO946">
        <v>5.4206394770008002</v>
      </c>
      <c r="AP946" t="s">
        <v>7</v>
      </c>
      <c r="AQ946">
        <v>6.1378720289994799</v>
      </c>
      <c r="AR946" t="s">
        <v>8</v>
      </c>
      <c r="AS946">
        <v>6.17776395600049</v>
      </c>
      <c r="AT946" t="s">
        <v>7</v>
      </c>
      <c r="AU946">
        <v>6.3912860920008798</v>
      </c>
      <c r="AV946" t="s">
        <v>8</v>
      </c>
      <c r="AW946">
        <v>6.4408274460001804</v>
      </c>
      <c r="AX946" t="s">
        <v>4</v>
      </c>
      <c r="AY946">
        <v>7.0966133309993804</v>
      </c>
    </row>
    <row r="947" spans="1:51" x14ac:dyDescent="0.25">
      <c r="A947" s="7">
        <v>42929</v>
      </c>
      <c r="B947" s="3" t="s">
        <v>56</v>
      </c>
      <c r="C947" s="3">
        <f>(COUNT(UserTrials[[#This Row],[Event 1]:[Time 56]])-2)/2</f>
        <v>10</v>
      </c>
      <c r="D947">
        <v>138</v>
      </c>
      <c r="E947" t="s">
        <v>48</v>
      </c>
      <c r="F947" t="s">
        <v>6</v>
      </c>
      <c r="G947" t="s">
        <v>44</v>
      </c>
      <c r="H947" t="s">
        <v>3</v>
      </c>
      <c r="I947" s="1">
        <v>5.2609993872465498E-6</v>
      </c>
      <c r="J947" t="s">
        <v>7</v>
      </c>
      <c r="K947">
        <v>1.19500781299939</v>
      </c>
      <c r="L947" t="s">
        <v>8</v>
      </c>
      <c r="M947">
        <v>1.2408842710010499</v>
      </c>
      <c r="N947" t="s">
        <v>7</v>
      </c>
      <c r="O947">
        <v>1.4245903120008701</v>
      </c>
      <c r="P947" t="s">
        <v>8</v>
      </c>
      <c r="Q947">
        <v>1.47486187499998</v>
      </c>
      <c r="R947" t="s">
        <v>7</v>
      </c>
      <c r="S947">
        <v>1.6869594270010499</v>
      </c>
      <c r="T947" t="s">
        <v>8</v>
      </c>
      <c r="U947">
        <v>1.7366678119997201</v>
      </c>
      <c r="V947" t="s">
        <v>7</v>
      </c>
      <c r="W947">
        <v>2.44859150999946</v>
      </c>
      <c r="X947" t="s">
        <v>8</v>
      </c>
      <c r="Y947">
        <v>2.4965183330004899</v>
      </c>
      <c r="Z947" t="s">
        <v>7</v>
      </c>
      <c r="AA947">
        <v>2.80182401000092</v>
      </c>
      <c r="AB947" t="s">
        <v>8</v>
      </c>
      <c r="AC947">
        <v>2.8237656769997499</v>
      </c>
      <c r="AD947" t="s">
        <v>7</v>
      </c>
      <c r="AE947">
        <v>3.4262112489995999</v>
      </c>
      <c r="AF947" t="s">
        <v>8</v>
      </c>
      <c r="AG947">
        <v>3.4535759370010002</v>
      </c>
      <c r="AH947" t="s">
        <v>7</v>
      </c>
      <c r="AI947">
        <v>3.6370737489996801</v>
      </c>
      <c r="AJ947" t="s">
        <v>8</v>
      </c>
      <c r="AK947">
        <v>3.6852221869994501</v>
      </c>
      <c r="AL947" t="s">
        <v>7</v>
      </c>
      <c r="AM947">
        <v>3.9608489570000498</v>
      </c>
      <c r="AN947" t="s">
        <v>8</v>
      </c>
      <c r="AO947">
        <v>3.9921170819998202</v>
      </c>
      <c r="AP947" t="s">
        <v>7</v>
      </c>
      <c r="AQ947">
        <v>4.7341559880005599</v>
      </c>
      <c r="AR947" t="s">
        <v>8</v>
      </c>
      <c r="AS947">
        <v>4.7812238530004798</v>
      </c>
      <c r="AT947" t="s">
        <v>7</v>
      </c>
      <c r="AU947">
        <v>5.0305503630006498</v>
      </c>
      <c r="AV947" t="s">
        <v>8</v>
      </c>
      <c r="AW947">
        <v>5.0759818740007097</v>
      </c>
      <c r="AX947" t="s">
        <v>4</v>
      </c>
      <c r="AY947">
        <v>5.6370031749993297</v>
      </c>
    </row>
    <row r="948" spans="1:51" x14ac:dyDescent="0.25">
      <c r="A948" s="7">
        <v>42929</v>
      </c>
      <c r="B948" s="3" t="s">
        <v>56</v>
      </c>
      <c r="C948" s="3">
        <f>(COUNT(UserTrials[[#This Row],[Event 1]:[Time 56]])-2)/2</f>
        <v>10</v>
      </c>
      <c r="D948">
        <v>139</v>
      </c>
      <c r="E948" t="s">
        <v>48</v>
      </c>
      <c r="F948" t="s">
        <v>6</v>
      </c>
      <c r="G948" t="s">
        <v>44</v>
      </c>
      <c r="H948" t="s">
        <v>3</v>
      </c>
      <c r="I948" s="1">
        <v>4.7400008043041402E-6</v>
      </c>
      <c r="J948" t="s">
        <v>7</v>
      </c>
      <c r="K948">
        <v>0.99561093699958203</v>
      </c>
      <c r="L948" t="s">
        <v>8</v>
      </c>
      <c r="M948">
        <v>1.0324538540007699</v>
      </c>
      <c r="N948" t="s">
        <v>7</v>
      </c>
      <c r="O948">
        <v>1.20970343699991</v>
      </c>
      <c r="P948" t="s">
        <v>8</v>
      </c>
      <c r="Q948">
        <v>1.2570237489999201</v>
      </c>
      <c r="R948" t="s">
        <v>7</v>
      </c>
      <c r="S948">
        <v>1.4770503119998399</v>
      </c>
      <c r="T948" t="s">
        <v>8</v>
      </c>
      <c r="U948">
        <v>1.5228577079997101</v>
      </c>
      <c r="V948" t="s">
        <v>7</v>
      </c>
      <c r="W948">
        <v>2.1790018219999099</v>
      </c>
      <c r="X948" t="s">
        <v>8</v>
      </c>
      <c r="Y948">
        <v>2.2225559889993698</v>
      </c>
      <c r="Z948" t="s">
        <v>7</v>
      </c>
      <c r="AA948">
        <v>2.4398981760004901</v>
      </c>
      <c r="AB948" t="s">
        <v>8</v>
      </c>
      <c r="AC948">
        <v>2.48019223899973</v>
      </c>
      <c r="AD948" t="s">
        <v>7</v>
      </c>
      <c r="AE948">
        <v>3.13948005100064</v>
      </c>
      <c r="AF948" t="s">
        <v>8</v>
      </c>
      <c r="AG948">
        <v>3.1741102590003698</v>
      </c>
      <c r="AH948" t="s">
        <v>7</v>
      </c>
      <c r="AI948">
        <v>3.3535551029999602</v>
      </c>
      <c r="AJ948" t="s">
        <v>8</v>
      </c>
      <c r="AK948">
        <v>3.40032817599967</v>
      </c>
      <c r="AL948" t="s">
        <v>7</v>
      </c>
      <c r="AM948">
        <v>3.6139330189998802</v>
      </c>
      <c r="AN948" t="s">
        <v>8</v>
      </c>
      <c r="AO948">
        <v>3.6618011959999399</v>
      </c>
      <c r="AP948" t="s">
        <v>7</v>
      </c>
      <c r="AQ948">
        <v>4.2928036960001901</v>
      </c>
      <c r="AR948" t="s">
        <v>8</v>
      </c>
      <c r="AS948">
        <v>4.33707635199971</v>
      </c>
      <c r="AT948" t="s">
        <v>7</v>
      </c>
      <c r="AU948">
        <v>4.5297803630000999</v>
      </c>
      <c r="AV948" t="s">
        <v>8</v>
      </c>
      <c r="AW948">
        <v>4.5731939569996003</v>
      </c>
      <c r="AX948" t="s">
        <v>4</v>
      </c>
      <c r="AY948">
        <v>5.0859404670009098</v>
      </c>
    </row>
    <row r="949" spans="1:51" x14ac:dyDescent="0.25">
      <c r="A949" s="7">
        <v>42929</v>
      </c>
      <c r="B949" s="3" t="s">
        <v>56</v>
      </c>
      <c r="C949" s="3">
        <f>(COUNT(UserTrials[[#This Row],[Event 1]:[Time 56]])-2)/2</f>
        <v>10</v>
      </c>
      <c r="D949">
        <v>140</v>
      </c>
      <c r="E949" t="s">
        <v>48</v>
      </c>
      <c r="F949" t="s">
        <v>6</v>
      </c>
      <c r="G949" t="s">
        <v>44</v>
      </c>
      <c r="H949" t="s">
        <v>3</v>
      </c>
      <c r="I949" s="1">
        <v>6.2500002968590698E-6</v>
      </c>
      <c r="J949" t="s">
        <v>7</v>
      </c>
      <c r="K949">
        <v>0.83294739600023604</v>
      </c>
      <c r="L949" t="s">
        <v>8</v>
      </c>
      <c r="M949">
        <v>0.88759125000069605</v>
      </c>
      <c r="N949" t="s">
        <v>7</v>
      </c>
      <c r="O949">
        <v>1.0664124480008399</v>
      </c>
      <c r="P949" t="s">
        <v>8</v>
      </c>
      <c r="Q949">
        <v>1.1135731770009401</v>
      </c>
      <c r="R949" t="s">
        <v>7</v>
      </c>
      <c r="S949">
        <v>1.3259700520011299</v>
      </c>
      <c r="T949" t="s">
        <v>8</v>
      </c>
      <c r="U949">
        <v>1.36104036400138</v>
      </c>
      <c r="V949" t="s">
        <v>7</v>
      </c>
      <c r="W949">
        <v>1.98851187400032</v>
      </c>
      <c r="X949" t="s">
        <v>8</v>
      </c>
      <c r="Y949">
        <v>2.0261510410000398</v>
      </c>
      <c r="Z949" t="s">
        <v>7</v>
      </c>
      <c r="AA949">
        <v>2.22498197800086</v>
      </c>
      <c r="AB949" t="s">
        <v>8</v>
      </c>
      <c r="AC949">
        <v>2.2717615620003899</v>
      </c>
      <c r="AD949" t="s">
        <v>7</v>
      </c>
      <c r="AE949">
        <v>2.8716624990011002</v>
      </c>
      <c r="AF949" t="s">
        <v>8</v>
      </c>
      <c r="AG949">
        <v>2.9086498950000501</v>
      </c>
      <c r="AH949" t="s">
        <v>7</v>
      </c>
      <c r="AI949">
        <v>3.0745976030011599</v>
      </c>
      <c r="AJ949" t="s">
        <v>8</v>
      </c>
      <c r="AK949">
        <v>3.1217857800002</v>
      </c>
      <c r="AL949" t="s">
        <v>7</v>
      </c>
      <c r="AM949">
        <v>3.3796217700000799</v>
      </c>
      <c r="AN949" t="s">
        <v>8</v>
      </c>
      <c r="AO949">
        <v>3.4248902590006698</v>
      </c>
      <c r="AP949" t="s">
        <v>7</v>
      </c>
      <c r="AQ949">
        <v>4.1068343210008598</v>
      </c>
      <c r="AR949" t="s">
        <v>8</v>
      </c>
      <c r="AS949">
        <v>4.1522461960012098</v>
      </c>
      <c r="AT949" t="s">
        <v>7</v>
      </c>
      <c r="AU949">
        <v>4.3728094770012804</v>
      </c>
      <c r="AV949" t="s">
        <v>8</v>
      </c>
      <c r="AW949">
        <v>4.4170967170011801</v>
      </c>
      <c r="AX949" t="s">
        <v>4</v>
      </c>
      <c r="AY949">
        <v>4.9293618730007402</v>
      </c>
    </row>
    <row r="950" spans="1:51" x14ac:dyDescent="0.25">
      <c r="A950" s="7">
        <v>42929</v>
      </c>
      <c r="B950" s="3" t="s">
        <v>56</v>
      </c>
      <c r="C950" s="3">
        <f>(COUNT(UserTrials[[#This Row],[Event 1]:[Time 56]])-2)/2</f>
        <v>10</v>
      </c>
      <c r="D950">
        <v>141</v>
      </c>
      <c r="E950" t="s">
        <v>48</v>
      </c>
      <c r="F950" t="s">
        <v>6</v>
      </c>
      <c r="G950" t="s">
        <v>44</v>
      </c>
      <c r="H950" t="s">
        <v>3</v>
      </c>
      <c r="I950" s="1">
        <v>4.3750005715992302E-6</v>
      </c>
      <c r="J950" t="s">
        <v>7</v>
      </c>
      <c r="K950">
        <v>0.81171765500039295</v>
      </c>
      <c r="L950" t="s">
        <v>8</v>
      </c>
      <c r="M950">
        <v>0.85412390500096003</v>
      </c>
      <c r="N950" t="s">
        <v>7</v>
      </c>
      <c r="O950">
        <v>1.019771614001</v>
      </c>
      <c r="P950" t="s">
        <v>8</v>
      </c>
      <c r="Q950">
        <v>1.0690784889993601</v>
      </c>
      <c r="R950" t="s">
        <v>7</v>
      </c>
      <c r="S950">
        <v>1.31427229099972</v>
      </c>
      <c r="T950" t="s">
        <v>8</v>
      </c>
      <c r="U950">
        <v>1.33021791600003</v>
      </c>
      <c r="V950" t="s">
        <v>7</v>
      </c>
      <c r="W950">
        <v>2.1903131239996498</v>
      </c>
      <c r="X950" t="s">
        <v>8</v>
      </c>
      <c r="Y950">
        <v>2.22249880100025</v>
      </c>
      <c r="Z950" t="s">
        <v>7</v>
      </c>
      <c r="AA950">
        <v>2.43666369700076</v>
      </c>
      <c r="AB950" t="s">
        <v>8</v>
      </c>
      <c r="AC950">
        <v>2.4849655190009798</v>
      </c>
      <c r="AD950" t="s">
        <v>7</v>
      </c>
      <c r="AE950">
        <v>3.0223964050001002</v>
      </c>
      <c r="AF950" t="s">
        <v>8</v>
      </c>
      <c r="AG950">
        <v>3.0560711439993602</v>
      </c>
      <c r="AH950" t="s">
        <v>7</v>
      </c>
      <c r="AI950">
        <v>3.2712284360004502</v>
      </c>
      <c r="AJ950" t="s">
        <v>8</v>
      </c>
      <c r="AK950">
        <v>3.3098379670009299</v>
      </c>
      <c r="AL950" t="s">
        <v>7</v>
      </c>
      <c r="AM950">
        <v>3.5029219250009098</v>
      </c>
      <c r="AN950" t="s">
        <v>8</v>
      </c>
      <c r="AO950">
        <v>3.55624119599997</v>
      </c>
      <c r="AP950" t="s">
        <v>7</v>
      </c>
      <c r="AQ950">
        <v>4.3250912999992499</v>
      </c>
      <c r="AR950" t="s">
        <v>8</v>
      </c>
      <c r="AS950">
        <v>4.36445239400018</v>
      </c>
      <c r="AT950" t="s">
        <v>7</v>
      </c>
      <c r="AU950">
        <v>4.5768963000009499</v>
      </c>
      <c r="AV950" t="s">
        <v>8</v>
      </c>
      <c r="AW950">
        <v>4.6189751540005002</v>
      </c>
      <c r="AX950" t="s">
        <v>4</v>
      </c>
      <c r="AY950">
        <v>5.0064899980006796</v>
      </c>
    </row>
    <row r="951" spans="1:51" x14ac:dyDescent="0.25">
      <c r="A951" s="7">
        <v>42929</v>
      </c>
      <c r="B951" s="3" t="s">
        <v>56</v>
      </c>
      <c r="C951" s="3">
        <f>(COUNT(UserTrials[[#This Row],[Event 1]:[Time 56]])-2)/2</f>
        <v>10</v>
      </c>
      <c r="D951">
        <v>142</v>
      </c>
      <c r="E951" t="s">
        <v>48</v>
      </c>
      <c r="F951" t="s">
        <v>6</v>
      </c>
      <c r="G951" t="s">
        <v>44</v>
      </c>
      <c r="H951" t="s">
        <v>3</v>
      </c>
      <c r="I951" s="1">
        <v>7.5520001701079301E-6</v>
      </c>
      <c r="J951" t="s">
        <v>7</v>
      </c>
      <c r="K951">
        <v>0.87284833299963704</v>
      </c>
      <c r="L951" t="s">
        <v>8</v>
      </c>
      <c r="M951">
        <v>0.91665859400018201</v>
      </c>
      <c r="N951" t="s">
        <v>7</v>
      </c>
      <c r="O951">
        <v>1.09386630199878</v>
      </c>
      <c r="P951" t="s">
        <v>8</v>
      </c>
      <c r="Q951">
        <v>1.1404072389996101</v>
      </c>
      <c r="R951" t="s">
        <v>7</v>
      </c>
      <c r="S951">
        <v>1.3824566659986799</v>
      </c>
      <c r="T951" t="s">
        <v>8</v>
      </c>
      <c r="U951">
        <v>1.4238193229994001</v>
      </c>
      <c r="V951" t="s">
        <v>7</v>
      </c>
      <c r="W951">
        <v>2.12915281200002</v>
      </c>
      <c r="X951" t="s">
        <v>8</v>
      </c>
      <c r="Y951">
        <v>2.1695203119998001</v>
      </c>
      <c r="Z951" t="s">
        <v>7</v>
      </c>
      <c r="AA951">
        <v>2.3639771349990002</v>
      </c>
      <c r="AB951" t="s">
        <v>8</v>
      </c>
      <c r="AC951">
        <v>2.4132692699986298</v>
      </c>
      <c r="AD951" t="s">
        <v>7</v>
      </c>
      <c r="AE951">
        <v>2.91924140499941</v>
      </c>
      <c r="AF951" t="s">
        <v>8</v>
      </c>
      <c r="AG951">
        <v>2.9657781240002801</v>
      </c>
      <c r="AH951" t="s">
        <v>7</v>
      </c>
      <c r="AI951">
        <v>3.1464890089991902</v>
      </c>
      <c r="AJ951" t="s">
        <v>8</v>
      </c>
      <c r="AK951">
        <v>3.1965416659986601</v>
      </c>
      <c r="AL951" t="s">
        <v>7</v>
      </c>
      <c r="AM951">
        <v>3.47274786399975</v>
      </c>
      <c r="AN951" t="s">
        <v>8</v>
      </c>
      <c r="AO951">
        <v>3.5251648949997598</v>
      </c>
      <c r="AP951" t="s">
        <v>7</v>
      </c>
      <c r="AQ951">
        <v>4.1468568740001501</v>
      </c>
      <c r="AR951" t="s">
        <v>8</v>
      </c>
      <c r="AS951">
        <v>4.18334343599963</v>
      </c>
      <c r="AT951" t="s">
        <v>7</v>
      </c>
      <c r="AU951">
        <v>4.3995950509997703</v>
      </c>
      <c r="AV951" t="s">
        <v>8</v>
      </c>
      <c r="AW951">
        <v>4.4486841649995696</v>
      </c>
      <c r="AX951" t="s">
        <v>4</v>
      </c>
      <c r="AY951">
        <v>4.8657706229987499</v>
      </c>
    </row>
    <row r="952" spans="1:51" x14ac:dyDescent="0.25">
      <c r="A952" s="7">
        <v>42929</v>
      </c>
      <c r="B952" s="3" t="s">
        <v>56</v>
      </c>
      <c r="C952" s="3">
        <f>(COUNT(UserTrials[[#This Row],[Event 1]:[Time 56]])-2)/2</f>
        <v>10</v>
      </c>
      <c r="D952">
        <v>143</v>
      </c>
      <c r="E952" t="s">
        <v>48</v>
      </c>
      <c r="F952" t="s">
        <v>6</v>
      </c>
      <c r="G952" t="s">
        <v>44</v>
      </c>
      <c r="H952" t="s">
        <v>3</v>
      </c>
      <c r="I952" s="1">
        <v>8.0210011219605803E-6</v>
      </c>
      <c r="J952" t="s">
        <v>7</v>
      </c>
      <c r="K952">
        <v>0.81318864599961604</v>
      </c>
      <c r="L952" t="s">
        <v>8</v>
      </c>
      <c r="M952">
        <v>0.85118807300023003</v>
      </c>
      <c r="N952" t="s">
        <v>7</v>
      </c>
      <c r="O952">
        <v>1.0422385420006299</v>
      </c>
      <c r="P952" t="s">
        <v>8</v>
      </c>
      <c r="Q952">
        <v>1.0903281770006199</v>
      </c>
      <c r="R952" t="s">
        <v>7</v>
      </c>
      <c r="S952">
        <v>1.3332733850002101</v>
      </c>
      <c r="T952" t="s">
        <v>8</v>
      </c>
      <c r="U952">
        <v>1.3723450520010301</v>
      </c>
      <c r="V952" t="s">
        <v>7</v>
      </c>
      <c r="W952">
        <v>2.1087369270007899</v>
      </c>
      <c r="X952" t="s">
        <v>8</v>
      </c>
      <c r="Y952">
        <v>2.1323025519995999</v>
      </c>
      <c r="Z952" t="s">
        <v>7</v>
      </c>
      <c r="AA952">
        <v>2.3491886970004998</v>
      </c>
      <c r="AB952" t="s">
        <v>8</v>
      </c>
      <c r="AC952">
        <v>2.3974811450007101</v>
      </c>
      <c r="AD952" t="s">
        <v>7</v>
      </c>
      <c r="AE952">
        <v>2.9887115100009298</v>
      </c>
      <c r="AF952" t="s">
        <v>8</v>
      </c>
      <c r="AG952">
        <v>3.0268533329999601</v>
      </c>
      <c r="AH952" t="s">
        <v>7</v>
      </c>
      <c r="AI952">
        <v>3.2259243219996199</v>
      </c>
      <c r="AJ952" t="s">
        <v>8</v>
      </c>
      <c r="AK952">
        <v>3.2798296350010698</v>
      </c>
      <c r="AL952" t="s">
        <v>7</v>
      </c>
      <c r="AM952">
        <v>3.5248486970012798</v>
      </c>
      <c r="AN952" t="s">
        <v>8</v>
      </c>
      <c r="AO952">
        <v>3.5652387490008501</v>
      </c>
      <c r="AP952" t="s">
        <v>7</v>
      </c>
      <c r="AQ952">
        <v>4.1835619780012996</v>
      </c>
      <c r="AR952" t="s">
        <v>8</v>
      </c>
      <c r="AS952">
        <v>4.2216663529998097</v>
      </c>
      <c r="AT952" t="s">
        <v>7</v>
      </c>
      <c r="AU952">
        <v>4.44124432200078</v>
      </c>
      <c r="AV952" t="s">
        <v>8</v>
      </c>
      <c r="AW952">
        <v>4.4847823939999198</v>
      </c>
      <c r="AX952" t="s">
        <v>4</v>
      </c>
      <c r="AY952">
        <v>5.0245449459998701</v>
      </c>
    </row>
    <row r="953" spans="1:51" x14ac:dyDescent="0.25">
      <c r="A953" s="7">
        <v>42929</v>
      </c>
      <c r="B953" s="3" t="s">
        <v>56</v>
      </c>
      <c r="C953" s="3">
        <f>(COUNT(UserTrials[[#This Row],[Event 1]:[Time 56]])-2)/2</f>
        <v>10</v>
      </c>
      <c r="D953">
        <v>144</v>
      </c>
      <c r="E953" t="s">
        <v>48</v>
      </c>
      <c r="F953" t="s">
        <v>6</v>
      </c>
      <c r="G953" t="s">
        <v>44</v>
      </c>
      <c r="H953" t="s">
        <v>3</v>
      </c>
      <c r="I953" s="1">
        <v>5.2609993872465498E-6</v>
      </c>
      <c r="J953" t="s">
        <v>7</v>
      </c>
      <c r="K953">
        <v>0.66055796899854602</v>
      </c>
      <c r="L953" t="s">
        <v>8</v>
      </c>
      <c r="M953">
        <v>0.71112588500000096</v>
      </c>
      <c r="N953" t="s">
        <v>7</v>
      </c>
      <c r="O953">
        <v>0.88306880199888804</v>
      </c>
      <c r="P953" t="s">
        <v>8</v>
      </c>
      <c r="Q953">
        <v>0.92354682299992397</v>
      </c>
      <c r="R953" t="s">
        <v>7</v>
      </c>
      <c r="S953">
        <v>1.1669289579986</v>
      </c>
      <c r="T953" t="s">
        <v>8</v>
      </c>
      <c r="U953">
        <v>1.2055376039988901</v>
      </c>
      <c r="V953" t="s">
        <v>7</v>
      </c>
      <c r="W953">
        <v>1.8593174999987201</v>
      </c>
      <c r="X953" t="s">
        <v>8</v>
      </c>
      <c r="Y953">
        <v>1.89710421799827</v>
      </c>
      <c r="Z953" t="s">
        <v>7</v>
      </c>
      <c r="AA953">
        <v>2.1160556769991601</v>
      </c>
      <c r="AB953" t="s">
        <v>8</v>
      </c>
      <c r="AC953">
        <v>2.1567223949987202</v>
      </c>
      <c r="AD953" t="s">
        <v>7</v>
      </c>
      <c r="AE953">
        <v>2.6918336449998601</v>
      </c>
      <c r="AF953" t="s">
        <v>8</v>
      </c>
      <c r="AG953">
        <v>2.7375504159990598</v>
      </c>
      <c r="AH953" t="s">
        <v>7</v>
      </c>
      <c r="AI953">
        <v>2.9578048949988398</v>
      </c>
      <c r="AJ953" t="s">
        <v>8</v>
      </c>
      <c r="AK953">
        <v>3.0032509369993901</v>
      </c>
      <c r="AL953" t="s">
        <v>7</v>
      </c>
      <c r="AM953">
        <v>3.1993206239985699</v>
      </c>
      <c r="AN953" t="s">
        <v>8</v>
      </c>
      <c r="AO953">
        <v>3.2637471869984398</v>
      </c>
      <c r="AP953" t="s">
        <v>7</v>
      </c>
      <c r="AQ953">
        <v>3.85454239499995</v>
      </c>
      <c r="AR953" t="s">
        <v>8</v>
      </c>
      <c r="AS953">
        <v>3.8923156239998198</v>
      </c>
      <c r="AT953" t="s">
        <v>7</v>
      </c>
      <c r="AU953">
        <v>4.1390918739998597</v>
      </c>
      <c r="AV953" t="s">
        <v>8</v>
      </c>
      <c r="AW953">
        <v>4.1935222379997796</v>
      </c>
      <c r="AX953" t="s">
        <v>4</v>
      </c>
      <c r="AY953">
        <v>4.7293283839990101</v>
      </c>
    </row>
    <row r="954" spans="1:51" x14ac:dyDescent="0.25">
      <c r="A954" s="7">
        <v>42929</v>
      </c>
      <c r="B954" s="3" t="s">
        <v>56</v>
      </c>
      <c r="C954" s="3">
        <f>(COUNT(UserTrials[[#This Row],[Event 1]:[Time 56]])-2)/2</f>
        <v>10</v>
      </c>
      <c r="D954">
        <v>145</v>
      </c>
      <c r="E954" t="s">
        <v>48</v>
      </c>
      <c r="F954" t="s">
        <v>6</v>
      </c>
      <c r="G954" t="s">
        <v>44</v>
      </c>
      <c r="H954" t="s">
        <v>3</v>
      </c>
      <c r="I954" s="1">
        <v>4.9480004236102104E-6</v>
      </c>
      <c r="J954" t="s">
        <v>7</v>
      </c>
      <c r="K954">
        <v>0.71187604199985799</v>
      </c>
      <c r="L954" t="s">
        <v>8</v>
      </c>
      <c r="M954">
        <v>0.76464687500083495</v>
      </c>
      <c r="N954" t="s">
        <v>7</v>
      </c>
      <c r="O954">
        <v>0.94233729200095695</v>
      </c>
      <c r="P954" t="s">
        <v>8</v>
      </c>
      <c r="Q954">
        <v>0.99395463499968095</v>
      </c>
      <c r="R954" t="s">
        <v>7</v>
      </c>
      <c r="S954">
        <v>1.2379316670012399</v>
      </c>
      <c r="T954" t="s">
        <v>8</v>
      </c>
      <c r="U954">
        <v>1.27614791700034</v>
      </c>
      <c r="V954" t="s">
        <v>7</v>
      </c>
      <c r="W954">
        <v>1.9295476040006101</v>
      </c>
      <c r="X954" t="s">
        <v>8</v>
      </c>
      <c r="Y954">
        <v>1.98202796800069</v>
      </c>
      <c r="Z954" t="s">
        <v>7</v>
      </c>
      <c r="AA954">
        <v>2.2253116660012799</v>
      </c>
      <c r="AB954" t="s">
        <v>8</v>
      </c>
      <c r="AC954">
        <v>2.2494086450005799</v>
      </c>
      <c r="AD954" t="s">
        <v>7</v>
      </c>
      <c r="AE954">
        <v>2.7591525509997101</v>
      </c>
      <c r="AF954" t="s">
        <v>8</v>
      </c>
      <c r="AG954">
        <v>2.7930683850008702</v>
      </c>
      <c r="AH954" t="s">
        <v>7</v>
      </c>
      <c r="AI954">
        <v>2.9826827600008898</v>
      </c>
      <c r="AJ954" t="s">
        <v>8</v>
      </c>
      <c r="AK954">
        <v>3.0330105720004199</v>
      </c>
      <c r="AL954" t="s">
        <v>7</v>
      </c>
      <c r="AM954">
        <v>3.30549947800136</v>
      </c>
      <c r="AN954" t="s">
        <v>8</v>
      </c>
      <c r="AO954">
        <v>3.3425662490008099</v>
      </c>
      <c r="AP954" t="s">
        <v>7</v>
      </c>
      <c r="AQ954">
        <v>3.92142192600113</v>
      </c>
      <c r="AR954" t="s">
        <v>8</v>
      </c>
      <c r="AS954">
        <v>3.9620664570011201</v>
      </c>
      <c r="AT954" t="s">
        <v>7</v>
      </c>
      <c r="AU954">
        <v>4.2108849470005199</v>
      </c>
      <c r="AV954" t="s">
        <v>8</v>
      </c>
      <c r="AW954">
        <v>4.2414855200004196</v>
      </c>
      <c r="AX954" t="s">
        <v>4</v>
      </c>
      <c r="AY954">
        <v>4.7437498939998397</v>
      </c>
    </row>
    <row r="955" spans="1:51" x14ac:dyDescent="0.25">
      <c r="A955" s="7">
        <v>42929</v>
      </c>
      <c r="B955" s="3" t="s">
        <v>56</v>
      </c>
      <c r="C955" s="3">
        <f>(COUNT(UserTrials[[#This Row],[Event 1]:[Time 56]])-2)/2</f>
        <v>10</v>
      </c>
      <c r="D955">
        <v>146</v>
      </c>
      <c r="E955" t="s">
        <v>48</v>
      </c>
      <c r="F955" t="s">
        <v>6</v>
      </c>
      <c r="G955" t="s">
        <v>44</v>
      </c>
      <c r="H955" t="s">
        <v>3</v>
      </c>
      <c r="I955" s="1">
        <v>6.8219997046980998E-6</v>
      </c>
      <c r="J955" t="s">
        <v>7</v>
      </c>
      <c r="K955">
        <v>0.71463926999967897</v>
      </c>
      <c r="L955" t="s">
        <v>8</v>
      </c>
      <c r="M955">
        <v>0.750097811998784</v>
      </c>
      <c r="N955" t="s">
        <v>7</v>
      </c>
      <c r="O955">
        <v>0.94835770799909302</v>
      </c>
      <c r="P955" t="s">
        <v>8</v>
      </c>
      <c r="Q955">
        <v>0.99688260299990294</v>
      </c>
      <c r="R955" t="s">
        <v>7</v>
      </c>
      <c r="S955">
        <v>1.2423419259994199</v>
      </c>
      <c r="T955" t="s">
        <v>8</v>
      </c>
      <c r="U955">
        <v>1.2791807799985599</v>
      </c>
      <c r="V955" t="s">
        <v>7</v>
      </c>
      <c r="W955">
        <v>1.89894609299881</v>
      </c>
      <c r="X955" t="s">
        <v>8</v>
      </c>
      <c r="Y955">
        <v>1.9461814049991499</v>
      </c>
      <c r="Z955" t="s">
        <v>7</v>
      </c>
      <c r="AA955">
        <v>2.2214538529988199</v>
      </c>
      <c r="AB955" t="s">
        <v>8</v>
      </c>
      <c r="AC955">
        <v>2.25190031099919</v>
      </c>
      <c r="AD955" t="s">
        <v>7</v>
      </c>
      <c r="AE955">
        <v>2.8113863010003102</v>
      </c>
      <c r="AF955" t="s">
        <v>8</v>
      </c>
      <c r="AG955">
        <v>2.8567373419991702</v>
      </c>
      <c r="AH955" t="s">
        <v>7</v>
      </c>
      <c r="AI955">
        <v>3.0761410919985699</v>
      </c>
      <c r="AJ955" t="s">
        <v>8</v>
      </c>
      <c r="AK955">
        <v>3.1080941130003299</v>
      </c>
      <c r="AL955" t="s">
        <v>7</v>
      </c>
      <c r="AM955">
        <v>3.35700900899973</v>
      </c>
      <c r="AN955" t="s">
        <v>8</v>
      </c>
      <c r="AO955">
        <v>3.3990273419985799</v>
      </c>
      <c r="AP955" t="s">
        <v>7</v>
      </c>
      <c r="AQ955">
        <v>4.0269308829992898</v>
      </c>
      <c r="AR955" t="s">
        <v>8</v>
      </c>
      <c r="AS955">
        <v>4.0759048419986303</v>
      </c>
      <c r="AT955" t="s">
        <v>7</v>
      </c>
      <c r="AU955">
        <v>4.2926457789999404</v>
      </c>
      <c r="AV955" t="s">
        <v>8</v>
      </c>
      <c r="AW955">
        <v>4.3447795809988703</v>
      </c>
      <c r="AX955" t="s">
        <v>4</v>
      </c>
      <c r="AY955">
        <v>4.8820801019992297</v>
      </c>
    </row>
    <row r="956" spans="1:51" x14ac:dyDescent="0.25">
      <c r="A956" s="7">
        <v>42929</v>
      </c>
      <c r="B956" s="3" t="s">
        <v>56</v>
      </c>
      <c r="C956" s="3">
        <f>(COUNT(UserTrials[[#This Row],[Event 1]:[Time 56]])-2)/2</f>
        <v>10</v>
      </c>
      <c r="D956">
        <v>147</v>
      </c>
      <c r="E956" t="s">
        <v>48</v>
      </c>
      <c r="F956" t="s">
        <v>6</v>
      </c>
      <c r="G956" t="s">
        <v>44</v>
      </c>
      <c r="H956" t="s">
        <v>3</v>
      </c>
      <c r="I956" s="1">
        <v>4.4789994717575601E-6</v>
      </c>
      <c r="J956" t="s">
        <v>7</v>
      </c>
      <c r="K956">
        <v>0.77255317699928105</v>
      </c>
      <c r="L956" t="s">
        <v>8</v>
      </c>
      <c r="M956">
        <v>0.79650500000025204</v>
      </c>
      <c r="N956" t="s">
        <v>7</v>
      </c>
      <c r="O956">
        <v>1.0143000000007301</v>
      </c>
      <c r="P956" t="s">
        <v>8</v>
      </c>
      <c r="Q956">
        <v>1.0421934890000499</v>
      </c>
      <c r="R956" t="s">
        <v>7</v>
      </c>
      <c r="S956">
        <v>1.2878023960001801</v>
      </c>
      <c r="T956" t="s">
        <v>8</v>
      </c>
      <c r="U956">
        <v>1.3170961460000301</v>
      </c>
      <c r="V956" t="s">
        <v>7</v>
      </c>
      <c r="W956">
        <v>1.9402258329991999</v>
      </c>
      <c r="X956" t="s">
        <v>8</v>
      </c>
      <c r="Y956">
        <v>1.97945281200009</v>
      </c>
      <c r="Z956" t="s">
        <v>7</v>
      </c>
      <c r="AA956">
        <v>2.2548302600007402</v>
      </c>
      <c r="AB956" t="s">
        <v>8</v>
      </c>
      <c r="AC956">
        <v>2.2975053640002399</v>
      </c>
      <c r="AD956" t="s">
        <v>7</v>
      </c>
      <c r="AE956">
        <v>2.85857791600028</v>
      </c>
      <c r="AF956" t="s">
        <v>8</v>
      </c>
      <c r="AG956">
        <v>2.9088769259997198</v>
      </c>
      <c r="AH956" t="s">
        <v>7</v>
      </c>
      <c r="AI956">
        <v>3.1250767700002999</v>
      </c>
      <c r="AJ956" t="s">
        <v>8</v>
      </c>
      <c r="AK956">
        <v>3.16540505100056</v>
      </c>
      <c r="AL956" t="s">
        <v>7</v>
      </c>
      <c r="AM956">
        <v>3.4399594259994002</v>
      </c>
      <c r="AN956" t="s">
        <v>8</v>
      </c>
      <c r="AO956">
        <v>3.4627799989993902</v>
      </c>
      <c r="AP956" t="s">
        <v>7</v>
      </c>
      <c r="AQ956">
        <v>4.1131533320003602</v>
      </c>
      <c r="AR956" t="s">
        <v>8</v>
      </c>
      <c r="AS956">
        <v>4.1536317690006399</v>
      </c>
      <c r="AT956" t="s">
        <v>7</v>
      </c>
      <c r="AU956">
        <v>4.39837973800058</v>
      </c>
      <c r="AV956" t="s">
        <v>8</v>
      </c>
      <c r="AW956">
        <v>4.4360329669998402</v>
      </c>
      <c r="AX956" t="s">
        <v>4</v>
      </c>
      <c r="AY956">
        <v>4.9146890609990797</v>
      </c>
    </row>
    <row r="957" spans="1:51" x14ac:dyDescent="0.25">
      <c r="A957" s="7">
        <v>42929</v>
      </c>
      <c r="B957" s="3" t="s">
        <v>56</v>
      </c>
      <c r="C957" s="3">
        <f>(COUNT(UserTrials[[#This Row],[Event 1]:[Time 56]])-2)/2</f>
        <v>10</v>
      </c>
      <c r="D957">
        <v>148</v>
      </c>
      <c r="E957" t="s">
        <v>48</v>
      </c>
      <c r="F957" t="s">
        <v>6</v>
      </c>
      <c r="G957" t="s">
        <v>44</v>
      </c>
      <c r="H957" t="s">
        <v>3</v>
      </c>
      <c r="I957" s="1">
        <v>6.2500002968590698E-6</v>
      </c>
      <c r="J957" t="s">
        <v>7</v>
      </c>
      <c r="K957">
        <v>0.56875328199930597</v>
      </c>
      <c r="L957" t="s">
        <v>8</v>
      </c>
      <c r="M957">
        <v>0.60955255199951297</v>
      </c>
      <c r="N957" t="s">
        <v>7</v>
      </c>
      <c r="O957">
        <v>0.80844833400078597</v>
      </c>
      <c r="P957" t="s">
        <v>8</v>
      </c>
      <c r="Q957">
        <v>0.84954229200047804</v>
      </c>
      <c r="R957" t="s">
        <v>7</v>
      </c>
      <c r="S957">
        <v>1.09420432300066</v>
      </c>
      <c r="T957" t="s">
        <v>8</v>
      </c>
      <c r="U957">
        <v>1.1194851559994199</v>
      </c>
      <c r="V957" t="s">
        <v>7</v>
      </c>
      <c r="W957">
        <v>1.77123703100005</v>
      </c>
      <c r="X957" t="s">
        <v>8</v>
      </c>
      <c r="Y957">
        <v>1.7955302080008499</v>
      </c>
      <c r="Z957" t="s">
        <v>7</v>
      </c>
      <c r="AA957">
        <v>2.0388121870000702</v>
      </c>
      <c r="AB957" t="s">
        <v>8</v>
      </c>
      <c r="AC957">
        <v>2.0724673429995102</v>
      </c>
      <c r="AD957" t="s">
        <v>7</v>
      </c>
      <c r="AE957">
        <v>2.6323702080007898</v>
      </c>
      <c r="AF957" t="s">
        <v>8</v>
      </c>
      <c r="AG957">
        <v>2.6913844789996801</v>
      </c>
      <c r="AH957" t="s">
        <v>7</v>
      </c>
      <c r="AI957">
        <v>2.90839687399966</v>
      </c>
      <c r="AJ957" t="s">
        <v>8</v>
      </c>
      <c r="AK957">
        <v>2.9513207809995898</v>
      </c>
      <c r="AL957" t="s">
        <v>7</v>
      </c>
      <c r="AM957">
        <v>3.2257777600007098</v>
      </c>
      <c r="AN957" t="s">
        <v>8</v>
      </c>
      <c r="AO957">
        <v>3.2573655199994298</v>
      </c>
      <c r="AP957" t="s">
        <v>7</v>
      </c>
      <c r="AQ957">
        <v>3.8520959890011</v>
      </c>
      <c r="AR957" t="s">
        <v>8</v>
      </c>
      <c r="AS957">
        <v>3.9009735409999799</v>
      </c>
      <c r="AT957" t="s">
        <v>7</v>
      </c>
      <c r="AU957">
        <v>4.1490201550004704</v>
      </c>
      <c r="AV957" t="s">
        <v>8</v>
      </c>
      <c r="AW957">
        <v>4.1795338009996996</v>
      </c>
      <c r="AX957" t="s">
        <v>4</v>
      </c>
      <c r="AY957">
        <v>4.5686532279996701</v>
      </c>
    </row>
    <row r="958" spans="1:51" x14ac:dyDescent="0.25">
      <c r="A958" s="7">
        <v>42929</v>
      </c>
      <c r="B958" s="3" t="s">
        <v>56</v>
      </c>
      <c r="C958" s="3">
        <f>(COUNT(UserTrials[[#This Row],[Event 1]:[Time 56]])-2)/2</f>
        <v>10</v>
      </c>
      <c r="D958">
        <v>149</v>
      </c>
      <c r="E958" t="s">
        <v>48</v>
      </c>
      <c r="F958" t="s">
        <v>6</v>
      </c>
      <c r="G958" t="s">
        <v>44</v>
      </c>
      <c r="H958" t="s">
        <v>3</v>
      </c>
      <c r="I958" s="1">
        <v>6.6669999796431503E-6</v>
      </c>
      <c r="J958" t="s">
        <v>7</v>
      </c>
      <c r="K958">
        <v>0.71851062499990803</v>
      </c>
      <c r="L958" t="s">
        <v>8</v>
      </c>
      <c r="M958">
        <v>0.74739338600011196</v>
      </c>
      <c r="N958" t="s">
        <v>7</v>
      </c>
      <c r="O958">
        <v>0.963295207999181</v>
      </c>
      <c r="P958" t="s">
        <v>8</v>
      </c>
      <c r="Q958">
        <v>0.99404984399916396</v>
      </c>
      <c r="R958" t="s">
        <v>7</v>
      </c>
      <c r="S958">
        <v>1.1951520830007201</v>
      </c>
      <c r="T958" t="s">
        <v>8</v>
      </c>
      <c r="U958">
        <v>1.2449165620000699</v>
      </c>
      <c r="V958" t="s">
        <v>7</v>
      </c>
      <c r="W958">
        <v>1.86766484299914</v>
      </c>
      <c r="X958" t="s">
        <v>8</v>
      </c>
      <c r="Y958">
        <v>1.91452057300011</v>
      </c>
      <c r="Z958" t="s">
        <v>7</v>
      </c>
      <c r="AA958">
        <v>2.1308886450005899</v>
      </c>
      <c r="AB958" t="s">
        <v>8</v>
      </c>
      <c r="AC958">
        <v>2.1789066140008799</v>
      </c>
      <c r="AD958" t="s">
        <v>7</v>
      </c>
      <c r="AE958">
        <v>2.7561085409997701</v>
      </c>
      <c r="AF958" t="s">
        <v>8</v>
      </c>
      <c r="AG958">
        <v>2.7975638539992298</v>
      </c>
      <c r="AH958" t="s">
        <v>7</v>
      </c>
      <c r="AI958">
        <v>2.9962167180001398</v>
      </c>
      <c r="AJ958" t="s">
        <v>8</v>
      </c>
      <c r="AK958">
        <v>3.0435097390000001</v>
      </c>
      <c r="AL958" t="s">
        <v>7</v>
      </c>
      <c r="AM958">
        <v>3.2871128120004798</v>
      </c>
      <c r="AN958" t="s">
        <v>8</v>
      </c>
      <c r="AO958">
        <v>3.3350893219994702</v>
      </c>
      <c r="AP958" t="s">
        <v>7</v>
      </c>
      <c r="AQ958">
        <v>4.0118794259997204</v>
      </c>
      <c r="AR958" t="s">
        <v>8</v>
      </c>
      <c r="AS958">
        <v>4.0681329679991904</v>
      </c>
      <c r="AT958" t="s">
        <v>7</v>
      </c>
      <c r="AU958">
        <v>4.2860494260003099</v>
      </c>
      <c r="AV958" t="s">
        <v>8</v>
      </c>
      <c r="AW958">
        <v>4.3302005200002798</v>
      </c>
      <c r="AX958" t="s">
        <v>4</v>
      </c>
      <c r="AY958">
        <v>4.8431011960001298</v>
      </c>
    </row>
    <row r="959" spans="1:51" x14ac:dyDescent="0.25">
      <c r="A959" s="7">
        <v>42929</v>
      </c>
      <c r="B959" s="3" t="s">
        <v>56</v>
      </c>
      <c r="C959" s="3">
        <f>(COUNT(UserTrials[[#This Row],[Event 1]:[Time 56]])-2)/2</f>
        <v>10</v>
      </c>
      <c r="D959">
        <v>150</v>
      </c>
      <c r="E959" t="s">
        <v>48</v>
      </c>
      <c r="F959" t="s">
        <v>6</v>
      </c>
      <c r="G959" t="s">
        <v>44</v>
      </c>
      <c r="H959" t="s">
        <v>3</v>
      </c>
      <c r="I959" s="1">
        <v>8.1250000221189095E-6</v>
      </c>
      <c r="J959" t="s">
        <v>7</v>
      </c>
      <c r="K959">
        <v>0.63281276000088804</v>
      </c>
      <c r="L959" t="s">
        <v>8</v>
      </c>
      <c r="M959">
        <v>0.67955979100042896</v>
      </c>
      <c r="N959" t="s">
        <v>7</v>
      </c>
      <c r="O959">
        <v>0.85343947900037098</v>
      </c>
      <c r="P959" t="s">
        <v>8</v>
      </c>
      <c r="Q959">
        <v>0.90359666600124899</v>
      </c>
      <c r="R959" t="s">
        <v>7</v>
      </c>
      <c r="S959">
        <v>1.1772161970002299</v>
      </c>
      <c r="T959" t="s">
        <v>8</v>
      </c>
      <c r="U959">
        <v>1.20702729100048</v>
      </c>
      <c r="V959" t="s">
        <v>7</v>
      </c>
      <c r="W959">
        <v>1.88441145700016</v>
      </c>
      <c r="X959" t="s">
        <v>8</v>
      </c>
      <c r="Y959">
        <v>1.93258322800102</v>
      </c>
      <c r="Z959" t="s">
        <v>7</v>
      </c>
      <c r="AA959">
        <v>2.1485209359998398</v>
      </c>
      <c r="AB959" t="s">
        <v>8</v>
      </c>
      <c r="AC959">
        <v>2.1977605720003299</v>
      </c>
      <c r="AD959" t="s">
        <v>7</v>
      </c>
      <c r="AE959">
        <v>2.7358847380000899</v>
      </c>
      <c r="AF959" t="s">
        <v>8</v>
      </c>
      <c r="AG959">
        <v>2.7548618220007399</v>
      </c>
      <c r="AH959" t="s">
        <v>7</v>
      </c>
      <c r="AI959">
        <v>2.9469921340005301</v>
      </c>
      <c r="AJ959" t="s">
        <v>8</v>
      </c>
      <c r="AK959">
        <v>2.9966329150011002</v>
      </c>
      <c r="AL959" t="s">
        <v>7</v>
      </c>
      <c r="AM959">
        <v>3.2447672899997899</v>
      </c>
      <c r="AN959" t="s">
        <v>8</v>
      </c>
      <c r="AO959">
        <v>3.2878560400004</v>
      </c>
      <c r="AP959" t="s">
        <v>7</v>
      </c>
      <c r="AQ959">
        <v>3.9161006230006001</v>
      </c>
      <c r="AR959" t="s">
        <v>8</v>
      </c>
      <c r="AS959">
        <v>3.9439706749999401</v>
      </c>
      <c r="AT959" t="s">
        <v>7</v>
      </c>
      <c r="AU959">
        <v>4.1910035920009197</v>
      </c>
      <c r="AV959" t="s">
        <v>8</v>
      </c>
      <c r="AW959">
        <v>4.2277504670000701</v>
      </c>
      <c r="AX959" t="s">
        <v>4</v>
      </c>
      <c r="AY959">
        <v>4.6746486440006203</v>
      </c>
    </row>
    <row r="960" spans="1:51" x14ac:dyDescent="0.25">
      <c r="A960" s="7">
        <v>42929</v>
      </c>
      <c r="B960" s="3" t="s">
        <v>56</v>
      </c>
      <c r="C960" s="3">
        <f>(COUNT(UserTrials[[#This Row],[Event 1]:[Time 56]])-2)/2</f>
        <v>10</v>
      </c>
      <c r="D960">
        <v>151</v>
      </c>
      <c r="E960" t="s">
        <v>48</v>
      </c>
      <c r="F960" t="s">
        <v>9</v>
      </c>
      <c r="G960" t="s">
        <v>44</v>
      </c>
      <c r="H960" t="s">
        <v>3</v>
      </c>
      <c r="I960" s="1">
        <v>3.1250001484295298E-6</v>
      </c>
      <c r="J960" t="s">
        <v>7</v>
      </c>
      <c r="K960">
        <v>15.203497286000101</v>
      </c>
      <c r="L960" t="s">
        <v>8</v>
      </c>
      <c r="M960">
        <v>15.2183627550002</v>
      </c>
      <c r="N960" t="s">
        <v>7</v>
      </c>
      <c r="O960">
        <v>15.4216091609996</v>
      </c>
      <c r="P960" t="s">
        <v>8</v>
      </c>
      <c r="Q960">
        <v>15.4596431199988</v>
      </c>
      <c r="R960" t="s">
        <v>7</v>
      </c>
      <c r="S960">
        <v>15.681054577998999</v>
      </c>
      <c r="T960" t="s">
        <v>8</v>
      </c>
      <c r="U960">
        <v>15.7189922859997</v>
      </c>
      <c r="V960" t="s">
        <v>7</v>
      </c>
      <c r="W960">
        <v>16.317468952998698</v>
      </c>
      <c r="X960" t="s">
        <v>8</v>
      </c>
      <c r="Y960">
        <v>16.341773119000202</v>
      </c>
      <c r="Z960" t="s">
        <v>7</v>
      </c>
      <c r="AA960">
        <v>16.589594524999399</v>
      </c>
      <c r="AB960" t="s">
        <v>8</v>
      </c>
      <c r="AC960">
        <v>16.626989941998499</v>
      </c>
      <c r="AD960" t="s">
        <v>7</v>
      </c>
      <c r="AE960">
        <v>17.226040045999898</v>
      </c>
      <c r="AF960" t="s">
        <v>8</v>
      </c>
      <c r="AG960">
        <v>17.2664491609994</v>
      </c>
      <c r="AH960" t="s">
        <v>7</v>
      </c>
      <c r="AI960">
        <v>17.450969317000201</v>
      </c>
      <c r="AJ960" t="s">
        <v>8</v>
      </c>
      <c r="AK960">
        <v>17.498234472999599</v>
      </c>
      <c r="AL960" t="s">
        <v>7</v>
      </c>
      <c r="AM960">
        <v>17.7570039519996</v>
      </c>
      <c r="AN960" t="s">
        <v>8</v>
      </c>
      <c r="AO960">
        <v>17.777135878999601</v>
      </c>
      <c r="AP960" t="s">
        <v>7</v>
      </c>
      <c r="AQ960">
        <v>18.523028587000201</v>
      </c>
      <c r="AR960" t="s">
        <v>8</v>
      </c>
      <c r="AS960">
        <v>18.5471422329992</v>
      </c>
      <c r="AT960" t="s">
        <v>7</v>
      </c>
      <c r="AU960">
        <v>18.875860721998801</v>
      </c>
      <c r="AV960" t="s">
        <v>8</v>
      </c>
      <c r="AW960">
        <v>18.916112805998601</v>
      </c>
      <c r="AX960" t="s">
        <v>4</v>
      </c>
      <c r="AY960">
        <v>19.459714367998401</v>
      </c>
    </row>
    <row r="961" spans="1:51" x14ac:dyDescent="0.25">
      <c r="A961" s="7">
        <v>42929</v>
      </c>
      <c r="B961" s="3" t="s">
        <v>56</v>
      </c>
      <c r="C961" s="3">
        <f>(COUNT(UserTrials[[#This Row],[Event 1]:[Time 56]])-2)/2</f>
        <v>10</v>
      </c>
      <c r="D961">
        <v>152</v>
      </c>
      <c r="E961" t="s">
        <v>48</v>
      </c>
      <c r="F961" t="s">
        <v>9</v>
      </c>
      <c r="G961" t="s">
        <v>44</v>
      </c>
      <c r="H961" t="s">
        <v>3</v>
      </c>
      <c r="I961" s="1">
        <v>5.9379999584052703E-6</v>
      </c>
      <c r="J961" t="s">
        <v>7</v>
      </c>
      <c r="K961">
        <v>0.55736781300038196</v>
      </c>
      <c r="L961" t="s">
        <v>8</v>
      </c>
      <c r="M961">
        <v>0.598596718999033</v>
      </c>
      <c r="N961" t="s">
        <v>7</v>
      </c>
      <c r="O961">
        <v>0.81530770800054597</v>
      </c>
      <c r="P961" t="s">
        <v>8</v>
      </c>
      <c r="Q961">
        <v>0.85560656300003701</v>
      </c>
      <c r="R961" t="s">
        <v>7</v>
      </c>
      <c r="S961">
        <v>1.10243562499999</v>
      </c>
      <c r="T961" t="s">
        <v>8</v>
      </c>
      <c r="U961">
        <v>1.14225046899991</v>
      </c>
      <c r="V961" t="s">
        <v>7</v>
      </c>
      <c r="W961">
        <v>1.82717359299931</v>
      </c>
      <c r="X961" t="s">
        <v>8</v>
      </c>
      <c r="Y961">
        <v>1.86293989499972</v>
      </c>
      <c r="Z961" t="s">
        <v>7</v>
      </c>
      <c r="AA961">
        <v>2.1409172909989098</v>
      </c>
      <c r="AB961" t="s">
        <v>8</v>
      </c>
      <c r="AC961">
        <v>2.16804088499884</v>
      </c>
      <c r="AD961" t="s">
        <v>7</v>
      </c>
      <c r="AE961">
        <v>2.7354406239992302</v>
      </c>
      <c r="AF961" t="s">
        <v>8</v>
      </c>
      <c r="AG961">
        <v>2.7914782810003</v>
      </c>
      <c r="AH961" t="s">
        <v>7</v>
      </c>
      <c r="AI961">
        <v>2.9957436450003998</v>
      </c>
      <c r="AJ961" t="s">
        <v>8</v>
      </c>
      <c r="AK961">
        <v>3.0393180720002402</v>
      </c>
      <c r="AL961" t="s">
        <v>7</v>
      </c>
      <c r="AM961">
        <v>3.2875023950000402</v>
      </c>
      <c r="AN961" t="s">
        <v>8</v>
      </c>
      <c r="AO961">
        <v>3.3326523949999598</v>
      </c>
      <c r="AP961" t="s">
        <v>7</v>
      </c>
      <c r="AQ961">
        <v>3.9951486449990599</v>
      </c>
      <c r="AR961" t="s">
        <v>8</v>
      </c>
      <c r="AS961">
        <v>4.0369944779995404</v>
      </c>
      <c r="AT961" t="s">
        <v>7</v>
      </c>
      <c r="AU961">
        <v>4.3184045300004001</v>
      </c>
      <c r="AV961" t="s">
        <v>8</v>
      </c>
      <c r="AW961">
        <v>4.35979572799988</v>
      </c>
      <c r="AX961" t="s">
        <v>4</v>
      </c>
      <c r="AY961">
        <v>4.8121842170003202</v>
      </c>
    </row>
    <row r="962" spans="1:51" x14ac:dyDescent="0.25">
      <c r="A962" s="7">
        <v>42929</v>
      </c>
      <c r="B962" s="3" t="s">
        <v>56</v>
      </c>
      <c r="C962" s="3">
        <f>(COUNT(UserTrials[[#This Row],[Event 1]:[Time 56]])-2)/2</f>
        <v>10</v>
      </c>
      <c r="D962">
        <v>153</v>
      </c>
      <c r="E962" t="s">
        <v>48</v>
      </c>
      <c r="F962" t="s">
        <v>9</v>
      </c>
      <c r="G962" t="s">
        <v>44</v>
      </c>
      <c r="H962" t="s">
        <v>3</v>
      </c>
      <c r="I962" s="1">
        <v>5.46899900655262E-6</v>
      </c>
      <c r="J962" t="s">
        <v>7</v>
      </c>
      <c r="K962">
        <v>0.48277484400023202</v>
      </c>
      <c r="L962" t="s">
        <v>8</v>
      </c>
      <c r="M962">
        <v>0.53692187500018895</v>
      </c>
      <c r="N962" t="s">
        <v>7</v>
      </c>
      <c r="O962">
        <v>0.75555588499992099</v>
      </c>
      <c r="P962" t="s">
        <v>8</v>
      </c>
      <c r="Q962">
        <v>0.79322593699907795</v>
      </c>
      <c r="R962" t="s">
        <v>7</v>
      </c>
      <c r="S962">
        <v>1.072119896</v>
      </c>
      <c r="T962" t="s">
        <v>8</v>
      </c>
      <c r="U962">
        <v>1.11026421799942</v>
      </c>
      <c r="V962" t="s">
        <v>7</v>
      </c>
      <c r="W962">
        <v>1.7700066139987001</v>
      </c>
      <c r="X962" t="s">
        <v>8</v>
      </c>
      <c r="Y962">
        <v>1.8046066659990101</v>
      </c>
      <c r="Z962" t="s">
        <v>7</v>
      </c>
      <c r="AA962">
        <v>2.0817775509985901</v>
      </c>
      <c r="AB962" t="s">
        <v>8</v>
      </c>
      <c r="AC962">
        <v>2.1295408329988201</v>
      </c>
      <c r="AD962" t="s">
        <v>7</v>
      </c>
      <c r="AE962">
        <v>2.6946084889987101</v>
      </c>
      <c r="AF962" t="s">
        <v>8</v>
      </c>
      <c r="AG962">
        <v>2.7511150509999398</v>
      </c>
      <c r="AH962" t="s">
        <v>7</v>
      </c>
      <c r="AI962">
        <v>3.0260862489994902</v>
      </c>
      <c r="AJ962" t="s">
        <v>8</v>
      </c>
      <c r="AK962">
        <v>3.0483761449995601</v>
      </c>
      <c r="AL962" t="s">
        <v>7</v>
      </c>
      <c r="AM962">
        <v>3.2958511969991302</v>
      </c>
      <c r="AN962" t="s">
        <v>8</v>
      </c>
      <c r="AO962">
        <v>3.3457136449996998</v>
      </c>
      <c r="AP962" t="s">
        <v>7</v>
      </c>
      <c r="AQ962">
        <v>4.0257439569995697</v>
      </c>
      <c r="AR962" t="s">
        <v>8</v>
      </c>
      <c r="AS962">
        <v>4.0743999989990698</v>
      </c>
      <c r="AT962" t="s">
        <v>7</v>
      </c>
      <c r="AU962">
        <v>4.3492485919996398</v>
      </c>
      <c r="AV962" t="s">
        <v>8</v>
      </c>
      <c r="AW962">
        <v>4.3835926029987604</v>
      </c>
      <c r="AX962" t="s">
        <v>4</v>
      </c>
      <c r="AY962">
        <v>4.8005721339995899</v>
      </c>
    </row>
    <row r="963" spans="1:51" x14ac:dyDescent="0.25">
      <c r="A963" s="7">
        <v>42929</v>
      </c>
      <c r="B963" s="3" t="s">
        <v>56</v>
      </c>
      <c r="C963" s="3">
        <f>(COUNT(UserTrials[[#This Row],[Event 1]:[Time 56]])-2)/2</f>
        <v>10</v>
      </c>
      <c r="D963">
        <v>154</v>
      </c>
      <c r="E963" t="s">
        <v>48</v>
      </c>
      <c r="F963" t="s">
        <v>9</v>
      </c>
      <c r="G963" t="s">
        <v>44</v>
      </c>
      <c r="H963" t="s">
        <v>3</v>
      </c>
      <c r="I963" s="1">
        <v>6.4579999161651299E-6</v>
      </c>
      <c r="J963" t="s">
        <v>7</v>
      </c>
      <c r="K963">
        <v>0.49369072899935401</v>
      </c>
      <c r="L963" t="s">
        <v>8</v>
      </c>
      <c r="M963">
        <v>0.560490415999083</v>
      </c>
      <c r="N963" t="s">
        <v>7</v>
      </c>
      <c r="O963">
        <v>0.72651411399965504</v>
      </c>
      <c r="P963" t="s">
        <v>8</v>
      </c>
      <c r="Q963">
        <v>0.78326864500013405</v>
      </c>
      <c r="R963" t="s">
        <v>7</v>
      </c>
      <c r="S963">
        <v>1.00155900999925</v>
      </c>
      <c r="T963" t="s">
        <v>8</v>
      </c>
      <c r="U963">
        <v>1.05582130199945</v>
      </c>
      <c r="V963" t="s">
        <v>7</v>
      </c>
      <c r="W963">
        <v>1.68454046799888</v>
      </c>
      <c r="X963" t="s">
        <v>8</v>
      </c>
      <c r="Y963">
        <v>1.7302436970003301</v>
      </c>
      <c r="Z963" t="s">
        <v>7</v>
      </c>
      <c r="AA963">
        <v>1.9778954159992199</v>
      </c>
      <c r="AB963" t="s">
        <v>8</v>
      </c>
      <c r="AC963">
        <v>2.0264996869991498</v>
      </c>
      <c r="AD963" t="s">
        <v>7</v>
      </c>
      <c r="AE963">
        <v>2.5664785409990101</v>
      </c>
      <c r="AF963" t="s">
        <v>8</v>
      </c>
      <c r="AG963">
        <v>2.6046683839995199</v>
      </c>
      <c r="AH963" t="s">
        <v>7</v>
      </c>
      <c r="AI963">
        <v>2.85193551999873</v>
      </c>
      <c r="AJ963" t="s">
        <v>8</v>
      </c>
      <c r="AK963">
        <v>2.8985419259988698</v>
      </c>
      <c r="AL963" t="s">
        <v>7</v>
      </c>
      <c r="AM963">
        <v>3.15070343600018</v>
      </c>
      <c r="AN963" t="s">
        <v>8</v>
      </c>
      <c r="AO963">
        <v>3.1855872899995998</v>
      </c>
      <c r="AP963" t="s">
        <v>7</v>
      </c>
      <c r="AQ963">
        <v>3.8690982799998799</v>
      </c>
      <c r="AR963" t="s">
        <v>8</v>
      </c>
      <c r="AS963">
        <v>3.9075757800001099</v>
      </c>
      <c r="AT963" t="s">
        <v>7</v>
      </c>
      <c r="AU963">
        <v>4.1848668729999101</v>
      </c>
      <c r="AV963" t="s">
        <v>8</v>
      </c>
      <c r="AW963">
        <v>4.2209803109999404</v>
      </c>
      <c r="AX963" t="s">
        <v>4</v>
      </c>
      <c r="AY963">
        <v>4.6441595819997001</v>
      </c>
    </row>
    <row r="964" spans="1:51" x14ac:dyDescent="0.25">
      <c r="A964" s="7">
        <v>42929</v>
      </c>
      <c r="B964" s="3" t="s">
        <v>56</v>
      </c>
      <c r="C964" s="3">
        <f>(COUNT(UserTrials[[#This Row],[Event 1]:[Time 56]])-2)/2</f>
        <v>10</v>
      </c>
      <c r="D964">
        <v>155</v>
      </c>
      <c r="E964" t="s">
        <v>48</v>
      </c>
      <c r="F964" t="s">
        <v>9</v>
      </c>
      <c r="G964" t="s">
        <v>44</v>
      </c>
      <c r="H964" t="s">
        <v>3</v>
      </c>
      <c r="I964" s="1">
        <v>8.5930005297996104E-6</v>
      </c>
      <c r="J964" t="s">
        <v>7</v>
      </c>
      <c r="K964">
        <v>0.47029583299990901</v>
      </c>
      <c r="L964" t="s">
        <v>8</v>
      </c>
      <c r="M964">
        <v>0.50782640599936701</v>
      </c>
      <c r="N964" t="s">
        <v>7</v>
      </c>
      <c r="O964">
        <v>0.70126499899924899</v>
      </c>
      <c r="P964" t="s">
        <v>8</v>
      </c>
      <c r="Q964">
        <v>0.75613078100104703</v>
      </c>
      <c r="R964" t="s">
        <v>7</v>
      </c>
      <c r="S964">
        <v>1.03617593700073</v>
      </c>
      <c r="T964" t="s">
        <v>8</v>
      </c>
      <c r="U964">
        <v>1.06847150999965</v>
      </c>
      <c r="V964" t="s">
        <v>7</v>
      </c>
      <c r="W964">
        <v>1.78017317600097</v>
      </c>
      <c r="X964" t="s">
        <v>8</v>
      </c>
      <c r="Y964">
        <v>1.8107846860002601</v>
      </c>
      <c r="Z964" t="s">
        <v>7</v>
      </c>
      <c r="AA964">
        <v>2.0855092180008699</v>
      </c>
      <c r="AB964" t="s">
        <v>8</v>
      </c>
      <c r="AC964">
        <v>2.12649911300104</v>
      </c>
      <c r="AD964" t="s">
        <v>7</v>
      </c>
      <c r="AE964">
        <v>2.6910758840003801</v>
      </c>
      <c r="AF964" t="s">
        <v>8</v>
      </c>
      <c r="AG964">
        <v>2.7533998939998101</v>
      </c>
      <c r="AH964" t="s">
        <v>7</v>
      </c>
      <c r="AI964">
        <v>3.0010839570004402</v>
      </c>
      <c r="AJ964" t="s">
        <v>8</v>
      </c>
      <c r="AK964">
        <v>3.0345004150003598</v>
      </c>
      <c r="AL964" t="s">
        <v>7</v>
      </c>
      <c r="AM964">
        <v>3.2789268729993601</v>
      </c>
      <c r="AN964" t="s">
        <v>8</v>
      </c>
      <c r="AO964">
        <v>3.3245230709999301</v>
      </c>
      <c r="AP964" t="s">
        <v>7</v>
      </c>
      <c r="AQ964">
        <v>3.9841874459998499</v>
      </c>
      <c r="AR964" t="s">
        <v>8</v>
      </c>
      <c r="AS964">
        <v>4.03190130000075</v>
      </c>
      <c r="AT964" t="s">
        <v>7</v>
      </c>
      <c r="AU964">
        <v>4.2777520809995604</v>
      </c>
      <c r="AV964" t="s">
        <v>8</v>
      </c>
      <c r="AW964">
        <v>4.3416806229997702</v>
      </c>
      <c r="AX964" t="s">
        <v>4</v>
      </c>
      <c r="AY964">
        <v>4.8789472370008298</v>
      </c>
    </row>
    <row r="965" spans="1:51" x14ac:dyDescent="0.25">
      <c r="A965" s="7">
        <v>42929</v>
      </c>
      <c r="B965" s="3" t="s">
        <v>56</v>
      </c>
      <c r="C965" s="3">
        <f>(COUNT(UserTrials[[#This Row],[Event 1]:[Time 56]])-2)/2</f>
        <v>10</v>
      </c>
      <c r="D965">
        <v>156</v>
      </c>
      <c r="E965" t="s">
        <v>48</v>
      </c>
      <c r="F965" t="s">
        <v>9</v>
      </c>
      <c r="G965" t="s">
        <v>44</v>
      </c>
      <c r="H965" t="s">
        <v>3</v>
      </c>
      <c r="I965" s="1">
        <v>1.15630009531741E-5</v>
      </c>
      <c r="J965" t="s">
        <v>7</v>
      </c>
      <c r="K965">
        <v>1.7039435410006201</v>
      </c>
      <c r="L965" t="s">
        <v>8</v>
      </c>
      <c r="M965">
        <v>1.75444583300122</v>
      </c>
      <c r="N965" t="s">
        <v>7</v>
      </c>
      <c r="O965">
        <v>1.9121351560006501</v>
      </c>
      <c r="P965" t="s">
        <v>8</v>
      </c>
      <c r="Q965">
        <v>1.96853093700156</v>
      </c>
      <c r="R965" t="s">
        <v>7</v>
      </c>
      <c r="S965">
        <v>2.1865168740005099</v>
      </c>
      <c r="T965" t="s">
        <v>8</v>
      </c>
      <c r="U965">
        <v>2.2432242700015101</v>
      </c>
      <c r="V965" t="s">
        <v>7</v>
      </c>
      <c r="W965">
        <v>2.7539288010011602</v>
      </c>
      <c r="X965" t="s">
        <v>8</v>
      </c>
      <c r="Y965">
        <v>2.8023800510000001</v>
      </c>
      <c r="Z965" t="s">
        <v>7</v>
      </c>
      <c r="AA965">
        <v>2.9754592700010098</v>
      </c>
      <c r="AB965" t="s">
        <v>8</v>
      </c>
      <c r="AC965">
        <v>3.0340567180010098</v>
      </c>
      <c r="AD965" t="s">
        <v>7</v>
      </c>
      <c r="AE965">
        <v>3.4815881760005101</v>
      </c>
      <c r="AF965" t="s">
        <v>8</v>
      </c>
      <c r="AG965">
        <v>3.5191197900003299</v>
      </c>
      <c r="AH965" t="s">
        <v>7</v>
      </c>
      <c r="AI965">
        <v>3.6979268740014901</v>
      </c>
      <c r="AJ965" t="s">
        <v>8</v>
      </c>
      <c r="AK965">
        <v>3.7374131760006999</v>
      </c>
      <c r="AL965" t="s">
        <v>7</v>
      </c>
      <c r="AM965">
        <v>3.91838708200157</v>
      </c>
      <c r="AN965" t="s">
        <v>8</v>
      </c>
      <c r="AO965">
        <v>3.9817172900002298</v>
      </c>
      <c r="AP965" t="s">
        <v>7</v>
      </c>
      <c r="AQ965">
        <v>4.50386301900107</v>
      </c>
      <c r="AR965" t="s">
        <v>8</v>
      </c>
      <c r="AS965">
        <v>4.5336461440001496</v>
      </c>
      <c r="AT965" t="s">
        <v>7</v>
      </c>
      <c r="AU965">
        <v>4.7166624460005497</v>
      </c>
      <c r="AV965" t="s">
        <v>8</v>
      </c>
      <c r="AW965">
        <v>4.7648370300012104</v>
      </c>
      <c r="AX965" t="s">
        <v>4</v>
      </c>
      <c r="AY965">
        <v>5.0957396340018004</v>
      </c>
    </row>
    <row r="966" spans="1:51" x14ac:dyDescent="0.25">
      <c r="A966" s="7">
        <v>42929</v>
      </c>
      <c r="B966" s="3" t="s">
        <v>56</v>
      </c>
      <c r="C966" s="3">
        <f>(COUNT(UserTrials[[#This Row],[Event 1]:[Time 56]])-2)/2</f>
        <v>10</v>
      </c>
      <c r="D966">
        <v>157</v>
      </c>
      <c r="E966" t="s">
        <v>48</v>
      </c>
      <c r="F966" t="s">
        <v>9</v>
      </c>
      <c r="G966" t="s">
        <v>44</v>
      </c>
      <c r="H966" t="s">
        <v>3</v>
      </c>
      <c r="I966" s="1">
        <v>1.10420005512423E-5</v>
      </c>
      <c r="J966" t="s">
        <v>7</v>
      </c>
      <c r="K966">
        <v>0.60463906299992198</v>
      </c>
      <c r="L966" t="s">
        <v>8</v>
      </c>
      <c r="M966">
        <v>0.65715343800002302</v>
      </c>
      <c r="N966" t="s">
        <v>7</v>
      </c>
      <c r="O966">
        <v>0.81956265600092504</v>
      </c>
      <c r="P966" t="s">
        <v>8</v>
      </c>
      <c r="Q966">
        <v>0.86400083300031805</v>
      </c>
      <c r="R966" t="s">
        <v>7</v>
      </c>
      <c r="S966">
        <v>1.0801722920004899</v>
      </c>
      <c r="T966" t="s">
        <v>8</v>
      </c>
      <c r="U966">
        <v>1.1355370310011399</v>
      </c>
      <c r="V966" t="s">
        <v>7</v>
      </c>
      <c r="W966">
        <v>1.6994794270012701</v>
      </c>
      <c r="X966" t="s">
        <v>8</v>
      </c>
      <c r="Y966">
        <v>1.75602817700018</v>
      </c>
      <c r="Z966" t="s">
        <v>7</v>
      </c>
      <c r="AA966">
        <v>1.97238703100083</v>
      </c>
      <c r="AB966" t="s">
        <v>8</v>
      </c>
      <c r="AC966">
        <v>2.0204264060011998</v>
      </c>
      <c r="AD966" t="s">
        <v>7</v>
      </c>
      <c r="AE966">
        <v>2.5337281770007301</v>
      </c>
      <c r="AF966" t="s">
        <v>8</v>
      </c>
      <c r="AG966">
        <v>2.56290624900066</v>
      </c>
      <c r="AH966" t="s">
        <v>7</v>
      </c>
      <c r="AI966">
        <v>2.80708197900094</v>
      </c>
      <c r="AJ966" t="s">
        <v>8</v>
      </c>
      <c r="AK966">
        <v>2.84972557200126</v>
      </c>
      <c r="AL966" t="s">
        <v>7</v>
      </c>
      <c r="AM966">
        <v>3.0171027079995798</v>
      </c>
      <c r="AN966" t="s">
        <v>8</v>
      </c>
      <c r="AO966">
        <v>3.0813912490011699</v>
      </c>
      <c r="AP966" t="s">
        <v>7</v>
      </c>
      <c r="AQ966">
        <v>3.5663587489998401</v>
      </c>
      <c r="AR966" t="s">
        <v>8</v>
      </c>
      <c r="AS966">
        <v>3.6007627590006401</v>
      </c>
      <c r="AT966" t="s">
        <v>7</v>
      </c>
      <c r="AU966">
        <v>3.8030093739998798</v>
      </c>
      <c r="AV966" t="s">
        <v>8</v>
      </c>
      <c r="AW966">
        <v>3.8504349989998401</v>
      </c>
      <c r="AX966" t="s">
        <v>4</v>
      </c>
      <c r="AY966">
        <v>4.2142067700006001</v>
      </c>
    </row>
    <row r="967" spans="1:51" x14ac:dyDescent="0.25">
      <c r="A967" s="7">
        <v>42929</v>
      </c>
      <c r="B967" s="3" t="s">
        <v>56</v>
      </c>
      <c r="C967" s="3">
        <f>(COUNT(UserTrials[[#This Row],[Event 1]:[Time 56]])-2)/2</f>
        <v>10</v>
      </c>
      <c r="D967">
        <v>158</v>
      </c>
      <c r="E967" t="s">
        <v>48</v>
      </c>
      <c r="F967" t="s">
        <v>9</v>
      </c>
      <c r="G967" t="s">
        <v>44</v>
      </c>
      <c r="H967" t="s">
        <v>3</v>
      </c>
      <c r="I967" s="1">
        <v>5.4159991123015002E-6</v>
      </c>
      <c r="J967" t="s">
        <v>7</v>
      </c>
      <c r="K967">
        <v>0.497857708000083</v>
      </c>
      <c r="L967" t="s">
        <v>8</v>
      </c>
      <c r="M967">
        <v>0.54575005100014096</v>
      </c>
      <c r="N967" t="s">
        <v>7</v>
      </c>
      <c r="O967">
        <v>0.69082426999921098</v>
      </c>
      <c r="P967" t="s">
        <v>8</v>
      </c>
      <c r="Q967">
        <v>0.74618984299922797</v>
      </c>
      <c r="R967" t="s">
        <v>7</v>
      </c>
      <c r="S967">
        <v>0.96481708300052504</v>
      </c>
      <c r="T967" t="s">
        <v>8</v>
      </c>
      <c r="U967">
        <v>1.0029269779988601</v>
      </c>
      <c r="V967" t="s">
        <v>7</v>
      </c>
      <c r="W967">
        <v>1.5814716139993801</v>
      </c>
      <c r="X967" t="s">
        <v>8</v>
      </c>
      <c r="Y967">
        <v>1.6304836969993599</v>
      </c>
      <c r="Z967" t="s">
        <v>7</v>
      </c>
      <c r="AA967">
        <v>1.8289328110004099</v>
      </c>
      <c r="AB967" t="s">
        <v>8</v>
      </c>
      <c r="AC967">
        <v>1.8852573429994599</v>
      </c>
      <c r="AD967" t="s">
        <v>7</v>
      </c>
      <c r="AE967">
        <v>2.4236432799989398</v>
      </c>
      <c r="AF967" t="s">
        <v>8</v>
      </c>
      <c r="AG967">
        <v>2.4713049469992199</v>
      </c>
      <c r="AH967" t="s">
        <v>7</v>
      </c>
      <c r="AI967">
        <v>2.64276452999911</v>
      </c>
      <c r="AJ967" t="s">
        <v>8</v>
      </c>
      <c r="AK967">
        <v>2.6806323939999799</v>
      </c>
      <c r="AL967" t="s">
        <v>7</v>
      </c>
      <c r="AM967">
        <v>2.8974801549993501</v>
      </c>
      <c r="AN967" t="s">
        <v>8</v>
      </c>
      <c r="AO967">
        <v>2.9471329150001102</v>
      </c>
      <c r="AP967" t="s">
        <v>7</v>
      </c>
      <c r="AQ967">
        <v>3.5107595819990798</v>
      </c>
      <c r="AR967" t="s">
        <v>8</v>
      </c>
      <c r="AS967">
        <v>3.57114218599963</v>
      </c>
      <c r="AT967" t="s">
        <v>7</v>
      </c>
      <c r="AU967">
        <v>3.8194947379997699</v>
      </c>
      <c r="AV967" t="s">
        <v>8</v>
      </c>
      <c r="AW967">
        <v>3.8514524980000702</v>
      </c>
      <c r="AX967" t="s">
        <v>4</v>
      </c>
      <c r="AY967">
        <v>4.1835305189997598</v>
      </c>
    </row>
    <row r="968" spans="1:51" x14ac:dyDescent="0.25">
      <c r="A968" s="7">
        <v>42929</v>
      </c>
      <c r="B968" s="3" t="s">
        <v>56</v>
      </c>
      <c r="C968" s="3">
        <f>(COUNT(UserTrials[[#This Row],[Event 1]:[Time 56]])-2)/2</f>
        <v>10</v>
      </c>
      <c r="D968">
        <v>159</v>
      </c>
      <c r="E968" t="s">
        <v>48</v>
      </c>
      <c r="F968" t="s">
        <v>9</v>
      </c>
      <c r="G968" t="s">
        <v>44</v>
      </c>
      <c r="H968" t="s">
        <v>3</v>
      </c>
      <c r="I968" s="1">
        <v>6.5099993662443004E-6</v>
      </c>
      <c r="J968" t="s">
        <v>7</v>
      </c>
      <c r="K968">
        <v>0.44155135399887502</v>
      </c>
      <c r="L968" t="s">
        <v>8</v>
      </c>
      <c r="M968">
        <v>0.48726775999966698</v>
      </c>
      <c r="N968" t="s">
        <v>7</v>
      </c>
      <c r="O968">
        <v>0.63357890599945599</v>
      </c>
      <c r="P968" t="s">
        <v>8</v>
      </c>
      <c r="Q968">
        <v>0.68419015599829403</v>
      </c>
      <c r="R968" t="s">
        <v>7</v>
      </c>
      <c r="S968">
        <v>0.901423436998811</v>
      </c>
      <c r="T968" t="s">
        <v>8</v>
      </c>
      <c r="U968">
        <v>0.94113479099905795</v>
      </c>
      <c r="V968" t="s">
        <v>7</v>
      </c>
      <c r="W968">
        <v>1.3856218739983801</v>
      </c>
      <c r="X968" t="s">
        <v>8</v>
      </c>
      <c r="Y968">
        <v>1.4206396339995899</v>
      </c>
      <c r="Z968" t="s">
        <v>7</v>
      </c>
      <c r="AA968">
        <v>1.60931973900005</v>
      </c>
      <c r="AB968" t="s">
        <v>8</v>
      </c>
      <c r="AC968">
        <v>1.65800437399957</v>
      </c>
      <c r="AD968" t="s">
        <v>7</v>
      </c>
      <c r="AE968">
        <v>2.1048948949992301</v>
      </c>
      <c r="AF968" t="s">
        <v>8</v>
      </c>
      <c r="AG968">
        <v>2.1356610929997202</v>
      </c>
      <c r="AH968" t="s">
        <v>7</v>
      </c>
      <c r="AI968">
        <v>2.3130144779988702</v>
      </c>
      <c r="AJ968" t="s">
        <v>8</v>
      </c>
      <c r="AK968">
        <v>2.36036421700009</v>
      </c>
      <c r="AL968" t="s">
        <v>7</v>
      </c>
      <c r="AM968">
        <v>2.57603348799966</v>
      </c>
      <c r="AN968" t="s">
        <v>8</v>
      </c>
      <c r="AO968">
        <v>2.6067511959990899</v>
      </c>
      <c r="AP968" t="s">
        <v>7</v>
      </c>
      <c r="AQ968">
        <v>3.09137650899901</v>
      </c>
      <c r="AR968" t="s">
        <v>8</v>
      </c>
      <c r="AS968">
        <v>3.1187233319997101</v>
      </c>
      <c r="AT968" t="s">
        <v>7</v>
      </c>
      <c r="AU968">
        <v>3.31384499799969</v>
      </c>
      <c r="AV968" t="s">
        <v>8</v>
      </c>
      <c r="AW968">
        <v>3.3610519249996198</v>
      </c>
      <c r="AX968" t="s">
        <v>4</v>
      </c>
      <c r="AY968">
        <v>3.7217908839993399</v>
      </c>
    </row>
    <row r="969" spans="1:51" x14ac:dyDescent="0.25">
      <c r="A969" s="7">
        <v>42929</v>
      </c>
      <c r="B969" s="3" t="s">
        <v>56</v>
      </c>
      <c r="C969" s="3">
        <f>(COUNT(UserTrials[[#This Row],[Event 1]:[Time 56]])-2)/2</f>
        <v>10</v>
      </c>
      <c r="D969">
        <v>160</v>
      </c>
      <c r="E969" t="s">
        <v>48</v>
      </c>
      <c r="F969" t="s">
        <v>11</v>
      </c>
      <c r="G969" t="s">
        <v>44</v>
      </c>
      <c r="H969" t="s">
        <v>3</v>
      </c>
      <c r="I969" s="1">
        <v>1.0259998816763899E-5</v>
      </c>
      <c r="J969" t="s">
        <v>7</v>
      </c>
      <c r="K969">
        <v>0.383376300998861</v>
      </c>
      <c r="L969" t="s">
        <v>8</v>
      </c>
      <c r="M969">
        <v>0.42928963499980399</v>
      </c>
      <c r="N969" t="s">
        <v>7</v>
      </c>
      <c r="O969">
        <v>0.57316312399961999</v>
      </c>
      <c r="P969" t="s">
        <v>8</v>
      </c>
      <c r="Q969">
        <v>0.62534682200020997</v>
      </c>
      <c r="R969" t="s">
        <v>7</v>
      </c>
      <c r="S969">
        <v>0.78983817599873796</v>
      </c>
      <c r="T969" t="s">
        <v>8</v>
      </c>
      <c r="U969">
        <v>0.83886999899914305</v>
      </c>
      <c r="V969" t="s">
        <v>7</v>
      </c>
      <c r="W969">
        <v>1.2886098429989901</v>
      </c>
      <c r="X969" t="s">
        <v>8</v>
      </c>
      <c r="Y969">
        <v>1.34938833199885</v>
      </c>
      <c r="Z969" t="s">
        <v>7</v>
      </c>
      <c r="AA969">
        <v>1.51637869699879</v>
      </c>
      <c r="AB969" t="s">
        <v>8</v>
      </c>
      <c r="AC969">
        <v>1.57215916600034</v>
      </c>
      <c r="AD969" t="s">
        <v>7</v>
      </c>
      <c r="AE969">
        <v>1.9702352069998501</v>
      </c>
      <c r="AF969" t="s">
        <v>8</v>
      </c>
      <c r="AG969">
        <v>2.0236191650001198</v>
      </c>
      <c r="AH969" t="s">
        <v>7</v>
      </c>
      <c r="AI969">
        <v>2.1651143740000398</v>
      </c>
      <c r="AJ969" t="s">
        <v>8</v>
      </c>
      <c r="AK969">
        <v>2.2213375510000302</v>
      </c>
      <c r="AL969" t="s">
        <v>7</v>
      </c>
      <c r="AM969">
        <v>2.3971980719998101</v>
      </c>
      <c r="AN969" t="s">
        <v>8</v>
      </c>
      <c r="AO969">
        <v>2.45269369699963</v>
      </c>
      <c r="AP969" t="s">
        <v>7</v>
      </c>
      <c r="AQ969">
        <v>2.8984284359994401</v>
      </c>
      <c r="AR969" t="s">
        <v>8</v>
      </c>
      <c r="AS969">
        <v>2.9561855709998701</v>
      </c>
      <c r="AT969" t="s">
        <v>7</v>
      </c>
      <c r="AU969">
        <v>3.1404539569994001</v>
      </c>
      <c r="AV969" t="s">
        <v>8</v>
      </c>
      <c r="AW969">
        <v>3.18785406099959</v>
      </c>
      <c r="AX969" t="s">
        <v>4</v>
      </c>
      <c r="AY969">
        <v>3.4336240089996801</v>
      </c>
    </row>
    <row r="970" spans="1:51" x14ac:dyDescent="0.25">
      <c r="A970" s="7">
        <v>42929</v>
      </c>
      <c r="B970" s="3" t="s">
        <v>56</v>
      </c>
      <c r="C970" s="3">
        <f>(COUNT(UserTrials[[#This Row],[Event 1]:[Time 56]])-2)/2</f>
        <v>10</v>
      </c>
      <c r="D970">
        <v>161</v>
      </c>
      <c r="E970" t="s">
        <v>48</v>
      </c>
      <c r="F970" t="s">
        <v>10</v>
      </c>
      <c r="G970" t="s">
        <v>44</v>
      </c>
      <c r="H970" t="s">
        <v>3</v>
      </c>
      <c r="I970" s="1">
        <v>1.28119991131825E-5</v>
      </c>
      <c r="J970" t="s">
        <v>7</v>
      </c>
      <c r="K970">
        <v>13.6806835359984</v>
      </c>
      <c r="L970" t="s">
        <v>8</v>
      </c>
      <c r="M970">
        <v>13.735961817999801</v>
      </c>
      <c r="N970" t="s">
        <v>7</v>
      </c>
      <c r="O970">
        <v>13.9059622339991</v>
      </c>
      <c r="P970" t="s">
        <v>8</v>
      </c>
      <c r="Q970">
        <v>13.9516310879989</v>
      </c>
      <c r="R970" t="s">
        <v>7</v>
      </c>
      <c r="S970">
        <v>14.1436028589996</v>
      </c>
      <c r="T970" t="s">
        <v>8</v>
      </c>
      <c r="U970">
        <v>14.198582077999101</v>
      </c>
      <c r="V970" t="s">
        <v>7</v>
      </c>
      <c r="W970">
        <v>14.793725931998701</v>
      </c>
      <c r="X970" t="s">
        <v>8</v>
      </c>
      <c r="Y970">
        <v>14.8207953069995</v>
      </c>
      <c r="Z970" t="s">
        <v>7</v>
      </c>
      <c r="AA970">
        <v>15.0379236399985</v>
      </c>
      <c r="AB970" t="s">
        <v>8</v>
      </c>
      <c r="AC970">
        <v>15.0714943689999</v>
      </c>
      <c r="AD970" t="s">
        <v>7</v>
      </c>
      <c r="AE970">
        <v>15.633504420999</v>
      </c>
      <c r="AF970" t="s">
        <v>8</v>
      </c>
      <c r="AG970">
        <v>15.684399733998299</v>
      </c>
      <c r="AH970" t="s">
        <v>7</v>
      </c>
      <c r="AI970">
        <v>15.8535609829996</v>
      </c>
      <c r="AJ970" t="s">
        <v>8</v>
      </c>
      <c r="AK970">
        <v>15.9009912439996</v>
      </c>
      <c r="AL970" t="s">
        <v>7</v>
      </c>
      <c r="AM970">
        <v>16.114284784998699</v>
      </c>
      <c r="AN970" t="s">
        <v>8</v>
      </c>
      <c r="AO970">
        <v>16.170606191999401</v>
      </c>
      <c r="AP970" t="s">
        <v>7</v>
      </c>
      <c r="AQ970">
        <v>16.766460357999598</v>
      </c>
      <c r="AR970" t="s">
        <v>8</v>
      </c>
      <c r="AS970">
        <v>16.813982388999602</v>
      </c>
      <c r="AT970" t="s">
        <v>7</v>
      </c>
      <c r="AU970">
        <v>17.056494888998699</v>
      </c>
      <c r="AV970" t="s">
        <v>8</v>
      </c>
      <c r="AW970">
        <v>17.097642701999501</v>
      </c>
      <c r="AX970" t="s">
        <v>4</v>
      </c>
      <c r="AY970">
        <v>17.576190409999899</v>
      </c>
    </row>
    <row r="971" spans="1:51" x14ac:dyDescent="0.25">
      <c r="A971" s="7">
        <v>42929</v>
      </c>
      <c r="B971" s="3" t="s">
        <v>56</v>
      </c>
      <c r="C971" s="3">
        <f>(COUNT(UserTrials[[#This Row],[Event 1]:[Time 56]])-2)/2</f>
        <v>10</v>
      </c>
      <c r="D971">
        <v>162</v>
      </c>
      <c r="E971" t="s">
        <v>48</v>
      </c>
      <c r="F971" t="s">
        <v>10</v>
      </c>
      <c r="G971" t="s">
        <v>44</v>
      </c>
      <c r="H971" t="s">
        <v>3</v>
      </c>
      <c r="I971" s="1">
        <v>1.2344000424491199E-5</v>
      </c>
      <c r="J971" t="s">
        <v>7</v>
      </c>
      <c r="K971">
        <v>0.457898802000272</v>
      </c>
      <c r="L971" t="s">
        <v>8</v>
      </c>
      <c r="M971">
        <v>0.48325046900026702</v>
      </c>
      <c r="N971" t="s">
        <v>7</v>
      </c>
      <c r="O971">
        <v>0.63348942700031297</v>
      </c>
      <c r="P971" t="s">
        <v>8</v>
      </c>
      <c r="Q971">
        <v>0.682452813000054</v>
      </c>
      <c r="R971" t="s">
        <v>7</v>
      </c>
      <c r="S971">
        <v>0.85678703099983899</v>
      </c>
      <c r="T971" t="s">
        <v>8</v>
      </c>
      <c r="U971">
        <v>0.91316078099953302</v>
      </c>
      <c r="V971" t="s">
        <v>7</v>
      </c>
      <c r="W971">
        <v>1.3587601559993301</v>
      </c>
      <c r="X971" t="s">
        <v>8</v>
      </c>
      <c r="Y971">
        <v>1.4113536980003101</v>
      </c>
      <c r="Z971" t="s">
        <v>7</v>
      </c>
      <c r="AA971">
        <v>1.5930669270001001</v>
      </c>
      <c r="AB971" t="s">
        <v>8</v>
      </c>
      <c r="AC971">
        <v>1.6390718749989901</v>
      </c>
      <c r="AD971" t="s">
        <v>7</v>
      </c>
      <c r="AE971">
        <v>2.0642558330000602</v>
      </c>
      <c r="AF971" t="s">
        <v>8</v>
      </c>
      <c r="AG971">
        <v>2.1010661979998901</v>
      </c>
      <c r="AH971" t="s">
        <v>7</v>
      </c>
      <c r="AI971">
        <v>2.2798828119994101</v>
      </c>
      <c r="AJ971" t="s">
        <v>8</v>
      </c>
      <c r="AK971">
        <v>2.3217554679995298</v>
      </c>
      <c r="AL971" t="s">
        <v>7</v>
      </c>
      <c r="AM971">
        <v>2.5196594789995199</v>
      </c>
      <c r="AN971" t="s">
        <v>8</v>
      </c>
      <c r="AO971">
        <v>2.5771723429988902</v>
      </c>
      <c r="AP971" t="s">
        <v>7</v>
      </c>
      <c r="AQ971">
        <v>3.0010698429996401</v>
      </c>
      <c r="AR971" t="s">
        <v>8</v>
      </c>
      <c r="AS971">
        <v>3.0365744779992299</v>
      </c>
      <c r="AT971" t="s">
        <v>7</v>
      </c>
      <c r="AU971">
        <v>3.2530589580001101</v>
      </c>
      <c r="AV971" t="s">
        <v>8</v>
      </c>
      <c r="AW971">
        <v>3.2747895829998002</v>
      </c>
      <c r="AX971" t="s">
        <v>4</v>
      </c>
      <c r="AY971">
        <v>3.5999137489998199</v>
      </c>
    </row>
    <row r="972" spans="1:51" x14ac:dyDescent="0.25">
      <c r="A972" s="7">
        <v>42929</v>
      </c>
      <c r="B972" s="3" t="s">
        <v>56</v>
      </c>
      <c r="C972" s="3">
        <f>(COUNT(UserTrials[[#This Row],[Event 1]:[Time 56]])-2)/2</f>
        <v>10</v>
      </c>
      <c r="D972">
        <v>163</v>
      </c>
      <c r="E972" t="s">
        <v>48</v>
      </c>
      <c r="F972" t="s">
        <v>10</v>
      </c>
      <c r="G972" t="s">
        <v>44</v>
      </c>
      <c r="H972" t="s">
        <v>3</v>
      </c>
      <c r="I972" s="1">
        <v>8.5409992607310397E-6</v>
      </c>
      <c r="J972" t="s">
        <v>7</v>
      </c>
      <c r="K972">
        <v>0.46705328099960702</v>
      </c>
      <c r="L972" t="s">
        <v>8</v>
      </c>
      <c r="M972">
        <v>0.51379932199961298</v>
      </c>
      <c r="N972" t="s">
        <v>7</v>
      </c>
      <c r="O972">
        <v>0.66619817600076203</v>
      </c>
      <c r="P972" t="s">
        <v>8</v>
      </c>
      <c r="Q972">
        <v>0.71419708299981699</v>
      </c>
      <c r="R972" t="s">
        <v>7</v>
      </c>
      <c r="S972">
        <v>0.90228270800071098</v>
      </c>
      <c r="T972" t="s">
        <v>8</v>
      </c>
      <c r="U972">
        <v>0.95051567600057696</v>
      </c>
      <c r="V972" t="s">
        <v>7</v>
      </c>
      <c r="W972">
        <v>1.45812947800004</v>
      </c>
      <c r="X972" t="s">
        <v>8</v>
      </c>
      <c r="Y972">
        <v>1.5020108839999</v>
      </c>
      <c r="Z972" t="s">
        <v>7</v>
      </c>
      <c r="AA972">
        <v>1.68377390500063</v>
      </c>
      <c r="AB972" t="s">
        <v>8</v>
      </c>
      <c r="AC972">
        <v>1.71696197799974</v>
      </c>
      <c r="AD972" t="s">
        <v>7</v>
      </c>
      <c r="AE972">
        <v>2.2246165609994901</v>
      </c>
      <c r="AF972" t="s">
        <v>8</v>
      </c>
      <c r="AG972">
        <v>2.2552319259993898</v>
      </c>
      <c r="AH972" t="s">
        <v>7</v>
      </c>
      <c r="AI972">
        <v>2.4073829669996401</v>
      </c>
      <c r="AJ972" t="s">
        <v>8</v>
      </c>
      <c r="AK972">
        <v>2.4542600509994301</v>
      </c>
      <c r="AL972" t="s">
        <v>7</v>
      </c>
      <c r="AM972">
        <v>2.7003953109997298</v>
      </c>
      <c r="AN972" t="s">
        <v>8</v>
      </c>
      <c r="AO972">
        <v>2.7411110400007601</v>
      </c>
      <c r="AP972" t="s">
        <v>7</v>
      </c>
      <c r="AQ972">
        <v>3.2769089569992502</v>
      </c>
      <c r="AR972" t="s">
        <v>8</v>
      </c>
      <c r="AS972">
        <v>3.3169822899999399</v>
      </c>
      <c r="AT972" t="s">
        <v>7</v>
      </c>
      <c r="AU972">
        <v>3.4983030189996498</v>
      </c>
      <c r="AV972" t="s">
        <v>8</v>
      </c>
      <c r="AW972">
        <v>3.5403853110001302</v>
      </c>
      <c r="AX972" t="s">
        <v>4</v>
      </c>
      <c r="AY972">
        <v>3.9013155709999401</v>
      </c>
    </row>
    <row r="973" spans="1:51" x14ac:dyDescent="0.25">
      <c r="A973" s="7">
        <v>42929</v>
      </c>
      <c r="B973" s="3" t="s">
        <v>56</v>
      </c>
      <c r="C973" s="3">
        <f>(COUNT(UserTrials[[#This Row],[Event 1]:[Time 56]])-2)/2</f>
        <v>10</v>
      </c>
      <c r="D973">
        <v>164</v>
      </c>
      <c r="E973" t="s">
        <v>48</v>
      </c>
      <c r="F973" t="s">
        <v>10</v>
      </c>
      <c r="G973" t="s">
        <v>44</v>
      </c>
      <c r="H973" t="s">
        <v>3</v>
      </c>
      <c r="I973" s="1">
        <v>8.8019987742882205E-6</v>
      </c>
      <c r="J973" t="s">
        <v>7</v>
      </c>
      <c r="K973">
        <v>0.67585635399882404</v>
      </c>
      <c r="L973" t="s">
        <v>8</v>
      </c>
      <c r="M973">
        <v>0.69670916699942598</v>
      </c>
      <c r="N973" t="s">
        <v>7</v>
      </c>
      <c r="O973">
        <v>0.83015333299954297</v>
      </c>
      <c r="P973" t="s">
        <v>8</v>
      </c>
      <c r="Q973">
        <v>0.87735848899865199</v>
      </c>
      <c r="R973" t="s">
        <v>7</v>
      </c>
      <c r="S973">
        <v>1.03087046799919</v>
      </c>
      <c r="T973" t="s">
        <v>8</v>
      </c>
      <c r="U973">
        <v>1.0872513019985399</v>
      </c>
      <c r="V973" t="s">
        <v>7</v>
      </c>
      <c r="W973">
        <v>1.50662562499928</v>
      </c>
      <c r="X973" t="s">
        <v>8</v>
      </c>
      <c r="Y973">
        <v>1.54249781199905</v>
      </c>
      <c r="Z973" t="s">
        <v>7</v>
      </c>
      <c r="AA973">
        <v>1.73299703099837</v>
      </c>
      <c r="AB973" t="s">
        <v>8</v>
      </c>
      <c r="AC973">
        <v>1.78166187399983</v>
      </c>
      <c r="AD973" t="s">
        <v>7</v>
      </c>
      <c r="AE973">
        <v>2.2086733849992002</v>
      </c>
      <c r="AF973" t="s">
        <v>8</v>
      </c>
      <c r="AG973">
        <v>2.2395989059987098</v>
      </c>
      <c r="AH973" t="s">
        <v>7</v>
      </c>
      <c r="AI973">
        <v>2.3905235929996702</v>
      </c>
      <c r="AJ973" t="s">
        <v>8</v>
      </c>
      <c r="AK973">
        <v>2.4343200509992999</v>
      </c>
      <c r="AL973" t="s">
        <v>7</v>
      </c>
      <c r="AM973">
        <v>2.6264245299989799</v>
      </c>
      <c r="AN973" t="s">
        <v>8</v>
      </c>
      <c r="AO973">
        <v>2.6813053639998499</v>
      </c>
      <c r="AP973" t="s">
        <v>7</v>
      </c>
      <c r="AQ973">
        <v>3.1890594259984901</v>
      </c>
      <c r="AR973" t="s">
        <v>8</v>
      </c>
      <c r="AS973">
        <v>3.2133245819986702</v>
      </c>
      <c r="AT973" t="s">
        <v>7</v>
      </c>
      <c r="AU973">
        <v>3.3729507279986102</v>
      </c>
      <c r="AV973" t="s">
        <v>8</v>
      </c>
      <c r="AW973">
        <v>3.4287740609997801</v>
      </c>
      <c r="AX973" t="s">
        <v>4</v>
      </c>
      <c r="AY973">
        <v>3.7754036449987298</v>
      </c>
    </row>
    <row r="974" spans="1:51" x14ac:dyDescent="0.25">
      <c r="A974" s="7">
        <v>42929</v>
      </c>
      <c r="B974" s="3" t="s">
        <v>56</v>
      </c>
      <c r="C974" s="3">
        <f>(COUNT(UserTrials[[#This Row],[Event 1]:[Time 56]])-2)/2</f>
        <v>10</v>
      </c>
      <c r="D974">
        <v>165</v>
      </c>
      <c r="E974" t="s">
        <v>48</v>
      </c>
      <c r="F974" t="s">
        <v>10</v>
      </c>
      <c r="G974" t="s">
        <v>44</v>
      </c>
      <c r="H974" t="s">
        <v>3</v>
      </c>
      <c r="I974" s="1">
        <v>5.8330006140749902E-6</v>
      </c>
      <c r="J974" t="s">
        <v>7</v>
      </c>
      <c r="K974">
        <v>0.474425573000189</v>
      </c>
      <c r="L974" t="s">
        <v>8</v>
      </c>
      <c r="M974">
        <v>0.523150103999796</v>
      </c>
      <c r="N974" t="s">
        <v>7</v>
      </c>
      <c r="O974">
        <v>0.67715031199986697</v>
      </c>
      <c r="P974" t="s">
        <v>8</v>
      </c>
      <c r="Q974">
        <v>0.72396984300030398</v>
      </c>
      <c r="R974" t="s">
        <v>7</v>
      </c>
      <c r="S974">
        <v>0.88176750000093296</v>
      </c>
      <c r="T974" t="s">
        <v>8</v>
      </c>
      <c r="U974">
        <v>0.94046666600115703</v>
      </c>
      <c r="V974" t="s">
        <v>7</v>
      </c>
      <c r="W974">
        <v>1.4180331770003201</v>
      </c>
      <c r="X974" t="s">
        <v>8</v>
      </c>
      <c r="Y974">
        <v>1.4669143740011299</v>
      </c>
      <c r="Z974" t="s">
        <v>7</v>
      </c>
      <c r="AA974">
        <v>1.6104336450007299</v>
      </c>
      <c r="AB974" t="s">
        <v>8</v>
      </c>
      <c r="AC974">
        <v>1.6587377600008</v>
      </c>
      <c r="AD974" t="s">
        <v>7</v>
      </c>
      <c r="AE974">
        <v>2.16972947800059</v>
      </c>
      <c r="AF974" t="s">
        <v>8</v>
      </c>
      <c r="AG974">
        <v>2.1919314050010099</v>
      </c>
      <c r="AH974" t="s">
        <v>7</v>
      </c>
      <c r="AI974">
        <v>2.3415083320014598</v>
      </c>
      <c r="AJ974" t="s">
        <v>8</v>
      </c>
      <c r="AK974">
        <v>2.39744369700019</v>
      </c>
      <c r="AL974" t="s">
        <v>7</v>
      </c>
      <c r="AM974">
        <v>2.59241182200094</v>
      </c>
      <c r="AN974" t="s">
        <v>8</v>
      </c>
      <c r="AO974">
        <v>2.6367862490005698</v>
      </c>
      <c r="AP974" t="s">
        <v>7</v>
      </c>
      <c r="AQ974">
        <v>3.20004676999997</v>
      </c>
      <c r="AR974" t="s">
        <v>8</v>
      </c>
      <c r="AS974">
        <v>3.2418828110003202</v>
      </c>
      <c r="AT974" t="s">
        <v>7</v>
      </c>
      <c r="AU974">
        <v>3.41348239500075</v>
      </c>
      <c r="AV974" t="s">
        <v>8</v>
      </c>
      <c r="AW974">
        <v>3.4581640090000199</v>
      </c>
      <c r="AX974" t="s">
        <v>4</v>
      </c>
      <c r="AY974">
        <v>3.9027558320012701</v>
      </c>
    </row>
    <row r="975" spans="1:51" x14ac:dyDescent="0.25">
      <c r="A975" s="7">
        <v>42929</v>
      </c>
      <c r="B975" s="3" t="s">
        <v>56</v>
      </c>
      <c r="C975" s="3">
        <f>(COUNT(UserTrials[[#This Row],[Event 1]:[Time 56]])-2)/2</f>
        <v>6</v>
      </c>
      <c r="D975">
        <v>166</v>
      </c>
      <c r="E975" t="s">
        <v>49</v>
      </c>
      <c r="F975" t="s">
        <v>6</v>
      </c>
      <c r="G975" t="s">
        <v>44</v>
      </c>
      <c r="H975" t="s">
        <v>3</v>
      </c>
      <c r="I975" s="1">
        <v>6.8230001488700501E-6</v>
      </c>
      <c r="J975" t="s">
        <v>7</v>
      </c>
      <c r="K975">
        <v>1.61478885399992</v>
      </c>
      <c r="L975" t="s">
        <v>8</v>
      </c>
      <c r="M975">
        <v>2.0531366139984999</v>
      </c>
      <c r="N975" t="s">
        <v>7</v>
      </c>
      <c r="O975">
        <v>2.2992908329997501</v>
      </c>
      <c r="P975" t="s">
        <v>8</v>
      </c>
      <c r="Q975">
        <v>2.3874586969995999</v>
      </c>
      <c r="R975" t="s">
        <v>7</v>
      </c>
      <c r="S975">
        <v>2.53797864499938</v>
      </c>
      <c r="T975" t="s">
        <v>8</v>
      </c>
      <c r="U975">
        <v>3.04944567599886</v>
      </c>
      <c r="V975" t="s">
        <v>7</v>
      </c>
      <c r="W975">
        <v>3.23266770699956</v>
      </c>
      <c r="X975" t="s">
        <v>8</v>
      </c>
      <c r="Y975">
        <v>3.3295022379988901</v>
      </c>
      <c r="Z975" t="s">
        <v>7</v>
      </c>
      <c r="AA975">
        <v>3.48378583199883</v>
      </c>
      <c r="AB975" t="s">
        <v>8</v>
      </c>
      <c r="AC975">
        <v>3.5773630719995699</v>
      </c>
      <c r="AD975" t="s">
        <v>7</v>
      </c>
      <c r="AE975">
        <v>3.7365575509993501</v>
      </c>
      <c r="AF975" t="s">
        <v>8</v>
      </c>
      <c r="AG975">
        <v>3.9292456759994798</v>
      </c>
      <c r="AH975" t="s">
        <v>4</v>
      </c>
      <c r="AI975">
        <v>5.1085955189992003</v>
      </c>
    </row>
    <row r="976" spans="1:51" x14ac:dyDescent="0.25">
      <c r="A976" s="7">
        <v>42929</v>
      </c>
      <c r="B976" s="3" t="s">
        <v>56</v>
      </c>
      <c r="C976" s="3">
        <f>(COUNT(UserTrials[[#This Row],[Event 1]:[Time 56]])-2)/2</f>
        <v>6</v>
      </c>
      <c r="D976">
        <v>167</v>
      </c>
      <c r="E976" t="s">
        <v>49</v>
      </c>
      <c r="F976" t="s">
        <v>6</v>
      </c>
      <c r="G976" t="s">
        <v>44</v>
      </c>
      <c r="H976" t="s">
        <v>3</v>
      </c>
      <c r="I976" s="1">
        <v>5.5729997257003501E-6</v>
      </c>
      <c r="J976" t="s">
        <v>7</v>
      </c>
      <c r="K976">
        <v>0.61407057299947998</v>
      </c>
      <c r="L976" t="s">
        <v>8</v>
      </c>
      <c r="M976">
        <v>1.1043302079997299</v>
      </c>
      <c r="N976" t="s">
        <v>7</v>
      </c>
      <c r="O976">
        <v>1.36087374999988</v>
      </c>
      <c r="P976" t="s">
        <v>8</v>
      </c>
      <c r="Q976">
        <v>1.4782852600001199</v>
      </c>
      <c r="R976" t="s">
        <v>7</v>
      </c>
      <c r="S976">
        <v>1.60762651000004</v>
      </c>
      <c r="T976" t="s">
        <v>8</v>
      </c>
      <c r="U976">
        <v>2.0772058849997799</v>
      </c>
      <c r="V976" t="s">
        <v>7</v>
      </c>
      <c r="W976">
        <v>2.32503572799942</v>
      </c>
      <c r="X976" t="s">
        <v>8</v>
      </c>
      <c r="Y976">
        <v>2.4351478119988301</v>
      </c>
      <c r="Z976" t="s">
        <v>7</v>
      </c>
      <c r="AA976">
        <v>2.55485307199887</v>
      </c>
      <c r="AB976" t="s">
        <v>8</v>
      </c>
      <c r="AC976">
        <v>2.6647918740000001</v>
      </c>
      <c r="AD976" t="s">
        <v>7</v>
      </c>
      <c r="AE976">
        <v>2.7964698429986998</v>
      </c>
      <c r="AF976" t="s">
        <v>8</v>
      </c>
      <c r="AG976">
        <v>3.2091501549984902</v>
      </c>
      <c r="AH976" t="s">
        <v>4</v>
      </c>
      <c r="AI976">
        <v>3.6743404150001799</v>
      </c>
    </row>
    <row r="977" spans="1:35" x14ac:dyDescent="0.25">
      <c r="A977" s="7">
        <v>42929</v>
      </c>
      <c r="B977" s="3" t="s">
        <v>56</v>
      </c>
      <c r="C977" s="3">
        <f>(COUNT(UserTrials[[#This Row],[Event 1]:[Time 56]])-2)/2</f>
        <v>6</v>
      </c>
      <c r="D977">
        <v>168</v>
      </c>
      <c r="E977" t="s">
        <v>49</v>
      </c>
      <c r="F977" t="s">
        <v>6</v>
      </c>
      <c r="G977" t="s">
        <v>44</v>
      </c>
      <c r="H977" t="s">
        <v>3</v>
      </c>
      <c r="I977" s="1">
        <v>4.8960009735310399E-6</v>
      </c>
      <c r="J977" t="s">
        <v>7</v>
      </c>
      <c r="K977">
        <v>1.06898578100117</v>
      </c>
      <c r="L977" t="s">
        <v>8</v>
      </c>
      <c r="M977">
        <v>1.5088576040016</v>
      </c>
      <c r="N977" t="s">
        <v>7</v>
      </c>
      <c r="O977">
        <v>1.81620421800107</v>
      </c>
      <c r="P977" t="s">
        <v>8</v>
      </c>
      <c r="Q977">
        <v>1.9169039059997799</v>
      </c>
      <c r="R977" t="s">
        <v>7</v>
      </c>
      <c r="S977">
        <v>2.0639656760013101</v>
      </c>
      <c r="T977" t="s">
        <v>8</v>
      </c>
      <c r="U977">
        <v>2.48284999899988</v>
      </c>
      <c r="V977" t="s">
        <v>7</v>
      </c>
      <c r="W977">
        <v>2.7876697910014601</v>
      </c>
      <c r="X977" t="s">
        <v>8</v>
      </c>
      <c r="Y977">
        <v>2.9161720820011299</v>
      </c>
      <c r="Z977" t="s">
        <v>7</v>
      </c>
      <c r="AA977">
        <v>3.0509393219999699</v>
      </c>
      <c r="AB977" t="s">
        <v>8</v>
      </c>
      <c r="AC977">
        <v>3.17025609300071</v>
      </c>
      <c r="AD977" t="s">
        <v>7</v>
      </c>
      <c r="AE977">
        <v>3.3137853630014402</v>
      </c>
      <c r="AF977" t="s">
        <v>8</v>
      </c>
      <c r="AG977">
        <v>3.74516010300067</v>
      </c>
      <c r="AH977" t="s">
        <v>4</v>
      </c>
      <c r="AI977">
        <v>4.6945401540015101</v>
      </c>
    </row>
    <row r="978" spans="1:35" x14ac:dyDescent="0.25">
      <c r="A978" s="7">
        <v>42929</v>
      </c>
      <c r="B978" s="3" t="s">
        <v>56</v>
      </c>
      <c r="C978" s="3">
        <f>(COUNT(UserTrials[[#This Row],[Event 1]:[Time 56]])-2)/2</f>
        <v>6</v>
      </c>
      <c r="D978">
        <v>169</v>
      </c>
      <c r="E978" t="s">
        <v>49</v>
      </c>
      <c r="F978" t="s">
        <v>6</v>
      </c>
      <c r="G978" t="s">
        <v>44</v>
      </c>
      <c r="H978" t="s">
        <v>3</v>
      </c>
      <c r="I978" s="1">
        <v>9.7400006779935194E-6</v>
      </c>
      <c r="J978" t="s">
        <v>7</v>
      </c>
      <c r="K978">
        <v>0.72981224000068301</v>
      </c>
      <c r="L978" t="s">
        <v>8</v>
      </c>
      <c r="M978">
        <v>1.29543838500103</v>
      </c>
      <c r="N978" t="s">
        <v>7</v>
      </c>
      <c r="O978">
        <v>1.54511859400008</v>
      </c>
      <c r="P978" t="s">
        <v>8</v>
      </c>
      <c r="Q978">
        <v>1.6392572389995601</v>
      </c>
      <c r="R978" t="s">
        <v>7</v>
      </c>
      <c r="S978">
        <v>1.78935260400066</v>
      </c>
      <c r="T978" t="s">
        <v>8</v>
      </c>
      <c r="U978">
        <v>2.3251342180010299</v>
      </c>
      <c r="V978" t="s">
        <v>7</v>
      </c>
      <c r="W978">
        <v>2.5508272389997702</v>
      </c>
      <c r="X978" t="s">
        <v>8</v>
      </c>
      <c r="Y978">
        <v>2.6443076039995499</v>
      </c>
      <c r="Z978" t="s">
        <v>7</v>
      </c>
      <c r="AA978">
        <v>2.79803473900028</v>
      </c>
      <c r="AB978" t="s">
        <v>8</v>
      </c>
      <c r="AC978">
        <v>2.9026642700009599</v>
      </c>
      <c r="AD978" t="s">
        <v>7</v>
      </c>
      <c r="AE978">
        <v>3.0612364059998001</v>
      </c>
      <c r="AF978" t="s">
        <v>8</v>
      </c>
      <c r="AG978">
        <v>3.37308812400078</v>
      </c>
      <c r="AH978" t="s">
        <v>4</v>
      </c>
      <c r="AI978">
        <v>4.8729388009996901</v>
      </c>
    </row>
    <row r="979" spans="1:35" x14ac:dyDescent="0.25">
      <c r="A979" s="7">
        <v>42929</v>
      </c>
      <c r="B979" s="3" t="s">
        <v>56</v>
      </c>
      <c r="C979" s="3">
        <f>(COUNT(UserTrials[[#This Row],[Event 1]:[Time 56]])-2)/2</f>
        <v>6</v>
      </c>
      <c r="D979">
        <v>170</v>
      </c>
      <c r="E979" t="s">
        <v>49</v>
      </c>
      <c r="F979" t="s">
        <v>6</v>
      </c>
      <c r="G979" t="s">
        <v>44</v>
      </c>
      <c r="H979" t="s">
        <v>3</v>
      </c>
      <c r="I979" s="1">
        <v>6.1979990277905E-6</v>
      </c>
      <c r="J979" t="s">
        <v>7</v>
      </c>
      <c r="K979">
        <v>0.51059817699933696</v>
      </c>
      <c r="L979" t="s">
        <v>8</v>
      </c>
      <c r="M979">
        <v>1.03925755199998</v>
      </c>
      <c r="N979" t="s">
        <v>7</v>
      </c>
      <c r="O979">
        <v>1.31518005199905</v>
      </c>
      <c r="P979" t="s">
        <v>8</v>
      </c>
      <c r="Q979">
        <v>1.4397524479991199</v>
      </c>
      <c r="R979" t="s">
        <v>7</v>
      </c>
      <c r="S979">
        <v>1.5724343229994699</v>
      </c>
      <c r="T979" t="s">
        <v>8</v>
      </c>
      <c r="U979">
        <v>2.06462083299993</v>
      </c>
      <c r="V979" t="s">
        <v>7</v>
      </c>
      <c r="W979">
        <v>2.3095220310005899</v>
      </c>
      <c r="X979" t="s">
        <v>8</v>
      </c>
      <c r="Y979">
        <v>2.41918718700071</v>
      </c>
      <c r="Z979" t="s">
        <v>7</v>
      </c>
      <c r="AA979">
        <v>2.5715396350005899</v>
      </c>
      <c r="AB979" t="s">
        <v>8</v>
      </c>
      <c r="AC979">
        <v>2.6919967699996001</v>
      </c>
      <c r="AD979" t="s">
        <v>7</v>
      </c>
      <c r="AE979">
        <v>2.8292882799996701</v>
      </c>
      <c r="AF979" t="s">
        <v>8</v>
      </c>
      <c r="AG979">
        <v>3.2764997909998699</v>
      </c>
      <c r="AH979" t="s">
        <v>4</v>
      </c>
      <c r="AI979">
        <v>4.1052054150004498</v>
      </c>
    </row>
    <row r="980" spans="1:35" x14ac:dyDescent="0.25">
      <c r="A980" s="7">
        <v>42929</v>
      </c>
      <c r="B980" s="3" t="s">
        <v>56</v>
      </c>
      <c r="C980" s="3">
        <f>(COUNT(UserTrials[[#This Row],[Event 1]:[Time 56]])-2)/2</f>
        <v>6</v>
      </c>
      <c r="D980">
        <v>171</v>
      </c>
      <c r="E980" t="s">
        <v>49</v>
      </c>
      <c r="F980" t="s">
        <v>6</v>
      </c>
      <c r="G980" t="s">
        <v>44</v>
      </c>
      <c r="H980" t="s">
        <v>3</v>
      </c>
      <c r="I980" s="1">
        <v>5.8330006140749902E-6</v>
      </c>
      <c r="J980" t="s">
        <v>7</v>
      </c>
      <c r="K980">
        <v>0.53785916600099803</v>
      </c>
      <c r="L980" t="s">
        <v>8</v>
      </c>
      <c r="M980">
        <v>1.12951885300026</v>
      </c>
      <c r="N980" t="s">
        <v>7</v>
      </c>
      <c r="O980">
        <v>1.3772148429998099</v>
      </c>
      <c r="P980" t="s">
        <v>8</v>
      </c>
      <c r="Q980">
        <v>1.4966014580004401</v>
      </c>
      <c r="R980" t="s">
        <v>7</v>
      </c>
      <c r="S980">
        <v>1.6393838010007999</v>
      </c>
      <c r="T980" t="s">
        <v>8</v>
      </c>
      <c r="U980">
        <v>2.2069744780001201</v>
      </c>
      <c r="V980" t="s">
        <v>7</v>
      </c>
      <c r="W980">
        <v>2.4240334879996199</v>
      </c>
      <c r="X980" t="s">
        <v>8</v>
      </c>
      <c r="Y980">
        <v>2.5650729150001998</v>
      </c>
      <c r="Z980" t="s">
        <v>7</v>
      </c>
      <c r="AA980">
        <v>2.7198919780002999</v>
      </c>
      <c r="AB980" t="s">
        <v>8</v>
      </c>
      <c r="AC980">
        <v>2.8449533319999301</v>
      </c>
      <c r="AD980" t="s">
        <v>7</v>
      </c>
      <c r="AE980">
        <v>2.9840335919998302</v>
      </c>
      <c r="AF980" t="s">
        <v>8</v>
      </c>
      <c r="AG980">
        <v>3.3564028630007599</v>
      </c>
      <c r="AH980" t="s">
        <v>4</v>
      </c>
      <c r="AI980">
        <v>4.16585781100002</v>
      </c>
    </row>
    <row r="981" spans="1:35" x14ac:dyDescent="0.25">
      <c r="A981" s="7">
        <v>42929</v>
      </c>
      <c r="B981" s="3" t="s">
        <v>56</v>
      </c>
      <c r="C981" s="3">
        <f>(COUNT(UserTrials[[#This Row],[Event 1]:[Time 56]])-2)/2</f>
        <v>6</v>
      </c>
      <c r="D981">
        <v>172</v>
      </c>
      <c r="E981" t="s">
        <v>49</v>
      </c>
      <c r="F981" t="s">
        <v>6</v>
      </c>
      <c r="G981" t="s">
        <v>44</v>
      </c>
      <c r="H981" t="s">
        <v>3</v>
      </c>
      <c r="I981" s="1">
        <v>4.4789994717575601E-6</v>
      </c>
      <c r="J981" t="s">
        <v>7</v>
      </c>
      <c r="K981">
        <v>0.50137713499862002</v>
      </c>
      <c r="L981" t="s">
        <v>8</v>
      </c>
      <c r="M981">
        <v>1.0991626549985001</v>
      </c>
      <c r="N981" t="s">
        <v>7</v>
      </c>
      <c r="O981">
        <v>1.3471245299988299</v>
      </c>
      <c r="P981" t="s">
        <v>8</v>
      </c>
      <c r="Q981">
        <v>1.45490176999919</v>
      </c>
      <c r="R981" t="s">
        <v>7</v>
      </c>
      <c r="S981">
        <v>1.5927527589992601</v>
      </c>
      <c r="T981" t="s">
        <v>8</v>
      </c>
      <c r="U981">
        <v>2.09735015499973</v>
      </c>
      <c r="V981" t="s">
        <v>7</v>
      </c>
      <c r="W981">
        <v>2.37155166499906</v>
      </c>
      <c r="X981" t="s">
        <v>8</v>
      </c>
      <c r="Y981">
        <v>2.4705574469989999</v>
      </c>
      <c r="Z981" t="s">
        <v>7</v>
      </c>
      <c r="AA981">
        <v>2.6155493739988702</v>
      </c>
      <c r="AB981" t="s">
        <v>8</v>
      </c>
      <c r="AC981">
        <v>2.7202435919989498</v>
      </c>
      <c r="AD981" t="s">
        <v>7</v>
      </c>
      <c r="AE981">
        <v>2.8557042169995799</v>
      </c>
      <c r="AF981" t="s">
        <v>8</v>
      </c>
      <c r="AG981">
        <v>3.1997838529987299</v>
      </c>
      <c r="AH981" t="s">
        <v>4</v>
      </c>
      <c r="AI981">
        <v>4.0875775499989597</v>
      </c>
    </row>
    <row r="982" spans="1:35" x14ac:dyDescent="0.25">
      <c r="A982" s="7">
        <v>42929</v>
      </c>
      <c r="B982" s="3" t="s">
        <v>56</v>
      </c>
      <c r="C982" s="3">
        <f>(COUNT(UserTrials[[#This Row],[Event 1]:[Time 56]])-2)/2</f>
        <v>6</v>
      </c>
      <c r="D982">
        <v>173</v>
      </c>
      <c r="E982" t="s">
        <v>49</v>
      </c>
      <c r="F982" t="s">
        <v>6</v>
      </c>
      <c r="G982" t="s">
        <v>44</v>
      </c>
      <c r="H982" t="s">
        <v>3</v>
      </c>
      <c r="I982" s="1">
        <v>7.81299968366511E-6</v>
      </c>
      <c r="J982" t="s">
        <v>7</v>
      </c>
      <c r="K982">
        <v>0.53086942700065198</v>
      </c>
      <c r="L982" t="s">
        <v>8</v>
      </c>
      <c r="M982">
        <v>1.0433927600006401</v>
      </c>
      <c r="N982" t="s">
        <v>7</v>
      </c>
      <c r="O982">
        <v>1.34522296800059</v>
      </c>
      <c r="P982" t="s">
        <v>8</v>
      </c>
      <c r="Q982">
        <v>1.4427128120005299</v>
      </c>
      <c r="R982" t="s">
        <v>7</v>
      </c>
      <c r="S982">
        <v>1.58675781199963</v>
      </c>
      <c r="T982" t="s">
        <v>8</v>
      </c>
      <c r="U982">
        <v>2.1386311450005402</v>
      </c>
      <c r="V982" t="s">
        <v>7</v>
      </c>
      <c r="W982">
        <v>2.3272011970002402</v>
      </c>
      <c r="X982" t="s">
        <v>8</v>
      </c>
      <c r="Y982">
        <v>2.4466573429999698</v>
      </c>
      <c r="Z982" t="s">
        <v>7</v>
      </c>
      <c r="AA982">
        <v>2.6012978119997499</v>
      </c>
      <c r="AB982" t="s">
        <v>8</v>
      </c>
      <c r="AC982">
        <v>2.7103603119994601</v>
      </c>
      <c r="AD982" t="s">
        <v>7</v>
      </c>
      <c r="AE982">
        <v>2.85556260299927</v>
      </c>
      <c r="AF982" t="s">
        <v>8</v>
      </c>
      <c r="AG982">
        <v>3.3286306240006498</v>
      </c>
      <c r="AH982" t="s">
        <v>4</v>
      </c>
      <c r="AI982">
        <v>4.2135705719992904</v>
      </c>
    </row>
    <row r="983" spans="1:35" x14ac:dyDescent="0.25">
      <c r="A983" s="7">
        <v>42929</v>
      </c>
      <c r="B983" s="3" t="s">
        <v>56</v>
      </c>
      <c r="C983" s="3">
        <f>(COUNT(UserTrials[[#This Row],[Event 1]:[Time 56]])-2)/2</f>
        <v>6</v>
      </c>
      <c r="D983">
        <v>174</v>
      </c>
      <c r="E983" t="s">
        <v>49</v>
      </c>
      <c r="F983" t="s">
        <v>6</v>
      </c>
      <c r="G983" t="s">
        <v>44</v>
      </c>
      <c r="H983" t="s">
        <v>3</v>
      </c>
      <c r="I983" s="1">
        <v>6.0929996834602198E-6</v>
      </c>
      <c r="J983" t="s">
        <v>7</v>
      </c>
      <c r="K983">
        <v>0.48508854099963999</v>
      </c>
      <c r="L983" t="s">
        <v>8</v>
      </c>
      <c r="M983">
        <v>0.63479083299898698</v>
      </c>
      <c r="N983" t="s">
        <v>7</v>
      </c>
      <c r="O983">
        <v>1.2351323429993499</v>
      </c>
      <c r="P983" t="s">
        <v>8</v>
      </c>
      <c r="Q983">
        <v>1.3361573429992799</v>
      </c>
      <c r="R983" t="s">
        <v>7</v>
      </c>
      <c r="S983">
        <v>1.47610640499988</v>
      </c>
      <c r="T983" t="s">
        <v>8</v>
      </c>
      <c r="U983">
        <v>1.86176838399842</v>
      </c>
      <c r="V983" t="s">
        <v>7</v>
      </c>
      <c r="W983">
        <v>2.2076318740000702</v>
      </c>
      <c r="X983" t="s">
        <v>8</v>
      </c>
      <c r="Y983">
        <v>2.3416099469995899</v>
      </c>
      <c r="Z983" t="s">
        <v>7</v>
      </c>
      <c r="AA983">
        <v>2.47972796700014</v>
      </c>
      <c r="AB983" t="s">
        <v>8</v>
      </c>
      <c r="AC983">
        <v>2.58985786299854</v>
      </c>
      <c r="AD983" t="s">
        <v>7</v>
      </c>
      <c r="AE983">
        <v>2.7502807799992199</v>
      </c>
      <c r="AF983" t="s">
        <v>8</v>
      </c>
      <c r="AG983">
        <v>3.0590685399984001</v>
      </c>
      <c r="AH983" t="s">
        <v>4</v>
      </c>
      <c r="AI983">
        <v>3.9500687479994601</v>
      </c>
    </row>
    <row r="984" spans="1:35" x14ac:dyDescent="0.25">
      <c r="A984" s="7">
        <v>42929</v>
      </c>
      <c r="B984" s="3" t="s">
        <v>56</v>
      </c>
      <c r="C984" s="3">
        <f>(COUNT(UserTrials[[#This Row],[Event 1]:[Time 56]])-2)/2</f>
        <v>6</v>
      </c>
      <c r="D984">
        <v>175</v>
      </c>
      <c r="E984" t="s">
        <v>49</v>
      </c>
      <c r="F984" t="s">
        <v>6</v>
      </c>
      <c r="G984" t="s">
        <v>44</v>
      </c>
      <c r="H984" t="s">
        <v>3</v>
      </c>
      <c r="I984" s="1">
        <v>3.6459987313719399E-6</v>
      </c>
      <c r="J984" t="s">
        <v>7</v>
      </c>
      <c r="K984">
        <v>0.54605130199888596</v>
      </c>
      <c r="L984" t="s">
        <v>8</v>
      </c>
      <c r="M984">
        <v>1.0398918229984699</v>
      </c>
      <c r="N984" t="s">
        <v>7</v>
      </c>
      <c r="O984">
        <v>1.2654783849993601</v>
      </c>
      <c r="P984" t="s">
        <v>8</v>
      </c>
      <c r="Q984">
        <v>1.3760638539988499</v>
      </c>
      <c r="R984" t="s">
        <v>7</v>
      </c>
      <c r="S984">
        <v>1.51192333299877</v>
      </c>
      <c r="T984" t="s">
        <v>8</v>
      </c>
      <c r="U984">
        <v>2.0311972909985299</v>
      </c>
      <c r="V984" t="s">
        <v>7</v>
      </c>
      <c r="W984">
        <v>2.2456079679996002</v>
      </c>
      <c r="X984" t="s">
        <v>8</v>
      </c>
      <c r="Y984">
        <v>2.3823201029990702</v>
      </c>
      <c r="Z984" t="s">
        <v>7</v>
      </c>
      <c r="AA984">
        <v>2.5279396339992601</v>
      </c>
      <c r="AB984" t="s">
        <v>8</v>
      </c>
      <c r="AC984">
        <v>2.6367793219997102</v>
      </c>
      <c r="AD984" t="s">
        <v>7</v>
      </c>
      <c r="AE984">
        <v>2.7577809889989999</v>
      </c>
      <c r="AF984" t="s">
        <v>8</v>
      </c>
      <c r="AG984">
        <v>3.0616934359986701</v>
      </c>
      <c r="AH984" t="s">
        <v>4</v>
      </c>
      <c r="AI984">
        <v>4.2115266649998304</v>
      </c>
    </row>
    <row r="985" spans="1:35" x14ac:dyDescent="0.25">
      <c r="A985" s="7">
        <v>42929</v>
      </c>
      <c r="B985" s="3" t="s">
        <v>56</v>
      </c>
      <c r="C985" s="3">
        <f>(COUNT(UserTrials[[#This Row],[Event 1]:[Time 56]])-2)/2</f>
        <v>6</v>
      </c>
      <c r="D985">
        <v>176</v>
      </c>
      <c r="E985" t="s">
        <v>49</v>
      </c>
      <c r="F985" t="s">
        <v>6</v>
      </c>
      <c r="G985" t="s">
        <v>44</v>
      </c>
      <c r="H985" t="s">
        <v>3</v>
      </c>
      <c r="I985" s="1">
        <v>3.90600143873598E-6</v>
      </c>
      <c r="J985" t="s">
        <v>7</v>
      </c>
      <c r="K985">
        <v>0.52554234300077896</v>
      </c>
      <c r="L985" t="s">
        <v>8</v>
      </c>
      <c r="M985">
        <v>1.12426578099984</v>
      </c>
      <c r="N985" t="s">
        <v>7</v>
      </c>
      <c r="O985">
        <v>1.2834381760003399</v>
      </c>
      <c r="P985" t="s">
        <v>8</v>
      </c>
      <c r="Q985">
        <v>1.4348370309999099</v>
      </c>
      <c r="R985" t="s">
        <v>7</v>
      </c>
      <c r="S985">
        <v>1.5637410409999499</v>
      </c>
      <c r="T985" t="s">
        <v>8</v>
      </c>
      <c r="U985">
        <v>2.2496402590004401</v>
      </c>
      <c r="V985" t="s">
        <v>7</v>
      </c>
      <c r="W985">
        <v>2.4098442699996601</v>
      </c>
      <c r="X985" t="s">
        <v>8</v>
      </c>
      <c r="Y985">
        <v>2.5280597380005898</v>
      </c>
      <c r="Z985" t="s">
        <v>7</v>
      </c>
      <c r="AA985">
        <v>2.6767273950008499</v>
      </c>
      <c r="AB985" t="s">
        <v>8</v>
      </c>
      <c r="AC985">
        <v>2.79932197800008</v>
      </c>
      <c r="AD985" t="s">
        <v>7</v>
      </c>
      <c r="AE985">
        <v>2.9386806239999701</v>
      </c>
      <c r="AF985" t="s">
        <v>8</v>
      </c>
      <c r="AG985">
        <v>3.6944142690008399</v>
      </c>
      <c r="AH985" t="s">
        <v>4</v>
      </c>
      <c r="AI985">
        <v>4.5232258310006701</v>
      </c>
    </row>
    <row r="986" spans="1:35" x14ac:dyDescent="0.25">
      <c r="A986" s="7">
        <v>42929</v>
      </c>
      <c r="B986" s="3" t="s">
        <v>56</v>
      </c>
      <c r="C986" s="3">
        <f>(COUNT(UserTrials[[#This Row],[Event 1]:[Time 56]])-2)/2</f>
        <v>6</v>
      </c>
      <c r="D986">
        <v>177</v>
      </c>
      <c r="E986" t="s">
        <v>49</v>
      </c>
      <c r="F986" t="s">
        <v>6</v>
      </c>
      <c r="G986" t="s">
        <v>44</v>
      </c>
      <c r="H986" t="s">
        <v>3</v>
      </c>
      <c r="I986" s="1">
        <v>5.9379999584052703E-6</v>
      </c>
      <c r="J986" t="s">
        <v>7</v>
      </c>
      <c r="K986">
        <v>0.48269802100003201</v>
      </c>
      <c r="L986" t="s">
        <v>8</v>
      </c>
      <c r="M986">
        <v>1.05775458300013</v>
      </c>
      <c r="N986" t="s">
        <v>7</v>
      </c>
      <c r="O986">
        <v>1.23987203100114</v>
      </c>
      <c r="P986" t="s">
        <v>8</v>
      </c>
      <c r="Q986">
        <v>1.34436911400007</v>
      </c>
      <c r="R986" t="s">
        <v>7</v>
      </c>
      <c r="S986">
        <v>1.49602968699946</v>
      </c>
      <c r="T986" t="s">
        <v>8</v>
      </c>
      <c r="U986">
        <v>2.0458930719996702</v>
      </c>
      <c r="V986" t="s">
        <v>7</v>
      </c>
      <c r="W986">
        <v>2.2397469780007602</v>
      </c>
      <c r="X986" t="s">
        <v>8</v>
      </c>
      <c r="Y986">
        <v>2.3650945299996202</v>
      </c>
      <c r="Z986" t="s">
        <v>7</v>
      </c>
      <c r="AA986">
        <v>2.5108953640010401</v>
      </c>
      <c r="AB986" t="s">
        <v>8</v>
      </c>
      <c r="AC986">
        <v>2.6059871870002098</v>
      </c>
      <c r="AD986" t="s">
        <v>7</v>
      </c>
      <c r="AE986">
        <v>2.7507331760007201</v>
      </c>
      <c r="AF986" t="s">
        <v>8</v>
      </c>
      <c r="AG986">
        <v>3.1983500509995699</v>
      </c>
      <c r="AH986" t="s">
        <v>4</v>
      </c>
      <c r="AI986">
        <v>4.02594973800114</v>
      </c>
    </row>
    <row r="987" spans="1:35" x14ac:dyDescent="0.25">
      <c r="A987" s="7">
        <v>42929</v>
      </c>
      <c r="B987" s="3" t="s">
        <v>56</v>
      </c>
      <c r="C987" s="3">
        <f>(COUNT(UserTrials[[#This Row],[Event 1]:[Time 56]])-2)/2</f>
        <v>6</v>
      </c>
      <c r="D987">
        <v>178</v>
      </c>
      <c r="E987" t="s">
        <v>49</v>
      </c>
      <c r="F987" t="s">
        <v>6</v>
      </c>
      <c r="G987" t="s">
        <v>44</v>
      </c>
      <c r="H987" t="s">
        <v>3</v>
      </c>
      <c r="I987" s="1">
        <v>4.7920002543833098E-6</v>
      </c>
      <c r="J987" t="s">
        <v>7</v>
      </c>
      <c r="K987">
        <v>0.48942770800022101</v>
      </c>
      <c r="L987" t="s">
        <v>8</v>
      </c>
      <c r="M987">
        <v>0.55414130200006095</v>
      </c>
      <c r="N987" t="s">
        <v>7</v>
      </c>
      <c r="O987">
        <v>1.2733431249998799</v>
      </c>
      <c r="P987" t="s">
        <v>8</v>
      </c>
      <c r="Q987">
        <v>1.34639119799976</v>
      </c>
      <c r="R987" t="s">
        <v>7</v>
      </c>
      <c r="S987">
        <v>1.5078957289988399</v>
      </c>
      <c r="T987" t="s">
        <v>8</v>
      </c>
      <c r="U987">
        <v>1.56800291599938</v>
      </c>
      <c r="V987" t="s">
        <v>7</v>
      </c>
      <c r="W987">
        <v>2.24801302000014</v>
      </c>
      <c r="X987" t="s">
        <v>8</v>
      </c>
      <c r="Y987">
        <v>2.3192834889996399</v>
      </c>
      <c r="Z987" t="s">
        <v>7</v>
      </c>
      <c r="AA987">
        <v>2.4709746349999402</v>
      </c>
      <c r="AB987" t="s">
        <v>8</v>
      </c>
      <c r="AC987">
        <v>2.5579634369987598</v>
      </c>
      <c r="AD987" t="s">
        <v>7</v>
      </c>
      <c r="AE987">
        <v>2.7188582279995899</v>
      </c>
      <c r="AF987" t="s">
        <v>8</v>
      </c>
      <c r="AG987">
        <v>2.75688156199976</v>
      </c>
      <c r="AH987" t="s">
        <v>4</v>
      </c>
      <c r="AI987">
        <v>7.0939910389988601</v>
      </c>
    </row>
    <row r="988" spans="1:35" x14ac:dyDescent="0.25">
      <c r="A988" s="7">
        <v>42929</v>
      </c>
      <c r="B988" s="3" t="s">
        <v>56</v>
      </c>
      <c r="C988" s="3">
        <f>(COUNT(UserTrials[[#This Row],[Event 1]:[Time 56]])-2)/2</f>
        <v>6</v>
      </c>
      <c r="D988">
        <v>179</v>
      </c>
      <c r="E988" t="s">
        <v>49</v>
      </c>
      <c r="F988" t="s">
        <v>6</v>
      </c>
      <c r="G988" t="s">
        <v>44</v>
      </c>
      <c r="H988" t="s">
        <v>3</v>
      </c>
      <c r="I988" s="1">
        <v>4.4270000216783896E-6</v>
      </c>
      <c r="J988" t="s">
        <v>7</v>
      </c>
      <c r="K988">
        <v>0.48983229099940201</v>
      </c>
      <c r="L988" t="s">
        <v>8</v>
      </c>
      <c r="M988">
        <v>1.08013333300004</v>
      </c>
      <c r="N988" t="s">
        <v>7</v>
      </c>
      <c r="O988">
        <v>1.2816332799993599</v>
      </c>
      <c r="P988" t="s">
        <v>8</v>
      </c>
      <c r="Q988">
        <v>1.4153052080000601</v>
      </c>
      <c r="R988" t="s">
        <v>7</v>
      </c>
      <c r="S988">
        <v>1.53605994699864</v>
      </c>
      <c r="T988" t="s">
        <v>8</v>
      </c>
      <c r="U988">
        <v>2.1027728110002499</v>
      </c>
      <c r="V988" t="s">
        <v>7</v>
      </c>
      <c r="W988">
        <v>2.31987536299857</v>
      </c>
      <c r="X988" t="s">
        <v>8</v>
      </c>
      <c r="Y988">
        <v>2.4856818219996</v>
      </c>
      <c r="Z988" t="s">
        <v>7</v>
      </c>
      <c r="AA988">
        <v>2.58405171799859</v>
      </c>
      <c r="AB988" t="s">
        <v>8</v>
      </c>
      <c r="AC988">
        <v>2.7352335399991698</v>
      </c>
      <c r="AD988" t="s">
        <v>7</v>
      </c>
      <c r="AE988">
        <v>2.8528714570002101</v>
      </c>
      <c r="AF988" t="s">
        <v>8</v>
      </c>
      <c r="AG988">
        <v>3.1248015609999098</v>
      </c>
      <c r="AH988" t="s">
        <v>4</v>
      </c>
      <c r="AI988">
        <v>4.2187336959996102</v>
      </c>
    </row>
    <row r="989" spans="1:35" x14ac:dyDescent="0.25">
      <c r="A989" s="7">
        <v>42929</v>
      </c>
      <c r="B989" s="3" t="s">
        <v>56</v>
      </c>
      <c r="C989" s="3">
        <f>(COUNT(UserTrials[[#This Row],[Event 1]:[Time 56]])-2)/2</f>
        <v>6</v>
      </c>
      <c r="D989">
        <v>180</v>
      </c>
      <c r="E989" t="s">
        <v>49</v>
      </c>
      <c r="F989" t="s">
        <v>6</v>
      </c>
      <c r="G989" t="s">
        <v>44</v>
      </c>
      <c r="H989" t="s">
        <v>3</v>
      </c>
      <c r="I989" s="1">
        <v>3.5410012060310598E-6</v>
      </c>
      <c r="J989" t="s">
        <v>7</v>
      </c>
      <c r="K989">
        <v>0.46812953100015797</v>
      </c>
      <c r="L989" t="s">
        <v>8</v>
      </c>
      <c r="M989">
        <v>0.97889385300004506</v>
      </c>
      <c r="N989" t="s">
        <v>7</v>
      </c>
      <c r="O989">
        <v>1.23377406200052</v>
      </c>
      <c r="P989" t="s">
        <v>8</v>
      </c>
      <c r="Q989">
        <v>1.3603629680001099</v>
      </c>
      <c r="R989" t="s">
        <v>7</v>
      </c>
      <c r="S989">
        <v>1.50537859300129</v>
      </c>
      <c r="T989" t="s">
        <v>8</v>
      </c>
      <c r="U989">
        <v>2.0381433319998901</v>
      </c>
      <c r="V989" t="s">
        <v>7</v>
      </c>
      <c r="W989">
        <v>2.3157687490001901</v>
      </c>
      <c r="X989" t="s">
        <v>8</v>
      </c>
      <c r="Y989">
        <v>2.4733927590004798</v>
      </c>
      <c r="Z989" t="s">
        <v>7</v>
      </c>
      <c r="AA989">
        <v>2.6015499990007802</v>
      </c>
      <c r="AB989" t="s">
        <v>8</v>
      </c>
      <c r="AC989">
        <v>2.7441493740006901</v>
      </c>
      <c r="AD989" t="s">
        <v>7</v>
      </c>
      <c r="AE989">
        <v>2.8578302590012701</v>
      </c>
      <c r="AF989" t="s">
        <v>8</v>
      </c>
      <c r="AG989">
        <v>3.1332995820012002</v>
      </c>
      <c r="AH989" t="s">
        <v>4</v>
      </c>
      <c r="AI989">
        <v>5.7476566639998001</v>
      </c>
    </row>
    <row r="990" spans="1:35" x14ac:dyDescent="0.25">
      <c r="A990" s="7">
        <v>42929</v>
      </c>
      <c r="B990" s="3" t="s">
        <v>56</v>
      </c>
      <c r="C990" s="3">
        <f>(COUNT(UserTrials[[#This Row],[Event 1]:[Time 56]])-2)/2</f>
        <v>6</v>
      </c>
      <c r="D990">
        <v>181</v>
      </c>
      <c r="E990" t="s">
        <v>49</v>
      </c>
      <c r="F990" t="s">
        <v>9</v>
      </c>
      <c r="G990" t="s">
        <v>44</v>
      </c>
      <c r="H990" t="s">
        <v>3</v>
      </c>
      <c r="I990" s="1">
        <v>8.02099930297117E-6</v>
      </c>
      <c r="J990" t="s">
        <v>7</v>
      </c>
      <c r="K990">
        <v>3.12292661299943</v>
      </c>
      <c r="L990" t="s">
        <v>8</v>
      </c>
      <c r="M990">
        <v>3.8957248420010702</v>
      </c>
      <c r="N990" t="s">
        <v>7</v>
      </c>
      <c r="O990">
        <v>4.0486710400000403</v>
      </c>
      <c r="P990" t="s">
        <v>8</v>
      </c>
      <c r="Q990">
        <v>4.1597887999996601</v>
      </c>
      <c r="R990" t="s">
        <v>7</v>
      </c>
      <c r="S990">
        <v>4.2872984360001203</v>
      </c>
      <c r="T990" t="s">
        <v>8</v>
      </c>
      <c r="U990">
        <v>5.0303998939998502</v>
      </c>
      <c r="V990" t="s">
        <v>7</v>
      </c>
      <c r="W990">
        <v>5.1808871850007501</v>
      </c>
      <c r="X990" t="s">
        <v>8</v>
      </c>
      <c r="Y990">
        <v>5.3425443209998704</v>
      </c>
      <c r="Z990" t="s">
        <v>7</v>
      </c>
      <c r="AA990">
        <v>5.4617771850007504</v>
      </c>
      <c r="AB990" t="s">
        <v>8</v>
      </c>
      <c r="AC990">
        <v>5.6038176540005198</v>
      </c>
      <c r="AD990" t="s">
        <v>7</v>
      </c>
      <c r="AE990">
        <v>5.73090307100028</v>
      </c>
      <c r="AF990" t="s">
        <v>8</v>
      </c>
      <c r="AG990">
        <v>5.9261519249994299</v>
      </c>
      <c r="AH990" t="s">
        <v>4</v>
      </c>
      <c r="AI990">
        <v>7.0483606739999196</v>
      </c>
    </row>
    <row r="991" spans="1:35" x14ac:dyDescent="0.25">
      <c r="A991" s="7">
        <v>42929</v>
      </c>
      <c r="B991" s="3" t="s">
        <v>56</v>
      </c>
      <c r="C991" s="3">
        <f>(COUNT(UserTrials[[#This Row],[Event 1]:[Time 56]])-2)/2</f>
        <v>6</v>
      </c>
      <c r="D991">
        <v>182</v>
      </c>
      <c r="E991" t="s">
        <v>49</v>
      </c>
      <c r="F991" t="s">
        <v>9</v>
      </c>
      <c r="G991" t="s">
        <v>44</v>
      </c>
      <c r="H991" t="s">
        <v>3</v>
      </c>
      <c r="I991" s="1">
        <v>5.7299985201097999E-6</v>
      </c>
      <c r="J991" t="s">
        <v>7</v>
      </c>
      <c r="K991">
        <v>0.612970624999434</v>
      </c>
      <c r="L991" t="s">
        <v>8</v>
      </c>
      <c r="M991">
        <v>1.4615841670001799</v>
      </c>
      <c r="N991" t="s">
        <v>7</v>
      </c>
      <c r="O991">
        <v>1.59643692699864</v>
      </c>
      <c r="P991" t="s">
        <v>8</v>
      </c>
      <c r="Q991">
        <v>1.74592281199875</v>
      </c>
      <c r="R991" t="s">
        <v>7</v>
      </c>
      <c r="S991">
        <v>1.8658690619995399</v>
      </c>
      <c r="T991" t="s">
        <v>8</v>
      </c>
      <c r="U991">
        <v>2.44729025999913</v>
      </c>
      <c r="V991" t="s">
        <v>7</v>
      </c>
      <c r="W991">
        <v>2.6676493739996601</v>
      </c>
      <c r="X991" t="s">
        <v>8</v>
      </c>
      <c r="Y991">
        <v>2.7771870830001699</v>
      </c>
      <c r="Z991" t="s">
        <v>7</v>
      </c>
      <c r="AA991">
        <v>2.9226676559992399</v>
      </c>
      <c r="AB991" t="s">
        <v>8</v>
      </c>
      <c r="AC991">
        <v>3.0476621870002401</v>
      </c>
      <c r="AD991" t="s">
        <v>7</v>
      </c>
      <c r="AE991">
        <v>3.1853909370001898</v>
      </c>
      <c r="AF991" t="s">
        <v>8</v>
      </c>
      <c r="AG991">
        <v>3.4256206760000998</v>
      </c>
      <c r="AH991" t="s">
        <v>4</v>
      </c>
      <c r="AI991">
        <v>4.6139340609988704</v>
      </c>
    </row>
    <row r="992" spans="1:35" x14ac:dyDescent="0.25">
      <c r="A992" s="7">
        <v>42929</v>
      </c>
      <c r="B992" s="3" t="s">
        <v>56</v>
      </c>
      <c r="C992" s="3">
        <f>(COUNT(UserTrials[[#This Row],[Event 1]:[Time 56]])-2)/2</f>
        <v>6</v>
      </c>
      <c r="D992">
        <v>183</v>
      </c>
      <c r="E992" t="s">
        <v>49</v>
      </c>
      <c r="F992" t="s">
        <v>9</v>
      </c>
      <c r="G992" t="s">
        <v>44</v>
      </c>
      <c r="H992" t="s">
        <v>3</v>
      </c>
      <c r="I992" s="1">
        <v>4.8440015234518796E-6</v>
      </c>
      <c r="J992" t="s">
        <v>7</v>
      </c>
      <c r="K992">
        <v>0.62914046900004905</v>
      </c>
      <c r="L992" t="s">
        <v>8</v>
      </c>
      <c r="M992">
        <v>1.29959453100127</v>
      </c>
      <c r="N992" t="s">
        <v>7</v>
      </c>
      <c r="O992">
        <v>1.4937070310006599</v>
      </c>
      <c r="P992" t="s">
        <v>8</v>
      </c>
      <c r="Q992">
        <v>1.62787953100087</v>
      </c>
      <c r="R992" t="s">
        <v>7</v>
      </c>
      <c r="S992">
        <v>1.7656624999999599</v>
      </c>
      <c r="T992" t="s">
        <v>8</v>
      </c>
      <c r="U992">
        <v>2.5669182800011101</v>
      </c>
      <c r="V992" t="s">
        <v>7</v>
      </c>
      <c r="W992">
        <v>2.6983783330015201</v>
      </c>
      <c r="X992" t="s">
        <v>8</v>
      </c>
      <c r="Y992">
        <v>2.8085901550002701</v>
      </c>
      <c r="Z992" t="s">
        <v>7</v>
      </c>
      <c r="AA992">
        <v>2.9521649470007101</v>
      </c>
      <c r="AB992" t="s">
        <v>8</v>
      </c>
      <c r="AC992">
        <v>3.1010760930002998</v>
      </c>
      <c r="AD992" t="s">
        <v>7</v>
      </c>
      <c r="AE992">
        <v>3.24690281100083</v>
      </c>
      <c r="AF992" t="s">
        <v>8</v>
      </c>
      <c r="AG992">
        <v>3.38273645700064</v>
      </c>
      <c r="AH992" t="s">
        <v>4</v>
      </c>
      <c r="AI992">
        <v>4.7069311440009098</v>
      </c>
    </row>
    <row r="993" spans="1:39" x14ac:dyDescent="0.25">
      <c r="A993" s="7">
        <v>42929</v>
      </c>
      <c r="B993" s="3" t="s">
        <v>56</v>
      </c>
      <c r="C993" s="3">
        <f>(COUNT(UserTrials[[#This Row],[Event 1]:[Time 56]])-2)/2</f>
        <v>6</v>
      </c>
      <c r="D993">
        <v>184</v>
      </c>
      <c r="E993" t="s">
        <v>49</v>
      </c>
      <c r="F993" t="s">
        <v>9</v>
      </c>
      <c r="G993" t="s">
        <v>44</v>
      </c>
      <c r="H993" t="s">
        <v>3</v>
      </c>
      <c r="I993" s="1">
        <v>1.39059993671253E-5</v>
      </c>
      <c r="J993" t="s">
        <v>7</v>
      </c>
      <c r="K993">
        <v>0.65777192699897502</v>
      </c>
      <c r="L993" t="s">
        <v>8</v>
      </c>
      <c r="M993">
        <v>1.4649957289984701</v>
      </c>
      <c r="N993" t="s">
        <v>7</v>
      </c>
      <c r="O993">
        <v>1.63572854099948</v>
      </c>
      <c r="P993" t="s">
        <v>8</v>
      </c>
      <c r="Q993">
        <v>1.78546411399838</v>
      </c>
      <c r="R993" t="s">
        <v>7</v>
      </c>
      <c r="S993">
        <v>1.92728281199924</v>
      </c>
      <c r="T993" t="s">
        <v>8</v>
      </c>
      <c r="U993">
        <v>2.6235926549998099</v>
      </c>
      <c r="V993" t="s">
        <v>7</v>
      </c>
      <c r="W993">
        <v>2.7780988529993902</v>
      </c>
      <c r="X993" t="s">
        <v>8</v>
      </c>
      <c r="Y993">
        <v>2.9614765609985598</v>
      </c>
      <c r="Z993" t="s">
        <v>7</v>
      </c>
      <c r="AA993">
        <v>3.1203927589995102</v>
      </c>
      <c r="AB993" t="s">
        <v>8</v>
      </c>
      <c r="AC993">
        <v>3.22950463399865</v>
      </c>
      <c r="AD993" t="s">
        <v>7</v>
      </c>
      <c r="AE993">
        <v>3.3502608319995399</v>
      </c>
      <c r="AF993" t="s">
        <v>8</v>
      </c>
      <c r="AG993">
        <v>3.63925895699867</v>
      </c>
      <c r="AH993" t="s">
        <v>4</v>
      </c>
      <c r="AI993">
        <v>4.7410280709991603</v>
      </c>
    </row>
    <row r="994" spans="1:39" x14ac:dyDescent="0.25">
      <c r="A994" s="7">
        <v>42929</v>
      </c>
      <c r="B994" s="3" t="s">
        <v>56</v>
      </c>
      <c r="C994" s="3">
        <f>(COUNT(UserTrials[[#This Row],[Event 1]:[Time 56]])-2)/2</f>
        <v>6</v>
      </c>
      <c r="D994">
        <v>185</v>
      </c>
      <c r="E994" t="s">
        <v>49</v>
      </c>
      <c r="F994" t="s">
        <v>9</v>
      </c>
      <c r="G994" t="s">
        <v>44</v>
      </c>
      <c r="H994" t="s">
        <v>3</v>
      </c>
      <c r="I994" s="1">
        <v>4.1150015022139996E-6</v>
      </c>
      <c r="J994" t="s">
        <v>7</v>
      </c>
      <c r="K994">
        <v>0.63597760400079995</v>
      </c>
      <c r="L994" t="s">
        <v>8</v>
      </c>
      <c r="M994">
        <v>1.41687109300073</v>
      </c>
      <c r="N994" t="s">
        <v>7</v>
      </c>
      <c r="O994">
        <v>1.6017285930010901</v>
      </c>
      <c r="P994" t="s">
        <v>8</v>
      </c>
      <c r="Q994">
        <v>1.7473532290005001</v>
      </c>
      <c r="R994" t="s">
        <v>7</v>
      </c>
      <c r="S994">
        <v>1.8506584890001201</v>
      </c>
      <c r="T994" t="s">
        <v>8</v>
      </c>
      <c r="U994">
        <v>2.5412513530009102</v>
      </c>
      <c r="V994" t="s">
        <v>7</v>
      </c>
      <c r="W994">
        <v>2.7926015620014302</v>
      </c>
      <c r="X994" t="s">
        <v>8</v>
      </c>
      <c r="Y994">
        <v>2.9172579160003802</v>
      </c>
      <c r="Z994" t="s">
        <v>7</v>
      </c>
      <c r="AA994">
        <v>3.07748046800043</v>
      </c>
      <c r="AB994" t="s">
        <v>8</v>
      </c>
      <c r="AC994">
        <v>3.2217531240003101</v>
      </c>
      <c r="AD994" t="s">
        <v>7</v>
      </c>
      <c r="AE994">
        <v>3.3400089050010102</v>
      </c>
      <c r="AF994" t="s">
        <v>8</v>
      </c>
      <c r="AG994">
        <v>3.7298385400008498</v>
      </c>
      <c r="AH994" t="s">
        <v>4</v>
      </c>
      <c r="AI994">
        <v>11.629300673001101</v>
      </c>
    </row>
    <row r="995" spans="1:39" x14ac:dyDescent="0.25">
      <c r="A995" s="7">
        <v>42929</v>
      </c>
      <c r="B995" s="3" t="s">
        <v>56</v>
      </c>
      <c r="C995" s="3">
        <f>(COUNT(UserTrials[[#This Row],[Event 1]:[Time 56]])-2)/2</f>
        <v>6</v>
      </c>
      <c r="D995">
        <v>186</v>
      </c>
      <c r="E995" t="s">
        <v>49</v>
      </c>
      <c r="F995" t="s">
        <v>11</v>
      </c>
      <c r="G995" t="s">
        <v>44</v>
      </c>
      <c r="H995" t="s">
        <v>3</v>
      </c>
      <c r="I995" s="1">
        <v>6.5619988163234598E-6</v>
      </c>
      <c r="J995" t="s">
        <v>7</v>
      </c>
      <c r="K995">
        <v>4.97204176899867</v>
      </c>
      <c r="L995" t="s">
        <v>8</v>
      </c>
      <c r="M995">
        <v>5.5895399459986903</v>
      </c>
      <c r="N995" t="s">
        <v>7</v>
      </c>
      <c r="O995">
        <v>5.7326982790000303</v>
      </c>
      <c r="P995" t="s">
        <v>8</v>
      </c>
      <c r="Q995">
        <v>5.8179246849995199</v>
      </c>
      <c r="R995" t="s">
        <v>7</v>
      </c>
      <c r="S995">
        <v>5.9307398929995498</v>
      </c>
      <c r="T995" t="s">
        <v>8</v>
      </c>
      <c r="U995">
        <v>6.5701013509988098</v>
      </c>
      <c r="V995" t="s">
        <v>7</v>
      </c>
      <c r="W995">
        <v>6.6674845289999203</v>
      </c>
      <c r="X995" t="s">
        <v>8</v>
      </c>
      <c r="Y995">
        <v>6.7696041119997901</v>
      </c>
      <c r="Z995" t="s">
        <v>7</v>
      </c>
      <c r="AA995">
        <v>6.8743745809988397</v>
      </c>
      <c r="AB995" t="s">
        <v>8</v>
      </c>
      <c r="AC995">
        <v>7.0003118200002001</v>
      </c>
      <c r="AD995" t="s">
        <v>7</v>
      </c>
      <c r="AE995">
        <v>7.10831900799894</v>
      </c>
      <c r="AF995" t="s">
        <v>8</v>
      </c>
      <c r="AG995">
        <v>7.6796639549993397</v>
      </c>
      <c r="AH995" t="s">
        <v>4</v>
      </c>
      <c r="AI995">
        <v>8.2434120279995096</v>
      </c>
    </row>
    <row r="996" spans="1:39" x14ac:dyDescent="0.25">
      <c r="A996" s="7">
        <v>42929</v>
      </c>
      <c r="B996" s="3" t="s">
        <v>56</v>
      </c>
      <c r="C996" s="3">
        <f>(COUNT(UserTrials[[#This Row],[Event 1]:[Time 56]])-2)/2</f>
        <v>6</v>
      </c>
      <c r="D996">
        <v>187</v>
      </c>
      <c r="E996" t="s">
        <v>49</v>
      </c>
      <c r="F996" t="s">
        <v>11</v>
      </c>
      <c r="G996" t="s">
        <v>44</v>
      </c>
      <c r="H996" t="s">
        <v>3</v>
      </c>
      <c r="I996" s="1">
        <v>8.3329996414249695E-6</v>
      </c>
      <c r="J996" t="s">
        <v>7</v>
      </c>
      <c r="K996">
        <v>0.51015333299983401</v>
      </c>
      <c r="L996" t="s">
        <v>8</v>
      </c>
      <c r="M996">
        <v>1.09981880099985</v>
      </c>
      <c r="N996" t="s">
        <v>7</v>
      </c>
      <c r="O996">
        <v>1.229256093</v>
      </c>
      <c r="P996" t="s">
        <v>8</v>
      </c>
      <c r="Q996">
        <v>1.33247812399895</v>
      </c>
      <c r="R996" t="s">
        <v>7</v>
      </c>
      <c r="S996">
        <v>1.4638116139994899</v>
      </c>
      <c r="T996" t="s">
        <v>8</v>
      </c>
      <c r="U996">
        <v>2.0820183839987201</v>
      </c>
      <c r="V996" t="s">
        <v>7</v>
      </c>
      <c r="W996">
        <v>2.2359151549990202</v>
      </c>
      <c r="X996" t="s">
        <v>8</v>
      </c>
      <c r="Y996">
        <v>2.3222467180003101</v>
      </c>
      <c r="Z996" t="s">
        <v>7</v>
      </c>
      <c r="AA996">
        <v>2.4420207279999802</v>
      </c>
      <c r="AB996" t="s">
        <v>8</v>
      </c>
      <c r="AC996">
        <v>2.5214030719998801</v>
      </c>
      <c r="AD996" t="s">
        <v>7</v>
      </c>
      <c r="AE996">
        <v>2.67084031099875</v>
      </c>
      <c r="AF996" t="s">
        <v>8</v>
      </c>
      <c r="AG996">
        <v>3.2847274979994801</v>
      </c>
      <c r="AH996" t="s">
        <v>4</v>
      </c>
      <c r="AI996">
        <v>3.8285421339987802</v>
      </c>
    </row>
    <row r="997" spans="1:39" x14ac:dyDescent="0.25">
      <c r="A997" s="7">
        <v>42929</v>
      </c>
      <c r="B997" s="3" t="s">
        <v>56</v>
      </c>
      <c r="C997" s="3">
        <f>(COUNT(UserTrials[[#This Row],[Event 1]:[Time 56]])-2)/2</f>
        <v>6</v>
      </c>
      <c r="D997">
        <v>188</v>
      </c>
      <c r="E997" t="s">
        <v>49</v>
      </c>
      <c r="F997" t="s">
        <v>11</v>
      </c>
      <c r="G997" t="s">
        <v>44</v>
      </c>
      <c r="H997" t="s">
        <v>3</v>
      </c>
      <c r="I997" s="1">
        <v>4.2709998524514899E-6</v>
      </c>
      <c r="J997" t="s">
        <v>7</v>
      </c>
      <c r="K997">
        <v>2.6886112490010401</v>
      </c>
      <c r="L997" t="s">
        <v>8</v>
      </c>
      <c r="M997">
        <v>3.2945095300001399</v>
      </c>
      <c r="N997" t="s">
        <v>7</v>
      </c>
      <c r="O997">
        <v>3.44575343600081</v>
      </c>
      <c r="P997" t="s">
        <v>8</v>
      </c>
      <c r="Q997">
        <v>3.53550379999978</v>
      </c>
      <c r="R997" t="s">
        <v>7</v>
      </c>
      <c r="S997">
        <v>3.6616142689999802</v>
      </c>
      <c r="T997" t="s">
        <v>8</v>
      </c>
      <c r="U997">
        <v>4.2525281230009497</v>
      </c>
      <c r="V997" t="s">
        <v>7</v>
      </c>
      <c r="W997">
        <v>4.3965305710007598</v>
      </c>
      <c r="X997" t="s">
        <v>8</v>
      </c>
      <c r="Y997">
        <v>4.4918503110002304</v>
      </c>
      <c r="Z997" t="s">
        <v>7</v>
      </c>
      <c r="AA997">
        <v>4.61912124800073</v>
      </c>
      <c r="AB997" t="s">
        <v>8</v>
      </c>
      <c r="AC997">
        <v>4.7233192170005998</v>
      </c>
      <c r="AD997" t="s">
        <v>7</v>
      </c>
      <c r="AE997">
        <v>4.8554334350010304</v>
      </c>
      <c r="AF997" t="s">
        <v>8</v>
      </c>
      <c r="AG997">
        <v>5.2432618210004804</v>
      </c>
      <c r="AH997" t="s">
        <v>4</v>
      </c>
      <c r="AI997">
        <v>6.3672922890000301</v>
      </c>
    </row>
    <row r="998" spans="1:39" x14ac:dyDescent="0.25">
      <c r="A998" s="7">
        <v>42929</v>
      </c>
      <c r="B998" s="3" t="s">
        <v>56</v>
      </c>
      <c r="C998" s="3">
        <f>(COUNT(UserTrials[[#This Row],[Event 1]:[Time 56]])-2)/2</f>
        <v>6</v>
      </c>
      <c r="D998">
        <v>189</v>
      </c>
      <c r="E998" t="s">
        <v>49</v>
      </c>
      <c r="F998" t="s">
        <v>11</v>
      </c>
      <c r="G998" t="s">
        <v>44</v>
      </c>
      <c r="H998" t="s">
        <v>3</v>
      </c>
      <c r="I998" s="1">
        <v>6.0410002333810502E-6</v>
      </c>
      <c r="J998" t="s">
        <v>7</v>
      </c>
      <c r="K998">
        <v>1.10006890500153</v>
      </c>
      <c r="L998" t="s">
        <v>8</v>
      </c>
      <c r="M998">
        <v>1.7573315610006801</v>
      </c>
      <c r="N998" t="s">
        <v>7</v>
      </c>
      <c r="O998">
        <v>1.88241937400016</v>
      </c>
      <c r="P998" t="s">
        <v>8</v>
      </c>
      <c r="Q998">
        <v>1.9793652070002199</v>
      </c>
      <c r="R998" t="s">
        <v>7</v>
      </c>
      <c r="S998">
        <v>2.0956413010007902</v>
      </c>
      <c r="T998" t="s">
        <v>8</v>
      </c>
      <c r="U998">
        <v>2.69846968599995</v>
      </c>
      <c r="V998" t="s">
        <v>7</v>
      </c>
      <c r="W998">
        <v>2.8333869779999001</v>
      </c>
      <c r="X998" t="s">
        <v>8</v>
      </c>
      <c r="Y998">
        <v>2.948783748001</v>
      </c>
      <c r="Z998" t="s">
        <v>7</v>
      </c>
      <c r="AA998">
        <v>3.0659918210003498</v>
      </c>
      <c r="AB998" t="s">
        <v>8</v>
      </c>
      <c r="AC998">
        <v>3.1542566130010501</v>
      </c>
      <c r="AD998" t="s">
        <v>7</v>
      </c>
      <c r="AE998">
        <v>3.2815461959998999</v>
      </c>
      <c r="AF998" t="s">
        <v>8</v>
      </c>
      <c r="AG998">
        <v>3.89278458100125</v>
      </c>
      <c r="AH998" t="s">
        <v>4</v>
      </c>
      <c r="AI998">
        <v>4.3981068730008701</v>
      </c>
    </row>
    <row r="999" spans="1:39" x14ac:dyDescent="0.25">
      <c r="A999" s="7">
        <v>42929</v>
      </c>
      <c r="B999" s="3" t="s">
        <v>56</v>
      </c>
      <c r="C999" s="3">
        <f>(COUNT(UserTrials[[#This Row],[Event 1]:[Time 56]])-2)/2</f>
        <v>6</v>
      </c>
      <c r="D999">
        <v>190</v>
      </c>
      <c r="E999" t="s">
        <v>49</v>
      </c>
      <c r="F999" t="s">
        <v>11</v>
      </c>
      <c r="G999" t="s">
        <v>44</v>
      </c>
      <c r="H999" t="s">
        <v>3</v>
      </c>
      <c r="I999" s="1">
        <v>1.09369993879226E-5</v>
      </c>
      <c r="J999" t="s">
        <v>7</v>
      </c>
      <c r="K999">
        <v>0.54917140599900405</v>
      </c>
      <c r="L999" t="s">
        <v>8</v>
      </c>
      <c r="M999">
        <v>1.2200926030000101</v>
      </c>
      <c r="N999" t="s">
        <v>7</v>
      </c>
      <c r="O999">
        <v>1.3428447389997</v>
      </c>
      <c r="P999" t="s">
        <v>8</v>
      </c>
      <c r="Q999">
        <v>1.4366010409994401</v>
      </c>
      <c r="R999" t="s">
        <v>7</v>
      </c>
      <c r="S999">
        <v>1.5646015620004601</v>
      </c>
      <c r="T999" t="s">
        <v>8</v>
      </c>
      <c r="U999">
        <v>2.1788443740006098</v>
      </c>
      <c r="V999" t="s">
        <v>7</v>
      </c>
      <c r="W999">
        <v>2.3059855199990098</v>
      </c>
      <c r="X999" t="s">
        <v>8</v>
      </c>
      <c r="Y999">
        <v>2.4167652069991101</v>
      </c>
      <c r="Z999" t="s">
        <v>7</v>
      </c>
      <c r="AA999">
        <v>2.5473511969994398</v>
      </c>
      <c r="AB999" t="s">
        <v>8</v>
      </c>
      <c r="AC999">
        <v>2.6596386450000802</v>
      </c>
      <c r="AD999" t="s">
        <v>7</v>
      </c>
      <c r="AE999">
        <v>2.7957092169999598</v>
      </c>
      <c r="AF999" t="s">
        <v>8</v>
      </c>
      <c r="AG999">
        <v>3.3147058319991598</v>
      </c>
      <c r="AH999" t="s">
        <v>4</v>
      </c>
      <c r="AI999">
        <v>5.5763181229995098</v>
      </c>
    </row>
    <row r="1000" spans="1:39" x14ac:dyDescent="0.25">
      <c r="A1000" s="7">
        <v>42929</v>
      </c>
      <c r="B1000" s="3" t="s">
        <v>56</v>
      </c>
      <c r="C1000" s="3">
        <f>(COUNT(UserTrials[[#This Row],[Event 1]:[Time 56]])-2)/2</f>
        <v>7</v>
      </c>
      <c r="D1000">
        <v>191</v>
      </c>
      <c r="E1000" t="s">
        <v>50</v>
      </c>
      <c r="F1000" t="s">
        <v>6</v>
      </c>
      <c r="G1000" t="s">
        <v>44</v>
      </c>
      <c r="H1000" t="s">
        <v>3</v>
      </c>
      <c r="I1000" s="1">
        <v>8.8600063463672996E-7</v>
      </c>
      <c r="J1000" t="s">
        <v>7</v>
      </c>
      <c r="K1000">
        <v>22.373807648000302</v>
      </c>
      <c r="L1000" t="s">
        <v>8</v>
      </c>
      <c r="M1000">
        <v>22.430185511999198</v>
      </c>
      <c r="N1000" t="s">
        <v>7</v>
      </c>
      <c r="O1000">
        <v>23.003637490999601</v>
      </c>
      <c r="P1000" t="s">
        <v>8</v>
      </c>
      <c r="Q1000">
        <v>23.105037490999099</v>
      </c>
      <c r="R1000" t="s">
        <v>7</v>
      </c>
      <c r="S1000">
        <v>23.4350285849996</v>
      </c>
      <c r="T1000" t="s">
        <v>8</v>
      </c>
      <c r="U1000">
        <v>23.520220823998802</v>
      </c>
      <c r="V1000" t="s">
        <v>7</v>
      </c>
      <c r="W1000">
        <v>23.623124157998902</v>
      </c>
      <c r="X1000" t="s">
        <v>8</v>
      </c>
      <c r="Y1000">
        <v>23.711589679000099</v>
      </c>
      <c r="Z1000" t="s">
        <v>7</v>
      </c>
      <c r="AA1000">
        <v>24.363030668000601</v>
      </c>
      <c r="AB1000" t="s">
        <v>8</v>
      </c>
      <c r="AC1000">
        <v>24.4238825430002</v>
      </c>
      <c r="AD1000" t="s">
        <v>7</v>
      </c>
      <c r="AE1000">
        <v>24.703341762000399</v>
      </c>
      <c r="AF1000" t="s">
        <v>8</v>
      </c>
      <c r="AG1000">
        <v>24.78767822</v>
      </c>
      <c r="AH1000" t="s">
        <v>7</v>
      </c>
      <c r="AI1000">
        <v>25.113880615999701</v>
      </c>
      <c r="AJ1000" t="s">
        <v>8</v>
      </c>
      <c r="AK1000">
        <v>25.1917354069992</v>
      </c>
      <c r="AL1000" t="s">
        <v>4</v>
      </c>
      <c r="AM1000">
        <v>25.729829886000498</v>
      </c>
    </row>
    <row r="1001" spans="1:39" x14ac:dyDescent="0.25">
      <c r="A1001" s="7">
        <v>42929</v>
      </c>
      <c r="B1001" s="3" t="s">
        <v>56</v>
      </c>
      <c r="C1001" s="3">
        <f>(COUNT(UserTrials[[#This Row],[Event 1]:[Time 56]])-2)/2</f>
        <v>7</v>
      </c>
      <c r="D1001">
        <v>192</v>
      </c>
      <c r="E1001" t="s">
        <v>50</v>
      </c>
      <c r="F1001" t="s">
        <v>6</v>
      </c>
      <c r="G1001" t="s">
        <v>44</v>
      </c>
      <c r="H1001" t="s">
        <v>3</v>
      </c>
      <c r="I1001" s="1">
        <v>6.3540010160067999E-6</v>
      </c>
      <c r="J1001" t="s">
        <v>7</v>
      </c>
      <c r="K1001">
        <v>1.0245838009996</v>
      </c>
      <c r="L1001" t="s">
        <v>8</v>
      </c>
      <c r="M1001">
        <v>1.10800166599983</v>
      </c>
      <c r="N1001" t="s">
        <v>7</v>
      </c>
      <c r="O1001">
        <v>1.7053693739999201</v>
      </c>
      <c r="P1001" t="s">
        <v>8</v>
      </c>
      <c r="Q1001">
        <v>1.8055010930002</v>
      </c>
      <c r="R1001" t="s">
        <v>7</v>
      </c>
      <c r="S1001">
        <v>2.16651968599944</v>
      </c>
      <c r="T1001" t="s">
        <v>8</v>
      </c>
      <c r="U1001">
        <v>2.2692990089999499</v>
      </c>
      <c r="V1001" t="s">
        <v>7</v>
      </c>
      <c r="W1001">
        <v>2.43946395700004</v>
      </c>
      <c r="X1001" t="s">
        <v>8</v>
      </c>
      <c r="Y1001">
        <v>2.50908640499983</v>
      </c>
      <c r="Z1001" t="s">
        <v>7</v>
      </c>
      <c r="AA1001">
        <v>3.3382056240006901</v>
      </c>
      <c r="AB1001" t="s">
        <v>8</v>
      </c>
      <c r="AC1001">
        <v>3.4218296340004599</v>
      </c>
      <c r="AD1001" t="s">
        <v>7</v>
      </c>
      <c r="AE1001">
        <v>3.7240211440002802</v>
      </c>
      <c r="AF1001" t="s">
        <v>8</v>
      </c>
      <c r="AG1001">
        <v>3.79482364400064</v>
      </c>
      <c r="AH1001" t="s">
        <v>7</v>
      </c>
      <c r="AI1001">
        <v>4.1232985919996201</v>
      </c>
      <c r="AJ1001" t="s">
        <v>8</v>
      </c>
      <c r="AK1001">
        <v>4.2018147899998404</v>
      </c>
      <c r="AL1001" t="s">
        <v>4</v>
      </c>
      <c r="AM1001">
        <v>4.8340557270003002</v>
      </c>
    </row>
    <row r="1002" spans="1:39" x14ac:dyDescent="0.25">
      <c r="A1002" s="7">
        <v>42929</v>
      </c>
      <c r="B1002" s="3" t="s">
        <v>56</v>
      </c>
      <c r="C1002" s="3">
        <f>(COUNT(UserTrials[[#This Row],[Event 1]:[Time 56]])-2)/2</f>
        <v>7</v>
      </c>
      <c r="D1002">
        <v>193</v>
      </c>
      <c r="E1002" t="s">
        <v>50</v>
      </c>
      <c r="F1002" t="s">
        <v>6</v>
      </c>
      <c r="G1002" t="s">
        <v>44</v>
      </c>
      <c r="H1002" t="s">
        <v>3</v>
      </c>
      <c r="I1002" s="1">
        <v>4.6349996409844599E-6</v>
      </c>
      <c r="J1002" t="s">
        <v>7</v>
      </c>
      <c r="K1002">
        <v>0.97464447799939002</v>
      </c>
      <c r="L1002" t="s">
        <v>8</v>
      </c>
      <c r="M1002">
        <v>1.09645968699987</v>
      </c>
      <c r="N1002" t="s">
        <v>7</v>
      </c>
      <c r="O1002">
        <v>1.6567321340007699</v>
      </c>
      <c r="P1002" t="s">
        <v>8</v>
      </c>
      <c r="Q1002">
        <v>1.7328823429997999</v>
      </c>
      <c r="R1002" t="s">
        <v>7</v>
      </c>
      <c r="S1002">
        <v>2.1904999990001599</v>
      </c>
      <c r="T1002" t="s">
        <v>8</v>
      </c>
      <c r="U1002">
        <v>2.3013093739991701</v>
      </c>
      <c r="V1002" t="s">
        <v>7</v>
      </c>
      <c r="W1002">
        <v>2.49589510300029</v>
      </c>
      <c r="X1002" t="s">
        <v>8</v>
      </c>
      <c r="Y1002">
        <v>2.56468999900062</v>
      </c>
      <c r="Z1002" t="s">
        <v>7</v>
      </c>
      <c r="AA1002">
        <v>3.1867369779993102</v>
      </c>
      <c r="AB1002" t="s">
        <v>8</v>
      </c>
      <c r="AC1002">
        <v>3.2346307799998599</v>
      </c>
      <c r="AD1002" t="s">
        <v>7</v>
      </c>
      <c r="AE1002">
        <v>3.5088928109998898</v>
      </c>
      <c r="AF1002" t="s">
        <v>8</v>
      </c>
      <c r="AG1002">
        <v>3.5883999460001998</v>
      </c>
      <c r="AH1002" t="s">
        <v>7</v>
      </c>
      <c r="AI1002">
        <v>3.89212567499998</v>
      </c>
      <c r="AJ1002" t="s">
        <v>8</v>
      </c>
      <c r="AK1002">
        <v>3.9571491650003701</v>
      </c>
      <c r="AL1002" t="s">
        <v>4</v>
      </c>
      <c r="AM1002">
        <v>4.5200079149999501</v>
      </c>
    </row>
    <row r="1003" spans="1:39" x14ac:dyDescent="0.25">
      <c r="A1003" s="7">
        <v>42929</v>
      </c>
      <c r="B1003" s="3" t="s">
        <v>56</v>
      </c>
      <c r="C1003" s="3">
        <f>(COUNT(UserTrials[[#This Row],[Event 1]:[Time 56]])-2)/2</f>
        <v>7</v>
      </c>
      <c r="D1003">
        <v>194</v>
      </c>
      <c r="E1003" t="s">
        <v>50</v>
      </c>
      <c r="F1003" t="s">
        <v>6</v>
      </c>
      <c r="G1003" t="s">
        <v>44</v>
      </c>
      <c r="H1003" t="s">
        <v>3</v>
      </c>
      <c r="I1003" s="1">
        <v>5.6250009947689199E-6</v>
      </c>
      <c r="J1003" t="s">
        <v>7</v>
      </c>
      <c r="K1003">
        <v>1.16348864500105</v>
      </c>
      <c r="L1003" t="s">
        <v>8</v>
      </c>
      <c r="M1003">
        <v>1.25947822800117</v>
      </c>
      <c r="N1003" t="s">
        <v>7</v>
      </c>
      <c r="O1003">
        <v>1.7691104160003299</v>
      </c>
      <c r="P1003" t="s">
        <v>8</v>
      </c>
      <c r="Q1003">
        <v>1.83035171800111</v>
      </c>
      <c r="R1003" t="s">
        <v>7</v>
      </c>
      <c r="S1003">
        <v>2.2817593220006498</v>
      </c>
      <c r="T1003" t="s">
        <v>8</v>
      </c>
      <c r="U1003">
        <v>2.3543747910007302</v>
      </c>
      <c r="V1003" t="s">
        <v>7</v>
      </c>
      <c r="W1003">
        <v>2.4958758840002702</v>
      </c>
      <c r="X1003" t="s">
        <v>8</v>
      </c>
      <c r="Y1003">
        <v>2.5719364570013501</v>
      </c>
      <c r="Z1003" t="s">
        <v>7</v>
      </c>
      <c r="AA1003">
        <v>3.3699817169999702</v>
      </c>
      <c r="AB1003" t="s">
        <v>8</v>
      </c>
      <c r="AC1003">
        <v>3.45405025900072</v>
      </c>
      <c r="AD1003" t="s">
        <v>7</v>
      </c>
      <c r="AE1003">
        <v>3.7611553110000302</v>
      </c>
      <c r="AF1003" t="s">
        <v>8</v>
      </c>
      <c r="AG1003">
        <v>3.8492416130011402</v>
      </c>
      <c r="AH1003" t="s">
        <v>7</v>
      </c>
      <c r="AI1003">
        <v>4.1780788520009002</v>
      </c>
      <c r="AJ1003" t="s">
        <v>8</v>
      </c>
      <c r="AK1003">
        <v>4.2496232270004803</v>
      </c>
      <c r="AL1003" t="s">
        <v>4</v>
      </c>
      <c r="AM1003">
        <v>4.7318117690010597</v>
      </c>
    </row>
    <row r="1004" spans="1:39" x14ac:dyDescent="0.25">
      <c r="A1004" s="7">
        <v>42929</v>
      </c>
      <c r="B1004" s="3" t="s">
        <v>56</v>
      </c>
      <c r="C1004" s="3">
        <f>(COUNT(UserTrials[[#This Row],[Event 1]:[Time 56]])-2)/2</f>
        <v>7</v>
      </c>
      <c r="D1004">
        <v>195</v>
      </c>
      <c r="E1004" t="s">
        <v>50</v>
      </c>
      <c r="F1004" t="s">
        <v>6</v>
      </c>
      <c r="G1004" t="s">
        <v>44</v>
      </c>
      <c r="H1004" t="s">
        <v>3</v>
      </c>
      <c r="I1004" s="1">
        <v>1.3802000466967E-5</v>
      </c>
      <c r="J1004" t="s">
        <v>7</v>
      </c>
      <c r="K1004">
        <v>1.08138109399988</v>
      </c>
      <c r="L1004" t="s">
        <v>8</v>
      </c>
      <c r="M1004">
        <v>1.1776092189993499</v>
      </c>
      <c r="N1004" t="s">
        <v>7</v>
      </c>
      <c r="O1004">
        <v>1.73884963499949</v>
      </c>
      <c r="P1004" t="s">
        <v>8</v>
      </c>
      <c r="Q1004">
        <v>1.8359139059994001</v>
      </c>
      <c r="R1004" t="s">
        <v>7</v>
      </c>
      <c r="S1004">
        <v>2.2852335930001502</v>
      </c>
      <c r="T1004" t="s">
        <v>8</v>
      </c>
      <c r="U1004">
        <v>2.3836427599999199</v>
      </c>
      <c r="V1004" t="s">
        <v>7</v>
      </c>
      <c r="W1004">
        <v>2.5629257279997502</v>
      </c>
      <c r="X1004" t="s">
        <v>8</v>
      </c>
      <c r="Y1004">
        <v>2.6491996349995999</v>
      </c>
      <c r="Z1004" t="s">
        <v>7</v>
      </c>
      <c r="AA1004">
        <v>3.4184182799999601</v>
      </c>
      <c r="AB1004" t="s">
        <v>8</v>
      </c>
      <c r="AC1004">
        <v>3.5072608320006098</v>
      </c>
      <c r="AD1004" t="s">
        <v>7</v>
      </c>
      <c r="AE1004">
        <v>3.7811805199999</v>
      </c>
      <c r="AF1004" t="s">
        <v>8</v>
      </c>
      <c r="AG1004">
        <v>3.86258083199936</v>
      </c>
      <c r="AH1004" t="s">
        <v>7</v>
      </c>
      <c r="AI1004">
        <v>4.1657595819997297</v>
      </c>
      <c r="AJ1004" t="s">
        <v>8</v>
      </c>
      <c r="AK1004">
        <v>4.2313082800010298</v>
      </c>
      <c r="AL1004" t="s">
        <v>4</v>
      </c>
      <c r="AM1004">
        <v>4.7083594779996902</v>
      </c>
    </row>
    <row r="1005" spans="1:39" x14ac:dyDescent="0.25">
      <c r="A1005" s="7">
        <v>42929</v>
      </c>
      <c r="B1005" s="3" t="s">
        <v>56</v>
      </c>
      <c r="C1005" s="3">
        <f>(COUNT(UserTrials[[#This Row],[Event 1]:[Time 56]])-2)/2</f>
        <v>7</v>
      </c>
      <c r="D1005">
        <v>196</v>
      </c>
      <c r="E1005" t="s">
        <v>50</v>
      </c>
      <c r="F1005" t="s">
        <v>6</v>
      </c>
      <c r="G1005" t="s">
        <v>44</v>
      </c>
      <c r="H1005" t="s">
        <v>3</v>
      </c>
      <c r="I1005" s="1">
        <v>1.05729995993897E-5</v>
      </c>
      <c r="J1005" t="s">
        <v>7</v>
      </c>
      <c r="K1005">
        <v>0.84286234399951299</v>
      </c>
      <c r="L1005" t="s">
        <v>8</v>
      </c>
      <c r="M1005">
        <v>0.94661536400053503</v>
      </c>
      <c r="N1005" t="s">
        <v>7</v>
      </c>
      <c r="O1005">
        <v>1.5102656250001001</v>
      </c>
      <c r="P1005" t="s">
        <v>8</v>
      </c>
      <c r="Q1005">
        <v>1.60498994800036</v>
      </c>
      <c r="R1005" t="s">
        <v>7</v>
      </c>
      <c r="S1005">
        <v>1.9691808850002399</v>
      </c>
      <c r="T1005" t="s">
        <v>8</v>
      </c>
      <c r="U1005">
        <v>2.0783855720001099</v>
      </c>
      <c r="V1005" t="s">
        <v>7</v>
      </c>
      <c r="W1005">
        <v>2.2625680720011498</v>
      </c>
      <c r="X1005" t="s">
        <v>8</v>
      </c>
      <c r="Y1005">
        <v>2.3514082809997401</v>
      </c>
      <c r="Z1005" t="s">
        <v>7</v>
      </c>
      <c r="AA1005">
        <v>3.0321599470007601</v>
      </c>
      <c r="AB1005" t="s">
        <v>8</v>
      </c>
      <c r="AC1005">
        <v>3.1086634889998002</v>
      </c>
      <c r="AD1005" t="s">
        <v>7</v>
      </c>
      <c r="AE1005">
        <v>3.3674005200009498</v>
      </c>
      <c r="AF1005" t="s">
        <v>8</v>
      </c>
      <c r="AG1005">
        <v>3.46776994700121</v>
      </c>
      <c r="AH1005" t="s">
        <v>7</v>
      </c>
      <c r="AI1005">
        <v>3.7429211449998498</v>
      </c>
      <c r="AJ1005" t="s">
        <v>8</v>
      </c>
      <c r="AK1005">
        <v>3.822522759001</v>
      </c>
      <c r="AL1005" t="s">
        <v>4</v>
      </c>
      <c r="AM1005">
        <v>4.2210648420004802</v>
      </c>
    </row>
    <row r="1006" spans="1:39" x14ac:dyDescent="0.25">
      <c r="A1006" s="7">
        <v>42929</v>
      </c>
      <c r="B1006" s="3" t="s">
        <v>56</v>
      </c>
      <c r="C1006" s="3">
        <f>(COUNT(UserTrials[[#This Row],[Event 1]:[Time 56]])-2)/2</f>
        <v>7</v>
      </c>
      <c r="D1006">
        <v>197</v>
      </c>
      <c r="E1006" t="s">
        <v>50</v>
      </c>
      <c r="F1006" t="s">
        <v>6</v>
      </c>
      <c r="G1006" t="s">
        <v>44</v>
      </c>
      <c r="H1006" t="s">
        <v>3</v>
      </c>
      <c r="I1006" s="1">
        <v>1.20829990919446E-5</v>
      </c>
      <c r="J1006" t="s">
        <v>7</v>
      </c>
      <c r="K1006">
        <v>0.72034901000006302</v>
      </c>
      <c r="L1006" t="s">
        <v>8</v>
      </c>
      <c r="M1006">
        <v>0.80083739600013304</v>
      </c>
      <c r="N1006" t="s">
        <v>7</v>
      </c>
      <c r="O1006">
        <v>1.3088514579994801</v>
      </c>
      <c r="P1006" t="s">
        <v>8</v>
      </c>
      <c r="Q1006">
        <v>1.39476406199901</v>
      </c>
      <c r="R1006" t="s">
        <v>7</v>
      </c>
      <c r="S1006">
        <v>1.7933708849996</v>
      </c>
      <c r="T1006" t="s">
        <v>8</v>
      </c>
      <c r="U1006">
        <v>1.9057821869992</v>
      </c>
      <c r="V1006" t="s">
        <v>7</v>
      </c>
      <c r="W1006">
        <v>2.05776265599888</v>
      </c>
      <c r="X1006" t="s">
        <v>8</v>
      </c>
      <c r="Y1006">
        <v>2.1534366659998301</v>
      </c>
      <c r="Z1006" t="s">
        <v>7</v>
      </c>
      <c r="AA1006">
        <v>2.8323254679999001</v>
      </c>
      <c r="AB1006" t="s">
        <v>8</v>
      </c>
      <c r="AC1006">
        <v>2.9589701029999498</v>
      </c>
      <c r="AD1006" t="s">
        <v>7</v>
      </c>
      <c r="AE1006">
        <v>3.2334472379989099</v>
      </c>
      <c r="AF1006" t="s">
        <v>8</v>
      </c>
      <c r="AG1006">
        <v>3.35684676999881</v>
      </c>
      <c r="AH1006" t="s">
        <v>7</v>
      </c>
      <c r="AI1006">
        <v>3.65822494699932</v>
      </c>
      <c r="AJ1006" t="s">
        <v>8</v>
      </c>
      <c r="AK1006">
        <v>3.7697481239993</v>
      </c>
      <c r="AL1006" t="s">
        <v>4</v>
      </c>
      <c r="AM1006">
        <v>4.2192332279992097</v>
      </c>
    </row>
    <row r="1007" spans="1:39" x14ac:dyDescent="0.25">
      <c r="A1007" s="7">
        <v>42929</v>
      </c>
      <c r="B1007" s="3" t="s">
        <v>56</v>
      </c>
      <c r="C1007" s="3">
        <f>(COUNT(UserTrials[[#This Row],[Event 1]:[Time 56]])-2)/2</f>
        <v>7</v>
      </c>
      <c r="D1007">
        <v>198</v>
      </c>
      <c r="E1007" t="s">
        <v>50</v>
      </c>
      <c r="F1007" t="s">
        <v>6</v>
      </c>
      <c r="G1007" t="s">
        <v>44</v>
      </c>
      <c r="H1007" t="s">
        <v>3</v>
      </c>
      <c r="I1007" s="1">
        <v>7.5520001701079301E-6</v>
      </c>
      <c r="J1007" t="s">
        <v>7</v>
      </c>
      <c r="K1007">
        <v>1.0043138020009701</v>
      </c>
      <c r="L1007" t="s">
        <v>8</v>
      </c>
      <c r="M1007">
        <v>1.10010604099989</v>
      </c>
      <c r="N1007" t="s">
        <v>7</v>
      </c>
      <c r="O1007">
        <v>1.6090924470008701</v>
      </c>
      <c r="P1007" t="s">
        <v>8</v>
      </c>
      <c r="Q1007">
        <v>1.70467927000026</v>
      </c>
      <c r="R1007" t="s">
        <v>7</v>
      </c>
      <c r="S1007">
        <v>2.1490190620006602</v>
      </c>
      <c r="T1007" t="s">
        <v>8</v>
      </c>
      <c r="U1007">
        <v>2.2506156760009599</v>
      </c>
      <c r="V1007" t="s">
        <v>7</v>
      </c>
      <c r="W1007">
        <v>2.40443333200164</v>
      </c>
      <c r="X1007" t="s">
        <v>8</v>
      </c>
      <c r="Y1007">
        <v>2.49104265500136</v>
      </c>
      <c r="Z1007" t="s">
        <v>7</v>
      </c>
      <c r="AA1007">
        <v>3.42052145700108</v>
      </c>
      <c r="AB1007" t="s">
        <v>8</v>
      </c>
      <c r="AC1007">
        <v>3.4829200510012002</v>
      </c>
      <c r="AD1007" t="s">
        <v>7</v>
      </c>
      <c r="AE1007">
        <v>3.76201343600041</v>
      </c>
      <c r="AF1007" t="s">
        <v>8</v>
      </c>
      <c r="AG1007">
        <v>3.8477105190013301</v>
      </c>
      <c r="AH1007" t="s">
        <v>7</v>
      </c>
      <c r="AI1007">
        <v>4.1263545820002001</v>
      </c>
      <c r="AJ1007" t="s">
        <v>8</v>
      </c>
      <c r="AK1007">
        <v>4.2170746340016096</v>
      </c>
      <c r="AL1007" t="s">
        <v>4</v>
      </c>
      <c r="AM1007">
        <v>4.6103747380002398</v>
      </c>
    </row>
    <row r="1008" spans="1:39" x14ac:dyDescent="0.25">
      <c r="A1008" s="7">
        <v>42929</v>
      </c>
      <c r="B1008" s="3" t="s">
        <v>56</v>
      </c>
      <c r="C1008" s="3">
        <f>(COUNT(UserTrials[[#This Row],[Event 1]:[Time 56]])-2)/2</f>
        <v>7</v>
      </c>
      <c r="D1008">
        <v>199</v>
      </c>
      <c r="E1008" t="s">
        <v>50</v>
      </c>
      <c r="F1008" t="s">
        <v>6</v>
      </c>
      <c r="G1008" t="s">
        <v>44</v>
      </c>
      <c r="H1008" t="s">
        <v>3</v>
      </c>
      <c r="I1008" s="1">
        <v>3.59399928129278E-6</v>
      </c>
      <c r="J1008" t="s">
        <v>7</v>
      </c>
      <c r="K1008">
        <v>0.648173593999672</v>
      </c>
      <c r="L1008" t="s">
        <v>8</v>
      </c>
      <c r="M1008">
        <v>0.73874411399992801</v>
      </c>
      <c r="N1008" t="s">
        <v>7</v>
      </c>
      <c r="O1008">
        <v>1.3383778639999899</v>
      </c>
      <c r="P1008" t="s">
        <v>8</v>
      </c>
      <c r="Q1008">
        <v>1.4140352079994001</v>
      </c>
      <c r="R1008" t="s">
        <v>7</v>
      </c>
      <c r="S1008">
        <v>1.8066683329998301</v>
      </c>
      <c r="T1008" t="s">
        <v>8</v>
      </c>
      <c r="U1008">
        <v>1.9084521869990501</v>
      </c>
      <c r="V1008" t="s">
        <v>7</v>
      </c>
      <c r="W1008">
        <v>2.1093317179984199</v>
      </c>
      <c r="X1008" t="s">
        <v>8</v>
      </c>
      <c r="Y1008">
        <v>2.19789229099842</v>
      </c>
      <c r="Z1008" t="s">
        <v>7</v>
      </c>
      <c r="AA1008">
        <v>2.7756819259993701</v>
      </c>
      <c r="AB1008" t="s">
        <v>8</v>
      </c>
      <c r="AC1008">
        <v>2.8791383839998099</v>
      </c>
      <c r="AD1008" t="s">
        <v>7</v>
      </c>
      <c r="AE1008">
        <v>3.1281377069990399</v>
      </c>
      <c r="AF1008" t="s">
        <v>8</v>
      </c>
      <c r="AG1008">
        <v>3.2274054680001401</v>
      </c>
      <c r="AH1008" t="s">
        <v>7</v>
      </c>
      <c r="AI1008">
        <v>3.5055008319995902</v>
      </c>
      <c r="AJ1008" t="s">
        <v>8</v>
      </c>
      <c r="AK1008">
        <v>3.59941317599987</v>
      </c>
      <c r="AL1008" t="s">
        <v>4</v>
      </c>
      <c r="AM1008">
        <v>3.96022859199911</v>
      </c>
    </row>
    <row r="1009" spans="1:39" x14ac:dyDescent="0.25">
      <c r="A1009" s="7">
        <v>42929</v>
      </c>
      <c r="B1009" s="3" t="s">
        <v>56</v>
      </c>
      <c r="C1009" s="3">
        <f>(COUNT(UserTrials[[#This Row],[Event 1]:[Time 56]])-2)/2</f>
        <v>7</v>
      </c>
      <c r="D1009">
        <v>200</v>
      </c>
      <c r="E1009" t="s">
        <v>50</v>
      </c>
      <c r="F1009" t="s">
        <v>6</v>
      </c>
      <c r="G1009" t="s">
        <v>44</v>
      </c>
      <c r="H1009" t="s">
        <v>3</v>
      </c>
      <c r="I1009" s="1">
        <v>3.5419998312136099E-6</v>
      </c>
      <c r="J1009" t="s">
        <v>7</v>
      </c>
      <c r="K1009">
        <v>0.86756848899858596</v>
      </c>
      <c r="L1009" t="s">
        <v>8</v>
      </c>
      <c r="M1009">
        <v>0.96644395799921701</v>
      </c>
      <c r="N1009" t="s">
        <v>7</v>
      </c>
      <c r="O1009">
        <v>1.4732456769997899</v>
      </c>
      <c r="P1009" t="s">
        <v>8</v>
      </c>
      <c r="Q1009">
        <v>1.5906104159985199</v>
      </c>
      <c r="R1009" t="s">
        <v>7</v>
      </c>
      <c r="S1009">
        <v>2.0117962489985</v>
      </c>
      <c r="T1009" t="s">
        <v>8</v>
      </c>
      <c r="U1009">
        <v>2.10522499899889</v>
      </c>
      <c r="V1009" t="s">
        <v>7</v>
      </c>
      <c r="W1009">
        <v>2.3018945819985599</v>
      </c>
      <c r="X1009" t="s">
        <v>8</v>
      </c>
      <c r="Y1009">
        <v>2.3789572389996398</v>
      </c>
      <c r="Z1009" t="s">
        <v>7</v>
      </c>
      <c r="AA1009">
        <v>3.0372297909998398</v>
      </c>
      <c r="AB1009" t="s">
        <v>8</v>
      </c>
      <c r="AC1009">
        <v>3.1459663529985802</v>
      </c>
      <c r="AD1009" t="s">
        <v>7</v>
      </c>
      <c r="AE1009">
        <v>3.4226246339985602</v>
      </c>
      <c r="AF1009" t="s">
        <v>8</v>
      </c>
      <c r="AG1009">
        <v>3.5258898949996298</v>
      </c>
      <c r="AH1009" t="s">
        <v>7</v>
      </c>
      <c r="AI1009">
        <v>3.7990842689996498</v>
      </c>
      <c r="AJ1009" t="s">
        <v>8</v>
      </c>
      <c r="AK1009">
        <v>3.8788697899999498</v>
      </c>
      <c r="AL1009" t="s">
        <v>4</v>
      </c>
      <c r="AM1009">
        <v>4.2999914569991198</v>
      </c>
    </row>
    <row r="1010" spans="1:39" x14ac:dyDescent="0.25">
      <c r="A1010" s="7">
        <v>42929</v>
      </c>
      <c r="B1010" s="3" t="s">
        <v>56</v>
      </c>
      <c r="C1010" s="3">
        <f>(COUNT(UserTrials[[#This Row],[Event 1]:[Time 56]])-2)/2</f>
        <v>7</v>
      </c>
      <c r="D1010">
        <v>201</v>
      </c>
      <c r="E1010" t="s">
        <v>50</v>
      </c>
      <c r="F1010" t="s">
        <v>6</v>
      </c>
      <c r="G1010" t="s">
        <v>44</v>
      </c>
      <c r="H1010" t="s">
        <v>3</v>
      </c>
      <c r="I1010" s="1">
        <v>4.5310007408261299E-6</v>
      </c>
      <c r="J1010" t="s">
        <v>7</v>
      </c>
      <c r="K1010">
        <v>0.57262776000061399</v>
      </c>
      <c r="L1010" t="s">
        <v>8</v>
      </c>
      <c r="M1010">
        <v>0.64877973900001895</v>
      </c>
      <c r="N1010" t="s">
        <v>7</v>
      </c>
      <c r="O1010">
        <v>1.20707734300049</v>
      </c>
      <c r="P1010" t="s">
        <v>8</v>
      </c>
      <c r="Q1010">
        <v>1.3039851560006299</v>
      </c>
      <c r="R1010" t="s">
        <v>7</v>
      </c>
      <c r="S1010">
        <v>1.6640920310000999</v>
      </c>
      <c r="T1010" t="s">
        <v>8</v>
      </c>
      <c r="U1010">
        <v>1.7778089060011499</v>
      </c>
      <c r="V1010" t="s">
        <v>7</v>
      </c>
      <c r="W1010">
        <v>1.9399445300005</v>
      </c>
      <c r="X1010" t="s">
        <v>8</v>
      </c>
      <c r="Y1010">
        <v>2.0251803640003301</v>
      </c>
      <c r="Z1010" t="s">
        <v>7</v>
      </c>
      <c r="AA1010">
        <v>2.7689453640014099</v>
      </c>
      <c r="AB1010" t="s">
        <v>8</v>
      </c>
      <c r="AC1010">
        <v>2.8864479160001699</v>
      </c>
      <c r="AD1010" t="s">
        <v>7</v>
      </c>
      <c r="AE1010">
        <v>3.1331238530001402</v>
      </c>
      <c r="AF1010" t="s">
        <v>8</v>
      </c>
      <c r="AG1010">
        <v>3.2452876030001701</v>
      </c>
      <c r="AH1010" t="s">
        <v>7</v>
      </c>
      <c r="AI1010">
        <v>3.4712734360000401</v>
      </c>
      <c r="AJ1010" t="s">
        <v>8</v>
      </c>
      <c r="AK1010">
        <v>3.5640645300009002</v>
      </c>
      <c r="AL1010" t="s">
        <v>4</v>
      </c>
      <c r="AM1010">
        <v>4.1940620820005199</v>
      </c>
    </row>
    <row r="1011" spans="1:39" x14ac:dyDescent="0.25">
      <c r="A1011" s="7">
        <v>42929</v>
      </c>
      <c r="B1011" s="3" t="s">
        <v>56</v>
      </c>
      <c r="C1011" s="3">
        <f>(COUNT(UserTrials[[#This Row],[Event 1]:[Time 56]])-2)/2</f>
        <v>7</v>
      </c>
      <c r="D1011">
        <v>202</v>
      </c>
      <c r="E1011" t="s">
        <v>50</v>
      </c>
      <c r="F1011" t="s">
        <v>6</v>
      </c>
      <c r="G1011" t="s">
        <v>44</v>
      </c>
      <c r="H1011" t="s">
        <v>3</v>
      </c>
      <c r="I1011" s="1">
        <v>3.9589995139976904E-6</v>
      </c>
      <c r="J1011" t="s">
        <v>7</v>
      </c>
      <c r="K1011">
        <v>0.61841296900092801</v>
      </c>
      <c r="L1011" t="s">
        <v>8</v>
      </c>
      <c r="M1011">
        <v>0.73109250000015802</v>
      </c>
      <c r="N1011" t="s">
        <v>7</v>
      </c>
      <c r="O1011">
        <v>1.21136260400089</v>
      </c>
      <c r="P1011" t="s">
        <v>8</v>
      </c>
      <c r="Q1011">
        <v>1.32468984399929</v>
      </c>
      <c r="R1011" t="s">
        <v>7</v>
      </c>
      <c r="S1011">
        <v>1.7159431769996401</v>
      </c>
      <c r="T1011" t="s">
        <v>8</v>
      </c>
      <c r="U1011">
        <v>1.8107826039995401</v>
      </c>
      <c r="V1011" t="s">
        <v>7</v>
      </c>
      <c r="W1011">
        <v>1.9834194790000701</v>
      </c>
      <c r="X1011" t="s">
        <v>8</v>
      </c>
      <c r="Y1011">
        <v>2.0909005730009</v>
      </c>
      <c r="Z1011" t="s">
        <v>7</v>
      </c>
      <c r="AA1011">
        <v>2.80409364499973</v>
      </c>
      <c r="AB1011" t="s">
        <v>8</v>
      </c>
      <c r="AC1011">
        <v>2.9432003120000401</v>
      </c>
      <c r="AD1011" t="s">
        <v>7</v>
      </c>
      <c r="AE1011">
        <v>3.1856166659999801</v>
      </c>
      <c r="AF1011" t="s">
        <v>8</v>
      </c>
      <c r="AG1011">
        <v>3.2984186449994</v>
      </c>
      <c r="AH1011" t="s">
        <v>7</v>
      </c>
      <c r="AI1011">
        <v>3.5445858319999299</v>
      </c>
      <c r="AJ1011" t="s">
        <v>8</v>
      </c>
      <c r="AK1011">
        <v>3.6308330200008601</v>
      </c>
      <c r="AL1011" t="s">
        <v>4</v>
      </c>
      <c r="AM1011">
        <v>3.9795335409999</v>
      </c>
    </row>
    <row r="1012" spans="1:39" x14ac:dyDescent="0.25">
      <c r="A1012" s="7">
        <v>42929</v>
      </c>
      <c r="B1012" s="3" t="s">
        <v>56</v>
      </c>
      <c r="C1012" s="3">
        <f>(COUNT(UserTrials[[#This Row],[Event 1]:[Time 56]])-2)/2</f>
        <v>7</v>
      </c>
      <c r="D1012">
        <v>203</v>
      </c>
      <c r="E1012" t="s">
        <v>50</v>
      </c>
      <c r="F1012" t="s">
        <v>6</v>
      </c>
      <c r="G1012" t="s">
        <v>44</v>
      </c>
      <c r="H1012" t="s">
        <v>3</v>
      </c>
      <c r="I1012" s="1">
        <v>4.4789994717575601E-6</v>
      </c>
      <c r="J1012" t="s">
        <v>7</v>
      </c>
      <c r="K1012">
        <v>0.85927312499916297</v>
      </c>
      <c r="L1012" t="s">
        <v>8</v>
      </c>
      <c r="M1012">
        <v>0.95654494699920101</v>
      </c>
      <c r="N1012" t="s">
        <v>7</v>
      </c>
      <c r="O1012">
        <v>1.4399010409997499</v>
      </c>
      <c r="P1012" t="s">
        <v>8</v>
      </c>
      <c r="Q1012">
        <v>1.54905140599839</v>
      </c>
      <c r="R1012" t="s">
        <v>7</v>
      </c>
      <c r="S1012">
        <v>1.96867213499899</v>
      </c>
      <c r="T1012" t="s">
        <v>8</v>
      </c>
      <c r="U1012">
        <v>2.0817818739997098</v>
      </c>
      <c r="V1012" t="s">
        <v>7</v>
      </c>
      <c r="W1012">
        <v>2.30770374899839</v>
      </c>
      <c r="X1012" t="s">
        <v>8</v>
      </c>
      <c r="Y1012">
        <v>2.3857669259996301</v>
      </c>
      <c r="Z1012" t="s">
        <v>7</v>
      </c>
      <c r="AA1012">
        <v>3.2190215089995</v>
      </c>
      <c r="AB1012" t="s">
        <v>8</v>
      </c>
      <c r="AC1012">
        <v>3.32874682199872</v>
      </c>
      <c r="AD1012" t="s">
        <v>7</v>
      </c>
      <c r="AE1012">
        <v>3.6318063529997699</v>
      </c>
      <c r="AF1012" t="s">
        <v>8</v>
      </c>
      <c r="AG1012">
        <v>3.7277597899992498</v>
      </c>
      <c r="AH1012" t="s">
        <v>7</v>
      </c>
      <c r="AI1012">
        <v>3.9723197899984299</v>
      </c>
      <c r="AJ1012" t="s">
        <v>8</v>
      </c>
      <c r="AK1012">
        <v>4.0597431749993103</v>
      </c>
      <c r="AL1012" t="s">
        <v>4</v>
      </c>
      <c r="AM1012">
        <v>4.5054012999989901</v>
      </c>
    </row>
    <row r="1013" spans="1:39" x14ac:dyDescent="0.25">
      <c r="A1013" s="7">
        <v>42929</v>
      </c>
      <c r="B1013" s="3" t="s">
        <v>56</v>
      </c>
      <c r="C1013" s="3">
        <f>(COUNT(UserTrials[[#This Row],[Event 1]:[Time 56]])-2)/2</f>
        <v>7</v>
      </c>
      <c r="D1013">
        <v>204</v>
      </c>
      <c r="E1013" t="s">
        <v>50</v>
      </c>
      <c r="F1013" t="s">
        <v>6</v>
      </c>
      <c r="G1013" t="s">
        <v>44</v>
      </c>
      <c r="H1013" t="s">
        <v>3</v>
      </c>
      <c r="I1013" s="1">
        <v>6.7709988798014803E-6</v>
      </c>
      <c r="J1013" t="s">
        <v>7</v>
      </c>
      <c r="K1013">
        <v>0.62462817699997597</v>
      </c>
      <c r="L1013" t="s">
        <v>8</v>
      </c>
      <c r="M1013">
        <v>0.71448380199944905</v>
      </c>
      <c r="N1013" t="s">
        <v>7</v>
      </c>
      <c r="O1013">
        <v>1.2914729690000899</v>
      </c>
      <c r="P1013" t="s">
        <v>8</v>
      </c>
      <c r="Q1013">
        <v>1.40195171899904</v>
      </c>
      <c r="R1013" t="s">
        <v>7</v>
      </c>
      <c r="S1013">
        <v>1.82595546799893</v>
      </c>
      <c r="T1013" t="s">
        <v>8</v>
      </c>
      <c r="U1013">
        <v>1.94170760399902</v>
      </c>
      <c r="V1013" t="s">
        <v>7</v>
      </c>
      <c r="W1013">
        <v>2.1614536449997099</v>
      </c>
      <c r="X1013" t="s">
        <v>8</v>
      </c>
      <c r="Y1013">
        <v>2.2789212499992502</v>
      </c>
      <c r="Z1013" t="s">
        <v>7</v>
      </c>
      <c r="AA1013">
        <v>3.16782109299856</v>
      </c>
      <c r="AB1013" t="s">
        <v>8</v>
      </c>
      <c r="AC1013">
        <v>3.2563511449989102</v>
      </c>
      <c r="AD1013" t="s">
        <v>7</v>
      </c>
      <c r="AE1013">
        <v>3.5853937489991901</v>
      </c>
      <c r="AF1013" t="s">
        <v>8</v>
      </c>
      <c r="AG1013">
        <v>3.6887364049998701</v>
      </c>
      <c r="AH1013" t="s">
        <v>7</v>
      </c>
      <c r="AI1013">
        <v>4.0500408839998201</v>
      </c>
      <c r="AJ1013" t="s">
        <v>8</v>
      </c>
      <c r="AK1013">
        <v>4.1125514569994204</v>
      </c>
      <c r="AL1013" t="s">
        <v>4</v>
      </c>
      <c r="AM1013">
        <v>4.39825801999904</v>
      </c>
    </row>
    <row r="1014" spans="1:39" x14ac:dyDescent="0.25">
      <c r="A1014" s="7">
        <v>42929</v>
      </c>
      <c r="B1014" s="3" t="s">
        <v>56</v>
      </c>
      <c r="C1014" s="3">
        <f>(COUNT(UserTrials[[#This Row],[Event 1]:[Time 56]])-2)/2</f>
        <v>7</v>
      </c>
      <c r="D1014">
        <v>205</v>
      </c>
      <c r="E1014" t="s">
        <v>50</v>
      </c>
      <c r="F1014" t="s">
        <v>6</v>
      </c>
      <c r="G1014" t="s">
        <v>44</v>
      </c>
      <c r="H1014" t="s">
        <v>3</v>
      </c>
      <c r="I1014" s="1">
        <v>5.8860005083260998E-6</v>
      </c>
      <c r="J1014" t="s">
        <v>7</v>
      </c>
      <c r="K1014">
        <v>1.1408523959999</v>
      </c>
      <c r="L1014" t="s">
        <v>8</v>
      </c>
      <c r="M1014">
        <v>1.2215020309995399</v>
      </c>
      <c r="N1014" t="s">
        <v>7</v>
      </c>
      <c r="O1014">
        <v>1.82045651000044</v>
      </c>
      <c r="P1014" t="s">
        <v>8</v>
      </c>
      <c r="Q1014">
        <v>1.8813032289999601</v>
      </c>
      <c r="R1014" t="s">
        <v>7</v>
      </c>
      <c r="S1014">
        <v>2.28225968699916</v>
      </c>
      <c r="T1014" t="s">
        <v>8</v>
      </c>
      <c r="U1014">
        <v>2.38364885299961</v>
      </c>
      <c r="V1014" t="s">
        <v>7</v>
      </c>
      <c r="W1014">
        <v>2.6349606759995301</v>
      </c>
      <c r="X1014" t="s">
        <v>8</v>
      </c>
      <c r="Y1014">
        <v>2.69458572800067</v>
      </c>
      <c r="Z1014" t="s">
        <v>7</v>
      </c>
      <c r="AA1014">
        <v>3.6431737490001899</v>
      </c>
      <c r="AB1014" t="s">
        <v>8</v>
      </c>
      <c r="AC1014">
        <v>3.74517723799908</v>
      </c>
      <c r="AD1014" t="s">
        <v>7</v>
      </c>
      <c r="AE1014">
        <v>4.0740005719999299</v>
      </c>
      <c r="AF1014" t="s">
        <v>8</v>
      </c>
      <c r="AG1014">
        <v>4.1717860919998202</v>
      </c>
      <c r="AH1014" t="s">
        <v>7</v>
      </c>
      <c r="AI1014">
        <v>4.4448593739998596</v>
      </c>
      <c r="AJ1014" t="s">
        <v>8</v>
      </c>
      <c r="AK1014">
        <v>4.5458451029990101</v>
      </c>
      <c r="AL1014" t="s">
        <v>4</v>
      </c>
      <c r="AM1014">
        <v>4.9102190089997704</v>
      </c>
    </row>
    <row r="1015" spans="1:39" x14ac:dyDescent="0.25">
      <c r="A1015" s="7">
        <v>42929</v>
      </c>
      <c r="B1015" s="3" t="s">
        <v>56</v>
      </c>
      <c r="C1015" s="3">
        <f>(COUNT(UserTrials[[#This Row],[Event 1]:[Time 56]])-2)/2</f>
        <v>7</v>
      </c>
      <c r="D1015">
        <v>206</v>
      </c>
      <c r="E1015" t="s">
        <v>50</v>
      </c>
      <c r="F1015" t="s">
        <v>9</v>
      </c>
      <c r="G1015" t="s">
        <v>44</v>
      </c>
      <c r="H1015" t="s">
        <v>3</v>
      </c>
      <c r="I1015" s="1">
        <v>1.2656000762945E-5</v>
      </c>
      <c r="J1015" t="s">
        <v>7</v>
      </c>
      <c r="K1015">
        <v>3.9586238530009701</v>
      </c>
      <c r="L1015" t="s">
        <v>8</v>
      </c>
      <c r="M1015">
        <v>4.0274746340001002</v>
      </c>
      <c r="N1015" t="s">
        <v>7</v>
      </c>
      <c r="O1015">
        <v>4.5368546340014202</v>
      </c>
      <c r="P1015" t="s">
        <v>8</v>
      </c>
      <c r="Q1015">
        <v>4.6083580190006597</v>
      </c>
      <c r="R1015" t="s">
        <v>7</v>
      </c>
      <c r="S1015">
        <v>4.9868688530004803</v>
      </c>
      <c r="T1015" t="s">
        <v>8</v>
      </c>
      <c r="U1015">
        <v>5.0681716130002297</v>
      </c>
      <c r="V1015" t="s">
        <v>7</v>
      </c>
      <c r="W1015">
        <v>5.3344860920005797</v>
      </c>
      <c r="X1015" t="s">
        <v>8</v>
      </c>
      <c r="Y1015">
        <v>5.3772168209998199</v>
      </c>
      <c r="Z1015" t="s">
        <v>7</v>
      </c>
      <c r="AA1015">
        <v>6.1521716650004201</v>
      </c>
      <c r="AB1015" t="s">
        <v>8</v>
      </c>
      <c r="AC1015">
        <v>6.2234924460008099</v>
      </c>
      <c r="AD1015" t="s">
        <v>7</v>
      </c>
      <c r="AE1015">
        <v>6.5264911960002703</v>
      </c>
      <c r="AF1015" t="s">
        <v>8</v>
      </c>
      <c r="AG1015">
        <v>6.6126559870008297</v>
      </c>
      <c r="AH1015" t="s">
        <v>7</v>
      </c>
      <c r="AI1015">
        <v>6.9281207790008903</v>
      </c>
      <c r="AJ1015" t="s">
        <v>8</v>
      </c>
      <c r="AK1015">
        <v>6.9980599980008202</v>
      </c>
      <c r="AL1015" t="s">
        <v>4</v>
      </c>
      <c r="AM1015">
        <v>7.2788067680012301</v>
      </c>
    </row>
    <row r="1016" spans="1:39" x14ac:dyDescent="0.25">
      <c r="A1016" s="7">
        <v>42929</v>
      </c>
      <c r="B1016" s="3" t="s">
        <v>56</v>
      </c>
      <c r="C1016" s="3">
        <f>(COUNT(UserTrials[[#This Row],[Event 1]:[Time 56]])-2)/2</f>
        <v>7</v>
      </c>
      <c r="D1016">
        <v>207</v>
      </c>
      <c r="E1016" t="s">
        <v>50</v>
      </c>
      <c r="F1016" t="s">
        <v>9</v>
      </c>
      <c r="G1016" t="s">
        <v>44</v>
      </c>
      <c r="H1016" t="s">
        <v>3</v>
      </c>
      <c r="I1016" s="1">
        <v>3.9580008888151497E-6</v>
      </c>
      <c r="J1016" t="s">
        <v>7</v>
      </c>
      <c r="K1016">
        <v>0.64596453100057205</v>
      </c>
      <c r="L1016" t="s">
        <v>8</v>
      </c>
      <c r="M1016">
        <v>0.71769026000038105</v>
      </c>
      <c r="N1016" t="s">
        <v>7</v>
      </c>
      <c r="O1016">
        <v>1.19774572900132</v>
      </c>
      <c r="P1016" t="s">
        <v>8</v>
      </c>
      <c r="Q1016">
        <v>1.21976401000029</v>
      </c>
      <c r="R1016" t="s">
        <v>7</v>
      </c>
      <c r="S1016">
        <v>1.5509795830002899</v>
      </c>
      <c r="T1016" t="s">
        <v>8</v>
      </c>
      <c r="U1016">
        <v>1.6445813540012699</v>
      </c>
      <c r="V1016" t="s">
        <v>7</v>
      </c>
      <c r="W1016">
        <v>1.83703947899994</v>
      </c>
      <c r="X1016" t="s">
        <v>8</v>
      </c>
      <c r="Y1016">
        <v>1.8902409890015399</v>
      </c>
      <c r="Z1016" t="s">
        <v>7</v>
      </c>
      <c r="AA1016">
        <v>2.3392611449999001</v>
      </c>
      <c r="AB1016" t="s">
        <v>8</v>
      </c>
      <c r="AC1016">
        <v>2.4076985410010798</v>
      </c>
      <c r="AD1016" t="s">
        <v>7</v>
      </c>
      <c r="AE1016">
        <v>2.6886495819999201</v>
      </c>
      <c r="AF1016" t="s">
        <v>8</v>
      </c>
      <c r="AG1016">
        <v>2.7655312490005599</v>
      </c>
      <c r="AH1016" t="s">
        <v>7</v>
      </c>
      <c r="AI1016">
        <v>3.0679664050003299</v>
      </c>
      <c r="AJ1016" t="s">
        <v>8</v>
      </c>
      <c r="AK1016">
        <v>3.1337940610010202</v>
      </c>
      <c r="AL1016" t="s">
        <v>4</v>
      </c>
      <c r="AM1016">
        <v>3.71025489500061</v>
      </c>
    </row>
    <row r="1017" spans="1:39" x14ac:dyDescent="0.25">
      <c r="A1017" s="7">
        <v>42929</v>
      </c>
      <c r="B1017" s="3" t="s">
        <v>56</v>
      </c>
      <c r="C1017" s="3">
        <f>(COUNT(UserTrials[[#This Row],[Event 1]:[Time 56]])-2)/2</f>
        <v>7</v>
      </c>
      <c r="D1017">
        <v>208</v>
      </c>
      <c r="E1017" t="s">
        <v>50</v>
      </c>
      <c r="F1017" t="s">
        <v>9</v>
      </c>
      <c r="G1017" t="s">
        <v>44</v>
      </c>
      <c r="H1017" t="s">
        <v>3</v>
      </c>
      <c r="I1017" s="1">
        <v>5.0520011427579397E-6</v>
      </c>
      <c r="J1017" t="s">
        <v>7</v>
      </c>
      <c r="K1017">
        <v>0.46519562500179701</v>
      </c>
      <c r="L1017" t="s">
        <v>8</v>
      </c>
      <c r="M1017">
        <v>0.51338552000015603</v>
      </c>
      <c r="N1017" t="s">
        <v>7</v>
      </c>
      <c r="O1017">
        <v>0.99220927000169401</v>
      </c>
      <c r="P1017" t="s">
        <v>8</v>
      </c>
      <c r="Q1017">
        <v>1.07853463500032</v>
      </c>
      <c r="R1017" t="s">
        <v>7</v>
      </c>
      <c r="S1017">
        <v>1.4101001030012399</v>
      </c>
      <c r="T1017" t="s">
        <v>8</v>
      </c>
      <c r="U1017">
        <v>1.4933789580009</v>
      </c>
      <c r="V1017" t="s">
        <v>7</v>
      </c>
      <c r="W1017">
        <v>1.76718135300143</v>
      </c>
      <c r="X1017" t="s">
        <v>8</v>
      </c>
      <c r="Y1017">
        <v>1.81296317600026</v>
      </c>
      <c r="Z1017" t="s">
        <v>7</v>
      </c>
      <c r="AA1017">
        <v>2.6423249470008101</v>
      </c>
      <c r="AB1017" t="s">
        <v>8</v>
      </c>
      <c r="AC1017">
        <v>2.7183564570004801</v>
      </c>
      <c r="AD1017" t="s">
        <v>7</v>
      </c>
      <c r="AE1017">
        <v>3.0803259880012699</v>
      </c>
      <c r="AF1017" t="s">
        <v>8</v>
      </c>
      <c r="AG1017">
        <v>3.13605687400013</v>
      </c>
      <c r="AH1017" t="s">
        <v>7</v>
      </c>
      <c r="AI1017">
        <v>3.5063525510013198</v>
      </c>
      <c r="AJ1017" t="s">
        <v>8</v>
      </c>
      <c r="AK1017">
        <v>3.5675388010004099</v>
      </c>
      <c r="AL1017" t="s">
        <v>4</v>
      </c>
      <c r="AM1017">
        <v>3.9862286440002199</v>
      </c>
    </row>
    <row r="1018" spans="1:39" x14ac:dyDescent="0.25">
      <c r="A1018" s="7">
        <v>42929</v>
      </c>
      <c r="B1018" s="3" t="s">
        <v>56</v>
      </c>
      <c r="C1018" s="3">
        <f>(COUNT(UserTrials[[#This Row],[Event 1]:[Time 56]])-2)/2</f>
        <v>7</v>
      </c>
      <c r="D1018">
        <v>209</v>
      </c>
      <c r="E1018" t="s">
        <v>50</v>
      </c>
      <c r="F1018" t="s">
        <v>9</v>
      </c>
      <c r="G1018" t="s">
        <v>44</v>
      </c>
      <c r="H1018" t="s">
        <v>3</v>
      </c>
      <c r="I1018" s="1">
        <v>6.9270008680177802E-6</v>
      </c>
      <c r="J1018" t="s">
        <v>7</v>
      </c>
      <c r="K1018">
        <v>0.96204442700036397</v>
      </c>
      <c r="L1018" t="s">
        <v>8</v>
      </c>
      <c r="M1018">
        <v>1.03925302000061</v>
      </c>
      <c r="N1018" t="s">
        <v>7</v>
      </c>
      <c r="O1018">
        <v>1.5444160930001001</v>
      </c>
      <c r="P1018" t="s">
        <v>8</v>
      </c>
      <c r="Q1018">
        <v>1.6176792700007301</v>
      </c>
      <c r="R1018" t="s">
        <v>7</v>
      </c>
      <c r="S1018">
        <v>1.9597546870008899</v>
      </c>
      <c r="T1018" t="s">
        <v>8</v>
      </c>
      <c r="U1018">
        <v>2.0474603120001098</v>
      </c>
      <c r="V1018" t="s">
        <v>7</v>
      </c>
      <c r="W1018">
        <v>2.2900794779998201</v>
      </c>
      <c r="X1018" t="s">
        <v>8</v>
      </c>
      <c r="Y1018">
        <v>2.3700148429998</v>
      </c>
      <c r="Z1018" t="s">
        <v>7</v>
      </c>
      <c r="AA1018">
        <v>3.1094955720000099</v>
      </c>
      <c r="AB1018" t="s">
        <v>8</v>
      </c>
      <c r="AC1018">
        <v>3.1707972900003298</v>
      </c>
      <c r="AD1018" t="s">
        <v>7</v>
      </c>
      <c r="AE1018">
        <v>3.47576338399994</v>
      </c>
      <c r="AF1018" t="s">
        <v>8</v>
      </c>
      <c r="AG1018">
        <v>3.5680668210006798</v>
      </c>
      <c r="AH1018" t="s">
        <v>7</v>
      </c>
      <c r="AI1018">
        <v>3.8719405190004101</v>
      </c>
      <c r="AJ1018" t="s">
        <v>8</v>
      </c>
      <c r="AK1018">
        <v>3.92780354000024</v>
      </c>
      <c r="AL1018" t="s">
        <v>4</v>
      </c>
      <c r="AM1018">
        <v>4.43546713400064</v>
      </c>
    </row>
    <row r="1019" spans="1:39" x14ac:dyDescent="0.25">
      <c r="A1019" s="7">
        <v>42929</v>
      </c>
      <c r="B1019" s="3" t="s">
        <v>56</v>
      </c>
      <c r="C1019" s="3">
        <f>(COUNT(UserTrials[[#This Row],[Event 1]:[Time 56]])-2)/2</f>
        <v>7</v>
      </c>
      <c r="D1019">
        <v>210</v>
      </c>
      <c r="E1019" t="s">
        <v>50</v>
      </c>
      <c r="F1019" t="s">
        <v>9</v>
      </c>
      <c r="G1019" t="s">
        <v>44</v>
      </c>
      <c r="H1019" t="s">
        <v>3</v>
      </c>
      <c r="I1019" s="1">
        <v>5.0519993237685404E-6</v>
      </c>
      <c r="J1019" t="s">
        <v>7</v>
      </c>
      <c r="K1019">
        <v>0.58588687499832304</v>
      </c>
      <c r="L1019" t="s">
        <v>8</v>
      </c>
      <c r="M1019">
        <v>0.66671661399959703</v>
      </c>
      <c r="N1019" t="s">
        <v>7</v>
      </c>
      <c r="O1019">
        <v>1.2575460409989301</v>
      </c>
      <c r="P1019" t="s">
        <v>8</v>
      </c>
      <c r="Q1019">
        <v>1.3471553119998101</v>
      </c>
      <c r="R1019" t="s">
        <v>7</v>
      </c>
      <c r="S1019">
        <v>1.6280009369984301</v>
      </c>
      <c r="T1019" t="s">
        <v>8</v>
      </c>
      <c r="U1019">
        <v>1.7065080719985399</v>
      </c>
      <c r="V1019" t="s">
        <v>7</v>
      </c>
      <c r="W1019">
        <v>1.9337854679997599</v>
      </c>
      <c r="X1019" t="s">
        <v>8</v>
      </c>
      <c r="Y1019">
        <v>1.9840428119987299</v>
      </c>
      <c r="Z1019" t="s">
        <v>7</v>
      </c>
      <c r="AA1019">
        <v>2.8395201029998098</v>
      </c>
      <c r="AB1019" t="s">
        <v>8</v>
      </c>
      <c r="AC1019">
        <v>2.9281445299984599</v>
      </c>
      <c r="AD1019" t="s">
        <v>7</v>
      </c>
      <c r="AE1019">
        <v>3.1988479149986202</v>
      </c>
      <c r="AF1019" t="s">
        <v>8</v>
      </c>
      <c r="AG1019">
        <v>3.2964036959983698</v>
      </c>
      <c r="AH1019" t="s">
        <v>7</v>
      </c>
      <c r="AI1019">
        <v>3.6259554149983102</v>
      </c>
      <c r="AJ1019" t="s">
        <v>8</v>
      </c>
      <c r="AK1019">
        <v>3.6783338529985401</v>
      </c>
      <c r="AL1019" t="s">
        <v>4</v>
      </c>
      <c r="AM1019">
        <v>4.0396015089991097</v>
      </c>
    </row>
    <row r="1020" spans="1:39" x14ac:dyDescent="0.25">
      <c r="A1020" s="7">
        <v>42929</v>
      </c>
      <c r="B1020" s="3" t="s">
        <v>56</v>
      </c>
      <c r="C1020" s="3">
        <f>(COUNT(UserTrials[[#This Row],[Event 1]:[Time 56]])-2)/2</f>
        <v>7</v>
      </c>
      <c r="D1020">
        <v>211</v>
      </c>
      <c r="E1020" t="s">
        <v>50</v>
      </c>
      <c r="F1020" t="s">
        <v>11</v>
      </c>
      <c r="G1020" t="s">
        <v>44</v>
      </c>
      <c r="H1020" t="s">
        <v>3</v>
      </c>
      <c r="I1020" s="1">
        <v>3.6980000004405101E-6</v>
      </c>
      <c r="J1020" t="s">
        <v>7</v>
      </c>
      <c r="K1020">
        <v>4.4410437480000802</v>
      </c>
      <c r="L1020" t="s">
        <v>8</v>
      </c>
      <c r="M1020">
        <v>4.5031868210007797</v>
      </c>
      <c r="N1020" t="s">
        <v>7</v>
      </c>
      <c r="O1020">
        <v>4.9441248940001898</v>
      </c>
      <c r="P1020" t="s">
        <v>8</v>
      </c>
      <c r="Q1020">
        <v>5.04153254999982</v>
      </c>
      <c r="R1020" t="s">
        <v>7</v>
      </c>
      <c r="S1020">
        <v>5.1945148409995401</v>
      </c>
      <c r="T1020" t="s">
        <v>8</v>
      </c>
      <c r="U1020">
        <v>5.2612581749999601</v>
      </c>
      <c r="V1020" t="s">
        <v>7</v>
      </c>
      <c r="W1020">
        <v>5.5675428100003002</v>
      </c>
      <c r="X1020" t="s">
        <v>8</v>
      </c>
      <c r="Y1020">
        <v>5.63728671600074</v>
      </c>
      <c r="Z1020" t="s">
        <v>7</v>
      </c>
      <c r="AA1020">
        <v>6.1538257789998099</v>
      </c>
      <c r="AB1020" t="s">
        <v>8</v>
      </c>
      <c r="AC1020">
        <v>6.2433785909997797</v>
      </c>
      <c r="AD1020" t="s">
        <v>7</v>
      </c>
      <c r="AE1020">
        <v>6.5757146329997296</v>
      </c>
      <c r="AF1020" t="s">
        <v>8</v>
      </c>
      <c r="AG1020">
        <v>6.6355506740001102</v>
      </c>
      <c r="AH1020" t="s">
        <v>7</v>
      </c>
      <c r="AI1020">
        <v>6.8562913509995198</v>
      </c>
      <c r="AJ1020" t="s">
        <v>8</v>
      </c>
      <c r="AK1020">
        <v>6.90547223700014</v>
      </c>
      <c r="AL1020" t="s">
        <v>4</v>
      </c>
      <c r="AM1020">
        <v>7.3248120799998997</v>
      </c>
    </row>
    <row r="1021" spans="1:39" x14ac:dyDescent="0.25">
      <c r="A1021" s="7">
        <v>42929</v>
      </c>
      <c r="B1021" s="3" t="s">
        <v>56</v>
      </c>
      <c r="C1021" s="3">
        <f>(COUNT(UserTrials[[#This Row],[Event 1]:[Time 56]])-2)/2</f>
        <v>7</v>
      </c>
      <c r="D1021">
        <v>212</v>
      </c>
      <c r="E1021" t="s">
        <v>50</v>
      </c>
      <c r="F1021" t="s">
        <v>11</v>
      </c>
      <c r="G1021" t="s">
        <v>44</v>
      </c>
      <c r="H1021" t="s">
        <v>3</v>
      </c>
      <c r="I1021" s="1">
        <v>4.73999898531474E-6</v>
      </c>
      <c r="J1021" t="s">
        <v>7</v>
      </c>
      <c r="K1021">
        <v>0.55603968799914505</v>
      </c>
      <c r="L1021" t="s">
        <v>8</v>
      </c>
      <c r="M1021">
        <v>0.65470651099894805</v>
      </c>
      <c r="N1021" t="s">
        <v>7</v>
      </c>
      <c r="O1021">
        <v>1.19055531199956</v>
      </c>
      <c r="P1021" t="s">
        <v>8</v>
      </c>
      <c r="Q1021">
        <v>1.24683916699905</v>
      </c>
      <c r="R1021" t="s">
        <v>7</v>
      </c>
      <c r="S1021">
        <v>1.7064739059987899</v>
      </c>
      <c r="T1021" t="s">
        <v>8</v>
      </c>
      <c r="U1021">
        <v>1.7913353639996701</v>
      </c>
      <c r="V1021" t="s">
        <v>7</v>
      </c>
      <c r="W1021">
        <v>2.0651780199987102</v>
      </c>
      <c r="X1021" t="s">
        <v>8</v>
      </c>
      <c r="Y1021">
        <v>2.1056328639988302</v>
      </c>
      <c r="Z1021" t="s">
        <v>7</v>
      </c>
      <c r="AA1021">
        <v>2.4466192179988799</v>
      </c>
      <c r="AB1021" t="s">
        <v>8</v>
      </c>
      <c r="AC1021">
        <v>2.4867140099995502</v>
      </c>
      <c r="AD1021" t="s">
        <v>7</v>
      </c>
      <c r="AE1021">
        <v>2.7316324989987999</v>
      </c>
      <c r="AF1021" t="s">
        <v>8</v>
      </c>
      <c r="AG1021">
        <v>2.8252299469986601</v>
      </c>
      <c r="AH1021" t="s">
        <v>7</v>
      </c>
      <c r="AI1021">
        <v>3.0985883849989402</v>
      </c>
      <c r="AJ1021" t="s">
        <v>8</v>
      </c>
      <c r="AK1021">
        <v>3.1708345829993001</v>
      </c>
      <c r="AL1021" t="s">
        <v>4</v>
      </c>
      <c r="AM1021">
        <v>3.4978816139991902</v>
      </c>
    </row>
    <row r="1022" spans="1:39" x14ac:dyDescent="0.25">
      <c r="A1022" s="7">
        <v>42929</v>
      </c>
      <c r="B1022" s="3" t="s">
        <v>56</v>
      </c>
      <c r="C1022" s="3">
        <f>(COUNT(UserTrials[[#This Row],[Event 1]:[Time 56]])-2)/2</f>
        <v>7</v>
      </c>
      <c r="D1022">
        <v>213</v>
      </c>
      <c r="E1022" t="s">
        <v>50</v>
      </c>
      <c r="F1022" t="s">
        <v>11</v>
      </c>
      <c r="G1022" t="s">
        <v>44</v>
      </c>
      <c r="H1022" t="s">
        <v>3</v>
      </c>
      <c r="I1022" s="1">
        <v>8.2290007412666404E-6</v>
      </c>
      <c r="J1022" t="s">
        <v>7</v>
      </c>
      <c r="K1022">
        <v>0.48847859399938898</v>
      </c>
      <c r="L1022" t="s">
        <v>8</v>
      </c>
      <c r="M1022">
        <v>0.56661291700038396</v>
      </c>
      <c r="N1022" t="s">
        <v>7</v>
      </c>
      <c r="O1022">
        <v>1.0732178639991601</v>
      </c>
      <c r="P1022" t="s">
        <v>8</v>
      </c>
      <c r="Q1022">
        <v>1.1432128119995399</v>
      </c>
      <c r="R1022" t="s">
        <v>7</v>
      </c>
      <c r="S1022">
        <v>1.5627614580007501</v>
      </c>
      <c r="T1022" t="s">
        <v>8</v>
      </c>
      <c r="U1022">
        <v>1.6433352080002801</v>
      </c>
      <c r="V1022" t="s">
        <v>7</v>
      </c>
      <c r="W1022">
        <v>1.76969411400023</v>
      </c>
      <c r="X1022" t="s">
        <v>8</v>
      </c>
      <c r="Y1022">
        <v>1.8253513540002999</v>
      </c>
      <c r="Z1022" t="s">
        <v>7</v>
      </c>
      <c r="AA1022">
        <v>2.3331684889999398</v>
      </c>
      <c r="AB1022" t="s">
        <v>8</v>
      </c>
      <c r="AC1022">
        <v>2.4031589059995802</v>
      </c>
      <c r="AD1022" t="s">
        <v>7</v>
      </c>
      <c r="AE1022">
        <v>2.5931445309997798</v>
      </c>
      <c r="AF1022" t="s">
        <v>8</v>
      </c>
      <c r="AG1022">
        <v>2.6387207799998502</v>
      </c>
      <c r="AH1022" t="s">
        <v>7</v>
      </c>
      <c r="AI1022">
        <v>2.86317156199947</v>
      </c>
      <c r="AJ1022" t="s">
        <v>8</v>
      </c>
      <c r="AK1022">
        <v>2.91108499899928</v>
      </c>
      <c r="AL1022" t="s">
        <v>4</v>
      </c>
      <c r="AM1022">
        <v>3.1645402590002001</v>
      </c>
    </row>
    <row r="1023" spans="1:39" x14ac:dyDescent="0.25">
      <c r="A1023" s="7">
        <v>42929</v>
      </c>
      <c r="B1023" s="3" t="s">
        <v>56</v>
      </c>
      <c r="C1023" s="3">
        <f>(COUNT(UserTrials[[#This Row],[Event 1]:[Time 56]])-2)/2</f>
        <v>7</v>
      </c>
      <c r="D1023">
        <v>214</v>
      </c>
      <c r="E1023" t="s">
        <v>50</v>
      </c>
      <c r="F1023" t="s">
        <v>11</v>
      </c>
      <c r="G1023" t="s">
        <v>44</v>
      </c>
      <c r="H1023" t="s">
        <v>3</v>
      </c>
      <c r="I1023" s="1">
        <v>6.0940001276321701E-6</v>
      </c>
      <c r="J1023" t="s">
        <v>7</v>
      </c>
      <c r="K1023">
        <v>0.49513588599984298</v>
      </c>
      <c r="L1023" t="s">
        <v>8</v>
      </c>
      <c r="M1023">
        <v>0.56903291699927605</v>
      </c>
      <c r="N1023" t="s">
        <v>7</v>
      </c>
      <c r="O1023">
        <v>1.0123536979990599</v>
      </c>
      <c r="P1023" t="s">
        <v>8</v>
      </c>
      <c r="Q1023">
        <v>1.09777098999984</v>
      </c>
      <c r="R1023" t="s">
        <v>7</v>
      </c>
      <c r="S1023">
        <v>1.31165765600053</v>
      </c>
      <c r="T1023" t="s">
        <v>8</v>
      </c>
      <c r="U1023">
        <v>1.4054531250003399</v>
      </c>
      <c r="V1023" t="s">
        <v>7</v>
      </c>
      <c r="W1023">
        <v>1.5713026039993501</v>
      </c>
      <c r="X1023" t="s">
        <v>8</v>
      </c>
      <c r="Y1023">
        <v>1.63624786400032</v>
      </c>
      <c r="Z1023" t="s">
        <v>7</v>
      </c>
      <c r="AA1023">
        <v>2.25993958300023</v>
      </c>
      <c r="AB1023" t="s">
        <v>8</v>
      </c>
      <c r="AC1023">
        <v>2.34604901000057</v>
      </c>
      <c r="AD1023" t="s">
        <v>7</v>
      </c>
      <c r="AE1023">
        <v>2.54754687400054</v>
      </c>
      <c r="AF1023" t="s">
        <v>8</v>
      </c>
      <c r="AG1023">
        <v>2.6570587490004902</v>
      </c>
      <c r="AH1023" t="s">
        <v>7</v>
      </c>
      <c r="AI1023">
        <v>2.9619165619987999</v>
      </c>
      <c r="AJ1023" t="s">
        <v>8</v>
      </c>
      <c r="AK1023">
        <v>3.0397220830000098</v>
      </c>
      <c r="AL1023" t="s">
        <v>4</v>
      </c>
      <c r="AM1023">
        <v>3.4896396339990998</v>
      </c>
    </row>
    <row r="1024" spans="1:39" x14ac:dyDescent="0.25">
      <c r="A1024" s="7">
        <v>42929</v>
      </c>
      <c r="B1024" s="3" t="s">
        <v>56</v>
      </c>
      <c r="C1024" s="3">
        <f>(COUNT(UserTrials[[#This Row],[Event 1]:[Time 56]])-2)/2</f>
        <v>7</v>
      </c>
      <c r="D1024">
        <v>215</v>
      </c>
      <c r="E1024" t="s">
        <v>50</v>
      </c>
      <c r="F1024" t="s">
        <v>11</v>
      </c>
      <c r="G1024" t="s">
        <v>44</v>
      </c>
      <c r="H1024" t="s">
        <v>3</v>
      </c>
      <c r="I1024" s="1">
        <v>8.9580007625045204E-6</v>
      </c>
      <c r="J1024" t="s">
        <v>7</v>
      </c>
      <c r="K1024">
        <v>0.31900541700087998</v>
      </c>
      <c r="L1024" t="s">
        <v>8</v>
      </c>
      <c r="M1024">
        <v>0.39903312500064197</v>
      </c>
      <c r="N1024" t="s">
        <v>7</v>
      </c>
      <c r="O1024">
        <v>0.78965322899966806</v>
      </c>
      <c r="P1024" t="s">
        <v>8</v>
      </c>
      <c r="Q1024">
        <v>0.87928234399987504</v>
      </c>
      <c r="R1024" t="s">
        <v>7</v>
      </c>
      <c r="S1024">
        <v>1.1281749999998201</v>
      </c>
      <c r="T1024" t="s">
        <v>8</v>
      </c>
      <c r="U1024">
        <v>1.2034298430007699</v>
      </c>
      <c r="V1024" t="s">
        <v>7</v>
      </c>
      <c r="W1024">
        <v>1.37221755199971</v>
      </c>
      <c r="X1024" t="s">
        <v>8</v>
      </c>
      <c r="Y1024">
        <v>1.4605009890001299</v>
      </c>
      <c r="Z1024" t="s">
        <v>7</v>
      </c>
      <c r="AA1024">
        <v>2.0238492179996599</v>
      </c>
      <c r="AB1024" t="s">
        <v>8</v>
      </c>
      <c r="AC1024">
        <v>2.0994521350003099</v>
      </c>
      <c r="AD1024" t="s">
        <v>7</v>
      </c>
      <c r="AE1024">
        <v>2.34536348899928</v>
      </c>
      <c r="AF1024" t="s">
        <v>8</v>
      </c>
      <c r="AG1024">
        <v>2.4276769259995401</v>
      </c>
      <c r="AH1024" t="s">
        <v>7</v>
      </c>
      <c r="AI1024">
        <v>2.74258369699964</v>
      </c>
      <c r="AJ1024" t="s">
        <v>8</v>
      </c>
      <c r="AK1024">
        <v>2.8035081760008298</v>
      </c>
      <c r="AL1024" t="s">
        <v>4</v>
      </c>
      <c r="AM1024">
        <v>4.4181445300000597</v>
      </c>
    </row>
    <row r="1025" spans="1:39" x14ac:dyDescent="0.25">
      <c r="A1025" s="7">
        <v>42929</v>
      </c>
      <c r="B1025" s="3" t="s">
        <v>56</v>
      </c>
      <c r="C1025" s="3">
        <f>(COUNT(UserTrials[[#This Row],[Event 1]:[Time 56]])-2)/2</f>
        <v>7</v>
      </c>
      <c r="D1025">
        <v>216</v>
      </c>
      <c r="E1025" t="s">
        <v>50</v>
      </c>
      <c r="F1025" t="s">
        <v>10</v>
      </c>
      <c r="G1025" t="s">
        <v>44</v>
      </c>
      <c r="H1025" t="s">
        <v>3</v>
      </c>
      <c r="I1025" s="1">
        <v>7.9679994087200595E-6</v>
      </c>
      <c r="J1025" t="s">
        <v>7</v>
      </c>
      <c r="K1025">
        <v>20.0390910860005</v>
      </c>
      <c r="L1025" t="s">
        <v>8</v>
      </c>
      <c r="M1025">
        <v>20.1357021269996</v>
      </c>
      <c r="N1025" t="s">
        <v>7</v>
      </c>
      <c r="O1025">
        <v>20.814143376999699</v>
      </c>
      <c r="P1025" t="s">
        <v>8</v>
      </c>
      <c r="Q1025">
        <v>20.9186312420006</v>
      </c>
      <c r="R1025" t="s">
        <v>7</v>
      </c>
      <c r="S1025">
        <v>21.225037022999398</v>
      </c>
      <c r="T1025" t="s">
        <v>8</v>
      </c>
      <c r="U1025">
        <v>21.3111760850006</v>
      </c>
      <c r="V1025" t="s">
        <v>7</v>
      </c>
      <c r="W1025">
        <v>21.465149990999599</v>
      </c>
      <c r="X1025" t="s">
        <v>8</v>
      </c>
      <c r="Y1025">
        <v>21.5657849390008</v>
      </c>
      <c r="Z1025" t="s">
        <v>7</v>
      </c>
      <c r="AA1025">
        <v>22.131450668000902</v>
      </c>
      <c r="AB1025" t="s">
        <v>8</v>
      </c>
      <c r="AC1025">
        <v>22.2325233770006</v>
      </c>
      <c r="AD1025" t="s">
        <v>7</v>
      </c>
      <c r="AE1025">
        <v>22.539036397</v>
      </c>
      <c r="AF1025" t="s">
        <v>8</v>
      </c>
      <c r="AG1025">
        <v>22.618190094999498</v>
      </c>
      <c r="AH1025" t="s">
        <v>7</v>
      </c>
      <c r="AI1025">
        <v>22.923257491000101</v>
      </c>
      <c r="AJ1025" t="s">
        <v>8</v>
      </c>
      <c r="AK1025">
        <v>23.003076241000599</v>
      </c>
      <c r="AL1025" t="s">
        <v>4</v>
      </c>
      <c r="AM1025">
        <v>23.448132751000198</v>
      </c>
    </row>
    <row r="1026" spans="1:39" x14ac:dyDescent="0.25">
      <c r="A1026" s="7">
        <v>42929</v>
      </c>
      <c r="B1026" s="3" t="s">
        <v>56</v>
      </c>
      <c r="C1026" s="3">
        <f>(COUNT(UserTrials[[#This Row],[Event 1]:[Time 56]])-2)/2</f>
        <v>7</v>
      </c>
      <c r="D1026">
        <v>217</v>
      </c>
      <c r="E1026" t="s">
        <v>50</v>
      </c>
      <c r="F1026" t="s">
        <v>10</v>
      </c>
      <c r="G1026" t="s">
        <v>44</v>
      </c>
      <c r="H1026" t="s">
        <v>3</v>
      </c>
      <c r="I1026" s="1">
        <v>6.7180008045397699E-6</v>
      </c>
      <c r="J1026" t="s">
        <v>7</v>
      </c>
      <c r="K1026">
        <v>0.80092468700058805</v>
      </c>
      <c r="L1026" t="s">
        <v>8</v>
      </c>
      <c r="M1026">
        <v>0.89389874900007205</v>
      </c>
      <c r="N1026" t="s">
        <v>7</v>
      </c>
      <c r="O1026">
        <v>1.4539626550013001</v>
      </c>
      <c r="P1026" t="s">
        <v>8</v>
      </c>
      <c r="Q1026">
        <v>1.5719452070006801</v>
      </c>
      <c r="R1026" t="s">
        <v>7</v>
      </c>
      <c r="S1026">
        <v>2.0161512490012599</v>
      </c>
      <c r="T1026" t="s">
        <v>8</v>
      </c>
      <c r="U1026">
        <v>2.0955483840007201</v>
      </c>
      <c r="V1026" t="s">
        <v>7</v>
      </c>
      <c r="W1026">
        <v>2.2923815089998199</v>
      </c>
      <c r="X1026" t="s">
        <v>8</v>
      </c>
      <c r="Y1026">
        <v>2.3895292180004599</v>
      </c>
      <c r="Z1026" t="s">
        <v>7</v>
      </c>
      <c r="AA1026">
        <v>3.1290638009995702</v>
      </c>
      <c r="AB1026" t="s">
        <v>8</v>
      </c>
      <c r="AC1026">
        <v>3.2463895820001198</v>
      </c>
      <c r="AD1026" t="s">
        <v>7</v>
      </c>
      <c r="AE1026">
        <v>3.4948147380000498</v>
      </c>
      <c r="AF1026" t="s">
        <v>8</v>
      </c>
      <c r="AG1026">
        <v>3.57949817500048</v>
      </c>
      <c r="AH1026" t="s">
        <v>7</v>
      </c>
      <c r="AI1026">
        <v>3.85438093599987</v>
      </c>
      <c r="AJ1026" t="s">
        <v>8</v>
      </c>
      <c r="AK1026">
        <v>3.9241106749996102</v>
      </c>
      <c r="AL1026" t="s">
        <v>4</v>
      </c>
      <c r="AM1026">
        <v>4.4857963520007598</v>
      </c>
    </row>
    <row r="1027" spans="1:39" x14ac:dyDescent="0.25">
      <c r="A1027" s="7">
        <v>42929</v>
      </c>
      <c r="B1027" s="3" t="s">
        <v>56</v>
      </c>
      <c r="C1027" s="3">
        <f>(COUNT(UserTrials[[#This Row],[Event 1]:[Time 56]])-2)/2</f>
        <v>7</v>
      </c>
      <c r="D1027">
        <v>218</v>
      </c>
      <c r="E1027" t="s">
        <v>50</v>
      </c>
      <c r="F1027" t="s">
        <v>10</v>
      </c>
      <c r="G1027" t="s">
        <v>44</v>
      </c>
      <c r="H1027" t="s">
        <v>3</v>
      </c>
      <c r="I1027" s="1">
        <v>3.59399928129278E-6</v>
      </c>
      <c r="J1027" t="s">
        <v>7</v>
      </c>
      <c r="K1027">
        <v>0.51712666599996704</v>
      </c>
      <c r="L1027" t="s">
        <v>8</v>
      </c>
      <c r="M1027">
        <v>0.64697775999957197</v>
      </c>
      <c r="N1027" t="s">
        <v>7</v>
      </c>
      <c r="O1027">
        <v>1.1523802079991501</v>
      </c>
      <c r="P1027" t="s">
        <v>8</v>
      </c>
      <c r="Q1027">
        <v>1.2806821869999101</v>
      </c>
      <c r="R1027" t="s">
        <v>7</v>
      </c>
      <c r="S1027">
        <v>1.6694647389995201</v>
      </c>
      <c r="T1027" t="s">
        <v>8</v>
      </c>
      <c r="U1027">
        <v>1.7548735929995001</v>
      </c>
      <c r="V1027" t="s">
        <v>7</v>
      </c>
      <c r="W1027">
        <v>1.86140619699835</v>
      </c>
      <c r="X1027" t="s">
        <v>8</v>
      </c>
      <c r="Y1027">
        <v>1.9393905719989499</v>
      </c>
      <c r="Z1027" t="s">
        <v>7</v>
      </c>
      <c r="AA1027">
        <v>2.6483327589994499</v>
      </c>
      <c r="AB1027" t="s">
        <v>8</v>
      </c>
      <c r="AC1027">
        <v>2.7431173419990902</v>
      </c>
      <c r="AD1027" t="s">
        <v>7</v>
      </c>
      <c r="AE1027">
        <v>3.0493167169988702</v>
      </c>
      <c r="AF1027" t="s">
        <v>8</v>
      </c>
      <c r="AG1027">
        <v>3.1163576029994098</v>
      </c>
      <c r="AH1027" t="s">
        <v>7</v>
      </c>
      <c r="AI1027">
        <v>3.4472076549991399</v>
      </c>
      <c r="AJ1027" t="s">
        <v>8</v>
      </c>
      <c r="AK1027">
        <v>3.5731695819995299</v>
      </c>
      <c r="AL1027" t="s">
        <v>4</v>
      </c>
      <c r="AM1027">
        <v>4.0156048939988898</v>
      </c>
    </row>
    <row r="1028" spans="1:39" x14ac:dyDescent="0.25">
      <c r="A1028" s="7">
        <v>42929</v>
      </c>
      <c r="B1028" s="3" t="s">
        <v>56</v>
      </c>
      <c r="C1028" s="3">
        <f>(COUNT(UserTrials[[#This Row],[Event 1]:[Time 56]])-2)/2</f>
        <v>7</v>
      </c>
      <c r="D1028">
        <v>219</v>
      </c>
      <c r="E1028" t="s">
        <v>50</v>
      </c>
      <c r="F1028" t="s">
        <v>10</v>
      </c>
      <c r="G1028" t="s">
        <v>44</v>
      </c>
      <c r="H1028" t="s">
        <v>3</v>
      </c>
      <c r="I1028" s="1">
        <v>3.07299887936096E-6</v>
      </c>
      <c r="J1028" t="s">
        <v>7</v>
      </c>
      <c r="K1028">
        <v>0.589579166000476</v>
      </c>
      <c r="L1028" t="s">
        <v>8</v>
      </c>
      <c r="M1028">
        <v>0.69147994699960602</v>
      </c>
      <c r="N1028" t="s">
        <v>7</v>
      </c>
      <c r="O1028">
        <v>1.2668628119990899</v>
      </c>
      <c r="P1028" t="s">
        <v>8</v>
      </c>
      <c r="Q1028">
        <v>1.3627954679995999</v>
      </c>
      <c r="R1028" t="s">
        <v>7</v>
      </c>
      <c r="S1028">
        <v>1.69495395699959</v>
      </c>
      <c r="T1028" t="s">
        <v>8</v>
      </c>
      <c r="U1028">
        <v>1.80777380099971</v>
      </c>
      <c r="V1028" t="s">
        <v>7</v>
      </c>
      <c r="W1028">
        <v>1.9430491139992201</v>
      </c>
      <c r="X1028" t="s">
        <v>8</v>
      </c>
      <c r="Y1028">
        <v>2.0387584889995098</v>
      </c>
      <c r="Z1028" t="s">
        <v>7</v>
      </c>
      <c r="AA1028">
        <v>2.5979694779998601</v>
      </c>
      <c r="AB1028" t="s">
        <v>8</v>
      </c>
      <c r="AC1028">
        <v>2.7095773419987301</v>
      </c>
      <c r="AD1028" t="s">
        <v>7</v>
      </c>
      <c r="AE1028">
        <v>3.0140821339991799</v>
      </c>
      <c r="AF1028" t="s">
        <v>8</v>
      </c>
      <c r="AG1028">
        <v>3.1000509360001098</v>
      </c>
      <c r="AH1028" t="s">
        <v>7</v>
      </c>
      <c r="AI1028">
        <v>3.4027930709999001</v>
      </c>
      <c r="AJ1028" t="s">
        <v>8</v>
      </c>
      <c r="AK1028">
        <v>3.4720194259989499</v>
      </c>
      <c r="AL1028" t="s">
        <v>4</v>
      </c>
      <c r="AM1028">
        <v>3.9302440089995798</v>
      </c>
    </row>
    <row r="1029" spans="1:39" x14ac:dyDescent="0.25">
      <c r="A1029" s="7">
        <v>42929</v>
      </c>
      <c r="B1029" s="3" t="s">
        <v>56</v>
      </c>
      <c r="C1029" s="3">
        <f>(COUNT(UserTrials[[#This Row],[Event 1]:[Time 56]])-2)/2</f>
        <v>7</v>
      </c>
      <c r="D1029">
        <v>220</v>
      </c>
      <c r="E1029" t="s">
        <v>50</v>
      </c>
      <c r="F1029" t="s">
        <v>10</v>
      </c>
      <c r="G1029" t="s">
        <v>44</v>
      </c>
      <c r="H1029" t="s">
        <v>3</v>
      </c>
      <c r="I1029" s="1">
        <v>7.08399966242723E-6</v>
      </c>
      <c r="J1029" t="s">
        <v>7</v>
      </c>
      <c r="K1029">
        <v>0.60715078099928999</v>
      </c>
      <c r="L1029" t="s">
        <v>8</v>
      </c>
      <c r="M1029">
        <v>0.694794167000509</v>
      </c>
      <c r="N1029" t="s">
        <v>7</v>
      </c>
      <c r="O1029">
        <v>1.26749473900054</v>
      </c>
      <c r="P1029" t="s">
        <v>8</v>
      </c>
      <c r="Q1029">
        <v>1.3920758849999399</v>
      </c>
      <c r="R1029" t="s">
        <v>7</v>
      </c>
      <c r="S1029">
        <v>1.7473438540000601</v>
      </c>
      <c r="T1029" t="s">
        <v>8</v>
      </c>
      <c r="U1029">
        <v>1.8428964060003601</v>
      </c>
      <c r="V1029" t="s">
        <v>7</v>
      </c>
      <c r="W1029">
        <v>2.0168964059994301</v>
      </c>
      <c r="X1029" t="s">
        <v>8</v>
      </c>
      <c r="Y1029">
        <v>2.1293157290001501</v>
      </c>
      <c r="Z1029" t="s">
        <v>7</v>
      </c>
      <c r="AA1029">
        <v>2.8056776560006198</v>
      </c>
      <c r="AB1029" t="s">
        <v>8</v>
      </c>
      <c r="AC1029">
        <v>2.8851544779990901</v>
      </c>
      <c r="AD1029" t="s">
        <v>7</v>
      </c>
      <c r="AE1029">
        <v>3.1876455199999301</v>
      </c>
      <c r="AF1029" t="s">
        <v>8</v>
      </c>
      <c r="AG1029">
        <v>3.2570485409996701</v>
      </c>
      <c r="AH1029" t="s">
        <v>7</v>
      </c>
      <c r="AI1029">
        <v>3.5619597389995699</v>
      </c>
      <c r="AJ1029" t="s">
        <v>8</v>
      </c>
      <c r="AK1029">
        <v>3.6411101029989301</v>
      </c>
      <c r="AL1029" t="s">
        <v>4</v>
      </c>
      <c r="AM1029">
        <v>4.0606726030000502</v>
      </c>
    </row>
    <row r="1030" spans="1:39" x14ac:dyDescent="0.25">
      <c r="A1030" s="7">
        <v>42929</v>
      </c>
      <c r="B1030" s="3" t="s">
        <v>56</v>
      </c>
      <c r="C1030" s="3">
        <f>(COUNT(UserTrials[[#This Row],[Event 1]:[Time 56]])-2)/2</f>
        <v>6</v>
      </c>
      <c r="D1030">
        <v>221</v>
      </c>
      <c r="E1030" t="s">
        <v>51</v>
      </c>
      <c r="F1030" t="s">
        <v>6</v>
      </c>
      <c r="G1030" t="s">
        <v>44</v>
      </c>
      <c r="H1030" t="s">
        <v>3</v>
      </c>
      <c r="I1030" s="1">
        <v>1.06770003185374E-5</v>
      </c>
      <c r="J1030" t="s">
        <v>7</v>
      </c>
      <c r="K1030">
        <v>0.85425463499996102</v>
      </c>
      <c r="L1030" t="s">
        <v>8</v>
      </c>
      <c r="M1030">
        <v>1.05332562500007</v>
      </c>
      <c r="N1030" t="s">
        <v>7</v>
      </c>
      <c r="O1030">
        <v>1.7714779680009001</v>
      </c>
      <c r="P1030" t="s">
        <v>8</v>
      </c>
      <c r="Q1030">
        <v>1.8665577600004299</v>
      </c>
      <c r="R1030" t="s">
        <v>7</v>
      </c>
      <c r="S1030">
        <v>1.8712028640002201</v>
      </c>
      <c r="T1030" t="s">
        <v>8</v>
      </c>
      <c r="U1030">
        <v>1.9768152080014201</v>
      </c>
      <c r="V1030" t="s">
        <v>7</v>
      </c>
      <c r="W1030">
        <v>2.6915352600008098</v>
      </c>
      <c r="X1030" t="s">
        <v>8</v>
      </c>
      <c r="Y1030">
        <v>2.8833284370011798</v>
      </c>
      <c r="Z1030" t="s">
        <v>7</v>
      </c>
      <c r="AA1030">
        <v>3.6294996860015001</v>
      </c>
      <c r="AB1030" t="s">
        <v>8</v>
      </c>
      <c r="AC1030">
        <v>3.8078722900008799</v>
      </c>
      <c r="AD1030" t="s">
        <v>7</v>
      </c>
      <c r="AE1030">
        <v>4.8402548419999203</v>
      </c>
      <c r="AF1030" t="s">
        <v>8</v>
      </c>
      <c r="AG1030">
        <v>5.0003698420004996</v>
      </c>
      <c r="AH1030" t="s">
        <v>4</v>
      </c>
      <c r="AI1030">
        <v>6.26418676899993</v>
      </c>
    </row>
    <row r="1031" spans="1:39" x14ac:dyDescent="0.25">
      <c r="A1031" s="7">
        <v>42929</v>
      </c>
      <c r="B1031" s="3" t="s">
        <v>56</v>
      </c>
      <c r="C1031" s="3">
        <f>(COUNT(UserTrials[[#This Row],[Event 1]:[Time 56]])-2)/2</f>
        <v>6</v>
      </c>
      <c r="D1031">
        <v>222</v>
      </c>
      <c r="E1031" t="s">
        <v>51</v>
      </c>
      <c r="F1031" t="s">
        <v>6</v>
      </c>
      <c r="G1031" t="s">
        <v>44</v>
      </c>
      <c r="H1031" t="s">
        <v>3</v>
      </c>
      <c r="I1031" s="1">
        <v>5.1560000429162696E-6</v>
      </c>
      <c r="J1031" t="s">
        <v>7</v>
      </c>
      <c r="K1031">
        <v>1.3980578640002901</v>
      </c>
      <c r="L1031" t="s">
        <v>8</v>
      </c>
      <c r="M1031">
        <v>1.5430297910006601</v>
      </c>
      <c r="N1031" t="s">
        <v>7</v>
      </c>
      <c r="O1031">
        <v>1.5500129159991001</v>
      </c>
      <c r="P1031" t="s">
        <v>8</v>
      </c>
      <c r="Q1031">
        <v>1.5955347910003099</v>
      </c>
      <c r="R1031" t="s">
        <v>7</v>
      </c>
      <c r="S1031">
        <v>2.3395047909998499</v>
      </c>
      <c r="T1031" t="s">
        <v>8</v>
      </c>
      <c r="U1031">
        <v>2.5391325509990499</v>
      </c>
      <c r="V1031" t="s">
        <v>7</v>
      </c>
      <c r="W1031">
        <v>3.1922605719992099</v>
      </c>
      <c r="X1031" t="s">
        <v>8</v>
      </c>
      <c r="Y1031">
        <v>3.4265892700004699</v>
      </c>
      <c r="Z1031" t="s">
        <v>7</v>
      </c>
      <c r="AA1031">
        <v>4.04969666500073</v>
      </c>
      <c r="AB1031" t="s">
        <v>8</v>
      </c>
      <c r="AC1031">
        <v>4.2893080710000504</v>
      </c>
      <c r="AD1031" t="s">
        <v>7</v>
      </c>
      <c r="AE1031">
        <v>5.0612043210003304</v>
      </c>
      <c r="AF1031" t="s">
        <v>8</v>
      </c>
      <c r="AG1031">
        <v>5.2281493209993597</v>
      </c>
      <c r="AH1031" t="s">
        <v>4</v>
      </c>
      <c r="AI1031">
        <v>6.4392473930001799</v>
      </c>
    </row>
    <row r="1032" spans="1:39" x14ac:dyDescent="0.25">
      <c r="A1032" s="7">
        <v>42929</v>
      </c>
      <c r="B1032" s="3" t="s">
        <v>56</v>
      </c>
      <c r="C1032" s="3">
        <f>(COUNT(UserTrials[[#This Row],[Event 1]:[Time 56]])-2)/2</f>
        <v>6</v>
      </c>
      <c r="D1032">
        <v>223</v>
      </c>
      <c r="E1032" t="s">
        <v>51</v>
      </c>
      <c r="F1032" t="s">
        <v>6</v>
      </c>
      <c r="G1032" t="s">
        <v>44</v>
      </c>
      <c r="H1032" t="s">
        <v>3</v>
      </c>
      <c r="I1032" s="1">
        <v>4.2700012272689398E-6</v>
      </c>
      <c r="J1032" t="s">
        <v>7</v>
      </c>
      <c r="K1032">
        <v>0.91142406200015103</v>
      </c>
      <c r="L1032" t="s">
        <v>8</v>
      </c>
      <c r="M1032">
        <v>1.1103373950008899</v>
      </c>
      <c r="N1032" t="s">
        <v>7</v>
      </c>
      <c r="O1032">
        <v>1.75988494700141</v>
      </c>
      <c r="P1032" t="s">
        <v>8</v>
      </c>
      <c r="Q1032">
        <v>1.97340520699981</v>
      </c>
      <c r="R1032" t="s">
        <v>7</v>
      </c>
      <c r="S1032">
        <v>2.7309112480015698</v>
      </c>
      <c r="T1032" t="s">
        <v>8</v>
      </c>
      <c r="U1032">
        <v>2.85031515500122</v>
      </c>
      <c r="V1032" t="s">
        <v>7</v>
      </c>
      <c r="W1032">
        <v>3.5746603630013798</v>
      </c>
      <c r="X1032" t="s">
        <v>8</v>
      </c>
      <c r="Y1032">
        <v>3.7321251020002801</v>
      </c>
      <c r="Z1032" t="s">
        <v>7</v>
      </c>
      <c r="AA1032">
        <v>4.3962113000015899</v>
      </c>
      <c r="AB1032" t="s">
        <v>8</v>
      </c>
      <c r="AC1032">
        <v>4.5526127060002102</v>
      </c>
      <c r="AD1032" t="s">
        <v>7</v>
      </c>
      <c r="AE1032">
        <v>5.4449547370004403</v>
      </c>
      <c r="AF1032" t="s">
        <v>8</v>
      </c>
      <c r="AG1032">
        <v>5.61875484099982</v>
      </c>
      <c r="AH1032" t="s">
        <v>4</v>
      </c>
      <c r="AI1032">
        <v>7.4564836429999497</v>
      </c>
    </row>
    <row r="1033" spans="1:39" x14ac:dyDescent="0.25">
      <c r="A1033" s="7">
        <v>42929</v>
      </c>
      <c r="B1033" s="3" t="s">
        <v>56</v>
      </c>
      <c r="C1033" s="3">
        <f>(COUNT(UserTrials[[#This Row],[Event 1]:[Time 56]])-2)/2</f>
        <v>6</v>
      </c>
      <c r="D1033">
        <v>224</v>
      </c>
      <c r="E1033" t="s">
        <v>51</v>
      </c>
      <c r="F1033" t="s">
        <v>6</v>
      </c>
      <c r="G1033" t="s">
        <v>44</v>
      </c>
      <c r="H1033" t="s">
        <v>3</v>
      </c>
      <c r="I1033" s="1">
        <v>7.7599997894139893E-6</v>
      </c>
      <c r="J1033" t="s">
        <v>7</v>
      </c>
      <c r="K1033">
        <v>0.70629765600097005</v>
      </c>
      <c r="L1033" t="s">
        <v>8</v>
      </c>
      <c r="M1033">
        <v>0.87240317699979597</v>
      </c>
      <c r="N1033" t="s">
        <v>7</v>
      </c>
      <c r="O1033">
        <v>1.66404812399923</v>
      </c>
      <c r="P1033" t="s">
        <v>8</v>
      </c>
      <c r="Q1033">
        <v>1.8802744259992299</v>
      </c>
      <c r="R1033" t="s">
        <v>7</v>
      </c>
      <c r="S1033">
        <v>2.6722748430001899</v>
      </c>
      <c r="T1033" t="s">
        <v>8</v>
      </c>
      <c r="U1033">
        <v>2.8627784880009099</v>
      </c>
      <c r="V1033" t="s">
        <v>7</v>
      </c>
      <c r="W1033">
        <v>3.61088119600026</v>
      </c>
      <c r="X1033" t="s">
        <v>8</v>
      </c>
      <c r="Y1033">
        <v>3.7933437480005501</v>
      </c>
      <c r="Z1033" t="s">
        <v>7</v>
      </c>
      <c r="AA1033">
        <v>4.5974002069997297</v>
      </c>
      <c r="AB1033" t="s">
        <v>8</v>
      </c>
      <c r="AC1033">
        <v>4.79219869600092</v>
      </c>
      <c r="AD1033" t="s">
        <v>7</v>
      </c>
      <c r="AE1033">
        <v>5.4071806230003796</v>
      </c>
      <c r="AF1033" t="s">
        <v>8</v>
      </c>
      <c r="AG1033">
        <v>5.5240051020009497</v>
      </c>
      <c r="AH1033" t="s">
        <v>4</v>
      </c>
      <c r="AI1033">
        <v>6.4915635390007003</v>
      </c>
    </row>
    <row r="1034" spans="1:39" x14ac:dyDescent="0.25">
      <c r="A1034" s="7">
        <v>42929</v>
      </c>
      <c r="B1034" s="3" t="s">
        <v>56</v>
      </c>
      <c r="C1034" s="3">
        <f>(COUNT(UserTrials[[#This Row],[Event 1]:[Time 56]])-2)/2</f>
        <v>6</v>
      </c>
      <c r="D1034">
        <v>225</v>
      </c>
      <c r="E1034" t="s">
        <v>51</v>
      </c>
      <c r="F1034" t="s">
        <v>6</v>
      </c>
      <c r="G1034" t="s">
        <v>44</v>
      </c>
      <c r="H1034" t="s">
        <v>3</v>
      </c>
      <c r="I1034" s="1">
        <v>1.28649990074336E-5</v>
      </c>
      <c r="J1034" t="s">
        <v>7</v>
      </c>
      <c r="K1034">
        <v>0.46912442699976897</v>
      </c>
      <c r="L1034" t="s">
        <v>8</v>
      </c>
      <c r="M1034">
        <v>0.60632880199955197</v>
      </c>
      <c r="N1034" t="s">
        <v>7</v>
      </c>
      <c r="O1034">
        <v>0.61587489599878598</v>
      </c>
      <c r="P1034" t="s">
        <v>8</v>
      </c>
      <c r="Q1034">
        <v>0.66610906200003195</v>
      </c>
      <c r="R1034" t="s">
        <v>7</v>
      </c>
      <c r="S1034">
        <v>1.3260806239995799</v>
      </c>
      <c r="T1034" t="s">
        <v>8</v>
      </c>
      <c r="U1034">
        <v>1.4942819259995299</v>
      </c>
      <c r="V1034" t="s">
        <v>7</v>
      </c>
      <c r="W1034">
        <v>2.32458963499993</v>
      </c>
      <c r="X1034" t="s">
        <v>8</v>
      </c>
      <c r="Y1034">
        <v>2.4679885409987001</v>
      </c>
      <c r="Z1034" t="s">
        <v>7</v>
      </c>
      <c r="AA1034">
        <v>3.2570151029995</v>
      </c>
      <c r="AB1034" t="s">
        <v>8</v>
      </c>
      <c r="AC1034">
        <v>3.4596009879987801</v>
      </c>
      <c r="AD1034" t="s">
        <v>7</v>
      </c>
      <c r="AE1034">
        <v>4.4306334359989696</v>
      </c>
      <c r="AF1034" t="s">
        <v>8</v>
      </c>
      <c r="AG1034">
        <v>4.6141727590002102</v>
      </c>
      <c r="AH1034" t="s">
        <v>4</v>
      </c>
      <c r="AI1034">
        <v>7.7883785909998497</v>
      </c>
    </row>
    <row r="1035" spans="1:39" x14ac:dyDescent="0.25">
      <c r="A1035" s="7">
        <v>42929</v>
      </c>
      <c r="B1035" s="3" t="s">
        <v>56</v>
      </c>
      <c r="C1035" s="3">
        <f>(COUNT(UserTrials[[#This Row],[Event 1]:[Time 56]])-2)/2</f>
        <v>6</v>
      </c>
      <c r="D1035">
        <v>226</v>
      </c>
      <c r="E1035" t="s">
        <v>51</v>
      </c>
      <c r="F1035" t="s">
        <v>6</v>
      </c>
      <c r="G1035" t="s">
        <v>44</v>
      </c>
      <c r="H1035" t="s">
        <v>3</v>
      </c>
      <c r="I1035" s="1">
        <v>4.9480004236102104E-6</v>
      </c>
      <c r="J1035" t="s">
        <v>7</v>
      </c>
      <c r="K1035">
        <v>0.80043187500086699</v>
      </c>
      <c r="L1035" t="s">
        <v>8</v>
      </c>
      <c r="M1035">
        <v>0.96951723900019704</v>
      </c>
      <c r="N1035" t="s">
        <v>7</v>
      </c>
      <c r="O1035">
        <v>2.2877394259994599</v>
      </c>
      <c r="P1035" t="s">
        <v>8</v>
      </c>
      <c r="Q1035">
        <v>2.4955219780003901</v>
      </c>
      <c r="R1035" t="s">
        <v>7</v>
      </c>
      <c r="S1035">
        <v>3.26538140500088</v>
      </c>
      <c r="T1035" t="s">
        <v>8</v>
      </c>
      <c r="U1035">
        <v>3.4828228629994502</v>
      </c>
      <c r="V1035" t="s">
        <v>7</v>
      </c>
      <c r="W1035">
        <v>4.2740194769994497</v>
      </c>
      <c r="X1035" t="s">
        <v>8</v>
      </c>
      <c r="Y1035">
        <v>4.4249171859992202</v>
      </c>
      <c r="Z1035" t="s">
        <v>7</v>
      </c>
      <c r="AA1035">
        <v>5.2181007269991797</v>
      </c>
      <c r="AB1035" t="s">
        <v>8</v>
      </c>
      <c r="AC1035">
        <v>5.4374199979993101</v>
      </c>
      <c r="AD1035" t="s">
        <v>7</v>
      </c>
      <c r="AE1035">
        <v>6.2747986430003904</v>
      </c>
      <c r="AF1035" t="s">
        <v>8</v>
      </c>
      <c r="AG1035">
        <v>6.4643785909993303</v>
      </c>
      <c r="AH1035" t="s">
        <v>4</v>
      </c>
      <c r="AI1035">
        <v>7.6104878099995403</v>
      </c>
    </row>
    <row r="1036" spans="1:39" x14ac:dyDescent="0.25">
      <c r="A1036" s="7">
        <v>42929</v>
      </c>
      <c r="B1036" s="3" t="s">
        <v>56</v>
      </c>
      <c r="C1036" s="3">
        <f>(COUNT(UserTrials[[#This Row],[Event 1]:[Time 56]])-2)/2</f>
        <v>6</v>
      </c>
      <c r="D1036">
        <v>227</v>
      </c>
      <c r="E1036" t="s">
        <v>51</v>
      </c>
      <c r="F1036" t="s">
        <v>6</v>
      </c>
      <c r="G1036" t="s">
        <v>44</v>
      </c>
      <c r="H1036" t="s">
        <v>3</v>
      </c>
      <c r="I1036" s="1">
        <v>5.6250009947689199E-6</v>
      </c>
      <c r="J1036" t="s">
        <v>7</v>
      </c>
      <c r="K1036">
        <v>0.71180901000116104</v>
      </c>
      <c r="L1036" t="s">
        <v>8</v>
      </c>
      <c r="M1036">
        <v>0.87748255200131098</v>
      </c>
      <c r="N1036" t="s">
        <v>7</v>
      </c>
      <c r="O1036">
        <v>1.53324932200121</v>
      </c>
      <c r="P1036" t="s">
        <v>8</v>
      </c>
      <c r="Q1036">
        <v>1.74297416600165</v>
      </c>
      <c r="R1036" t="s">
        <v>7</v>
      </c>
      <c r="S1036">
        <v>2.4209960410007598</v>
      </c>
      <c r="T1036" t="s">
        <v>8</v>
      </c>
      <c r="U1036">
        <v>2.58821630100101</v>
      </c>
      <c r="V1036" t="s">
        <v>7</v>
      </c>
      <c r="W1036">
        <v>3.3006160929999102</v>
      </c>
      <c r="X1036" t="s">
        <v>8</v>
      </c>
      <c r="Y1036">
        <v>3.4749451550014698</v>
      </c>
      <c r="Z1036" t="s">
        <v>7</v>
      </c>
      <c r="AA1036">
        <v>4.1546365090016399</v>
      </c>
      <c r="AB1036" t="s">
        <v>8</v>
      </c>
      <c r="AC1036">
        <v>4.3780511439999801</v>
      </c>
      <c r="AD1036" t="s">
        <v>7</v>
      </c>
      <c r="AE1036">
        <v>5.0401427590004397</v>
      </c>
      <c r="AF1036" t="s">
        <v>8</v>
      </c>
      <c r="AG1036">
        <v>5.2485381750011504</v>
      </c>
      <c r="AH1036" t="s">
        <v>4</v>
      </c>
      <c r="AI1036">
        <v>6.1373923410010303</v>
      </c>
    </row>
    <row r="1037" spans="1:39" x14ac:dyDescent="0.25">
      <c r="A1037" s="7">
        <v>42929</v>
      </c>
      <c r="B1037" s="3" t="s">
        <v>56</v>
      </c>
      <c r="C1037" s="3">
        <f>(COUNT(UserTrials[[#This Row],[Event 1]:[Time 56]])-2)/2</f>
        <v>6</v>
      </c>
      <c r="D1037">
        <v>228</v>
      </c>
      <c r="E1037" t="s">
        <v>51</v>
      </c>
      <c r="F1037" t="s">
        <v>6</v>
      </c>
      <c r="G1037" t="s">
        <v>44</v>
      </c>
      <c r="H1037" t="s">
        <v>3</v>
      </c>
      <c r="I1037" s="1">
        <v>6.3019997469382301E-6</v>
      </c>
      <c r="J1037" t="s">
        <v>7</v>
      </c>
      <c r="K1037">
        <v>0.71586406200003605</v>
      </c>
      <c r="L1037" t="s">
        <v>8</v>
      </c>
      <c r="M1037">
        <v>0.91571859299983704</v>
      </c>
      <c r="N1037" t="s">
        <v>7</v>
      </c>
      <c r="O1037">
        <v>1.47726119699837</v>
      </c>
      <c r="P1037" t="s">
        <v>8</v>
      </c>
      <c r="Q1037">
        <v>1.6707398949984</v>
      </c>
      <c r="R1037" t="s">
        <v>7</v>
      </c>
      <c r="S1037">
        <v>2.1806294259986299</v>
      </c>
      <c r="T1037" t="s">
        <v>8</v>
      </c>
      <c r="U1037">
        <v>2.3954171339992101</v>
      </c>
      <c r="V1037" t="s">
        <v>7</v>
      </c>
      <c r="W1037">
        <v>2.8214711439995801</v>
      </c>
      <c r="X1037" t="s">
        <v>8</v>
      </c>
      <c r="Y1037">
        <v>3.0543841649996399</v>
      </c>
      <c r="Z1037" t="s">
        <v>7</v>
      </c>
      <c r="AA1037">
        <v>3.5645466129990302</v>
      </c>
      <c r="AB1037" t="s">
        <v>8</v>
      </c>
      <c r="AC1037">
        <v>3.71172708199992</v>
      </c>
      <c r="AD1037" t="s">
        <v>7</v>
      </c>
      <c r="AE1037">
        <v>4.2465385399991602</v>
      </c>
      <c r="AF1037" t="s">
        <v>8</v>
      </c>
      <c r="AG1037">
        <v>4.4134606749994401</v>
      </c>
      <c r="AH1037" t="s">
        <v>4</v>
      </c>
      <c r="AI1037">
        <v>5.1875602059990298</v>
      </c>
    </row>
    <row r="1038" spans="1:39" x14ac:dyDescent="0.25">
      <c r="A1038" s="7">
        <v>42929</v>
      </c>
      <c r="B1038" s="3" t="s">
        <v>56</v>
      </c>
      <c r="C1038" s="3">
        <f>(COUNT(UserTrials[[#This Row],[Event 1]:[Time 56]])-2)/2</f>
        <v>6</v>
      </c>
      <c r="D1038">
        <v>229</v>
      </c>
      <c r="E1038" t="s">
        <v>51</v>
      </c>
      <c r="F1038" t="s">
        <v>6</v>
      </c>
      <c r="G1038" t="s">
        <v>44</v>
      </c>
      <c r="H1038" t="s">
        <v>3</v>
      </c>
      <c r="I1038" s="1">
        <v>4.4270000216783896E-6</v>
      </c>
      <c r="J1038" t="s">
        <v>7</v>
      </c>
      <c r="K1038">
        <v>0.65520640599970603</v>
      </c>
      <c r="L1038" t="s">
        <v>8</v>
      </c>
      <c r="M1038">
        <v>0.85335395800029801</v>
      </c>
      <c r="N1038" t="s">
        <v>7</v>
      </c>
      <c r="O1038">
        <v>1.2766699469993901</v>
      </c>
      <c r="P1038" t="s">
        <v>8</v>
      </c>
      <c r="Q1038">
        <v>1.4416297909992799</v>
      </c>
      <c r="R1038" t="s">
        <v>7</v>
      </c>
      <c r="S1038">
        <v>1.9036894259988899</v>
      </c>
      <c r="T1038" t="s">
        <v>8</v>
      </c>
      <c r="U1038">
        <v>2.03214827999909</v>
      </c>
      <c r="V1038" t="s">
        <v>7</v>
      </c>
      <c r="W1038">
        <v>2.59327567599939</v>
      </c>
      <c r="X1038" t="s">
        <v>8</v>
      </c>
      <c r="Y1038">
        <v>2.74299088400039</v>
      </c>
      <c r="Z1038" t="s">
        <v>7</v>
      </c>
      <c r="AA1038">
        <v>3.26103859199974</v>
      </c>
      <c r="AB1038" t="s">
        <v>8</v>
      </c>
      <c r="AC1038">
        <v>3.4124133839995898</v>
      </c>
      <c r="AD1038" t="s">
        <v>7</v>
      </c>
      <c r="AE1038">
        <v>4.03712723799981</v>
      </c>
      <c r="AF1038" t="s">
        <v>8</v>
      </c>
      <c r="AG1038">
        <v>4.2307526539989304</v>
      </c>
      <c r="AH1038" t="s">
        <v>4</v>
      </c>
      <c r="AI1038">
        <v>5.2373212999991603</v>
      </c>
    </row>
    <row r="1039" spans="1:39" x14ac:dyDescent="0.25">
      <c r="A1039" s="7">
        <v>42929</v>
      </c>
      <c r="B1039" s="3" t="s">
        <v>56</v>
      </c>
      <c r="C1039" s="3">
        <f>(COUNT(UserTrials[[#This Row],[Event 1]:[Time 56]])-2)/2</f>
        <v>6</v>
      </c>
      <c r="D1039">
        <v>230</v>
      </c>
      <c r="E1039" t="s">
        <v>51</v>
      </c>
      <c r="F1039" t="s">
        <v>6</v>
      </c>
      <c r="G1039" t="s">
        <v>44</v>
      </c>
      <c r="H1039" t="s">
        <v>3</v>
      </c>
      <c r="I1039" s="1">
        <v>4.3230011215200597E-6</v>
      </c>
      <c r="J1039" t="s">
        <v>7</v>
      </c>
      <c r="K1039">
        <v>0.904263644999446</v>
      </c>
      <c r="L1039" t="s">
        <v>8</v>
      </c>
      <c r="M1039">
        <v>1.04038098899945</v>
      </c>
      <c r="N1039" t="s">
        <v>7</v>
      </c>
      <c r="O1039">
        <v>1.6731136449998301</v>
      </c>
      <c r="P1039" t="s">
        <v>8</v>
      </c>
      <c r="Q1039">
        <v>1.80242833299962</v>
      </c>
      <c r="R1039" t="s">
        <v>7</v>
      </c>
      <c r="S1039">
        <v>2.3645899990006001</v>
      </c>
      <c r="T1039" t="s">
        <v>8</v>
      </c>
      <c r="U1039">
        <v>2.5038561450000998</v>
      </c>
      <c r="V1039" t="s">
        <v>7</v>
      </c>
      <c r="W1039">
        <v>3.0846896340008199</v>
      </c>
      <c r="X1039" t="s">
        <v>8</v>
      </c>
      <c r="Y1039">
        <v>3.2751085399995601</v>
      </c>
      <c r="Z1039" t="s">
        <v>7</v>
      </c>
      <c r="AA1039">
        <v>3.9027198940002501</v>
      </c>
      <c r="AB1039" t="s">
        <v>8</v>
      </c>
      <c r="AC1039">
        <v>4.0557639569997201</v>
      </c>
      <c r="AD1039" t="s">
        <v>7</v>
      </c>
      <c r="AE1039">
        <v>4.6816000500002701</v>
      </c>
      <c r="AF1039" t="s">
        <v>8</v>
      </c>
      <c r="AG1039">
        <v>4.8777148419994703</v>
      </c>
      <c r="AH1039" t="s">
        <v>4</v>
      </c>
      <c r="AI1039">
        <v>5.9732310390008898</v>
      </c>
    </row>
    <row r="1040" spans="1:39" x14ac:dyDescent="0.25">
      <c r="A1040" s="7">
        <v>42929</v>
      </c>
      <c r="B1040" s="3" t="s">
        <v>56</v>
      </c>
      <c r="C1040" s="3">
        <f>(COUNT(UserTrials[[#This Row],[Event 1]:[Time 56]])-2)/2</f>
        <v>6</v>
      </c>
      <c r="D1040">
        <v>231</v>
      </c>
      <c r="E1040" t="s">
        <v>51</v>
      </c>
      <c r="F1040" t="s">
        <v>6</v>
      </c>
      <c r="G1040" t="s">
        <v>44</v>
      </c>
      <c r="H1040" t="s">
        <v>3</v>
      </c>
      <c r="I1040" s="1">
        <v>5.8850000641541496E-6</v>
      </c>
      <c r="J1040" t="s">
        <v>7</v>
      </c>
      <c r="K1040">
        <v>0.66280432199891903</v>
      </c>
      <c r="L1040" t="s">
        <v>8</v>
      </c>
      <c r="M1040">
        <v>0.84623197899963998</v>
      </c>
      <c r="N1040" t="s">
        <v>7</v>
      </c>
      <c r="O1040">
        <v>1.3941740619993599</v>
      </c>
      <c r="P1040" t="s">
        <v>8</v>
      </c>
      <c r="Q1040">
        <v>1.56257843699859</v>
      </c>
      <c r="R1040" t="s">
        <v>7</v>
      </c>
      <c r="S1040">
        <v>2.0413929159985802</v>
      </c>
      <c r="T1040" t="s">
        <v>8</v>
      </c>
      <c r="U1040">
        <v>2.1763902069997099</v>
      </c>
      <c r="V1040" t="s">
        <v>7</v>
      </c>
      <c r="W1040">
        <v>2.7112212489992</v>
      </c>
      <c r="X1040" t="s">
        <v>8</v>
      </c>
      <c r="Y1040">
        <v>2.8818148419995802</v>
      </c>
      <c r="Z1040" t="s">
        <v>7</v>
      </c>
      <c r="AA1040">
        <v>3.44461458199839</v>
      </c>
      <c r="AB1040" t="s">
        <v>8</v>
      </c>
      <c r="AC1040">
        <v>3.6123906229986402</v>
      </c>
      <c r="AD1040" t="s">
        <v>7</v>
      </c>
      <c r="AE1040">
        <v>4.15079353999863</v>
      </c>
      <c r="AF1040" t="s">
        <v>8</v>
      </c>
      <c r="AG1040">
        <v>4.2518870809999498</v>
      </c>
      <c r="AH1040" t="s">
        <v>4</v>
      </c>
      <c r="AI1040">
        <v>5.1385626539995402</v>
      </c>
    </row>
    <row r="1041" spans="1:35" x14ac:dyDescent="0.25">
      <c r="A1041" s="7">
        <v>42929</v>
      </c>
      <c r="B1041" s="3" t="s">
        <v>56</v>
      </c>
      <c r="C1041" s="3">
        <f>(COUNT(UserTrials[[#This Row],[Event 1]:[Time 56]])-2)/2</f>
        <v>6</v>
      </c>
      <c r="D1041">
        <v>232</v>
      </c>
      <c r="E1041" t="s">
        <v>51</v>
      </c>
      <c r="F1041" t="s">
        <v>6</v>
      </c>
      <c r="G1041" t="s">
        <v>44</v>
      </c>
      <c r="H1041" t="s">
        <v>3</v>
      </c>
      <c r="I1041" s="1">
        <v>6.3540010160067999E-6</v>
      </c>
      <c r="J1041" t="s">
        <v>7</v>
      </c>
      <c r="K1041">
        <v>0.87500005200126896</v>
      </c>
      <c r="L1041" t="s">
        <v>8</v>
      </c>
      <c r="M1041">
        <v>1.0098356240014199</v>
      </c>
      <c r="N1041" t="s">
        <v>7</v>
      </c>
      <c r="O1041">
        <v>1.6573023430009901</v>
      </c>
      <c r="P1041" t="s">
        <v>8</v>
      </c>
      <c r="Q1041">
        <v>1.8017667180010899</v>
      </c>
      <c r="R1041" t="s">
        <v>7</v>
      </c>
      <c r="S1041">
        <v>2.4997956240003898</v>
      </c>
      <c r="T1041" t="s">
        <v>8</v>
      </c>
      <c r="U1041">
        <v>2.6489613530011402</v>
      </c>
      <c r="V1041" t="s">
        <v>7</v>
      </c>
      <c r="W1041">
        <v>3.20951057100137</v>
      </c>
      <c r="X1041" t="s">
        <v>8</v>
      </c>
      <c r="Y1041">
        <v>3.3208162490009201</v>
      </c>
      <c r="Z1041" t="s">
        <v>7</v>
      </c>
      <c r="AA1041">
        <v>4.0023389569996599</v>
      </c>
      <c r="AB1041" t="s">
        <v>8</v>
      </c>
      <c r="AC1041">
        <v>4.13776843600135</v>
      </c>
      <c r="AD1041" t="s">
        <v>7</v>
      </c>
      <c r="AE1041">
        <v>4.73886489400138</v>
      </c>
      <c r="AF1041" t="s">
        <v>8</v>
      </c>
      <c r="AG1041">
        <v>4.8510038000003899</v>
      </c>
      <c r="AH1041" t="s">
        <v>4</v>
      </c>
      <c r="AI1041">
        <v>6.17715645600037</v>
      </c>
    </row>
    <row r="1042" spans="1:35" x14ac:dyDescent="0.25">
      <c r="A1042" s="7">
        <v>42929</v>
      </c>
      <c r="B1042" s="3" t="s">
        <v>56</v>
      </c>
      <c r="C1042" s="3">
        <f>(COUNT(UserTrials[[#This Row],[Event 1]:[Time 56]])-2)/2</f>
        <v>6</v>
      </c>
      <c r="D1042">
        <v>233</v>
      </c>
      <c r="E1042" t="s">
        <v>51</v>
      </c>
      <c r="F1042" t="s">
        <v>6</v>
      </c>
      <c r="G1042" t="s">
        <v>44</v>
      </c>
      <c r="H1042" t="s">
        <v>3</v>
      </c>
      <c r="I1042" s="1">
        <v>4.6879995352355704E-6</v>
      </c>
      <c r="J1042" t="s">
        <v>7</v>
      </c>
      <c r="K1042">
        <v>0.58901328100000605</v>
      </c>
      <c r="L1042" t="s">
        <v>8</v>
      </c>
      <c r="M1042">
        <v>0.75608473899956097</v>
      </c>
      <c r="N1042" t="s">
        <v>7</v>
      </c>
      <c r="O1042">
        <v>1.2656465620002499</v>
      </c>
      <c r="P1042" t="s">
        <v>8</v>
      </c>
      <c r="Q1042">
        <v>1.4581225519996199</v>
      </c>
      <c r="R1042" t="s">
        <v>7</v>
      </c>
      <c r="S1042">
        <v>2.0354897910001402</v>
      </c>
      <c r="T1042" t="s">
        <v>8</v>
      </c>
      <c r="U1042">
        <v>2.2046282809987998</v>
      </c>
      <c r="V1042" t="s">
        <v>7</v>
      </c>
      <c r="W1042">
        <v>2.2135353639987398</v>
      </c>
      <c r="X1042" t="s">
        <v>8</v>
      </c>
      <c r="Y1042">
        <v>2.2179254679995202</v>
      </c>
      <c r="Z1042" t="s">
        <v>7</v>
      </c>
      <c r="AA1042">
        <v>2.2221497390000802</v>
      </c>
      <c r="AB1042" t="s">
        <v>8</v>
      </c>
      <c r="AC1042">
        <v>2.2272147389994599</v>
      </c>
      <c r="AD1042" t="s">
        <v>7</v>
      </c>
      <c r="AE1042">
        <v>2.7879892700002502</v>
      </c>
      <c r="AF1042" t="s">
        <v>8</v>
      </c>
      <c r="AG1042">
        <v>2.9575620300001901</v>
      </c>
      <c r="AH1042" t="s">
        <v>4</v>
      </c>
      <c r="AI1042">
        <v>4.0208191649999199</v>
      </c>
    </row>
    <row r="1043" spans="1:35" x14ac:dyDescent="0.25">
      <c r="A1043" s="7">
        <v>42929</v>
      </c>
      <c r="B1043" s="3" t="s">
        <v>56</v>
      </c>
      <c r="C1043" s="3">
        <f>(COUNT(UserTrials[[#This Row],[Event 1]:[Time 56]])-2)/2</f>
        <v>6</v>
      </c>
      <c r="D1043">
        <v>234</v>
      </c>
      <c r="E1043" t="s">
        <v>51</v>
      </c>
      <c r="F1043" t="s">
        <v>6</v>
      </c>
      <c r="G1043" t="s">
        <v>44</v>
      </c>
      <c r="H1043" t="s">
        <v>3</v>
      </c>
      <c r="I1043" s="1">
        <v>6.0420006775529996E-6</v>
      </c>
      <c r="J1043" t="s">
        <v>7</v>
      </c>
      <c r="K1043">
        <v>1.30170140600057</v>
      </c>
      <c r="L1043" t="s">
        <v>8</v>
      </c>
      <c r="M1043">
        <v>1.44424552000054</v>
      </c>
      <c r="N1043" t="s">
        <v>7</v>
      </c>
      <c r="O1043">
        <v>2.0474540619998098</v>
      </c>
      <c r="P1043" t="s">
        <v>8</v>
      </c>
      <c r="Q1043">
        <v>2.1848534889995701</v>
      </c>
      <c r="R1043" t="s">
        <v>7</v>
      </c>
      <c r="S1043">
        <v>2.76870077999956</v>
      </c>
      <c r="T1043" t="s">
        <v>8</v>
      </c>
      <c r="U1043">
        <v>2.8951229159993002</v>
      </c>
      <c r="V1043" t="s">
        <v>7</v>
      </c>
      <c r="W1043">
        <v>3.4917358319998999</v>
      </c>
      <c r="X1043" t="s">
        <v>8</v>
      </c>
      <c r="Y1043">
        <v>3.6540791129991699</v>
      </c>
      <c r="Z1043" t="s">
        <v>7</v>
      </c>
      <c r="AA1043">
        <v>4.3059909879993903</v>
      </c>
      <c r="AB1043" t="s">
        <v>8</v>
      </c>
      <c r="AC1043">
        <v>4.5057532800001301</v>
      </c>
      <c r="AD1043" t="s">
        <v>7</v>
      </c>
      <c r="AE1043">
        <v>5.3024640080002401</v>
      </c>
      <c r="AF1043" t="s">
        <v>8</v>
      </c>
      <c r="AG1043">
        <v>5.4439820810002804</v>
      </c>
      <c r="AH1043" t="s">
        <v>4</v>
      </c>
      <c r="AI1043">
        <v>6.3023410909991</v>
      </c>
    </row>
    <row r="1044" spans="1:35" x14ac:dyDescent="0.25">
      <c r="A1044" s="7">
        <v>42929</v>
      </c>
      <c r="B1044" s="3" t="s">
        <v>56</v>
      </c>
      <c r="C1044" s="3">
        <f>(COUNT(UserTrials[[#This Row],[Event 1]:[Time 56]])-2)/2</f>
        <v>6</v>
      </c>
      <c r="D1044">
        <v>235</v>
      </c>
      <c r="E1044" t="s">
        <v>51</v>
      </c>
      <c r="F1044" t="s">
        <v>6</v>
      </c>
      <c r="G1044" t="s">
        <v>44</v>
      </c>
      <c r="H1044" t="s">
        <v>3</v>
      </c>
      <c r="I1044" s="1">
        <v>1.2083000910934E-5</v>
      </c>
      <c r="J1044" t="s">
        <v>7</v>
      </c>
      <c r="K1044">
        <v>0.77341911400071695</v>
      </c>
      <c r="L1044" t="s">
        <v>8</v>
      </c>
      <c r="M1044">
        <v>0.97255781199964897</v>
      </c>
      <c r="N1044" t="s">
        <v>7</v>
      </c>
      <c r="O1044">
        <v>1.51082145700092</v>
      </c>
      <c r="P1044" t="s">
        <v>8</v>
      </c>
      <c r="Q1044">
        <v>1.66065067599993</v>
      </c>
      <c r="R1044" t="s">
        <v>7</v>
      </c>
      <c r="S1044">
        <v>2.22206098800052</v>
      </c>
      <c r="T1044" t="s">
        <v>8</v>
      </c>
      <c r="U1044">
        <v>2.38765677000083</v>
      </c>
      <c r="V1044" t="s">
        <v>7</v>
      </c>
      <c r="W1044">
        <v>2.9856939569999601</v>
      </c>
      <c r="X1044" t="s">
        <v>8</v>
      </c>
      <c r="Y1044">
        <v>3.13563213400084</v>
      </c>
      <c r="Z1044" t="s">
        <v>7</v>
      </c>
      <c r="AA1044">
        <v>3.6903326550000202</v>
      </c>
      <c r="AB1044" t="s">
        <v>8</v>
      </c>
      <c r="AC1044">
        <v>3.88172223800029</v>
      </c>
      <c r="AD1044" t="s">
        <v>7</v>
      </c>
      <c r="AE1044">
        <v>4.5383743210004397</v>
      </c>
      <c r="AF1044" t="s">
        <v>8</v>
      </c>
      <c r="AG1044">
        <v>4.7129297370011001</v>
      </c>
      <c r="AH1044" t="s">
        <v>4</v>
      </c>
      <c r="AI1044">
        <v>5.4277916640003196</v>
      </c>
    </row>
    <row r="1045" spans="1:35" x14ac:dyDescent="0.25">
      <c r="A1045" s="7">
        <v>42929</v>
      </c>
      <c r="B1045" s="3" t="s">
        <v>56</v>
      </c>
      <c r="C1045" s="3">
        <f>(COUNT(UserTrials[[#This Row],[Event 1]:[Time 56]])-2)/2</f>
        <v>6</v>
      </c>
      <c r="D1045">
        <v>236</v>
      </c>
      <c r="E1045" t="s">
        <v>51</v>
      </c>
      <c r="F1045" t="s">
        <v>9</v>
      </c>
      <c r="G1045" t="s">
        <v>44</v>
      </c>
      <c r="H1045" t="s">
        <v>3</v>
      </c>
      <c r="I1045" s="1">
        <v>5.2089999371673903E-6</v>
      </c>
      <c r="J1045" t="s">
        <v>7</v>
      </c>
      <c r="K1045">
        <v>12.997669630998599</v>
      </c>
      <c r="L1045" t="s">
        <v>8</v>
      </c>
      <c r="M1045">
        <v>13.237072963998701</v>
      </c>
      <c r="N1045" t="s">
        <v>7</v>
      </c>
      <c r="O1045">
        <v>13.7714173909989</v>
      </c>
      <c r="P1045" t="s">
        <v>8</v>
      </c>
      <c r="Q1045">
        <v>13.938098275999399</v>
      </c>
      <c r="R1045" t="s">
        <v>7</v>
      </c>
      <c r="S1045">
        <v>14.6105247340001</v>
      </c>
      <c r="T1045" t="s">
        <v>8</v>
      </c>
      <c r="U1045">
        <v>14.8114100469992</v>
      </c>
      <c r="V1045" t="s">
        <v>7</v>
      </c>
      <c r="W1045">
        <v>15.4867047339994</v>
      </c>
      <c r="X1045" t="s">
        <v>8</v>
      </c>
      <c r="Y1045">
        <v>15.690212546000099</v>
      </c>
      <c r="Z1045" t="s">
        <v>7</v>
      </c>
      <c r="AA1045">
        <v>16.246829160998399</v>
      </c>
      <c r="AB1045" t="s">
        <v>8</v>
      </c>
      <c r="AC1045">
        <v>16.489757285999001</v>
      </c>
      <c r="AD1045" t="s">
        <v>7</v>
      </c>
      <c r="AE1045">
        <v>17.0431689519991</v>
      </c>
      <c r="AF1045" t="s">
        <v>8</v>
      </c>
      <c r="AG1045">
        <v>17.2067294209991</v>
      </c>
      <c r="AH1045" t="s">
        <v>4</v>
      </c>
      <c r="AI1045">
        <v>17.992522701999398</v>
      </c>
    </row>
    <row r="1046" spans="1:35" x14ac:dyDescent="0.25">
      <c r="A1046" s="7">
        <v>42929</v>
      </c>
      <c r="B1046" s="3" t="s">
        <v>56</v>
      </c>
      <c r="C1046" s="3">
        <f>(COUNT(UserTrials[[#This Row],[Event 1]:[Time 56]])-2)/2</f>
        <v>6</v>
      </c>
      <c r="D1046">
        <v>237</v>
      </c>
      <c r="E1046" t="s">
        <v>51</v>
      </c>
      <c r="F1046" t="s">
        <v>9</v>
      </c>
      <c r="G1046" t="s">
        <v>44</v>
      </c>
      <c r="H1046" t="s">
        <v>3</v>
      </c>
      <c r="I1046" s="1">
        <v>7.2920011007227004E-6</v>
      </c>
      <c r="J1046" t="s">
        <v>7</v>
      </c>
      <c r="K1046">
        <v>0.67334604100142303</v>
      </c>
      <c r="L1046" t="s">
        <v>8</v>
      </c>
      <c r="M1046">
        <v>0.81741765600054295</v>
      </c>
      <c r="N1046" t="s">
        <v>7</v>
      </c>
      <c r="O1046">
        <v>1.3770215620006601</v>
      </c>
      <c r="P1046" t="s">
        <v>8</v>
      </c>
      <c r="Q1046">
        <v>1.5730820830012799</v>
      </c>
      <c r="R1046" t="s">
        <v>7</v>
      </c>
      <c r="S1046">
        <v>2.1049085410013499</v>
      </c>
      <c r="T1046" t="s">
        <v>8</v>
      </c>
      <c r="U1046">
        <v>2.2812676550001898</v>
      </c>
      <c r="V1046" t="s">
        <v>7</v>
      </c>
      <c r="W1046">
        <v>2.8522240090005599</v>
      </c>
      <c r="X1046" t="s">
        <v>8</v>
      </c>
      <c r="Y1046">
        <v>3.0364744260004901</v>
      </c>
      <c r="Z1046" t="s">
        <v>7</v>
      </c>
      <c r="AA1046">
        <v>3.78225551900141</v>
      </c>
      <c r="AB1046" t="s">
        <v>8</v>
      </c>
      <c r="AC1046">
        <v>3.9219551550013398</v>
      </c>
      <c r="AD1046" t="s">
        <v>7</v>
      </c>
      <c r="AE1046">
        <v>4.6864524460015602</v>
      </c>
      <c r="AF1046" t="s">
        <v>8</v>
      </c>
      <c r="AG1046">
        <v>4.8381567690012099</v>
      </c>
      <c r="AH1046" t="s">
        <v>4</v>
      </c>
      <c r="AI1046">
        <v>5.7445787480010004</v>
      </c>
    </row>
    <row r="1047" spans="1:35" x14ac:dyDescent="0.25">
      <c r="A1047" s="7">
        <v>42929</v>
      </c>
      <c r="B1047" s="3" t="s">
        <v>56</v>
      </c>
      <c r="C1047" s="3">
        <f>(COUNT(UserTrials[[#This Row],[Event 1]:[Time 56]])-2)/2</f>
        <v>6</v>
      </c>
      <c r="D1047">
        <v>238</v>
      </c>
      <c r="E1047" t="s">
        <v>51</v>
      </c>
      <c r="F1047" t="s">
        <v>9</v>
      </c>
      <c r="G1047" t="s">
        <v>44</v>
      </c>
      <c r="H1047" t="s">
        <v>3</v>
      </c>
      <c r="I1047" s="1">
        <v>3.7499994505196801E-6</v>
      </c>
      <c r="J1047" t="s">
        <v>7</v>
      </c>
      <c r="K1047">
        <v>0.644112656000288</v>
      </c>
      <c r="L1047" t="s">
        <v>8</v>
      </c>
      <c r="M1047">
        <v>0.81055015600031699</v>
      </c>
      <c r="N1047" t="s">
        <v>7</v>
      </c>
      <c r="O1047">
        <v>1.3562481769986301</v>
      </c>
      <c r="P1047" t="s">
        <v>8</v>
      </c>
      <c r="Q1047">
        <v>1.51982150999901</v>
      </c>
      <c r="R1047" t="s">
        <v>7</v>
      </c>
      <c r="S1047">
        <v>2.0787376039988801</v>
      </c>
      <c r="T1047" t="s">
        <v>8</v>
      </c>
      <c r="U1047">
        <v>2.27500593699915</v>
      </c>
      <c r="V1047" t="s">
        <v>7</v>
      </c>
      <c r="W1047">
        <v>2.8115487489994799</v>
      </c>
      <c r="X1047" t="s">
        <v>8</v>
      </c>
      <c r="Y1047">
        <v>3.0456702079991298</v>
      </c>
      <c r="Z1047" t="s">
        <v>7</v>
      </c>
      <c r="AA1047">
        <v>3.55482369699893</v>
      </c>
      <c r="AB1047" t="s">
        <v>8</v>
      </c>
      <c r="AC1047">
        <v>3.7116850509992201</v>
      </c>
      <c r="AD1047" t="s">
        <v>7</v>
      </c>
      <c r="AE1047">
        <v>4.2929414569989603</v>
      </c>
      <c r="AF1047" t="s">
        <v>8</v>
      </c>
      <c r="AG1047">
        <v>4.4731465089989797</v>
      </c>
      <c r="AH1047" t="s">
        <v>4</v>
      </c>
      <c r="AI1047">
        <v>5.1224739569988698</v>
      </c>
    </row>
    <row r="1048" spans="1:35" x14ac:dyDescent="0.25">
      <c r="A1048" s="7">
        <v>42929</v>
      </c>
      <c r="B1048" s="3" t="s">
        <v>56</v>
      </c>
      <c r="C1048" s="3">
        <f>(COUNT(UserTrials[[#This Row],[Event 1]:[Time 56]])-2)/2</f>
        <v>6</v>
      </c>
      <c r="D1048">
        <v>239</v>
      </c>
      <c r="E1048" t="s">
        <v>51</v>
      </c>
      <c r="F1048" t="s">
        <v>9</v>
      </c>
      <c r="G1048" t="s">
        <v>44</v>
      </c>
      <c r="H1048" t="s">
        <v>3</v>
      </c>
      <c r="I1048" s="1">
        <v>8.4900002548238195E-6</v>
      </c>
      <c r="J1048" t="s">
        <v>7</v>
      </c>
      <c r="K1048">
        <v>0.619271979001496</v>
      </c>
      <c r="L1048" t="s">
        <v>8</v>
      </c>
      <c r="M1048">
        <v>0.85105286400175795</v>
      </c>
      <c r="N1048" t="s">
        <v>7</v>
      </c>
      <c r="O1048">
        <v>1.2793505210011</v>
      </c>
      <c r="P1048" t="s">
        <v>8</v>
      </c>
      <c r="Q1048">
        <v>1.43577187500159</v>
      </c>
      <c r="R1048" t="s">
        <v>7</v>
      </c>
      <c r="S1048">
        <v>2.00882234300115</v>
      </c>
      <c r="T1048" t="s">
        <v>8</v>
      </c>
      <c r="U1048">
        <v>2.1851410410017702</v>
      </c>
      <c r="V1048" t="s">
        <v>7</v>
      </c>
      <c r="W1048">
        <v>2.7448084890001998</v>
      </c>
      <c r="X1048" t="s">
        <v>8</v>
      </c>
      <c r="Y1048">
        <v>2.9010951030013499</v>
      </c>
      <c r="Z1048" t="s">
        <v>7</v>
      </c>
      <c r="AA1048">
        <v>3.5211188530010902</v>
      </c>
      <c r="AB1048" t="s">
        <v>8</v>
      </c>
      <c r="AC1048">
        <v>3.7182349990016501</v>
      </c>
      <c r="AD1048" t="s">
        <v>7</v>
      </c>
      <c r="AE1048">
        <v>4.2548629670000002</v>
      </c>
      <c r="AF1048" t="s">
        <v>8</v>
      </c>
      <c r="AG1048">
        <v>4.4222237480007598</v>
      </c>
      <c r="AH1048" t="s">
        <v>4</v>
      </c>
      <c r="AI1048">
        <v>5.1614241130009697</v>
      </c>
    </row>
    <row r="1049" spans="1:35" x14ac:dyDescent="0.25">
      <c r="A1049" s="7">
        <v>42929</v>
      </c>
      <c r="B1049" s="3" t="s">
        <v>56</v>
      </c>
      <c r="C1049" s="3">
        <f>(COUNT(UserTrials[[#This Row],[Event 1]:[Time 56]])-2)/2</f>
        <v>6</v>
      </c>
      <c r="D1049">
        <v>240</v>
      </c>
      <c r="E1049" t="s">
        <v>51</v>
      </c>
      <c r="F1049" t="s">
        <v>9</v>
      </c>
      <c r="G1049" t="s">
        <v>44</v>
      </c>
      <c r="H1049" t="s">
        <v>3</v>
      </c>
      <c r="I1049" s="1">
        <v>5.8330006140749902E-6</v>
      </c>
      <c r="J1049" t="s">
        <v>7</v>
      </c>
      <c r="K1049">
        <v>1.03867786400041</v>
      </c>
      <c r="L1049" t="s">
        <v>8</v>
      </c>
      <c r="M1049">
        <v>1.2349076040008999</v>
      </c>
      <c r="N1049" t="s">
        <v>7</v>
      </c>
      <c r="O1049">
        <v>1.8329825510008899</v>
      </c>
      <c r="P1049" t="s">
        <v>8</v>
      </c>
      <c r="Q1049">
        <v>2.0321254680002299</v>
      </c>
      <c r="R1049" t="s">
        <v>7</v>
      </c>
      <c r="S1049">
        <v>2.6267391660003301</v>
      </c>
      <c r="T1049" t="s">
        <v>8</v>
      </c>
      <c r="U1049">
        <v>2.8019107279997102</v>
      </c>
      <c r="V1049" t="s">
        <v>7</v>
      </c>
      <c r="W1049">
        <v>3.5444309880003799</v>
      </c>
      <c r="X1049" t="s">
        <v>8</v>
      </c>
      <c r="Y1049">
        <v>3.7034518740001601</v>
      </c>
      <c r="Z1049" t="s">
        <v>7</v>
      </c>
      <c r="AA1049">
        <v>4.3608874980000101</v>
      </c>
      <c r="AB1049" t="s">
        <v>8</v>
      </c>
      <c r="AC1049">
        <v>4.5321836439998098</v>
      </c>
      <c r="AD1049" t="s">
        <v>7</v>
      </c>
      <c r="AE1049">
        <v>5.3045121329996601</v>
      </c>
      <c r="AF1049" t="s">
        <v>8</v>
      </c>
      <c r="AG1049">
        <v>5.4313024460007</v>
      </c>
      <c r="AH1049" t="s">
        <v>4</v>
      </c>
      <c r="AI1049">
        <v>6.4039472370004598</v>
      </c>
    </row>
    <row r="1050" spans="1:35" x14ac:dyDescent="0.25">
      <c r="A1050" s="7">
        <v>42929</v>
      </c>
      <c r="B1050" s="3" t="s">
        <v>56</v>
      </c>
      <c r="C1050" s="3">
        <f>(COUNT(UserTrials[[#This Row],[Event 1]:[Time 56]])-2)/2</f>
        <v>6</v>
      </c>
      <c r="D1050">
        <v>241</v>
      </c>
      <c r="E1050" t="s">
        <v>51</v>
      </c>
      <c r="F1050" t="s">
        <v>11</v>
      </c>
      <c r="G1050" t="s">
        <v>44</v>
      </c>
      <c r="H1050" t="s">
        <v>3</v>
      </c>
      <c r="I1050" s="1">
        <v>5.3650001063942901E-6</v>
      </c>
      <c r="J1050" t="s">
        <v>7</v>
      </c>
      <c r="K1050">
        <v>11.175318902000001</v>
      </c>
      <c r="L1050" t="s">
        <v>8</v>
      </c>
      <c r="M1050">
        <v>11.3514089540003</v>
      </c>
      <c r="N1050" t="s">
        <v>7</v>
      </c>
      <c r="O1050">
        <v>11.7418078080008</v>
      </c>
      <c r="P1050" t="s">
        <v>8</v>
      </c>
      <c r="Q1050">
        <v>11.8922253600012</v>
      </c>
      <c r="R1050" t="s">
        <v>7</v>
      </c>
      <c r="S1050">
        <v>12.313898537000499</v>
      </c>
      <c r="T1050" t="s">
        <v>8</v>
      </c>
      <c r="U1050">
        <v>12.4956766619998</v>
      </c>
      <c r="V1050" t="s">
        <v>7</v>
      </c>
      <c r="W1050">
        <v>12.9246663490012</v>
      </c>
      <c r="X1050" t="s">
        <v>8</v>
      </c>
      <c r="Y1050">
        <v>13.085544630999699</v>
      </c>
      <c r="Z1050" t="s">
        <v>7</v>
      </c>
      <c r="AA1050">
        <v>13.5042262450006</v>
      </c>
      <c r="AB1050" t="s">
        <v>8</v>
      </c>
      <c r="AC1050">
        <v>13.632247703000701</v>
      </c>
      <c r="AD1050" t="s">
        <v>7</v>
      </c>
      <c r="AE1050">
        <v>13.6402082240001</v>
      </c>
      <c r="AF1050" t="s">
        <v>8</v>
      </c>
      <c r="AG1050">
        <v>13.6786800990012</v>
      </c>
      <c r="AH1050" t="s">
        <v>4</v>
      </c>
      <c r="AI1050">
        <v>14.691018015000701</v>
      </c>
    </row>
    <row r="1051" spans="1:35" x14ac:dyDescent="0.25">
      <c r="A1051" s="7">
        <v>42929</v>
      </c>
      <c r="B1051" s="3" t="s">
        <v>56</v>
      </c>
      <c r="C1051" s="3">
        <f>(COUNT(UserTrials[[#This Row],[Event 1]:[Time 56]])-2)/2</f>
        <v>6</v>
      </c>
      <c r="D1051">
        <v>242</v>
      </c>
      <c r="E1051" t="s">
        <v>51</v>
      </c>
      <c r="F1051" t="s">
        <v>11</v>
      </c>
      <c r="G1051" t="s">
        <v>44</v>
      </c>
      <c r="H1051" t="s">
        <v>3</v>
      </c>
      <c r="I1051" s="1">
        <v>4.0630002331454298E-6</v>
      </c>
      <c r="J1051" t="s">
        <v>7</v>
      </c>
      <c r="K1051">
        <v>0.65076630200019203</v>
      </c>
      <c r="L1051" t="s">
        <v>8</v>
      </c>
      <c r="M1051">
        <v>0.77560192700002495</v>
      </c>
      <c r="N1051" t="s">
        <v>7</v>
      </c>
      <c r="O1051">
        <v>1.28762968699993</v>
      </c>
      <c r="P1051" t="s">
        <v>8</v>
      </c>
      <c r="Q1051">
        <v>1.3725479160002501</v>
      </c>
      <c r="R1051" t="s">
        <v>7</v>
      </c>
      <c r="S1051">
        <v>1.81964749899998</v>
      </c>
      <c r="T1051" t="s">
        <v>8</v>
      </c>
      <c r="U1051">
        <v>1.96134687400081</v>
      </c>
      <c r="V1051" t="s">
        <v>7</v>
      </c>
      <c r="W1051">
        <v>2.4232165620014698</v>
      </c>
      <c r="X1051" t="s">
        <v>8</v>
      </c>
      <c r="Y1051">
        <v>2.5420722390008401</v>
      </c>
      <c r="Z1051" t="s">
        <v>7</v>
      </c>
      <c r="AA1051">
        <v>3.0027355720012499</v>
      </c>
      <c r="AB1051" t="s">
        <v>8</v>
      </c>
      <c r="AC1051">
        <v>3.1288590610001799</v>
      </c>
      <c r="AD1051" t="s">
        <v>7</v>
      </c>
      <c r="AE1051">
        <v>3.6169269780002602</v>
      </c>
      <c r="AF1051" t="s">
        <v>8</v>
      </c>
      <c r="AG1051">
        <v>3.7364052070006402</v>
      </c>
      <c r="AH1051" t="s">
        <v>4</v>
      </c>
      <c r="AI1051">
        <v>4.60011942500023</v>
      </c>
    </row>
    <row r="1052" spans="1:35" x14ac:dyDescent="0.25">
      <c r="A1052" s="7">
        <v>42929</v>
      </c>
      <c r="B1052" s="3" t="s">
        <v>56</v>
      </c>
      <c r="C1052" s="3">
        <f>(COUNT(UserTrials[[#This Row],[Event 1]:[Time 56]])-2)/2</f>
        <v>6</v>
      </c>
      <c r="D1052">
        <v>243</v>
      </c>
      <c r="E1052" t="s">
        <v>51</v>
      </c>
      <c r="F1052" t="s">
        <v>11</v>
      </c>
      <c r="G1052" t="s">
        <v>44</v>
      </c>
      <c r="H1052" t="s">
        <v>3</v>
      </c>
      <c r="I1052" s="1">
        <v>6.4579999161651299E-6</v>
      </c>
      <c r="J1052" t="s">
        <v>7</v>
      </c>
      <c r="K1052">
        <v>0.608316510000804</v>
      </c>
      <c r="L1052" t="s">
        <v>8</v>
      </c>
      <c r="M1052">
        <v>0.80211697900085699</v>
      </c>
      <c r="N1052" t="s">
        <v>7</v>
      </c>
      <c r="O1052">
        <v>1.2245501560009799</v>
      </c>
      <c r="P1052" t="s">
        <v>8</v>
      </c>
      <c r="Q1052">
        <v>1.38957598900015</v>
      </c>
      <c r="R1052" t="s">
        <v>7</v>
      </c>
      <c r="S1052">
        <v>1.81701525900098</v>
      </c>
      <c r="T1052" t="s">
        <v>8</v>
      </c>
      <c r="U1052">
        <v>1.8717208320012999</v>
      </c>
      <c r="V1052" t="s">
        <v>7</v>
      </c>
      <c r="W1052">
        <v>2.4323169260005599</v>
      </c>
      <c r="X1052" t="s">
        <v>8</v>
      </c>
      <c r="Y1052">
        <v>2.6010127070003302</v>
      </c>
      <c r="Z1052" t="s">
        <v>7</v>
      </c>
      <c r="AA1052">
        <v>2.9643746860001499</v>
      </c>
      <c r="AB1052" t="s">
        <v>8</v>
      </c>
      <c r="AC1052">
        <v>3.16213301900097</v>
      </c>
      <c r="AD1052" t="s">
        <v>7</v>
      </c>
      <c r="AE1052">
        <v>3.6415642170013598</v>
      </c>
      <c r="AF1052" t="s">
        <v>8</v>
      </c>
      <c r="AG1052">
        <v>3.77796682100051</v>
      </c>
      <c r="AH1052" t="s">
        <v>4</v>
      </c>
      <c r="AI1052">
        <v>4.6059946330005896</v>
      </c>
    </row>
    <row r="1053" spans="1:35" x14ac:dyDescent="0.25">
      <c r="A1053" s="7">
        <v>42929</v>
      </c>
      <c r="B1053" s="3" t="s">
        <v>56</v>
      </c>
      <c r="C1053" s="3">
        <f>(COUNT(UserTrials[[#This Row],[Event 1]:[Time 56]])-2)/2</f>
        <v>6</v>
      </c>
      <c r="D1053">
        <v>244</v>
      </c>
      <c r="E1053" t="s">
        <v>51</v>
      </c>
      <c r="F1053" t="s">
        <v>11</v>
      </c>
      <c r="G1053" t="s">
        <v>44</v>
      </c>
      <c r="H1053" t="s">
        <v>3</v>
      </c>
      <c r="I1053" s="1">
        <v>6.7189994297223098E-6</v>
      </c>
      <c r="J1053" t="s">
        <v>7</v>
      </c>
      <c r="K1053">
        <v>0.69209937499908802</v>
      </c>
      <c r="L1053" t="s">
        <v>8</v>
      </c>
      <c r="M1053">
        <v>0.81259932300054005</v>
      </c>
      <c r="N1053" t="s">
        <v>7</v>
      </c>
      <c r="O1053">
        <v>0.82686671900046305</v>
      </c>
      <c r="P1053" t="s">
        <v>8</v>
      </c>
      <c r="Q1053">
        <v>0.88296656199963697</v>
      </c>
      <c r="R1053" t="s">
        <v>7</v>
      </c>
      <c r="S1053">
        <v>1.2851347910000099</v>
      </c>
      <c r="T1053" t="s">
        <v>8</v>
      </c>
      <c r="U1053">
        <v>1.3784561979991801</v>
      </c>
      <c r="V1053" t="s">
        <v>7</v>
      </c>
      <c r="W1053">
        <v>1.79827640599978</v>
      </c>
      <c r="X1053" t="s">
        <v>8</v>
      </c>
      <c r="Y1053">
        <v>1.9744981240000901</v>
      </c>
      <c r="Z1053" t="s">
        <v>7</v>
      </c>
      <c r="AA1053">
        <v>2.4332521870000998</v>
      </c>
      <c r="AB1053" t="s">
        <v>8</v>
      </c>
      <c r="AC1053">
        <v>2.56060176999926</v>
      </c>
      <c r="AD1053" t="s">
        <v>7</v>
      </c>
      <c r="AE1053">
        <v>3.0717033839991901</v>
      </c>
      <c r="AF1053" t="s">
        <v>8</v>
      </c>
      <c r="AG1053">
        <v>3.2115979680001998</v>
      </c>
      <c r="AH1053" t="s">
        <v>4</v>
      </c>
      <c r="AI1053">
        <v>4.0433598420004202</v>
      </c>
    </row>
    <row r="1054" spans="1:35" x14ac:dyDescent="0.25">
      <c r="A1054" s="7">
        <v>42929</v>
      </c>
      <c r="B1054" s="3" t="s">
        <v>56</v>
      </c>
      <c r="C1054" s="3">
        <f>(COUNT(UserTrials[[#This Row],[Event 1]:[Time 56]])-2)/2</f>
        <v>6</v>
      </c>
      <c r="D1054">
        <v>245</v>
      </c>
      <c r="E1054" t="s">
        <v>51</v>
      </c>
      <c r="F1054" t="s">
        <v>11</v>
      </c>
      <c r="G1054" t="s">
        <v>44</v>
      </c>
      <c r="H1054" t="s">
        <v>3</v>
      </c>
      <c r="I1054" s="1">
        <v>4.7910016292007598E-6</v>
      </c>
      <c r="J1054" t="s">
        <v>7</v>
      </c>
      <c r="K1054">
        <v>0.63620885300042496</v>
      </c>
      <c r="L1054" t="s">
        <v>8</v>
      </c>
      <c r="M1054">
        <v>0.83591072800118105</v>
      </c>
      <c r="N1054" t="s">
        <v>7</v>
      </c>
      <c r="O1054">
        <v>1.2604830200016199</v>
      </c>
      <c r="P1054" t="s">
        <v>8</v>
      </c>
      <c r="Q1054">
        <v>1.3909003640001101</v>
      </c>
      <c r="R1054" t="s">
        <v>7</v>
      </c>
      <c r="S1054">
        <v>1.81859275900023</v>
      </c>
      <c r="T1054" t="s">
        <v>8</v>
      </c>
      <c r="U1054">
        <v>1.9157616130014501</v>
      </c>
      <c r="V1054" t="s">
        <v>7</v>
      </c>
      <c r="W1054">
        <v>2.51740473800055</v>
      </c>
      <c r="X1054" t="s">
        <v>8</v>
      </c>
      <c r="Y1054">
        <v>2.7105873939999499</v>
      </c>
      <c r="Z1054" t="s">
        <v>7</v>
      </c>
      <c r="AA1054">
        <v>3.1875913520016099</v>
      </c>
      <c r="AB1054" t="s">
        <v>8</v>
      </c>
      <c r="AC1054">
        <v>3.3493409360016799</v>
      </c>
      <c r="AD1054" t="s">
        <v>7</v>
      </c>
      <c r="AE1054">
        <v>3.9496001540010099</v>
      </c>
      <c r="AF1054" t="s">
        <v>8</v>
      </c>
      <c r="AG1054">
        <v>4.1028246330006297</v>
      </c>
      <c r="AH1054" t="s">
        <v>4</v>
      </c>
      <c r="AI1054">
        <v>4.8989390599999698</v>
      </c>
    </row>
    <row r="1055" spans="1:35" x14ac:dyDescent="0.25">
      <c r="A1055" s="7">
        <v>42929</v>
      </c>
      <c r="B1055" s="3" t="s">
        <v>56</v>
      </c>
      <c r="C1055" s="3">
        <f>(COUNT(UserTrials[[#This Row],[Event 1]:[Time 56]])-2)/2</f>
        <v>6</v>
      </c>
      <c r="D1055">
        <v>246</v>
      </c>
      <c r="E1055" t="s">
        <v>51</v>
      </c>
      <c r="F1055" t="s">
        <v>10</v>
      </c>
      <c r="G1055" t="s">
        <v>44</v>
      </c>
      <c r="H1055" t="s">
        <v>3</v>
      </c>
      <c r="I1055" s="1">
        <v>1.24480011436389E-5</v>
      </c>
      <c r="J1055" t="s">
        <v>7</v>
      </c>
      <c r="K1055">
        <v>1.8447586450001801</v>
      </c>
      <c r="L1055" t="s">
        <v>8</v>
      </c>
      <c r="M1055">
        <v>2.0652746870000498</v>
      </c>
      <c r="N1055" t="s">
        <v>7</v>
      </c>
      <c r="O1055">
        <v>2.6001130719996501</v>
      </c>
      <c r="P1055" t="s">
        <v>8</v>
      </c>
      <c r="Q1055">
        <v>2.8185206760008401</v>
      </c>
      <c r="R1055" t="s">
        <v>7</v>
      </c>
      <c r="S1055">
        <v>3.3366103120006301</v>
      </c>
      <c r="T1055" t="s">
        <v>8</v>
      </c>
      <c r="U1055">
        <v>3.5650747910003702</v>
      </c>
      <c r="V1055" t="s">
        <v>7</v>
      </c>
      <c r="W1055">
        <v>4.0421208320003599</v>
      </c>
      <c r="X1055" t="s">
        <v>8</v>
      </c>
      <c r="Y1055">
        <v>4.2689244780012796</v>
      </c>
      <c r="Z1055" t="s">
        <v>7</v>
      </c>
      <c r="AA1055">
        <v>4.9271068210000504</v>
      </c>
      <c r="AB1055" t="s">
        <v>8</v>
      </c>
      <c r="AC1055">
        <v>5.1091239569996096</v>
      </c>
      <c r="AD1055" t="s">
        <v>7</v>
      </c>
      <c r="AE1055">
        <v>5.6453259879999598</v>
      </c>
      <c r="AF1055" t="s">
        <v>8</v>
      </c>
      <c r="AG1055">
        <v>5.8615230190007397</v>
      </c>
      <c r="AH1055" t="s">
        <v>4</v>
      </c>
      <c r="AI1055">
        <v>6.4570982790010003</v>
      </c>
    </row>
    <row r="1056" spans="1:35" x14ac:dyDescent="0.25">
      <c r="A1056" s="7">
        <v>42929</v>
      </c>
      <c r="B1056" s="3" t="s">
        <v>56</v>
      </c>
      <c r="C1056" s="3">
        <f>(COUNT(UserTrials[[#This Row],[Event 1]:[Time 56]])-2)/2</f>
        <v>6</v>
      </c>
      <c r="D1056">
        <v>247</v>
      </c>
      <c r="E1056" t="s">
        <v>51</v>
      </c>
      <c r="F1056" t="s">
        <v>10</v>
      </c>
      <c r="G1056" t="s">
        <v>44</v>
      </c>
      <c r="H1056" t="s">
        <v>3</v>
      </c>
      <c r="I1056" s="1">
        <v>6.6149987105745797E-6</v>
      </c>
      <c r="J1056" t="s">
        <v>7</v>
      </c>
      <c r="K1056">
        <v>0.62168885400023999</v>
      </c>
      <c r="L1056" t="s">
        <v>8</v>
      </c>
      <c r="M1056">
        <v>0.85048395800003995</v>
      </c>
      <c r="N1056" t="s">
        <v>7</v>
      </c>
      <c r="O1056">
        <v>1.3334917709998899</v>
      </c>
      <c r="P1056" t="s">
        <v>8</v>
      </c>
      <c r="Q1056">
        <v>1.55225057299867</v>
      </c>
      <c r="R1056" t="s">
        <v>7</v>
      </c>
      <c r="S1056">
        <v>1.9737842180002101</v>
      </c>
      <c r="T1056" t="s">
        <v>8</v>
      </c>
      <c r="U1056">
        <v>2.23760223899989</v>
      </c>
      <c r="V1056" t="s">
        <v>7</v>
      </c>
      <c r="W1056">
        <v>2.7443361449986599</v>
      </c>
      <c r="X1056" t="s">
        <v>8</v>
      </c>
      <c r="Y1056">
        <v>2.9445755199994799</v>
      </c>
      <c r="Z1056" t="s">
        <v>7</v>
      </c>
      <c r="AA1056">
        <v>3.4507678110003299</v>
      </c>
      <c r="AB1056" t="s">
        <v>8</v>
      </c>
      <c r="AC1056">
        <v>3.6500104679998899</v>
      </c>
      <c r="AD1056" t="s">
        <v>7</v>
      </c>
      <c r="AE1056">
        <v>4.1850332799986001</v>
      </c>
      <c r="AF1056" t="s">
        <v>8</v>
      </c>
      <c r="AG1056">
        <v>4.3860136439998296</v>
      </c>
      <c r="AH1056" t="s">
        <v>4</v>
      </c>
      <c r="AI1056">
        <v>5.3315509879994298</v>
      </c>
    </row>
    <row r="1057" spans="1:119" x14ac:dyDescent="0.25">
      <c r="A1057" s="7">
        <v>42929</v>
      </c>
      <c r="B1057" s="3" t="s">
        <v>56</v>
      </c>
      <c r="C1057" s="3">
        <f>(COUNT(UserTrials[[#This Row],[Event 1]:[Time 56]])-2)/2</f>
        <v>6</v>
      </c>
      <c r="D1057">
        <v>248</v>
      </c>
      <c r="E1057" t="s">
        <v>51</v>
      </c>
      <c r="F1057" t="s">
        <v>10</v>
      </c>
      <c r="G1057" t="s">
        <v>44</v>
      </c>
      <c r="H1057" t="s">
        <v>3</v>
      </c>
      <c r="I1057" s="1">
        <v>5.4690008255420202E-6</v>
      </c>
      <c r="J1057" t="s">
        <v>7</v>
      </c>
      <c r="K1057">
        <v>1.08004828100092</v>
      </c>
      <c r="L1057" t="s">
        <v>8</v>
      </c>
      <c r="M1057">
        <v>1.2713578640014001</v>
      </c>
      <c r="N1057" t="s">
        <v>7</v>
      </c>
      <c r="O1057">
        <v>1.7806105720010199</v>
      </c>
      <c r="P1057" t="s">
        <v>8</v>
      </c>
      <c r="Q1057">
        <v>2.0178020820003399</v>
      </c>
      <c r="R1057" t="s">
        <v>7</v>
      </c>
      <c r="S1057">
        <v>2.5618980199997101</v>
      </c>
      <c r="T1057" t="s">
        <v>8</v>
      </c>
      <c r="U1057">
        <v>2.75392364500112</v>
      </c>
      <c r="V1057" t="s">
        <v>7</v>
      </c>
      <c r="W1057">
        <v>3.3218139569998999</v>
      </c>
      <c r="X1057" t="s">
        <v>8</v>
      </c>
      <c r="Y1057">
        <v>3.5074124460006701</v>
      </c>
      <c r="Z1057" t="s">
        <v>7</v>
      </c>
      <c r="AA1057">
        <v>4.0801844249999704</v>
      </c>
      <c r="AB1057" t="s">
        <v>8</v>
      </c>
      <c r="AC1057">
        <v>4.3423215090006098</v>
      </c>
      <c r="AD1057" t="s">
        <v>7</v>
      </c>
      <c r="AE1057">
        <v>5.0467992169997098</v>
      </c>
      <c r="AF1057" t="s">
        <v>8</v>
      </c>
      <c r="AG1057">
        <v>5.2334729140002301</v>
      </c>
      <c r="AH1057" t="s">
        <v>4</v>
      </c>
      <c r="AI1057">
        <v>5.9735320810013901</v>
      </c>
    </row>
    <row r="1058" spans="1:119" x14ac:dyDescent="0.25">
      <c r="A1058" s="7">
        <v>42929</v>
      </c>
      <c r="B1058" s="3" t="s">
        <v>56</v>
      </c>
      <c r="C1058" s="3">
        <f>(COUNT(UserTrials[[#This Row],[Event 1]:[Time 56]])-2)/2</f>
        <v>6</v>
      </c>
      <c r="D1058">
        <v>249</v>
      </c>
      <c r="E1058" t="s">
        <v>51</v>
      </c>
      <c r="F1058" t="s">
        <v>10</v>
      </c>
      <c r="G1058" t="s">
        <v>44</v>
      </c>
      <c r="H1058" t="s">
        <v>3</v>
      </c>
      <c r="I1058" s="1">
        <v>5.9899994084844298E-6</v>
      </c>
      <c r="J1058" t="s">
        <v>7</v>
      </c>
      <c r="K1058">
        <v>1.2124477079996701</v>
      </c>
      <c r="L1058" t="s">
        <v>8</v>
      </c>
      <c r="M1058">
        <v>1.36448359399946</v>
      </c>
      <c r="N1058" t="s">
        <v>7</v>
      </c>
      <c r="O1058">
        <v>1.8714673430004001</v>
      </c>
      <c r="P1058" t="s">
        <v>8</v>
      </c>
      <c r="Q1058">
        <v>2.0421491140004902</v>
      </c>
      <c r="R1058" t="s">
        <v>7</v>
      </c>
      <c r="S1058">
        <v>2.57921208299922</v>
      </c>
      <c r="T1058" t="s">
        <v>8</v>
      </c>
      <c r="U1058">
        <v>2.8083302599989102</v>
      </c>
      <c r="V1058" t="s">
        <v>7</v>
      </c>
      <c r="W1058">
        <v>3.3138908849996298</v>
      </c>
      <c r="X1058" t="s">
        <v>8</v>
      </c>
      <c r="Y1058">
        <v>3.5561742699992398</v>
      </c>
      <c r="Z1058" t="s">
        <v>7</v>
      </c>
      <c r="AA1058">
        <v>4.5348901550005296</v>
      </c>
      <c r="AB1058" t="s">
        <v>8</v>
      </c>
      <c r="AC1058">
        <v>4.76435796700025</v>
      </c>
      <c r="AD1058" t="s">
        <v>7</v>
      </c>
      <c r="AE1058">
        <v>5.5968768210004702</v>
      </c>
      <c r="AF1058" t="s">
        <v>8</v>
      </c>
      <c r="AG1058">
        <v>5.8081826019988503</v>
      </c>
      <c r="AH1058" t="s">
        <v>4</v>
      </c>
      <c r="AI1058">
        <v>6.5247757269989899</v>
      </c>
    </row>
    <row r="1059" spans="1:119" x14ac:dyDescent="0.25">
      <c r="A1059" s="7">
        <v>42929</v>
      </c>
      <c r="B1059" s="3" t="s">
        <v>56</v>
      </c>
      <c r="C1059" s="3">
        <f>(COUNT(UserTrials[[#This Row],[Event 1]:[Time 56]])-2)/2</f>
        <v>6</v>
      </c>
      <c r="D1059">
        <v>250</v>
      </c>
      <c r="E1059" t="s">
        <v>51</v>
      </c>
      <c r="F1059" t="s">
        <v>10</v>
      </c>
      <c r="G1059" t="s">
        <v>44</v>
      </c>
      <c r="H1059" t="s">
        <v>3</v>
      </c>
      <c r="I1059" s="1">
        <v>5.9370013332227203E-6</v>
      </c>
      <c r="J1059" t="s">
        <v>7</v>
      </c>
      <c r="K1059">
        <v>0.79674536400125295</v>
      </c>
      <c r="L1059" t="s">
        <v>8</v>
      </c>
      <c r="M1059">
        <v>0.97389656199993602</v>
      </c>
      <c r="N1059" t="s">
        <v>7</v>
      </c>
      <c r="O1059">
        <v>1.53689515600126</v>
      </c>
      <c r="P1059" t="s">
        <v>8</v>
      </c>
      <c r="Q1059">
        <v>1.74621213499995</v>
      </c>
      <c r="R1059" t="s">
        <v>7</v>
      </c>
      <c r="S1059">
        <v>2.3306491140010599</v>
      </c>
      <c r="T1059" t="s">
        <v>8</v>
      </c>
      <c r="U1059">
        <v>2.4849954680012099</v>
      </c>
      <c r="V1059" t="s">
        <v>7</v>
      </c>
      <c r="W1059">
        <v>3.0786938529999999</v>
      </c>
      <c r="X1059" t="s">
        <v>8</v>
      </c>
      <c r="Y1059">
        <v>3.3117774990005202</v>
      </c>
      <c r="Z1059" t="s">
        <v>7</v>
      </c>
      <c r="AA1059">
        <v>3.91158588400139</v>
      </c>
      <c r="AB1059" t="s">
        <v>8</v>
      </c>
      <c r="AC1059">
        <v>4.1132127590008096</v>
      </c>
      <c r="AD1059" t="s">
        <v>7</v>
      </c>
      <c r="AE1059">
        <v>4.7077741650009504</v>
      </c>
      <c r="AF1059" t="s">
        <v>8</v>
      </c>
      <c r="AG1059">
        <v>4.90689676900001</v>
      </c>
      <c r="AH1059" t="s">
        <v>4</v>
      </c>
      <c r="AI1059">
        <v>5.9422704140015403</v>
      </c>
    </row>
    <row r="1060" spans="1:119" x14ac:dyDescent="0.25">
      <c r="A1060" s="7">
        <v>42929</v>
      </c>
      <c r="B1060" s="3" t="s">
        <v>56</v>
      </c>
      <c r="C1060" s="3">
        <f>(COUNT(UserTrials[[#This Row],[Event 1]:[Time 56]])-2)/2</f>
        <v>27</v>
      </c>
      <c r="D1060">
        <v>251</v>
      </c>
      <c r="E1060" t="s">
        <v>52</v>
      </c>
      <c r="F1060" t="s">
        <v>6</v>
      </c>
      <c r="G1060" t="s">
        <v>44</v>
      </c>
      <c r="H1060" t="s">
        <v>3</v>
      </c>
      <c r="I1060" s="1">
        <v>1.06770003185374E-5</v>
      </c>
      <c r="J1060" t="s">
        <v>7</v>
      </c>
      <c r="K1060">
        <v>12.8615728080003</v>
      </c>
      <c r="L1060" t="s">
        <v>8</v>
      </c>
      <c r="M1060">
        <v>12.9285281200009</v>
      </c>
      <c r="N1060" t="s">
        <v>7</v>
      </c>
      <c r="O1060">
        <v>13.1768205160005</v>
      </c>
      <c r="P1060" t="s">
        <v>8</v>
      </c>
      <c r="Q1060">
        <v>13.238950984001301</v>
      </c>
      <c r="R1060" t="s">
        <v>7</v>
      </c>
      <c r="S1060">
        <v>13.7767716090002</v>
      </c>
      <c r="T1060" t="s">
        <v>8</v>
      </c>
      <c r="U1060">
        <v>13.8450921300009</v>
      </c>
      <c r="V1060" t="s">
        <v>7</v>
      </c>
      <c r="W1060">
        <v>14.0628684840012</v>
      </c>
      <c r="X1060" t="s">
        <v>8</v>
      </c>
      <c r="Y1060">
        <v>14.1427445259996</v>
      </c>
      <c r="Z1060" t="s">
        <v>7</v>
      </c>
      <c r="AA1060">
        <v>14.531131712999899</v>
      </c>
      <c r="AB1060" t="s">
        <v>8</v>
      </c>
      <c r="AC1060">
        <v>14.594477337999701</v>
      </c>
      <c r="AD1060" t="s">
        <v>7</v>
      </c>
      <c r="AE1060">
        <v>14.685774212999601</v>
      </c>
      <c r="AF1060" t="s">
        <v>8</v>
      </c>
      <c r="AG1060">
        <v>14.738640723000501</v>
      </c>
      <c r="AH1060" t="s">
        <v>7</v>
      </c>
      <c r="AI1060">
        <v>15.1629672340004</v>
      </c>
      <c r="AJ1060" t="s">
        <v>8</v>
      </c>
      <c r="AK1060">
        <v>15.224090411000301</v>
      </c>
      <c r="AL1060" t="s">
        <v>7</v>
      </c>
      <c r="AM1060">
        <v>15.584259838000399</v>
      </c>
      <c r="AN1060" t="s">
        <v>8</v>
      </c>
      <c r="AO1060">
        <v>15.6410540560009</v>
      </c>
      <c r="AP1060" t="s">
        <v>7</v>
      </c>
      <c r="AQ1060">
        <v>15.718825202000501</v>
      </c>
      <c r="AR1060" t="s">
        <v>8</v>
      </c>
      <c r="AS1060">
        <v>15.7847817649999</v>
      </c>
      <c r="AT1060" t="s">
        <v>7</v>
      </c>
      <c r="AU1060">
        <v>16.030246399999601</v>
      </c>
      <c r="AV1060" t="s">
        <v>8</v>
      </c>
      <c r="AW1060">
        <v>16.078004316999699</v>
      </c>
      <c r="AX1060" t="s">
        <v>7</v>
      </c>
      <c r="AY1060">
        <v>16.166108430999799</v>
      </c>
      <c r="AZ1060" t="s">
        <v>8</v>
      </c>
      <c r="BA1060">
        <v>16.221446659999799</v>
      </c>
      <c r="BB1060" t="s">
        <v>7</v>
      </c>
      <c r="BC1060">
        <v>16.331364108000301</v>
      </c>
      <c r="BD1060" t="s">
        <v>8</v>
      </c>
      <c r="BE1060">
        <v>16.403795461999799</v>
      </c>
      <c r="BF1060" t="s">
        <v>7</v>
      </c>
      <c r="BG1060">
        <v>17.581388847000198</v>
      </c>
      <c r="BH1060" t="s">
        <v>8</v>
      </c>
      <c r="BI1060">
        <v>17.634838952000699</v>
      </c>
      <c r="BJ1060" t="s">
        <v>7</v>
      </c>
      <c r="BK1060">
        <v>18.0273415030005</v>
      </c>
      <c r="BL1060" t="s">
        <v>8</v>
      </c>
      <c r="BM1060">
        <v>18.075664837000598</v>
      </c>
      <c r="BN1060" t="s">
        <v>7</v>
      </c>
      <c r="BO1060">
        <v>18.181135097000102</v>
      </c>
      <c r="BP1060" t="s">
        <v>8</v>
      </c>
      <c r="BQ1060">
        <v>18.225056451001301</v>
      </c>
      <c r="BR1060" t="s">
        <v>7</v>
      </c>
      <c r="BS1060">
        <v>18.307679837000201</v>
      </c>
      <c r="BT1060" t="s">
        <v>8</v>
      </c>
      <c r="BU1060">
        <v>18.361505097000101</v>
      </c>
      <c r="BV1060" t="s">
        <v>7</v>
      </c>
      <c r="BW1060">
        <v>18.806828534001301</v>
      </c>
      <c r="BX1060" t="s">
        <v>8</v>
      </c>
      <c r="BY1060">
        <v>18.8702917640002</v>
      </c>
      <c r="BZ1060" t="s">
        <v>7</v>
      </c>
      <c r="CA1060">
        <v>19.259933743000101</v>
      </c>
      <c r="CB1060" t="s">
        <v>8</v>
      </c>
      <c r="CC1060">
        <v>19.308258430000901</v>
      </c>
      <c r="CD1060" t="s">
        <v>7</v>
      </c>
      <c r="CE1060">
        <v>19.3966411380006</v>
      </c>
      <c r="CF1060" t="s">
        <v>8</v>
      </c>
      <c r="CG1060">
        <v>19.458303743000201</v>
      </c>
      <c r="CH1060" t="s">
        <v>7</v>
      </c>
      <c r="CI1060">
        <v>19.556157439999801</v>
      </c>
      <c r="CJ1060" t="s">
        <v>8</v>
      </c>
      <c r="CK1060">
        <v>19.626142545001098</v>
      </c>
      <c r="CL1060" t="s">
        <v>7</v>
      </c>
      <c r="CM1060">
        <v>20.016609575999599</v>
      </c>
      <c r="CN1060" t="s">
        <v>8</v>
      </c>
      <c r="CO1060">
        <v>20.057500461</v>
      </c>
      <c r="CP1060" t="s">
        <v>7</v>
      </c>
      <c r="CQ1060">
        <v>20.146207232000901</v>
      </c>
      <c r="CR1060" t="s">
        <v>8</v>
      </c>
      <c r="CS1060">
        <v>20.198262388001201</v>
      </c>
      <c r="CT1060" t="s">
        <v>7</v>
      </c>
      <c r="CU1060">
        <v>20.3030555650002</v>
      </c>
      <c r="CV1060" t="s">
        <v>8</v>
      </c>
      <c r="CW1060">
        <v>20.3583541070001</v>
      </c>
      <c r="CX1060" t="s">
        <v>7</v>
      </c>
      <c r="CY1060">
        <v>20.4457922319998</v>
      </c>
      <c r="CZ1060" t="s">
        <v>8</v>
      </c>
      <c r="DA1060">
        <v>20.510177752999802</v>
      </c>
      <c r="DB1060" t="s">
        <v>7</v>
      </c>
      <c r="DC1060">
        <v>20.622170357000801</v>
      </c>
      <c r="DD1060" t="s">
        <v>8</v>
      </c>
      <c r="DE1060">
        <v>20.686657648000601</v>
      </c>
      <c r="DF1060" t="s">
        <v>7</v>
      </c>
      <c r="DG1060">
        <v>21.075425044000401</v>
      </c>
      <c r="DH1060" t="s">
        <v>8</v>
      </c>
      <c r="DI1060">
        <v>21.123743481000901</v>
      </c>
      <c r="DJ1060" t="s">
        <v>7</v>
      </c>
      <c r="DK1060">
        <v>21.2211686379996</v>
      </c>
      <c r="DL1060" t="s">
        <v>8</v>
      </c>
      <c r="DM1060">
        <v>21.274644418999699</v>
      </c>
      <c r="DN1060" t="s">
        <v>4</v>
      </c>
      <c r="DO1060">
        <v>25.599023896000201</v>
      </c>
    </row>
    <row r="1061" spans="1:119" x14ac:dyDescent="0.25">
      <c r="A1061" s="7">
        <v>42929</v>
      </c>
      <c r="B1061" s="3" t="s">
        <v>56</v>
      </c>
      <c r="C1061" s="3">
        <f>(COUNT(UserTrials[[#This Row],[Event 1]:[Time 56]])-2)/2</f>
        <v>27</v>
      </c>
      <c r="D1061">
        <v>252</v>
      </c>
      <c r="E1061" t="s">
        <v>52</v>
      </c>
      <c r="F1061" t="s">
        <v>6</v>
      </c>
      <c r="G1061" t="s">
        <v>44</v>
      </c>
      <c r="H1061" t="s">
        <v>3</v>
      </c>
      <c r="I1061" s="1">
        <v>6.8230001488700501E-6</v>
      </c>
      <c r="J1061" t="s">
        <v>7</v>
      </c>
      <c r="K1061">
        <v>5.7360480709994501</v>
      </c>
      <c r="L1061" t="s">
        <v>8</v>
      </c>
      <c r="M1061">
        <v>5.7981384360009498</v>
      </c>
      <c r="N1061" t="s">
        <v>7</v>
      </c>
      <c r="O1061">
        <v>5.9904292690007397</v>
      </c>
      <c r="P1061" t="s">
        <v>8</v>
      </c>
      <c r="Q1061">
        <v>6.0861830710000504</v>
      </c>
      <c r="R1061" t="s">
        <v>7</v>
      </c>
      <c r="S1061">
        <v>6.6212824459998902</v>
      </c>
      <c r="T1061" t="s">
        <v>8</v>
      </c>
      <c r="U1061">
        <v>6.6857759350004899</v>
      </c>
      <c r="V1061" t="s">
        <v>7</v>
      </c>
      <c r="W1061">
        <v>6.9293769249998096</v>
      </c>
      <c r="X1061" t="s">
        <v>8</v>
      </c>
      <c r="Y1061">
        <v>7.0024774979992799</v>
      </c>
      <c r="Z1061" t="s">
        <v>7</v>
      </c>
      <c r="AA1061">
        <v>7.3927864560009704</v>
      </c>
      <c r="AB1061" t="s">
        <v>8</v>
      </c>
      <c r="AC1061">
        <v>7.4407639040000504</v>
      </c>
      <c r="AD1061" t="s">
        <v>7</v>
      </c>
      <c r="AE1061">
        <v>7.5281436429995603</v>
      </c>
      <c r="AF1061" t="s">
        <v>8</v>
      </c>
      <c r="AG1061">
        <v>7.5987125499996102</v>
      </c>
      <c r="AH1061" t="s">
        <v>7</v>
      </c>
      <c r="AI1061">
        <v>8.0489594240007101</v>
      </c>
      <c r="AJ1061" t="s">
        <v>8</v>
      </c>
      <c r="AK1061">
        <v>8.1054846850001905</v>
      </c>
      <c r="AL1061" t="s">
        <v>7</v>
      </c>
      <c r="AM1061">
        <v>8.4727866120010695</v>
      </c>
      <c r="AN1061" t="s">
        <v>8</v>
      </c>
      <c r="AO1061">
        <v>8.5409860910003701</v>
      </c>
      <c r="AP1061" t="s">
        <v>7</v>
      </c>
      <c r="AQ1061">
        <v>8.6304072370003198</v>
      </c>
      <c r="AR1061" t="s">
        <v>8</v>
      </c>
      <c r="AS1061">
        <v>8.6908428099995891</v>
      </c>
      <c r="AT1061" t="s">
        <v>7</v>
      </c>
      <c r="AU1061">
        <v>9.0515097370007407</v>
      </c>
      <c r="AV1061" t="s">
        <v>8</v>
      </c>
      <c r="AW1061">
        <v>9.1148264029998192</v>
      </c>
      <c r="AX1061" t="s">
        <v>7</v>
      </c>
      <c r="AY1061">
        <v>9.1787755179993802</v>
      </c>
      <c r="AZ1061" t="s">
        <v>8</v>
      </c>
      <c r="BA1061">
        <v>9.2433976009997405</v>
      </c>
      <c r="BB1061" t="s">
        <v>7</v>
      </c>
      <c r="BC1061">
        <v>9.3387628090004</v>
      </c>
      <c r="BD1061" t="s">
        <v>8</v>
      </c>
      <c r="BE1061">
        <v>9.4037315069999696</v>
      </c>
      <c r="BF1061" t="s">
        <v>7</v>
      </c>
      <c r="BG1061">
        <v>10.523422964999501</v>
      </c>
      <c r="BH1061" t="s">
        <v>8</v>
      </c>
      <c r="BI1061">
        <v>10.5857300480001</v>
      </c>
      <c r="BJ1061" t="s">
        <v>7</v>
      </c>
      <c r="BK1061">
        <v>10.9763071840006</v>
      </c>
      <c r="BL1061" t="s">
        <v>8</v>
      </c>
      <c r="BM1061">
        <v>11.0246826519996</v>
      </c>
      <c r="BN1061" t="s">
        <v>7</v>
      </c>
      <c r="BO1061">
        <v>11.110427495999801</v>
      </c>
      <c r="BP1061" t="s">
        <v>8</v>
      </c>
      <c r="BQ1061">
        <v>11.1677591629995</v>
      </c>
      <c r="BR1061" t="s">
        <v>7</v>
      </c>
      <c r="BS1061">
        <v>11.2560866109997</v>
      </c>
      <c r="BT1061" t="s">
        <v>8</v>
      </c>
      <c r="BU1061">
        <v>11.3185935380006</v>
      </c>
      <c r="BV1061" t="s">
        <v>7</v>
      </c>
      <c r="BW1061">
        <v>11.712162808000301</v>
      </c>
      <c r="BX1061" t="s">
        <v>8</v>
      </c>
      <c r="BY1061">
        <v>11.773079267000799</v>
      </c>
      <c r="BZ1061" t="s">
        <v>7</v>
      </c>
      <c r="CA1061">
        <v>12.1353415579997</v>
      </c>
      <c r="CB1061" t="s">
        <v>8</v>
      </c>
      <c r="CC1061">
        <v>12.1970129119999</v>
      </c>
      <c r="CD1061" t="s">
        <v>7</v>
      </c>
      <c r="CE1061">
        <v>12.2874709850002</v>
      </c>
      <c r="CF1061" t="s">
        <v>8</v>
      </c>
      <c r="CG1061">
        <v>12.3559886940001</v>
      </c>
      <c r="CH1061" t="s">
        <v>7</v>
      </c>
      <c r="CI1061">
        <v>12.446635255999301</v>
      </c>
      <c r="CJ1061" t="s">
        <v>8</v>
      </c>
      <c r="CK1061">
        <v>12.5064566620003</v>
      </c>
      <c r="CL1061" t="s">
        <v>7</v>
      </c>
      <c r="CM1061">
        <v>12.931534422999899</v>
      </c>
      <c r="CN1061" t="s">
        <v>8</v>
      </c>
      <c r="CO1061">
        <v>12.9766224430004</v>
      </c>
      <c r="CP1061" t="s">
        <v>7</v>
      </c>
      <c r="CQ1061">
        <v>13.0614092140003</v>
      </c>
      <c r="CR1061" t="s">
        <v>8</v>
      </c>
      <c r="CS1061">
        <v>13.127093381001</v>
      </c>
      <c r="CT1061" t="s">
        <v>7</v>
      </c>
      <c r="CU1061">
        <v>13.2122789540007</v>
      </c>
      <c r="CV1061" t="s">
        <v>8</v>
      </c>
      <c r="CW1061">
        <v>13.2767882250009</v>
      </c>
      <c r="CX1061" t="s">
        <v>7</v>
      </c>
      <c r="CY1061">
        <v>13.3673458289995</v>
      </c>
      <c r="CZ1061" t="s">
        <v>8</v>
      </c>
      <c r="DA1061">
        <v>13.430005047001</v>
      </c>
      <c r="DB1061" t="s">
        <v>7</v>
      </c>
      <c r="DC1061">
        <v>13.5319187450004</v>
      </c>
      <c r="DD1061" t="s">
        <v>8</v>
      </c>
      <c r="DE1061">
        <v>13.605102808</v>
      </c>
      <c r="DF1061" t="s">
        <v>7</v>
      </c>
      <c r="DG1061">
        <v>13.9644040580005</v>
      </c>
      <c r="DH1061" t="s">
        <v>8</v>
      </c>
      <c r="DI1061">
        <v>14.0194559329993</v>
      </c>
      <c r="DJ1061" t="s">
        <v>7</v>
      </c>
      <c r="DK1061">
        <v>14.110605412000901</v>
      </c>
      <c r="DL1061" t="s">
        <v>8</v>
      </c>
      <c r="DM1061">
        <v>14.1806850989996</v>
      </c>
      <c r="DN1061" t="s">
        <v>4</v>
      </c>
      <c r="DO1061">
        <v>15.5631630669995</v>
      </c>
    </row>
    <row r="1062" spans="1:119" x14ac:dyDescent="0.25">
      <c r="A1062" s="7">
        <v>42929</v>
      </c>
      <c r="B1062" s="3" t="s">
        <v>56</v>
      </c>
      <c r="C1062" s="3">
        <f>(COUNT(UserTrials[[#This Row],[Event 1]:[Time 56]])-2)/2</f>
        <v>27</v>
      </c>
      <c r="D1062">
        <v>253</v>
      </c>
      <c r="E1062" t="s">
        <v>52</v>
      </c>
      <c r="F1062" t="s">
        <v>6</v>
      </c>
      <c r="G1062" t="s">
        <v>44</v>
      </c>
      <c r="H1062" t="s">
        <v>3</v>
      </c>
      <c r="I1062" s="1">
        <v>1.2656000762945E-5</v>
      </c>
      <c r="J1062" t="s">
        <v>7</v>
      </c>
      <c r="K1062">
        <v>1.89101713500167</v>
      </c>
      <c r="L1062" t="s">
        <v>8</v>
      </c>
      <c r="M1062">
        <v>1.96269343700078</v>
      </c>
      <c r="N1062" t="s">
        <v>7</v>
      </c>
      <c r="O1062">
        <v>2.1785372390004301</v>
      </c>
      <c r="P1062" t="s">
        <v>8</v>
      </c>
      <c r="Q1062">
        <v>2.2518893220003502</v>
      </c>
      <c r="R1062" t="s">
        <v>7</v>
      </c>
      <c r="S1062">
        <v>2.7615189050011302</v>
      </c>
      <c r="T1062" t="s">
        <v>8</v>
      </c>
      <c r="U1062">
        <v>2.83244479099994</v>
      </c>
      <c r="V1062" t="s">
        <v>7</v>
      </c>
      <c r="W1062">
        <v>3.0803396340015698</v>
      </c>
      <c r="X1062" t="s">
        <v>8</v>
      </c>
      <c r="Y1062">
        <v>3.1503841660014502</v>
      </c>
      <c r="Z1062" t="s">
        <v>7</v>
      </c>
      <c r="AA1062">
        <v>3.54519114499998</v>
      </c>
      <c r="AB1062" t="s">
        <v>8</v>
      </c>
      <c r="AC1062">
        <v>3.5985522910013898</v>
      </c>
      <c r="AD1062" t="s">
        <v>7</v>
      </c>
      <c r="AE1062">
        <v>3.6874667700012602</v>
      </c>
      <c r="AF1062" t="s">
        <v>8</v>
      </c>
      <c r="AG1062">
        <v>3.7586296860008499</v>
      </c>
      <c r="AH1062" t="s">
        <v>7</v>
      </c>
      <c r="AI1062">
        <v>4.2410544780013799</v>
      </c>
      <c r="AJ1062" t="s">
        <v>8</v>
      </c>
      <c r="AK1062">
        <v>4.3184132280002796</v>
      </c>
      <c r="AL1062" t="s">
        <v>7</v>
      </c>
      <c r="AM1062">
        <v>4.6801368730011701</v>
      </c>
      <c r="AN1062" t="s">
        <v>8</v>
      </c>
      <c r="AO1062">
        <v>4.7280087480012298</v>
      </c>
      <c r="AP1062" t="s">
        <v>7</v>
      </c>
      <c r="AQ1062">
        <v>4.83142718599992</v>
      </c>
      <c r="AR1062" t="s">
        <v>8</v>
      </c>
      <c r="AS1062">
        <v>4.8889545300007704</v>
      </c>
      <c r="AT1062" t="s">
        <v>7</v>
      </c>
      <c r="AU1062">
        <v>5.1327832800015996</v>
      </c>
      <c r="AV1062" t="s">
        <v>8</v>
      </c>
      <c r="AW1062">
        <v>5.1894037480014896</v>
      </c>
      <c r="AX1062" t="s">
        <v>7</v>
      </c>
      <c r="AY1062">
        <v>5.2799652070007097</v>
      </c>
      <c r="AZ1062" t="s">
        <v>8</v>
      </c>
      <c r="BA1062">
        <v>5.3426810920009302</v>
      </c>
      <c r="BB1062" t="s">
        <v>7</v>
      </c>
      <c r="BC1062">
        <v>5.4393584360004699</v>
      </c>
      <c r="BD1062" t="s">
        <v>8</v>
      </c>
      <c r="BE1062">
        <v>5.49989104000087</v>
      </c>
      <c r="BF1062" t="s">
        <v>7</v>
      </c>
      <c r="BG1062">
        <v>6.5971926540005299</v>
      </c>
      <c r="BH1062" t="s">
        <v>8</v>
      </c>
      <c r="BI1062">
        <v>6.6677314560001797</v>
      </c>
      <c r="BJ1062" t="s">
        <v>7</v>
      </c>
      <c r="BK1062">
        <v>7.0639500500001304</v>
      </c>
      <c r="BL1062" t="s">
        <v>8</v>
      </c>
      <c r="BM1062">
        <v>7.1081546330005896</v>
      </c>
      <c r="BN1062" t="s">
        <v>7</v>
      </c>
      <c r="BO1062">
        <v>7.1906708830010704</v>
      </c>
      <c r="BP1062" t="s">
        <v>8</v>
      </c>
      <c r="BQ1062">
        <v>7.2599416120010503</v>
      </c>
      <c r="BR1062" t="s">
        <v>7</v>
      </c>
      <c r="BS1062">
        <v>7.3310741640016204</v>
      </c>
      <c r="BT1062" t="s">
        <v>8</v>
      </c>
      <c r="BU1062">
        <v>7.4059106220011</v>
      </c>
      <c r="BV1062" t="s">
        <v>7</v>
      </c>
      <c r="BW1062">
        <v>7.7996329659999901</v>
      </c>
      <c r="BX1062" t="s">
        <v>8</v>
      </c>
      <c r="BY1062">
        <v>7.8519534350016302</v>
      </c>
      <c r="BZ1062" t="s">
        <v>7</v>
      </c>
      <c r="CA1062">
        <v>8.2454507780003006</v>
      </c>
      <c r="CB1062" t="s">
        <v>8</v>
      </c>
      <c r="CC1062">
        <v>8.3070922890001295</v>
      </c>
      <c r="CD1062" t="s">
        <v>7</v>
      </c>
      <c r="CE1062">
        <v>8.3976725490010704</v>
      </c>
      <c r="CF1062" t="s">
        <v>8</v>
      </c>
      <c r="CG1062">
        <v>8.4606485390013404</v>
      </c>
      <c r="CH1062" t="s">
        <v>7</v>
      </c>
      <c r="CI1062">
        <v>8.5574367160006606</v>
      </c>
      <c r="CJ1062" t="s">
        <v>8</v>
      </c>
      <c r="CK1062">
        <v>8.6204096320016106</v>
      </c>
      <c r="CL1062" t="s">
        <v>7</v>
      </c>
      <c r="CM1062">
        <v>8.9819684860012696</v>
      </c>
      <c r="CN1062" t="s">
        <v>8</v>
      </c>
      <c r="CO1062">
        <v>9.0299367160005204</v>
      </c>
      <c r="CP1062" t="s">
        <v>7</v>
      </c>
      <c r="CQ1062">
        <v>9.12829140300164</v>
      </c>
      <c r="CR1062" t="s">
        <v>8</v>
      </c>
      <c r="CS1062">
        <v>9.1911840590000793</v>
      </c>
      <c r="CT1062" t="s">
        <v>7</v>
      </c>
      <c r="CU1062">
        <v>9.2771345280016195</v>
      </c>
      <c r="CV1062" t="s">
        <v>8</v>
      </c>
      <c r="CW1062">
        <v>9.3426220280016405</v>
      </c>
      <c r="CX1062" t="s">
        <v>7</v>
      </c>
      <c r="CY1062">
        <v>9.4380598400002693</v>
      </c>
      <c r="CZ1062" t="s">
        <v>8</v>
      </c>
      <c r="DA1062">
        <v>9.4999941109999693</v>
      </c>
      <c r="DB1062" t="s">
        <v>7</v>
      </c>
      <c r="DC1062">
        <v>9.6045992670005909</v>
      </c>
      <c r="DD1062" t="s">
        <v>8</v>
      </c>
      <c r="DE1062">
        <v>9.6778555690016201</v>
      </c>
      <c r="DF1062" t="s">
        <v>7</v>
      </c>
      <c r="DG1062">
        <v>10.0709753090013</v>
      </c>
      <c r="DH1062" t="s">
        <v>8</v>
      </c>
      <c r="DI1062">
        <v>10.1259376530015</v>
      </c>
      <c r="DJ1062" t="s">
        <v>7</v>
      </c>
      <c r="DK1062">
        <v>10.221124476000099</v>
      </c>
      <c r="DL1062" t="s">
        <v>8</v>
      </c>
      <c r="DM1062">
        <v>10.2922818189999</v>
      </c>
      <c r="DN1062" t="s">
        <v>4</v>
      </c>
      <c r="DO1062">
        <v>11.323995256001499</v>
      </c>
    </row>
    <row r="1063" spans="1:119" x14ac:dyDescent="0.25">
      <c r="A1063" s="7">
        <v>42929</v>
      </c>
      <c r="B1063" s="3" t="s">
        <v>56</v>
      </c>
      <c r="C1063" s="3">
        <f>(COUNT(UserTrials[[#This Row],[Event 1]:[Time 56]])-2)/2</f>
        <v>27</v>
      </c>
      <c r="D1063">
        <v>254</v>
      </c>
      <c r="E1063" t="s">
        <v>52</v>
      </c>
      <c r="F1063" t="s">
        <v>6</v>
      </c>
      <c r="G1063" t="s">
        <v>44</v>
      </c>
      <c r="H1063" t="s">
        <v>3</v>
      </c>
      <c r="I1063" s="1">
        <v>9.7390002338215692E-6</v>
      </c>
      <c r="J1063" t="s">
        <v>7</v>
      </c>
      <c r="K1063">
        <v>2.29564088400002</v>
      </c>
      <c r="L1063" t="s">
        <v>8</v>
      </c>
      <c r="M1063">
        <v>2.36847333200057</v>
      </c>
      <c r="N1063" t="s">
        <v>7</v>
      </c>
      <c r="O1063">
        <v>2.5840085399995498</v>
      </c>
      <c r="P1063" t="s">
        <v>8</v>
      </c>
      <c r="Q1063">
        <v>2.6543523939999401</v>
      </c>
      <c r="R1063" t="s">
        <v>7</v>
      </c>
      <c r="S1063">
        <v>3.1661882280004598</v>
      </c>
      <c r="T1063" t="s">
        <v>8</v>
      </c>
      <c r="U1063">
        <v>3.2220817689994798</v>
      </c>
      <c r="V1063" t="s">
        <v>7</v>
      </c>
      <c r="W1063">
        <v>3.47138463400006</v>
      </c>
      <c r="X1063" t="s">
        <v>8</v>
      </c>
      <c r="Y1063">
        <v>3.5470407800003101</v>
      </c>
      <c r="Z1063" t="s">
        <v>7</v>
      </c>
      <c r="AA1063">
        <v>3.9120264569992198</v>
      </c>
      <c r="AB1063" t="s">
        <v>8</v>
      </c>
      <c r="AC1063">
        <v>3.95784525899944</v>
      </c>
      <c r="AD1063" t="s">
        <v>7</v>
      </c>
      <c r="AE1063">
        <v>4.0651694249991097</v>
      </c>
      <c r="AF1063" t="s">
        <v>8</v>
      </c>
      <c r="AG1063">
        <v>4.1166008839991202</v>
      </c>
      <c r="AH1063" t="s">
        <v>7</v>
      </c>
      <c r="AI1063">
        <v>4.5985678100005298</v>
      </c>
      <c r="AJ1063" t="s">
        <v>8</v>
      </c>
      <c r="AK1063">
        <v>4.6449245809999402</v>
      </c>
      <c r="AL1063" t="s">
        <v>7</v>
      </c>
      <c r="AM1063">
        <v>4.9757314559992603</v>
      </c>
      <c r="AN1063" t="s">
        <v>8</v>
      </c>
      <c r="AO1063">
        <v>5.0301342170005201</v>
      </c>
      <c r="AP1063" t="s">
        <v>7</v>
      </c>
      <c r="AQ1063">
        <v>5.1257039560004998</v>
      </c>
      <c r="AR1063" t="s">
        <v>8</v>
      </c>
      <c r="AS1063">
        <v>5.1976080189997402</v>
      </c>
      <c r="AT1063" t="s">
        <v>7</v>
      </c>
      <c r="AU1063">
        <v>5.4426858829992799</v>
      </c>
      <c r="AV1063" t="s">
        <v>8</v>
      </c>
      <c r="AW1063">
        <v>5.4912331750001604</v>
      </c>
      <c r="AX1063" t="s">
        <v>7</v>
      </c>
      <c r="AY1063">
        <v>5.5725345810005802</v>
      </c>
      <c r="AZ1063" t="s">
        <v>8</v>
      </c>
      <c r="BA1063">
        <v>5.6327657790006898</v>
      </c>
      <c r="BB1063" t="s">
        <v>7</v>
      </c>
      <c r="BC1063">
        <v>5.7321336950008099</v>
      </c>
      <c r="BD1063" t="s">
        <v>8</v>
      </c>
      <c r="BE1063">
        <v>5.7849132270002803</v>
      </c>
      <c r="BF1063" t="s">
        <v>7</v>
      </c>
      <c r="BG1063">
        <v>6.8527695279990404</v>
      </c>
      <c r="BH1063" t="s">
        <v>8</v>
      </c>
      <c r="BI1063">
        <v>6.9073765600005501</v>
      </c>
      <c r="BJ1063" t="s">
        <v>7</v>
      </c>
      <c r="BK1063">
        <v>7.33144791400081</v>
      </c>
      <c r="BL1063" t="s">
        <v>8</v>
      </c>
      <c r="BM1063">
        <v>7.3781531219992704</v>
      </c>
      <c r="BN1063" t="s">
        <v>7</v>
      </c>
      <c r="BO1063">
        <v>7.4660417680006503</v>
      </c>
      <c r="BP1063" t="s">
        <v>8</v>
      </c>
      <c r="BQ1063">
        <v>7.5216262989997604</v>
      </c>
      <c r="BR1063" t="s">
        <v>7</v>
      </c>
      <c r="BS1063">
        <v>7.6026422359991503</v>
      </c>
      <c r="BT1063" t="s">
        <v>8</v>
      </c>
      <c r="BU1063">
        <v>7.6565809339990603</v>
      </c>
      <c r="BV1063" t="s">
        <v>7</v>
      </c>
      <c r="BW1063">
        <v>8.0497089550008205</v>
      </c>
      <c r="BX1063" t="s">
        <v>8</v>
      </c>
      <c r="BY1063">
        <v>8.1124374440005305</v>
      </c>
      <c r="BZ1063" t="s">
        <v>7</v>
      </c>
      <c r="CA1063">
        <v>8.5051172879993793</v>
      </c>
      <c r="CB1063" t="s">
        <v>8</v>
      </c>
      <c r="CC1063">
        <v>8.56186478800009</v>
      </c>
      <c r="CD1063" t="s">
        <v>7</v>
      </c>
      <c r="CE1063">
        <v>8.6505623920002108</v>
      </c>
      <c r="CF1063" t="s">
        <v>8</v>
      </c>
      <c r="CG1063">
        <v>8.7025948400005202</v>
      </c>
      <c r="CH1063" t="s">
        <v>7</v>
      </c>
      <c r="CI1063">
        <v>8.7944556729999004</v>
      </c>
      <c r="CJ1063" t="s">
        <v>8</v>
      </c>
      <c r="CK1063">
        <v>8.8646247880005795</v>
      </c>
      <c r="CL1063" t="s">
        <v>7</v>
      </c>
      <c r="CM1063">
        <v>9.3090943709994391</v>
      </c>
      <c r="CN1063" t="s">
        <v>8</v>
      </c>
      <c r="CO1063">
        <v>9.3584168710003706</v>
      </c>
      <c r="CP1063" t="s">
        <v>7</v>
      </c>
      <c r="CQ1063">
        <v>9.4471189539999596</v>
      </c>
      <c r="CR1063" t="s">
        <v>8</v>
      </c>
      <c r="CS1063">
        <v>9.5102341629990406</v>
      </c>
      <c r="CT1063" t="s">
        <v>7</v>
      </c>
      <c r="CU1063">
        <v>9.5992872360002295</v>
      </c>
      <c r="CV1063" t="s">
        <v>8</v>
      </c>
      <c r="CW1063">
        <v>9.6512244749992497</v>
      </c>
      <c r="CX1063" t="s">
        <v>7</v>
      </c>
      <c r="CY1063">
        <v>9.7506357250003894</v>
      </c>
      <c r="CZ1063" t="s">
        <v>8</v>
      </c>
      <c r="DA1063">
        <v>9.8140684859990799</v>
      </c>
      <c r="DB1063" t="s">
        <v>7</v>
      </c>
      <c r="DC1063">
        <v>9.91826442300043</v>
      </c>
      <c r="DD1063" t="s">
        <v>8</v>
      </c>
      <c r="DE1063">
        <v>9.9898496309997409</v>
      </c>
      <c r="DF1063" t="s">
        <v>7</v>
      </c>
      <c r="DG1063">
        <v>10.415774995999501</v>
      </c>
      <c r="DH1063" t="s">
        <v>8</v>
      </c>
      <c r="DI1063">
        <v>10.474917391999</v>
      </c>
      <c r="DJ1063" t="s">
        <v>7</v>
      </c>
      <c r="DK1063">
        <v>10.5639033810002</v>
      </c>
      <c r="DL1063" t="s">
        <v>8</v>
      </c>
      <c r="DM1063">
        <v>10.626419265999999</v>
      </c>
      <c r="DN1063" t="s">
        <v>4</v>
      </c>
      <c r="DO1063">
        <v>11.4240480160005</v>
      </c>
    </row>
    <row r="1064" spans="1:119" x14ac:dyDescent="0.25">
      <c r="A1064" s="7">
        <v>42929</v>
      </c>
      <c r="B1064" s="3" t="s">
        <v>56</v>
      </c>
      <c r="C1064" s="3">
        <f>(COUNT(UserTrials[[#This Row],[Event 1]:[Time 56]])-2)/2</f>
        <v>27</v>
      </c>
      <c r="D1064">
        <v>255</v>
      </c>
      <c r="E1064" t="s">
        <v>52</v>
      </c>
      <c r="F1064" t="s">
        <v>6</v>
      </c>
      <c r="G1064" t="s">
        <v>44</v>
      </c>
      <c r="H1064" t="s">
        <v>3</v>
      </c>
      <c r="I1064" s="1">
        <v>8.5940009739715606E-6</v>
      </c>
      <c r="J1064" t="s">
        <v>7</v>
      </c>
      <c r="K1064">
        <v>1.2024436980009301</v>
      </c>
      <c r="L1064" t="s">
        <v>8</v>
      </c>
      <c r="M1064">
        <v>1.26430213499952</v>
      </c>
      <c r="N1064" t="s">
        <v>7</v>
      </c>
      <c r="O1064">
        <v>1.4794785410012901</v>
      </c>
      <c r="P1064" t="s">
        <v>8</v>
      </c>
      <c r="Q1064">
        <v>1.5602433330004699</v>
      </c>
      <c r="R1064" t="s">
        <v>7</v>
      </c>
      <c r="S1064">
        <v>2.0695423950000902</v>
      </c>
      <c r="T1064" t="s">
        <v>8</v>
      </c>
      <c r="U1064">
        <v>2.1244491140005199</v>
      </c>
      <c r="V1064" t="s">
        <v>7</v>
      </c>
      <c r="W1064">
        <v>2.3449198950002001</v>
      </c>
      <c r="X1064" t="s">
        <v>8</v>
      </c>
      <c r="Y1064">
        <v>2.4051264050012802</v>
      </c>
      <c r="Z1064" t="s">
        <v>7</v>
      </c>
      <c r="AA1064">
        <v>2.7984286970004102</v>
      </c>
      <c r="AB1064" t="s">
        <v>8</v>
      </c>
      <c r="AC1064">
        <v>2.8456698950012602</v>
      </c>
      <c r="AD1064" t="s">
        <v>7</v>
      </c>
      <c r="AE1064">
        <v>2.9238932799998998</v>
      </c>
      <c r="AF1064" t="s">
        <v>8</v>
      </c>
      <c r="AG1064">
        <v>2.9973847910005098</v>
      </c>
      <c r="AH1064" t="s">
        <v>7</v>
      </c>
      <c r="AI1064">
        <v>3.4434120300011202</v>
      </c>
      <c r="AJ1064" t="s">
        <v>8</v>
      </c>
      <c r="AK1064">
        <v>3.5070589050010299</v>
      </c>
      <c r="AL1064" t="s">
        <v>7</v>
      </c>
      <c r="AM1064">
        <v>3.8507169780004902</v>
      </c>
      <c r="AN1064" t="s">
        <v>8</v>
      </c>
      <c r="AO1064">
        <v>3.91526124899974</v>
      </c>
      <c r="AP1064" t="s">
        <v>7</v>
      </c>
      <c r="AQ1064">
        <v>4.0044966130008097</v>
      </c>
      <c r="AR1064" t="s">
        <v>8</v>
      </c>
      <c r="AS1064">
        <v>4.0668881239998802</v>
      </c>
      <c r="AT1064" t="s">
        <v>7</v>
      </c>
      <c r="AU1064">
        <v>4.3115301550005798</v>
      </c>
      <c r="AV1064" t="s">
        <v>8</v>
      </c>
      <c r="AW1064">
        <v>4.3526303110011204</v>
      </c>
      <c r="AX1064" t="s">
        <v>7</v>
      </c>
      <c r="AY1064">
        <v>4.4334178629996996</v>
      </c>
      <c r="AZ1064" t="s">
        <v>8</v>
      </c>
      <c r="BA1064">
        <v>4.5011878109999</v>
      </c>
      <c r="BB1064" t="s">
        <v>7</v>
      </c>
      <c r="BC1064">
        <v>4.6071720820000301</v>
      </c>
      <c r="BD1064" t="s">
        <v>8</v>
      </c>
      <c r="BE1064">
        <v>4.6722242690011599</v>
      </c>
      <c r="BF1064" t="s">
        <v>7</v>
      </c>
      <c r="BG1064">
        <v>5.7027629149997603</v>
      </c>
      <c r="BH1064" t="s">
        <v>8</v>
      </c>
      <c r="BI1064">
        <v>5.7747344250001298</v>
      </c>
      <c r="BJ1064" t="s">
        <v>7</v>
      </c>
      <c r="BK1064">
        <v>6.1688519769995702</v>
      </c>
      <c r="BL1064" t="s">
        <v>8</v>
      </c>
      <c r="BM1064">
        <v>6.2157977059996403</v>
      </c>
      <c r="BN1064" t="s">
        <v>7</v>
      </c>
      <c r="BO1064">
        <v>6.3051664040012803</v>
      </c>
      <c r="BP1064" t="s">
        <v>8</v>
      </c>
      <c r="BQ1064">
        <v>6.3662099459997901</v>
      </c>
      <c r="BR1064" t="s">
        <v>7</v>
      </c>
      <c r="BS1064">
        <v>6.4485027059999904</v>
      </c>
      <c r="BT1064" t="s">
        <v>8</v>
      </c>
      <c r="BU1064">
        <v>6.5191148930007303</v>
      </c>
      <c r="BV1064" t="s">
        <v>7</v>
      </c>
      <c r="BW1064">
        <v>6.90946833099951</v>
      </c>
      <c r="BX1064" t="s">
        <v>8</v>
      </c>
      <c r="BY1064">
        <v>6.95937182000125</v>
      </c>
      <c r="BZ1064" t="s">
        <v>7</v>
      </c>
      <c r="CA1064">
        <v>7.3505263509996404</v>
      </c>
      <c r="CB1064" t="s">
        <v>8</v>
      </c>
      <c r="CC1064">
        <v>7.3890862469997902</v>
      </c>
      <c r="CD1064" t="s">
        <v>7</v>
      </c>
      <c r="CE1064">
        <v>7.4853857779999</v>
      </c>
      <c r="CF1064" t="s">
        <v>8</v>
      </c>
      <c r="CG1064">
        <v>7.5586302579995301</v>
      </c>
      <c r="CH1064" t="s">
        <v>7</v>
      </c>
      <c r="CI1064">
        <v>7.6400530179998896</v>
      </c>
      <c r="CJ1064" t="s">
        <v>8</v>
      </c>
      <c r="CK1064">
        <v>7.7004577580009901</v>
      </c>
      <c r="CL1064" t="s">
        <v>7</v>
      </c>
      <c r="CM1064">
        <v>8.0964894240005307</v>
      </c>
      <c r="CN1064" t="s">
        <v>8</v>
      </c>
      <c r="CO1064">
        <v>8.1416872370009497</v>
      </c>
      <c r="CP1064" t="s">
        <v>7</v>
      </c>
      <c r="CQ1064">
        <v>8.2280235910002304</v>
      </c>
      <c r="CR1064" t="s">
        <v>8</v>
      </c>
      <c r="CS1064">
        <v>8.3018195799995702</v>
      </c>
      <c r="CT1064" t="s">
        <v>7</v>
      </c>
      <c r="CU1064">
        <v>8.3751241110003303</v>
      </c>
      <c r="CV1064" t="s">
        <v>8</v>
      </c>
      <c r="CW1064">
        <v>8.4457887990010896</v>
      </c>
      <c r="CX1064" t="s">
        <v>7</v>
      </c>
      <c r="CY1064">
        <v>8.5357092160011199</v>
      </c>
      <c r="CZ1064" t="s">
        <v>8</v>
      </c>
      <c r="DA1064">
        <v>8.5984636949997295</v>
      </c>
      <c r="DB1064" t="s">
        <v>7</v>
      </c>
      <c r="DC1064">
        <v>8.7030957780007103</v>
      </c>
      <c r="DD1064" t="s">
        <v>8</v>
      </c>
      <c r="DE1064">
        <v>8.7656672360007999</v>
      </c>
      <c r="DF1064" t="s">
        <v>7</v>
      </c>
      <c r="DG1064">
        <v>9.1566025490010308</v>
      </c>
      <c r="DH1064" t="s">
        <v>8</v>
      </c>
      <c r="DI1064">
        <v>9.2217005689999496</v>
      </c>
      <c r="DJ1064" t="s">
        <v>7</v>
      </c>
      <c r="DK1064">
        <v>9.3190411939995101</v>
      </c>
      <c r="DL1064" t="s">
        <v>8</v>
      </c>
      <c r="DM1064">
        <v>9.3880071319999807</v>
      </c>
      <c r="DN1064" t="s">
        <v>4</v>
      </c>
      <c r="DO1064">
        <v>10.1880259339995</v>
      </c>
    </row>
    <row r="1065" spans="1:119" x14ac:dyDescent="0.25">
      <c r="A1065" s="7">
        <v>42929</v>
      </c>
      <c r="B1065" s="3" t="s">
        <v>56</v>
      </c>
      <c r="C1065" s="3">
        <f>(COUNT(UserTrials[[#This Row],[Event 1]:[Time 56]])-2)/2</f>
        <v>27</v>
      </c>
      <c r="D1065">
        <v>256</v>
      </c>
      <c r="E1065" t="s">
        <v>52</v>
      </c>
      <c r="F1065" t="s">
        <v>6</v>
      </c>
      <c r="G1065" t="s">
        <v>44</v>
      </c>
      <c r="H1065" t="s">
        <v>3</v>
      </c>
      <c r="I1065" s="1">
        <v>6.8230001488700501E-6</v>
      </c>
      <c r="J1065" t="s">
        <v>7</v>
      </c>
      <c r="K1065">
        <v>1.4847177080009699</v>
      </c>
      <c r="L1065" t="s">
        <v>8</v>
      </c>
      <c r="M1065">
        <v>1.5411906250010301</v>
      </c>
      <c r="N1065" t="s">
        <v>7</v>
      </c>
      <c r="O1065">
        <v>1.7326935410001101</v>
      </c>
      <c r="P1065" t="s">
        <v>8</v>
      </c>
      <c r="Q1065">
        <v>1.8205933330009401</v>
      </c>
      <c r="R1065" t="s">
        <v>7</v>
      </c>
      <c r="S1065">
        <v>2.33383697800127</v>
      </c>
      <c r="T1065" t="s">
        <v>8</v>
      </c>
      <c r="U1065">
        <v>2.3827938009999299</v>
      </c>
      <c r="V1065" t="s">
        <v>7</v>
      </c>
      <c r="W1065">
        <v>2.5815999470014499</v>
      </c>
      <c r="X1065" t="s">
        <v>8</v>
      </c>
      <c r="Y1065">
        <v>2.6632352070009802</v>
      </c>
      <c r="Z1065" t="s">
        <v>7</v>
      </c>
      <c r="AA1065">
        <v>3.0859708320003798</v>
      </c>
      <c r="AB1065" t="s">
        <v>8</v>
      </c>
      <c r="AC1065">
        <v>3.15849588400124</v>
      </c>
      <c r="AD1065" t="s">
        <v>7</v>
      </c>
      <c r="AE1065">
        <v>3.2278290090016499</v>
      </c>
      <c r="AF1065" t="s">
        <v>8</v>
      </c>
      <c r="AG1065">
        <v>3.31512958200073</v>
      </c>
      <c r="AH1065" t="s">
        <v>7</v>
      </c>
      <c r="AI1065">
        <v>3.7979196340002002</v>
      </c>
      <c r="AJ1065" t="s">
        <v>8</v>
      </c>
      <c r="AK1065">
        <v>3.8673013010011301</v>
      </c>
      <c r="AL1065" t="s">
        <v>7</v>
      </c>
      <c r="AM1065">
        <v>4.2333402069998503</v>
      </c>
      <c r="AN1065" t="s">
        <v>8</v>
      </c>
      <c r="AO1065">
        <v>4.2803899990012697</v>
      </c>
      <c r="AP1065" t="s">
        <v>7</v>
      </c>
      <c r="AQ1065">
        <v>4.3781034880012104</v>
      </c>
      <c r="AR1065" t="s">
        <v>8</v>
      </c>
      <c r="AS1065">
        <v>4.4456659360002897</v>
      </c>
      <c r="AT1065" t="s">
        <v>7</v>
      </c>
      <c r="AU1065">
        <v>4.6483573420009598</v>
      </c>
      <c r="AV1065" t="s">
        <v>8</v>
      </c>
      <c r="AW1065">
        <v>4.7100673420009098</v>
      </c>
      <c r="AX1065" t="s">
        <v>7</v>
      </c>
      <c r="AY1065">
        <v>4.8008226030015004</v>
      </c>
      <c r="AZ1065" t="s">
        <v>8</v>
      </c>
      <c r="BA1065">
        <v>4.8471974980002397</v>
      </c>
      <c r="BB1065" t="s">
        <v>7</v>
      </c>
      <c r="BC1065">
        <v>4.9448433320012501</v>
      </c>
      <c r="BD1065" t="s">
        <v>8</v>
      </c>
      <c r="BE1065">
        <v>5.0135704670010401</v>
      </c>
      <c r="BF1065" t="s">
        <v>7</v>
      </c>
      <c r="BG1065">
        <v>6.1400433310009204</v>
      </c>
      <c r="BH1065" t="s">
        <v>8</v>
      </c>
      <c r="BI1065">
        <v>6.1953345810015801</v>
      </c>
      <c r="BJ1065" t="s">
        <v>7</v>
      </c>
      <c r="BK1065">
        <v>6.5882322370016402</v>
      </c>
      <c r="BL1065" t="s">
        <v>8</v>
      </c>
      <c r="BM1065">
        <v>6.6512378620009196</v>
      </c>
      <c r="BN1065" t="s">
        <v>7</v>
      </c>
      <c r="BO1065">
        <v>6.71386046600127</v>
      </c>
      <c r="BP1065" t="s">
        <v>8</v>
      </c>
      <c r="BQ1065">
        <v>6.7952470290001603</v>
      </c>
      <c r="BR1065" t="s">
        <v>7</v>
      </c>
      <c r="BS1065">
        <v>6.8746020290000098</v>
      </c>
      <c r="BT1065" t="s">
        <v>8</v>
      </c>
      <c r="BU1065">
        <v>6.9451413520000598</v>
      </c>
      <c r="BV1065" t="s">
        <v>7</v>
      </c>
      <c r="BW1065">
        <v>7.3709061429999503</v>
      </c>
      <c r="BX1065" t="s">
        <v>8</v>
      </c>
      <c r="BY1065">
        <v>7.4143943720009702</v>
      </c>
      <c r="BZ1065" t="s">
        <v>7</v>
      </c>
      <c r="CA1065">
        <v>7.8095684870004298</v>
      </c>
      <c r="CB1065" t="s">
        <v>8</v>
      </c>
      <c r="CC1065">
        <v>7.8721552580009302</v>
      </c>
      <c r="CD1065" t="s">
        <v>7</v>
      </c>
      <c r="CE1065">
        <v>7.9755573410002398</v>
      </c>
      <c r="CF1065" t="s">
        <v>8</v>
      </c>
      <c r="CG1065">
        <v>8.0392754140011604</v>
      </c>
      <c r="CH1065" t="s">
        <v>7</v>
      </c>
      <c r="CI1065">
        <v>8.1289039030016195</v>
      </c>
      <c r="CJ1065" t="s">
        <v>8</v>
      </c>
      <c r="CK1065">
        <v>8.1974691640007205</v>
      </c>
      <c r="CL1065" t="s">
        <v>7</v>
      </c>
      <c r="CM1065">
        <v>8.5934541110000193</v>
      </c>
      <c r="CN1065" t="s">
        <v>8</v>
      </c>
      <c r="CO1065">
        <v>8.6394849450007296</v>
      </c>
      <c r="CP1065" t="s">
        <v>7</v>
      </c>
      <c r="CQ1065">
        <v>8.7283076010007701</v>
      </c>
      <c r="CR1065" t="s">
        <v>8</v>
      </c>
      <c r="CS1065">
        <v>8.7915428610012896</v>
      </c>
      <c r="CT1065" t="s">
        <v>7</v>
      </c>
      <c r="CU1065">
        <v>8.8802421320015092</v>
      </c>
      <c r="CV1065" t="s">
        <v>8</v>
      </c>
      <c r="CW1065">
        <v>8.9428991630011296</v>
      </c>
      <c r="CX1065" t="s">
        <v>7</v>
      </c>
      <c r="CY1065">
        <v>9.0376795800002494</v>
      </c>
      <c r="CZ1065" t="s">
        <v>8</v>
      </c>
      <c r="DA1065">
        <v>9.0999184340016601</v>
      </c>
      <c r="DB1065" t="s">
        <v>7</v>
      </c>
      <c r="DC1065">
        <v>9.1979245279999304</v>
      </c>
      <c r="DD1065" t="s">
        <v>8</v>
      </c>
      <c r="DE1065">
        <v>9.2781317150001996</v>
      </c>
      <c r="DF1065" t="s">
        <v>7</v>
      </c>
      <c r="DG1065">
        <v>9.6688299960005608</v>
      </c>
      <c r="DH1065" t="s">
        <v>8</v>
      </c>
      <c r="DI1065">
        <v>9.7092920280010695</v>
      </c>
      <c r="DJ1065" t="s">
        <v>7</v>
      </c>
      <c r="DK1065">
        <v>9.8053014550005102</v>
      </c>
      <c r="DL1065" t="s">
        <v>8</v>
      </c>
      <c r="DM1065">
        <v>9.8840102570011297</v>
      </c>
      <c r="DN1065" t="s">
        <v>4</v>
      </c>
      <c r="DO1065">
        <v>10.8940103090008</v>
      </c>
    </row>
    <row r="1066" spans="1:119" x14ac:dyDescent="0.25">
      <c r="A1066" s="7">
        <v>42929</v>
      </c>
      <c r="B1066" s="3" t="s">
        <v>56</v>
      </c>
      <c r="C1066" s="3">
        <f>(COUNT(UserTrials[[#This Row],[Event 1]:[Time 56]])-2)/2</f>
        <v>27</v>
      </c>
      <c r="D1066">
        <v>257</v>
      </c>
      <c r="E1066" t="s">
        <v>52</v>
      </c>
      <c r="F1066" t="s">
        <v>6</v>
      </c>
      <c r="G1066" t="s">
        <v>44</v>
      </c>
      <c r="H1066" t="s">
        <v>3</v>
      </c>
      <c r="I1066" s="1">
        <v>1.2447000699467E-5</v>
      </c>
      <c r="J1066" t="s">
        <v>7</v>
      </c>
      <c r="K1066">
        <v>3.3874644770003202</v>
      </c>
      <c r="L1066" t="s">
        <v>8</v>
      </c>
      <c r="M1066">
        <v>3.4473628110008501</v>
      </c>
      <c r="N1066" t="s">
        <v>7</v>
      </c>
      <c r="O1066">
        <v>3.6643767170007702</v>
      </c>
      <c r="P1066" t="s">
        <v>8</v>
      </c>
      <c r="Q1066">
        <v>3.7446989559994099</v>
      </c>
      <c r="R1066" t="s">
        <v>7</v>
      </c>
      <c r="S1066">
        <v>4.2885005709995303</v>
      </c>
      <c r="T1066" t="s">
        <v>8</v>
      </c>
      <c r="U1066">
        <v>4.3444934880007997</v>
      </c>
      <c r="V1066" t="s">
        <v>7</v>
      </c>
      <c r="W1066">
        <v>4.5576196849997297</v>
      </c>
      <c r="X1066" t="s">
        <v>8</v>
      </c>
      <c r="Y1066">
        <v>4.6301944770002503</v>
      </c>
      <c r="Z1066" t="s">
        <v>7</v>
      </c>
      <c r="AA1066">
        <v>4.9935165599999802</v>
      </c>
      <c r="AB1066" t="s">
        <v>8</v>
      </c>
      <c r="AC1066">
        <v>5.0558465079993704</v>
      </c>
      <c r="AD1066" t="s">
        <v>7</v>
      </c>
      <c r="AE1066">
        <v>5.13744478899934</v>
      </c>
      <c r="AF1066" t="s">
        <v>8</v>
      </c>
      <c r="AG1066">
        <v>5.2131395809992602</v>
      </c>
      <c r="AH1066" t="s">
        <v>7</v>
      </c>
      <c r="AI1066">
        <v>5.6377110909998001</v>
      </c>
      <c r="AJ1066" t="s">
        <v>8</v>
      </c>
      <c r="AK1066">
        <v>5.7045175490002196</v>
      </c>
      <c r="AL1066" t="s">
        <v>7</v>
      </c>
      <c r="AM1066">
        <v>6.0527294759995103</v>
      </c>
      <c r="AN1066" t="s">
        <v>8</v>
      </c>
      <c r="AO1066">
        <v>6.1140633310005796</v>
      </c>
      <c r="AP1066" t="s">
        <v>7</v>
      </c>
      <c r="AQ1066">
        <v>6.1952176529994096</v>
      </c>
      <c r="AR1066" t="s">
        <v>8</v>
      </c>
      <c r="AS1066">
        <v>6.2563407779998599</v>
      </c>
      <c r="AT1066" t="s">
        <v>7</v>
      </c>
      <c r="AU1066">
        <v>6.5357264030008002</v>
      </c>
      <c r="AV1066" t="s">
        <v>8</v>
      </c>
      <c r="AW1066">
        <v>6.6018016640009503</v>
      </c>
      <c r="AX1066" t="s">
        <v>7</v>
      </c>
      <c r="AY1066">
        <v>6.6839490599995699</v>
      </c>
      <c r="AZ1066" t="s">
        <v>8</v>
      </c>
      <c r="BA1066">
        <v>6.7523809350004704</v>
      </c>
      <c r="BB1066" t="s">
        <v>7</v>
      </c>
      <c r="BC1066">
        <v>6.8420864550007501</v>
      </c>
      <c r="BD1066" t="s">
        <v>8</v>
      </c>
      <c r="BE1066">
        <v>6.9108049450005602</v>
      </c>
      <c r="BF1066" t="s">
        <v>7</v>
      </c>
      <c r="BG1066">
        <v>8.0031685899993992</v>
      </c>
      <c r="BH1066" t="s">
        <v>8</v>
      </c>
      <c r="BI1066">
        <v>8.0505824970004998</v>
      </c>
      <c r="BJ1066" t="s">
        <v>7</v>
      </c>
      <c r="BK1066">
        <v>8.4405803089994098</v>
      </c>
      <c r="BL1066" t="s">
        <v>8</v>
      </c>
      <c r="BM1066">
        <v>8.4964719760009704</v>
      </c>
      <c r="BN1066" t="s">
        <v>7</v>
      </c>
      <c r="BO1066">
        <v>8.5695514550006902</v>
      </c>
      <c r="BP1066" t="s">
        <v>8</v>
      </c>
      <c r="BQ1066">
        <v>8.6389429129994806</v>
      </c>
      <c r="BR1066" t="s">
        <v>7</v>
      </c>
      <c r="BS1066">
        <v>8.7198351000006298</v>
      </c>
      <c r="BT1066" t="s">
        <v>8</v>
      </c>
      <c r="BU1066">
        <v>8.7990994749998208</v>
      </c>
      <c r="BV1066" t="s">
        <v>7</v>
      </c>
      <c r="BW1066">
        <v>9.1904905690007492</v>
      </c>
      <c r="BX1066" t="s">
        <v>8</v>
      </c>
      <c r="BY1066">
        <v>9.2611900480005698</v>
      </c>
      <c r="BZ1066" t="s">
        <v>7</v>
      </c>
      <c r="CA1066">
        <v>9.5905458289998897</v>
      </c>
      <c r="CB1066" t="s">
        <v>8</v>
      </c>
      <c r="CC1066">
        <v>9.6575551000005309</v>
      </c>
      <c r="CD1066" t="s">
        <v>7</v>
      </c>
      <c r="CE1066">
        <v>9.7576799439993902</v>
      </c>
      <c r="CF1066" t="s">
        <v>8</v>
      </c>
      <c r="CG1066">
        <v>9.8112483810000395</v>
      </c>
      <c r="CH1066" t="s">
        <v>7</v>
      </c>
      <c r="CI1066">
        <v>9.9046374440004001</v>
      </c>
      <c r="CJ1066" t="s">
        <v>8</v>
      </c>
      <c r="CK1066">
        <v>9.9864368190010193</v>
      </c>
      <c r="CL1066" t="s">
        <v>7</v>
      </c>
      <c r="CM1066">
        <v>10.3757531730007</v>
      </c>
      <c r="CN1066" t="s">
        <v>8</v>
      </c>
      <c r="CO1066">
        <v>10.4240967660007</v>
      </c>
      <c r="CP1066" t="s">
        <v>7</v>
      </c>
      <c r="CQ1066">
        <v>10.512343484999199</v>
      </c>
      <c r="CR1066" t="s">
        <v>8</v>
      </c>
      <c r="CS1066">
        <v>10.5760179640001</v>
      </c>
      <c r="CT1066" t="s">
        <v>7</v>
      </c>
      <c r="CU1066">
        <v>10.664253536999199</v>
      </c>
      <c r="CV1066" t="s">
        <v>8</v>
      </c>
      <c r="CW1066">
        <v>10.724579943000199</v>
      </c>
      <c r="CX1066" t="s">
        <v>7</v>
      </c>
      <c r="CY1066">
        <v>10.815825359999501</v>
      </c>
      <c r="CZ1066" t="s">
        <v>8</v>
      </c>
      <c r="DA1066">
        <v>10.8753478599992</v>
      </c>
      <c r="DB1066" t="s">
        <v>7</v>
      </c>
      <c r="DC1066">
        <v>10.980871922</v>
      </c>
      <c r="DD1066" t="s">
        <v>8</v>
      </c>
      <c r="DE1066">
        <v>11.045177338999499</v>
      </c>
      <c r="DF1066" t="s">
        <v>7</v>
      </c>
      <c r="DG1066">
        <v>11.465810099</v>
      </c>
      <c r="DH1066" t="s">
        <v>8</v>
      </c>
      <c r="DI1066">
        <v>11.5190814010002</v>
      </c>
      <c r="DJ1066" t="s">
        <v>7</v>
      </c>
      <c r="DK1066">
        <v>11.6170958809998</v>
      </c>
      <c r="DL1066" t="s">
        <v>8</v>
      </c>
      <c r="DM1066">
        <v>11.6875959850003</v>
      </c>
      <c r="DN1066" t="s">
        <v>4</v>
      </c>
      <c r="DO1066">
        <v>12.429159474000601</v>
      </c>
    </row>
    <row r="1067" spans="1:119" x14ac:dyDescent="0.25">
      <c r="A1067" s="7">
        <v>42929</v>
      </c>
      <c r="B1067" s="3" t="s">
        <v>56</v>
      </c>
      <c r="C1067" s="3">
        <f>(COUNT(UserTrials[[#This Row],[Event 1]:[Time 56]])-2)/2</f>
        <v>27</v>
      </c>
      <c r="D1067">
        <v>258</v>
      </c>
      <c r="E1067" t="s">
        <v>52</v>
      </c>
      <c r="F1067" t="s">
        <v>6</v>
      </c>
      <c r="G1067" t="s">
        <v>44</v>
      </c>
      <c r="H1067" t="s">
        <v>3</v>
      </c>
      <c r="I1067" s="1">
        <v>8.8020005932776207E-6</v>
      </c>
      <c r="J1067" t="s">
        <v>7</v>
      </c>
      <c r="K1067">
        <v>1.2797227589999201</v>
      </c>
      <c r="L1067" t="s">
        <v>8</v>
      </c>
      <c r="M1067">
        <v>1.3373798950014999</v>
      </c>
      <c r="N1067" t="s">
        <v>7</v>
      </c>
      <c r="O1067">
        <v>1.5554306240010101</v>
      </c>
      <c r="P1067" t="s">
        <v>8</v>
      </c>
      <c r="Q1067">
        <v>1.62469484299981</v>
      </c>
      <c r="R1067" t="s">
        <v>7</v>
      </c>
      <c r="S1067">
        <v>2.16443067600084</v>
      </c>
      <c r="T1067" t="s">
        <v>8</v>
      </c>
      <c r="U1067">
        <v>2.20809531099985</v>
      </c>
      <c r="V1067" t="s">
        <v>7</v>
      </c>
      <c r="W1067">
        <v>2.4569179669997498</v>
      </c>
      <c r="X1067" t="s">
        <v>8</v>
      </c>
      <c r="Y1067">
        <v>2.5174713530013801</v>
      </c>
      <c r="Z1067" t="s">
        <v>7</v>
      </c>
      <c r="AA1067">
        <v>2.9124551029999499</v>
      </c>
      <c r="AB1067" t="s">
        <v>8</v>
      </c>
      <c r="AC1067">
        <v>2.9729868209997199</v>
      </c>
      <c r="AD1067" t="s">
        <v>7</v>
      </c>
      <c r="AE1067">
        <v>3.0534969780001102</v>
      </c>
      <c r="AF1067" t="s">
        <v>8</v>
      </c>
      <c r="AG1067">
        <v>3.1325248419998299</v>
      </c>
      <c r="AH1067" t="s">
        <v>7</v>
      </c>
      <c r="AI1067">
        <v>3.5762008840010799</v>
      </c>
      <c r="AJ1067" t="s">
        <v>8</v>
      </c>
      <c r="AK1067">
        <v>3.63812577899989</v>
      </c>
      <c r="AL1067" t="s">
        <v>7</v>
      </c>
      <c r="AM1067">
        <v>3.9680068210000101</v>
      </c>
      <c r="AN1067" t="s">
        <v>8</v>
      </c>
      <c r="AO1067">
        <v>4.03677312299987</v>
      </c>
      <c r="AP1067" t="s">
        <v>7</v>
      </c>
      <c r="AQ1067">
        <v>4.12038150800071</v>
      </c>
      <c r="AR1067" t="s">
        <v>8</v>
      </c>
      <c r="AS1067">
        <v>4.1895212480012498</v>
      </c>
      <c r="AT1067" t="s">
        <v>7</v>
      </c>
      <c r="AU1067">
        <v>4.4061838520010497</v>
      </c>
      <c r="AV1067" t="s">
        <v>8</v>
      </c>
      <c r="AW1067">
        <v>4.4679730710013201</v>
      </c>
      <c r="AX1067" t="s">
        <v>7</v>
      </c>
      <c r="AY1067">
        <v>4.5507068730003004</v>
      </c>
      <c r="AZ1067" t="s">
        <v>8</v>
      </c>
      <c r="BA1067">
        <v>4.6207104660006699</v>
      </c>
      <c r="BB1067" t="s">
        <v>7</v>
      </c>
      <c r="BC1067">
        <v>4.7177806750005402</v>
      </c>
      <c r="BD1067" t="s">
        <v>8</v>
      </c>
      <c r="BE1067">
        <v>4.7953085389999597</v>
      </c>
      <c r="BF1067" t="s">
        <v>7</v>
      </c>
      <c r="BG1067">
        <v>5.7968518720008397</v>
      </c>
      <c r="BH1067" t="s">
        <v>8</v>
      </c>
      <c r="BI1067">
        <v>5.8682853099999104</v>
      </c>
      <c r="BJ1067" t="s">
        <v>7</v>
      </c>
      <c r="BK1067">
        <v>6.2338092160007301</v>
      </c>
      <c r="BL1067" t="s">
        <v>8</v>
      </c>
      <c r="BM1067">
        <v>6.2861402050002599</v>
      </c>
      <c r="BN1067" t="s">
        <v>7</v>
      </c>
      <c r="BO1067">
        <v>6.3747928100001401</v>
      </c>
      <c r="BP1067" t="s">
        <v>8</v>
      </c>
      <c r="BQ1067">
        <v>6.4368910390003196</v>
      </c>
      <c r="BR1067" t="s">
        <v>7</v>
      </c>
      <c r="BS1067">
        <v>6.5187314030008503</v>
      </c>
      <c r="BT1067" t="s">
        <v>8</v>
      </c>
      <c r="BU1067">
        <v>6.5874962470006704</v>
      </c>
      <c r="BV1067" t="s">
        <v>7</v>
      </c>
      <c r="BW1067">
        <v>6.9805719240011896</v>
      </c>
      <c r="BX1067" t="s">
        <v>8</v>
      </c>
      <c r="BY1067">
        <v>7.0275198409999504</v>
      </c>
      <c r="BZ1067" t="s">
        <v>7</v>
      </c>
      <c r="CA1067">
        <v>7.4176949450011298</v>
      </c>
      <c r="CB1067" t="s">
        <v>8</v>
      </c>
      <c r="CC1067">
        <v>7.4553226530006196</v>
      </c>
      <c r="CD1067" t="s">
        <v>7</v>
      </c>
      <c r="CE1067">
        <v>7.5372942150006503</v>
      </c>
      <c r="CF1067" t="s">
        <v>8</v>
      </c>
      <c r="CG1067">
        <v>7.6075833820013896</v>
      </c>
      <c r="CH1067" t="s">
        <v>7</v>
      </c>
      <c r="CI1067">
        <v>7.7044147360011204</v>
      </c>
      <c r="CJ1067" t="s">
        <v>8</v>
      </c>
      <c r="CK1067">
        <v>7.7724897879997998</v>
      </c>
      <c r="CL1067" t="s">
        <v>7</v>
      </c>
      <c r="CM1067">
        <v>8.1971293710012105</v>
      </c>
      <c r="CN1067" t="s">
        <v>8</v>
      </c>
      <c r="CO1067">
        <v>8.2412530689998604</v>
      </c>
      <c r="CP1067" t="s">
        <v>7</v>
      </c>
      <c r="CQ1067">
        <v>8.3313959860006399</v>
      </c>
      <c r="CR1067" t="s">
        <v>8</v>
      </c>
      <c r="CS1067">
        <v>8.3930996320013893</v>
      </c>
      <c r="CT1067" t="s">
        <v>7</v>
      </c>
      <c r="CU1067">
        <v>8.4887001530005293</v>
      </c>
      <c r="CV1067" t="s">
        <v>8</v>
      </c>
      <c r="CW1067">
        <v>8.5523615070014696</v>
      </c>
      <c r="CX1067" t="s">
        <v>7</v>
      </c>
      <c r="CY1067">
        <v>8.6381009340002493</v>
      </c>
      <c r="CZ1067" t="s">
        <v>8</v>
      </c>
      <c r="DA1067">
        <v>8.7101491110006393</v>
      </c>
      <c r="DB1067" t="s">
        <v>7</v>
      </c>
      <c r="DC1067">
        <v>8.8070808820011699</v>
      </c>
      <c r="DD1067" t="s">
        <v>8</v>
      </c>
      <c r="DE1067">
        <v>8.8950586940009</v>
      </c>
      <c r="DF1067" t="s">
        <v>7</v>
      </c>
      <c r="DG1067">
        <v>9.2857136420006992</v>
      </c>
      <c r="DH1067" t="s">
        <v>8</v>
      </c>
      <c r="DI1067">
        <v>9.3561883809998108</v>
      </c>
      <c r="DJ1067" t="s">
        <v>7</v>
      </c>
      <c r="DK1067">
        <v>9.4619535380006692</v>
      </c>
      <c r="DL1067" t="s">
        <v>8</v>
      </c>
      <c r="DM1067">
        <v>9.5319244750007694</v>
      </c>
      <c r="DN1067" t="s">
        <v>4</v>
      </c>
      <c r="DO1067">
        <v>10.0904178600012</v>
      </c>
    </row>
    <row r="1068" spans="1:119" x14ac:dyDescent="0.25">
      <c r="A1068" s="7">
        <v>42929</v>
      </c>
      <c r="B1068" s="3" t="s">
        <v>56</v>
      </c>
      <c r="C1068" s="3">
        <f>(COUNT(UserTrials[[#This Row],[Event 1]:[Time 56]])-2)/2</f>
        <v>27</v>
      </c>
      <c r="D1068">
        <v>259</v>
      </c>
      <c r="E1068" t="s">
        <v>52</v>
      </c>
      <c r="F1068" t="s">
        <v>6</v>
      </c>
      <c r="G1068" t="s">
        <v>44</v>
      </c>
      <c r="H1068" t="s">
        <v>3</v>
      </c>
      <c r="I1068" s="1">
        <v>6.4059986470965601E-6</v>
      </c>
      <c r="J1068" t="s">
        <v>7</v>
      </c>
      <c r="K1068">
        <v>0.66230885400000195</v>
      </c>
      <c r="L1068" t="s">
        <v>8</v>
      </c>
      <c r="M1068">
        <v>0.72616760399978297</v>
      </c>
      <c r="N1068" t="s">
        <v>7</v>
      </c>
      <c r="O1068">
        <v>0.97475119699993196</v>
      </c>
      <c r="P1068" t="s">
        <v>8</v>
      </c>
      <c r="Q1068">
        <v>1.02542307200019</v>
      </c>
      <c r="R1068" t="s">
        <v>7</v>
      </c>
      <c r="S1068">
        <v>1.5347353119996101</v>
      </c>
      <c r="T1068" t="s">
        <v>8</v>
      </c>
      <c r="U1068">
        <v>1.5945382279987801</v>
      </c>
      <c r="V1068" t="s">
        <v>7</v>
      </c>
      <c r="W1068">
        <v>1.8117570829999701</v>
      </c>
      <c r="X1068" t="s">
        <v>8</v>
      </c>
      <c r="Y1068">
        <v>1.8900455719995</v>
      </c>
      <c r="Z1068" t="s">
        <v>7</v>
      </c>
      <c r="AA1068">
        <v>2.2582555199987802</v>
      </c>
      <c r="AB1068" t="s">
        <v>8</v>
      </c>
      <c r="AC1068">
        <v>2.3250641140002699</v>
      </c>
      <c r="AD1068" t="s">
        <v>7</v>
      </c>
      <c r="AE1068">
        <v>2.3974817700000099</v>
      </c>
      <c r="AF1068" t="s">
        <v>8</v>
      </c>
      <c r="AG1068">
        <v>2.4750215089988998</v>
      </c>
      <c r="AH1068" t="s">
        <v>7</v>
      </c>
      <c r="AI1068">
        <v>2.9215393739996198</v>
      </c>
      <c r="AJ1068" t="s">
        <v>8</v>
      </c>
      <c r="AK1068">
        <v>2.99160609299906</v>
      </c>
      <c r="AL1068" t="s">
        <v>7</v>
      </c>
      <c r="AM1068">
        <v>3.3382093740001402</v>
      </c>
      <c r="AN1068" t="s">
        <v>8</v>
      </c>
      <c r="AO1068">
        <v>3.3982082279999299</v>
      </c>
      <c r="AP1068" t="s">
        <v>7</v>
      </c>
      <c r="AQ1068">
        <v>3.4922049460001201</v>
      </c>
      <c r="AR1068" t="s">
        <v>8</v>
      </c>
      <c r="AS1068">
        <v>3.5632934879995402</v>
      </c>
      <c r="AT1068" t="s">
        <v>7</v>
      </c>
      <c r="AU1068">
        <v>3.78066395699897</v>
      </c>
      <c r="AV1068" t="s">
        <v>8</v>
      </c>
      <c r="AW1068">
        <v>3.8264839570001601</v>
      </c>
      <c r="AX1068" t="s">
        <v>7</v>
      </c>
      <c r="AY1068">
        <v>3.9176200499987299</v>
      </c>
      <c r="AZ1068" t="s">
        <v>8</v>
      </c>
      <c r="BA1068">
        <v>3.9769564569996798</v>
      </c>
      <c r="BB1068" t="s">
        <v>7</v>
      </c>
      <c r="BC1068">
        <v>4.0689049459997397</v>
      </c>
      <c r="BD1068" t="s">
        <v>8</v>
      </c>
      <c r="BE1068">
        <v>4.1469817689994599</v>
      </c>
      <c r="BF1068" t="s">
        <v>7</v>
      </c>
      <c r="BG1068">
        <v>5.1734164039989903</v>
      </c>
      <c r="BH1068" t="s">
        <v>8</v>
      </c>
      <c r="BI1068">
        <v>5.2525422369999397</v>
      </c>
      <c r="BJ1068" t="s">
        <v>7</v>
      </c>
      <c r="BK1068">
        <v>5.6125964559996602</v>
      </c>
      <c r="BL1068" t="s">
        <v>8</v>
      </c>
      <c r="BM1068">
        <v>5.6757164559985496</v>
      </c>
      <c r="BN1068" t="s">
        <v>7</v>
      </c>
      <c r="BO1068">
        <v>5.7661750499992097</v>
      </c>
      <c r="BP1068" t="s">
        <v>8</v>
      </c>
      <c r="BQ1068">
        <v>5.8279211959998003</v>
      </c>
      <c r="BR1068" t="s">
        <v>7</v>
      </c>
      <c r="BS1068">
        <v>5.9177456749985096</v>
      </c>
      <c r="BT1068" t="s">
        <v>8</v>
      </c>
      <c r="BU1068">
        <v>5.98796853899875</v>
      </c>
      <c r="BV1068" t="s">
        <v>7</v>
      </c>
      <c r="BW1068">
        <v>6.3472769250001804</v>
      </c>
      <c r="BX1068" t="s">
        <v>8</v>
      </c>
      <c r="BY1068">
        <v>6.4283488000000899</v>
      </c>
      <c r="BZ1068" t="s">
        <v>7</v>
      </c>
      <c r="CA1068">
        <v>6.8190422369989303</v>
      </c>
      <c r="CB1068" t="s">
        <v>8</v>
      </c>
      <c r="CC1068">
        <v>6.8816001539998899</v>
      </c>
      <c r="CD1068" t="s">
        <v>7</v>
      </c>
      <c r="CE1068">
        <v>6.9627976529991402</v>
      </c>
      <c r="CF1068" t="s">
        <v>8</v>
      </c>
      <c r="CG1068">
        <v>7.0404291119993996</v>
      </c>
      <c r="CH1068" t="s">
        <v>7</v>
      </c>
      <c r="CI1068">
        <v>7.1226163510000298</v>
      </c>
      <c r="CJ1068" t="s">
        <v>8</v>
      </c>
      <c r="CK1068">
        <v>7.1930801529997499</v>
      </c>
      <c r="CL1068" t="s">
        <v>7</v>
      </c>
      <c r="CM1068">
        <v>7.6110326529997101</v>
      </c>
      <c r="CN1068" t="s">
        <v>8</v>
      </c>
      <c r="CO1068">
        <v>7.6600094240002301</v>
      </c>
      <c r="CP1068" t="s">
        <v>7</v>
      </c>
      <c r="CQ1068">
        <v>7.7561560909998599</v>
      </c>
      <c r="CR1068" t="s">
        <v>8</v>
      </c>
      <c r="CS1068">
        <v>7.8250944760002303</v>
      </c>
      <c r="CT1068" t="s">
        <v>7</v>
      </c>
      <c r="CU1068">
        <v>7.9077157779993197</v>
      </c>
      <c r="CV1068" t="s">
        <v>8</v>
      </c>
      <c r="CW1068">
        <v>7.9778815069985196</v>
      </c>
      <c r="CX1068" t="s">
        <v>7</v>
      </c>
      <c r="CY1068">
        <v>8.0671692679988993</v>
      </c>
      <c r="CZ1068" t="s">
        <v>8</v>
      </c>
      <c r="DA1068">
        <v>8.1380437469997506</v>
      </c>
      <c r="DB1068" t="s">
        <v>7</v>
      </c>
      <c r="DC1068">
        <v>8.2261509339987207</v>
      </c>
      <c r="DD1068" t="s">
        <v>8</v>
      </c>
      <c r="DE1068">
        <v>8.3049407779999402</v>
      </c>
      <c r="DF1068" t="s">
        <v>7</v>
      </c>
      <c r="DG1068">
        <v>8.6948766109999198</v>
      </c>
      <c r="DH1068" t="s">
        <v>8</v>
      </c>
      <c r="DI1068">
        <v>8.7507610379998297</v>
      </c>
      <c r="DJ1068" t="s">
        <v>7</v>
      </c>
      <c r="DK1068">
        <v>8.8394934859989007</v>
      </c>
      <c r="DL1068" t="s">
        <v>8</v>
      </c>
      <c r="DM1068">
        <v>8.8989166629999001</v>
      </c>
      <c r="DN1068" t="s">
        <v>4</v>
      </c>
      <c r="DO1068">
        <v>9.4077866110001196</v>
      </c>
    </row>
    <row r="1069" spans="1:119" x14ac:dyDescent="0.25">
      <c r="A1069" s="7">
        <v>42929</v>
      </c>
      <c r="B1069" s="3" t="s">
        <v>56</v>
      </c>
      <c r="C1069" s="3">
        <f>(COUNT(UserTrials[[#This Row],[Event 1]:[Time 56]])-2)/2</f>
        <v>27</v>
      </c>
      <c r="D1069">
        <v>260</v>
      </c>
      <c r="E1069" t="s">
        <v>52</v>
      </c>
      <c r="F1069" t="s">
        <v>6</v>
      </c>
      <c r="G1069" t="s">
        <v>44</v>
      </c>
      <c r="H1069" t="s">
        <v>3</v>
      </c>
      <c r="I1069" s="1">
        <v>6.9270008680177802E-6</v>
      </c>
      <c r="J1069" t="s">
        <v>7</v>
      </c>
      <c r="K1069">
        <v>1.14275307199932</v>
      </c>
      <c r="L1069" t="s">
        <v>8</v>
      </c>
      <c r="M1069">
        <v>1.21069927000098</v>
      </c>
      <c r="N1069" t="s">
        <v>7</v>
      </c>
      <c r="O1069">
        <v>1.39810666599987</v>
      </c>
      <c r="P1069" t="s">
        <v>8</v>
      </c>
      <c r="Q1069">
        <v>1.47402723900086</v>
      </c>
      <c r="R1069" t="s">
        <v>7</v>
      </c>
      <c r="S1069">
        <v>1.9816716660006899</v>
      </c>
      <c r="T1069" t="s">
        <v>8</v>
      </c>
      <c r="U1069">
        <v>2.0532832280004998</v>
      </c>
      <c r="V1069" t="s">
        <v>7</v>
      </c>
      <c r="W1069">
        <v>2.2680807279994002</v>
      </c>
      <c r="X1069" t="s">
        <v>8</v>
      </c>
      <c r="Y1069">
        <v>2.34958333199938</v>
      </c>
      <c r="Z1069" t="s">
        <v>7</v>
      </c>
      <c r="AA1069">
        <v>2.67927353999948</v>
      </c>
      <c r="AB1069" t="s">
        <v>8</v>
      </c>
      <c r="AC1069">
        <v>2.7403056759994699</v>
      </c>
      <c r="AD1069" t="s">
        <v>7</v>
      </c>
      <c r="AE1069">
        <v>2.83410786300009</v>
      </c>
      <c r="AF1069" t="s">
        <v>8</v>
      </c>
      <c r="AG1069">
        <v>2.9133591650006498</v>
      </c>
      <c r="AH1069" t="s">
        <v>7</v>
      </c>
      <c r="AI1069">
        <v>3.3363403630009998</v>
      </c>
      <c r="AJ1069" t="s">
        <v>8</v>
      </c>
      <c r="AK1069">
        <v>3.4140290089999299</v>
      </c>
      <c r="AL1069" t="s">
        <v>7</v>
      </c>
      <c r="AM1069">
        <v>3.7432857269995998</v>
      </c>
      <c r="AN1069" t="s">
        <v>8</v>
      </c>
      <c r="AO1069">
        <v>3.7860074979998899</v>
      </c>
      <c r="AP1069" t="s">
        <v>7</v>
      </c>
      <c r="AQ1069">
        <v>3.8819164560009001</v>
      </c>
      <c r="AR1069" t="s">
        <v>8</v>
      </c>
      <c r="AS1069">
        <v>3.9552815090009901</v>
      </c>
      <c r="AT1069" t="s">
        <v>7</v>
      </c>
      <c r="AU1069">
        <v>4.1991615080005404</v>
      </c>
      <c r="AV1069" t="s">
        <v>8</v>
      </c>
      <c r="AW1069">
        <v>4.2482979670003198</v>
      </c>
      <c r="AX1069" t="s">
        <v>7</v>
      </c>
      <c r="AY1069">
        <v>4.33362780999959</v>
      </c>
      <c r="AZ1069" t="s">
        <v>8</v>
      </c>
      <c r="BA1069">
        <v>4.40808629999992</v>
      </c>
      <c r="BB1069" t="s">
        <v>7</v>
      </c>
      <c r="BC1069">
        <v>4.4964930189998897</v>
      </c>
      <c r="BD1069" t="s">
        <v>8</v>
      </c>
      <c r="BE1069">
        <v>4.5593340600007597</v>
      </c>
      <c r="BF1069" t="s">
        <v>7</v>
      </c>
      <c r="BG1069">
        <v>5.5845043200006304</v>
      </c>
      <c r="BH1069" t="s">
        <v>8</v>
      </c>
      <c r="BI1069">
        <v>5.6479805700000698</v>
      </c>
      <c r="BJ1069" t="s">
        <v>7</v>
      </c>
      <c r="BK1069">
        <v>6.0353796849994898</v>
      </c>
      <c r="BL1069" t="s">
        <v>8</v>
      </c>
      <c r="BM1069">
        <v>6.0860708830004997</v>
      </c>
      <c r="BN1069" t="s">
        <v>7</v>
      </c>
      <c r="BO1069">
        <v>6.1818076540002904</v>
      </c>
      <c r="BP1069" t="s">
        <v>8</v>
      </c>
      <c r="BQ1069">
        <v>6.2451823930005004</v>
      </c>
      <c r="BR1069" t="s">
        <v>7</v>
      </c>
      <c r="BS1069">
        <v>6.3256719759992803</v>
      </c>
      <c r="BT1069" t="s">
        <v>8</v>
      </c>
      <c r="BU1069">
        <v>6.3937394240001497</v>
      </c>
      <c r="BV1069" t="s">
        <v>7</v>
      </c>
      <c r="BW1069">
        <v>6.7857173930005903</v>
      </c>
      <c r="BX1069" t="s">
        <v>8</v>
      </c>
      <c r="BY1069">
        <v>6.8421574969997803</v>
      </c>
      <c r="BZ1069" t="s">
        <v>7</v>
      </c>
      <c r="CA1069">
        <v>7.2327023409998201</v>
      </c>
      <c r="CB1069" t="s">
        <v>8</v>
      </c>
      <c r="CC1069">
        <v>7.287698903001</v>
      </c>
      <c r="CD1069" t="s">
        <v>7</v>
      </c>
      <c r="CE1069">
        <v>7.3823594759996896</v>
      </c>
      <c r="CF1069" t="s">
        <v>8</v>
      </c>
      <c r="CG1069">
        <v>7.4382956219997096</v>
      </c>
      <c r="CH1069" t="s">
        <v>7</v>
      </c>
      <c r="CI1069">
        <v>7.5258922360008</v>
      </c>
      <c r="CJ1069" t="s">
        <v>8</v>
      </c>
      <c r="CK1069">
        <v>7.5869858820005902</v>
      </c>
      <c r="CL1069" t="s">
        <v>7</v>
      </c>
      <c r="CM1069">
        <v>7.9802579650004102</v>
      </c>
      <c r="CN1069" t="s">
        <v>8</v>
      </c>
      <c r="CO1069">
        <v>8.0264284860004391</v>
      </c>
      <c r="CP1069" t="s">
        <v>7</v>
      </c>
      <c r="CQ1069">
        <v>8.1095116110009204</v>
      </c>
      <c r="CR1069" t="s">
        <v>8</v>
      </c>
      <c r="CS1069">
        <v>8.1773404129999108</v>
      </c>
      <c r="CT1069" t="s">
        <v>7</v>
      </c>
      <c r="CU1069">
        <v>8.2678922880004393</v>
      </c>
      <c r="CV1069" t="s">
        <v>8</v>
      </c>
      <c r="CW1069">
        <v>8.3214419239993695</v>
      </c>
      <c r="CX1069" t="s">
        <v>7</v>
      </c>
      <c r="CY1069">
        <v>8.4167348920000205</v>
      </c>
      <c r="CZ1069" t="s">
        <v>8</v>
      </c>
      <c r="DA1069">
        <v>8.4810454649996192</v>
      </c>
      <c r="DB1069" t="s">
        <v>7</v>
      </c>
      <c r="DC1069">
        <v>8.57911067299937</v>
      </c>
      <c r="DD1069" t="s">
        <v>8</v>
      </c>
      <c r="DE1069">
        <v>8.6574040590003207</v>
      </c>
      <c r="DF1069" t="s">
        <v>7</v>
      </c>
      <c r="DG1069">
        <v>9.0772760899999394</v>
      </c>
      <c r="DH1069" t="s">
        <v>8</v>
      </c>
      <c r="DI1069">
        <v>9.1252554130005592</v>
      </c>
      <c r="DJ1069" t="s">
        <v>7</v>
      </c>
      <c r="DK1069">
        <v>9.2136701519993895</v>
      </c>
      <c r="DL1069" t="s">
        <v>8</v>
      </c>
      <c r="DM1069">
        <v>9.2833971840009308</v>
      </c>
      <c r="DN1069" t="s">
        <v>4</v>
      </c>
      <c r="DO1069">
        <v>9.7896131210000004</v>
      </c>
    </row>
    <row r="1070" spans="1:119" x14ac:dyDescent="0.25">
      <c r="A1070" s="7">
        <v>42929</v>
      </c>
      <c r="B1070" s="3" t="s">
        <v>56</v>
      </c>
      <c r="C1070" s="3">
        <f>(COUNT(UserTrials[[#This Row],[Event 1]:[Time 56]])-2)/2</f>
        <v>27</v>
      </c>
      <c r="D1070">
        <v>261</v>
      </c>
      <c r="E1070" t="s">
        <v>52</v>
      </c>
      <c r="F1070" t="s">
        <v>6</v>
      </c>
      <c r="G1070" t="s">
        <v>44</v>
      </c>
      <c r="H1070" t="s">
        <v>3</v>
      </c>
      <c r="I1070" s="1">
        <v>8.0210011219605803E-6</v>
      </c>
      <c r="J1070" t="s">
        <v>7</v>
      </c>
      <c r="K1070">
        <v>0.610940833999848</v>
      </c>
      <c r="L1070" t="s">
        <v>8</v>
      </c>
      <c r="M1070">
        <v>0.66613697899992896</v>
      </c>
      <c r="N1070" t="s">
        <v>7</v>
      </c>
      <c r="O1070">
        <v>0.88333208299991295</v>
      </c>
      <c r="P1070" t="s">
        <v>8</v>
      </c>
      <c r="Q1070">
        <v>0.96362604200112401</v>
      </c>
      <c r="R1070" t="s">
        <v>7</v>
      </c>
      <c r="S1070">
        <v>1.5000448959999599</v>
      </c>
      <c r="T1070" t="s">
        <v>8</v>
      </c>
      <c r="U1070">
        <v>1.5546545830002201</v>
      </c>
      <c r="V1070" t="s">
        <v>7</v>
      </c>
      <c r="W1070">
        <v>1.7720559370009099</v>
      </c>
      <c r="X1070" t="s">
        <v>8</v>
      </c>
      <c r="Y1070">
        <v>1.8407847910002599</v>
      </c>
      <c r="Z1070" t="s">
        <v>7</v>
      </c>
      <c r="AA1070">
        <v>2.2022366660003101</v>
      </c>
      <c r="AB1070" t="s">
        <v>8</v>
      </c>
      <c r="AC1070">
        <v>2.2566604679996001</v>
      </c>
      <c r="AD1070" t="s">
        <v>7</v>
      </c>
      <c r="AE1070">
        <v>2.35541328100043</v>
      </c>
      <c r="AF1070" t="s">
        <v>8</v>
      </c>
      <c r="AG1070">
        <v>2.4232222390000899</v>
      </c>
      <c r="AH1070" t="s">
        <v>7</v>
      </c>
      <c r="AI1070">
        <v>2.8447954679995702</v>
      </c>
      <c r="AJ1070" t="s">
        <v>8</v>
      </c>
      <c r="AK1070">
        <v>2.8992959890001599</v>
      </c>
      <c r="AL1070" t="s">
        <v>7</v>
      </c>
      <c r="AM1070">
        <v>3.2638668220006299</v>
      </c>
      <c r="AN1070" t="s">
        <v>8</v>
      </c>
      <c r="AO1070">
        <v>3.3177582280004501</v>
      </c>
      <c r="AP1070" t="s">
        <v>7</v>
      </c>
      <c r="AQ1070">
        <v>3.4077128640001302</v>
      </c>
      <c r="AR1070" t="s">
        <v>8</v>
      </c>
      <c r="AS1070">
        <v>3.4932873430006999</v>
      </c>
      <c r="AT1070" t="s">
        <v>7</v>
      </c>
      <c r="AU1070">
        <v>3.7383120819995299</v>
      </c>
      <c r="AV1070" t="s">
        <v>8</v>
      </c>
      <c r="AW1070">
        <v>3.7843370299997301</v>
      </c>
      <c r="AX1070" t="s">
        <v>7</v>
      </c>
      <c r="AY1070">
        <v>3.8880533320007</v>
      </c>
      <c r="AZ1070" t="s">
        <v>8</v>
      </c>
      <c r="BA1070">
        <v>3.9522411449997801</v>
      </c>
      <c r="BB1070" t="s">
        <v>7</v>
      </c>
      <c r="BC1070">
        <v>4.0500450510007697</v>
      </c>
      <c r="BD1070" t="s">
        <v>8</v>
      </c>
      <c r="BE1070">
        <v>4.1199624470009404</v>
      </c>
      <c r="BF1070" t="s">
        <v>7</v>
      </c>
      <c r="BG1070">
        <v>5.0968676030006401</v>
      </c>
      <c r="BH1070" t="s">
        <v>8</v>
      </c>
      <c r="BI1070">
        <v>5.1471913010009303</v>
      </c>
      <c r="BJ1070" t="s">
        <v>7</v>
      </c>
      <c r="BK1070">
        <v>5.5384822380001397</v>
      </c>
      <c r="BL1070" t="s">
        <v>8</v>
      </c>
      <c r="BM1070">
        <v>5.5753701020003001</v>
      </c>
      <c r="BN1070" t="s">
        <v>7</v>
      </c>
      <c r="BO1070">
        <v>5.6676824460009803</v>
      </c>
      <c r="BP1070" t="s">
        <v>8</v>
      </c>
      <c r="BQ1070">
        <v>5.7282118210005102</v>
      </c>
      <c r="BR1070" t="s">
        <v>7</v>
      </c>
      <c r="BS1070">
        <v>5.8257337480008502</v>
      </c>
      <c r="BT1070" t="s">
        <v>8</v>
      </c>
      <c r="BU1070">
        <v>5.8869761959995204</v>
      </c>
      <c r="BV1070" t="s">
        <v>7</v>
      </c>
      <c r="BW1070">
        <v>6.2533862479995097</v>
      </c>
      <c r="BX1070" t="s">
        <v>8</v>
      </c>
      <c r="BY1070">
        <v>6.3215157270005804</v>
      </c>
      <c r="BZ1070" t="s">
        <v>7</v>
      </c>
      <c r="CA1070">
        <v>6.7135789559997603</v>
      </c>
      <c r="CB1070" t="s">
        <v>8</v>
      </c>
      <c r="CC1070">
        <v>6.7660191640006797</v>
      </c>
      <c r="CD1070" t="s">
        <v>7</v>
      </c>
      <c r="CE1070">
        <v>6.8629339039998696</v>
      </c>
      <c r="CF1070" t="s">
        <v>8</v>
      </c>
      <c r="CG1070">
        <v>6.9267305710000002</v>
      </c>
      <c r="CH1070" t="s">
        <v>7</v>
      </c>
      <c r="CI1070">
        <v>7.0074794249994703</v>
      </c>
      <c r="CJ1070" t="s">
        <v>8</v>
      </c>
      <c r="CK1070">
        <v>7.0780680709994996</v>
      </c>
      <c r="CL1070" t="s">
        <v>7</v>
      </c>
      <c r="CM1070">
        <v>7.4676019769995001</v>
      </c>
      <c r="CN1070" t="s">
        <v>8</v>
      </c>
      <c r="CO1070">
        <v>7.5176120289997899</v>
      </c>
      <c r="CP1070" t="s">
        <v>7</v>
      </c>
      <c r="CQ1070">
        <v>7.6048581230006604</v>
      </c>
      <c r="CR1070" t="s">
        <v>8</v>
      </c>
      <c r="CS1070">
        <v>7.6735566120005299</v>
      </c>
      <c r="CT1070" t="s">
        <v>7</v>
      </c>
      <c r="CU1070">
        <v>7.7552001540006996</v>
      </c>
      <c r="CV1070" t="s">
        <v>8</v>
      </c>
      <c r="CW1070">
        <v>7.8330480180011302</v>
      </c>
      <c r="CX1070" t="s">
        <v>7</v>
      </c>
      <c r="CY1070">
        <v>7.9119701020008497</v>
      </c>
      <c r="CZ1070" t="s">
        <v>8</v>
      </c>
      <c r="DA1070">
        <v>7.98607223700128</v>
      </c>
      <c r="DB1070" t="s">
        <v>7</v>
      </c>
      <c r="DC1070">
        <v>8.08876796600088</v>
      </c>
      <c r="DD1070" t="s">
        <v>8</v>
      </c>
      <c r="DE1070">
        <v>8.1746741120005009</v>
      </c>
      <c r="DF1070" t="s">
        <v>7</v>
      </c>
      <c r="DG1070">
        <v>8.5390971850010793</v>
      </c>
      <c r="DH1070" t="s">
        <v>8</v>
      </c>
      <c r="DI1070">
        <v>8.6097994240008102</v>
      </c>
      <c r="DJ1070" t="s">
        <v>7</v>
      </c>
      <c r="DK1070">
        <v>8.70558489300128</v>
      </c>
      <c r="DL1070" t="s">
        <v>8</v>
      </c>
      <c r="DM1070">
        <v>8.7428956220010097</v>
      </c>
      <c r="DN1070" t="s">
        <v>4</v>
      </c>
      <c r="DO1070">
        <v>9.2216032260002905</v>
      </c>
    </row>
    <row r="1071" spans="1:119" x14ac:dyDescent="0.25">
      <c r="A1071" s="7">
        <v>42929</v>
      </c>
      <c r="B1071" s="3" t="s">
        <v>56</v>
      </c>
      <c r="C1071" s="3">
        <f>(COUNT(UserTrials[[#This Row],[Event 1]:[Time 56]])-2)/2</f>
        <v>27</v>
      </c>
      <c r="D1071">
        <v>262</v>
      </c>
      <c r="E1071" t="s">
        <v>52</v>
      </c>
      <c r="F1071" t="s">
        <v>6</v>
      </c>
      <c r="G1071" t="s">
        <v>44</v>
      </c>
      <c r="H1071" t="s">
        <v>3</v>
      </c>
      <c r="I1071" s="1">
        <v>6.6669999796431503E-6</v>
      </c>
      <c r="J1071" t="s">
        <v>7</v>
      </c>
      <c r="K1071">
        <v>0.83562609399996202</v>
      </c>
      <c r="L1071" t="s">
        <v>8</v>
      </c>
      <c r="M1071">
        <v>0.89968994800074098</v>
      </c>
      <c r="N1071" t="s">
        <v>7</v>
      </c>
      <c r="O1071">
        <v>1.1142749999999</v>
      </c>
      <c r="P1071" t="s">
        <v>8</v>
      </c>
      <c r="Q1071">
        <v>1.1961156769993899</v>
      </c>
      <c r="R1071" t="s">
        <v>7</v>
      </c>
      <c r="S1071">
        <v>1.6746550000007101</v>
      </c>
      <c r="T1071" t="s">
        <v>8</v>
      </c>
      <c r="U1071">
        <v>1.7425576559999101</v>
      </c>
      <c r="V1071" t="s">
        <v>7</v>
      </c>
      <c r="W1071">
        <v>1.9927666660005301</v>
      </c>
      <c r="X1071" t="s">
        <v>8</v>
      </c>
      <c r="Y1071">
        <v>2.04528916600065</v>
      </c>
      <c r="Z1071" t="s">
        <v>7</v>
      </c>
      <c r="AA1071">
        <v>2.4366051039996801</v>
      </c>
      <c r="AB1071" t="s">
        <v>8</v>
      </c>
      <c r="AC1071">
        <v>2.4974668220002001</v>
      </c>
      <c r="AD1071" t="s">
        <v>7</v>
      </c>
      <c r="AE1071">
        <v>2.5890195310003001</v>
      </c>
      <c r="AF1071" t="s">
        <v>8</v>
      </c>
      <c r="AG1071">
        <v>2.6647720309993002</v>
      </c>
      <c r="AH1071" t="s">
        <v>7</v>
      </c>
      <c r="AI1071">
        <v>3.1120933849997501</v>
      </c>
      <c r="AJ1071" t="s">
        <v>8</v>
      </c>
      <c r="AK1071">
        <v>3.1830311449994002</v>
      </c>
      <c r="AL1071" t="s">
        <v>7</v>
      </c>
      <c r="AM1071">
        <v>3.5427043740000901</v>
      </c>
      <c r="AN1071" t="s">
        <v>8</v>
      </c>
      <c r="AO1071">
        <v>3.58173380100015</v>
      </c>
      <c r="AP1071" t="s">
        <v>7</v>
      </c>
      <c r="AQ1071">
        <v>3.6858383319995398</v>
      </c>
      <c r="AR1071" t="s">
        <v>8</v>
      </c>
      <c r="AS1071">
        <v>3.75886041600097</v>
      </c>
      <c r="AT1071" t="s">
        <v>7</v>
      </c>
      <c r="AU1071">
        <v>3.9573393740010898</v>
      </c>
      <c r="AV1071" t="s">
        <v>8</v>
      </c>
      <c r="AW1071">
        <v>4.0212291650004701</v>
      </c>
      <c r="AX1071" t="s">
        <v>7</v>
      </c>
      <c r="AY1071">
        <v>4.11026348800078</v>
      </c>
      <c r="AZ1071" t="s">
        <v>8</v>
      </c>
      <c r="BA1071">
        <v>4.1712794779996303</v>
      </c>
      <c r="BB1071" t="s">
        <v>7</v>
      </c>
      <c r="BC1071">
        <v>4.2742393740008904</v>
      </c>
      <c r="BD1071" t="s">
        <v>8</v>
      </c>
      <c r="BE1071">
        <v>4.3398149469994598</v>
      </c>
      <c r="BF1071" t="s">
        <v>7</v>
      </c>
      <c r="BG1071">
        <v>5.3131577069998404</v>
      </c>
      <c r="BH1071" t="s">
        <v>8</v>
      </c>
      <c r="BI1071">
        <v>5.3826246339995096</v>
      </c>
      <c r="BJ1071" t="s">
        <v>7</v>
      </c>
      <c r="BK1071">
        <v>5.7748451540010102</v>
      </c>
      <c r="BL1071" t="s">
        <v>8</v>
      </c>
      <c r="BM1071">
        <v>5.81203031100085</v>
      </c>
      <c r="BN1071" t="s">
        <v>7</v>
      </c>
      <c r="BO1071">
        <v>5.8997271330008498</v>
      </c>
      <c r="BP1071" t="s">
        <v>8</v>
      </c>
      <c r="BQ1071">
        <v>5.9629361959996396</v>
      </c>
      <c r="BR1071" t="s">
        <v>7</v>
      </c>
      <c r="BS1071">
        <v>6.0511729669997196</v>
      </c>
      <c r="BT1071" t="s">
        <v>8</v>
      </c>
      <c r="BU1071">
        <v>6.1243329150001902</v>
      </c>
      <c r="BV1071" t="s">
        <v>7</v>
      </c>
      <c r="BW1071">
        <v>6.4900846849995997</v>
      </c>
      <c r="BX1071" t="s">
        <v>8</v>
      </c>
      <c r="BY1071">
        <v>6.5564836440007603</v>
      </c>
      <c r="BZ1071" t="s">
        <v>7</v>
      </c>
      <c r="CA1071">
        <v>6.9178094769995297</v>
      </c>
      <c r="CB1071" t="s">
        <v>8</v>
      </c>
      <c r="CC1071">
        <v>6.9745482270009198</v>
      </c>
      <c r="CD1071" t="s">
        <v>7</v>
      </c>
      <c r="CE1071">
        <v>7.0527205710004601</v>
      </c>
      <c r="CF1071" t="s">
        <v>8</v>
      </c>
      <c r="CG1071">
        <v>7.1249968730007804</v>
      </c>
      <c r="CH1071" t="s">
        <v>7</v>
      </c>
      <c r="CI1071">
        <v>7.2202640600007699</v>
      </c>
      <c r="CJ1071" t="s">
        <v>8</v>
      </c>
      <c r="CK1071">
        <v>7.2923468200006001</v>
      </c>
      <c r="CL1071" t="s">
        <v>7</v>
      </c>
      <c r="CM1071">
        <v>7.6181693199996499</v>
      </c>
      <c r="CN1071" t="s">
        <v>8</v>
      </c>
      <c r="CO1071">
        <v>7.6651172889996797</v>
      </c>
      <c r="CP1071" t="s">
        <v>7</v>
      </c>
      <c r="CQ1071">
        <v>7.7631297370007797</v>
      </c>
      <c r="CR1071" t="s">
        <v>8</v>
      </c>
      <c r="CS1071">
        <v>7.82503286199971</v>
      </c>
      <c r="CT1071" t="s">
        <v>7</v>
      </c>
      <c r="CU1071">
        <v>7.9070455180008103</v>
      </c>
      <c r="CV1071" t="s">
        <v>8</v>
      </c>
      <c r="CW1071">
        <v>7.9685522370000399</v>
      </c>
      <c r="CX1071" t="s">
        <v>7</v>
      </c>
      <c r="CY1071">
        <v>8.0543879659999202</v>
      </c>
      <c r="CZ1071" t="s">
        <v>8</v>
      </c>
      <c r="DA1071">
        <v>8.1208761950001591</v>
      </c>
      <c r="DB1071" t="s">
        <v>7</v>
      </c>
      <c r="DC1071">
        <v>8.2271956220010907</v>
      </c>
      <c r="DD1071" t="s">
        <v>8</v>
      </c>
      <c r="DE1071">
        <v>8.29579921600088</v>
      </c>
      <c r="DF1071" t="s">
        <v>7</v>
      </c>
      <c r="DG1071">
        <v>8.6870929140004591</v>
      </c>
      <c r="DH1071" t="s">
        <v>8</v>
      </c>
      <c r="DI1071">
        <v>8.7317940590000909</v>
      </c>
      <c r="DJ1071" t="s">
        <v>7</v>
      </c>
      <c r="DK1071">
        <v>8.8436963509993802</v>
      </c>
      <c r="DL1071" t="s">
        <v>8</v>
      </c>
      <c r="DM1071">
        <v>8.9141428090006194</v>
      </c>
      <c r="DN1071" t="s">
        <v>4</v>
      </c>
      <c r="DO1071">
        <v>9.7717381220008903</v>
      </c>
    </row>
    <row r="1072" spans="1:119" x14ac:dyDescent="0.25">
      <c r="A1072" s="7">
        <v>42929</v>
      </c>
      <c r="B1072" s="3" t="s">
        <v>56</v>
      </c>
      <c r="C1072" s="3">
        <f>(COUNT(UserTrials[[#This Row],[Event 1]:[Time 56]])-2)/2</f>
        <v>27</v>
      </c>
      <c r="D1072">
        <v>263</v>
      </c>
      <c r="E1072" t="s">
        <v>52</v>
      </c>
      <c r="F1072" t="s">
        <v>6</v>
      </c>
      <c r="G1072" t="s">
        <v>44</v>
      </c>
      <c r="H1072" t="s">
        <v>3</v>
      </c>
      <c r="I1072" s="1">
        <v>6.1449991335393802E-6</v>
      </c>
      <c r="J1072" t="s">
        <v>7</v>
      </c>
      <c r="K1072">
        <v>1.0404680720002899</v>
      </c>
      <c r="L1072" t="s">
        <v>8</v>
      </c>
      <c r="M1072">
        <v>1.1092629159993499</v>
      </c>
      <c r="N1072" t="s">
        <v>7</v>
      </c>
      <c r="O1072">
        <v>1.3540270299999899</v>
      </c>
      <c r="P1072" t="s">
        <v>8</v>
      </c>
      <c r="Q1072">
        <v>1.41021369699956</v>
      </c>
      <c r="R1072" t="s">
        <v>7</v>
      </c>
      <c r="S1072">
        <v>1.8860804679989001</v>
      </c>
      <c r="T1072" t="s">
        <v>8</v>
      </c>
      <c r="U1072">
        <v>1.9426430200000999</v>
      </c>
      <c r="V1072" t="s">
        <v>7</v>
      </c>
      <c r="W1072">
        <v>2.1570190610000202</v>
      </c>
      <c r="X1072" t="s">
        <v>8</v>
      </c>
      <c r="Y1072">
        <v>2.23661786299999</v>
      </c>
      <c r="Z1072" t="s">
        <v>7</v>
      </c>
      <c r="AA1072">
        <v>2.5657031760001701</v>
      </c>
      <c r="AB1072" t="s">
        <v>8</v>
      </c>
      <c r="AC1072">
        <v>2.6365288010001602</v>
      </c>
      <c r="AD1072" t="s">
        <v>7</v>
      </c>
      <c r="AE1072">
        <v>2.7180456759997398</v>
      </c>
      <c r="AF1072" t="s">
        <v>8</v>
      </c>
      <c r="AG1072">
        <v>2.78058640500057</v>
      </c>
      <c r="AH1072" t="s">
        <v>7</v>
      </c>
      <c r="AI1072">
        <v>3.2033573939988802</v>
      </c>
      <c r="AJ1072" t="s">
        <v>8</v>
      </c>
      <c r="AK1072">
        <v>3.2634216129990801</v>
      </c>
      <c r="AL1072" t="s">
        <v>7</v>
      </c>
      <c r="AM1072">
        <v>3.57073979000051</v>
      </c>
      <c r="AN1072" t="s">
        <v>8</v>
      </c>
      <c r="AO1072">
        <v>3.6301144249991899</v>
      </c>
      <c r="AP1072" t="s">
        <v>7</v>
      </c>
      <c r="AQ1072">
        <v>3.7281091129989301</v>
      </c>
      <c r="AR1072" t="s">
        <v>8</v>
      </c>
      <c r="AS1072">
        <v>3.7964879669998401</v>
      </c>
      <c r="AT1072" t="s">
        <v>7</v>
      </c>
      <c r="AU1072">
        <v>3.9888312999992102</v>
      </c>
      <c r="AV1072" t="s">
        <v>8</v>
      </c>
      <c r="AW1072">
        <v>4.0524193210003396</v>
      </c>
      <c r="AX1072" t="s">
        <v>7</v>
      </c>
      <c r="AY1072">
        <v>4.1370138000001999</v>
      </c>
      <c r="AZ1072" t="s">
        <v>8</v>
      </c>
      <c r="BA1072">
        <v>4.20238682099989</v>
      </c>
      <c r="BB1072" t="s">
        <v>7</v>
      </c>
      <c r="BC1072">
        <v>4.3163106230003896</v>
      </c>
      <c r="BD1072" t="s">
        <v>8</v>
      </c>
      <c r="BE1072">
        <v>4.3860131229994197</v>
      </c>
      <c r="BF1072" t="s">
        <v>7</v>
      </c>
      <c r="BG1072">
        <v>5.2712740599999899</v>
      </c>
      <c r="BH1072" t="s">
        <v>8</v>
      </c>
      <c r="BI1072">
        <v>5.3421333829992301</v>
      </c>
      <c r="BJ1072" t="s">
        <v>7</v>
      </c>
      <c r="BK1072">
        <v>5.7037319249993699</v>
      </c>
      <c r="BL1072" t="s">
        <v>8</v>
      </c>
      <c r="BM1072">
        <v>5.7666970810005296</v>
      </c>
      <c r="BN1072" t="s">
        <v>7</v>
      </c>
      <c r="BO1072">
        <v>5.8547960910000203</v>
      </c>
      <c r="BP1072" t="s">
        <v>8</v>
      </c>
      <c r="BQ1072">
        <v>5.9243906739993601</v>
      </c>
      <c r="BR1072" t="s">
        <v>7</v>
      </c>
      <c r="BS1072">
        <v>6.0250554140002297</v>
      </c>
      <c r="BT1072" t="s">
        <v>8</v>
      </c>
      <c r="BU1072">
        <v>6.0860001540004296</v>
      </c>
      <c r="BV1072" t="s">
        <v>7</v>
      </c>
      <c r="BW1072">
        <v>6.4512915079994801</v>
      </c>
      <c r="BX1072" t="s">
        <v>8</v>
      </c>
      <c r="BY1072">
        <v>6.5185219239992804</v>
      </c>
      <c r="BZ1072" t="s">
        <v>7</v>
      </c>
      <c r="CA1072">
        <v>6.9077436429997698</v>
      </c>
      <c r="CB1072" t="s">
        <v>8</v>
      </c>
      <c r="CC1072">
        <v>6.9569266639991802</v>
      </c>
      <c r="CD1072" t="s">
        <v>7</v>
      </c>
      <c r="CE1072">
        <v>7.0519051529990904</v>
      </c>
      <c r="CF1072" t="s">
        <v>8</v>
      </c>
      <c r="CG1072">
        <v>7.1157279139988496</v>
      </c>
      <c r="CH1072" t="s">
        <v>7</v>
      </c>
      <c r="CI1072">
        <v>7.1963090589997503</v>
      </c>
      <c r="CJ1072" t="s">
        <v>8</v>
      </c>
      <c r="CK1072">
        <v>7.2665812989998804</v>
      </c>
      <c r="CL1072" t="s">
        <v>7</v>
      </c>
      <c r="CM1072">
        <v>7.6329377570000299</v>
      </c>
      <c r="CN1072" t="s">
        <v>8</v>
      </c>
      <c r="CO1072">
        <v>7.6735165589998298</v>
      </c>
      <c r="CP1072" t="s">
        <v>7</v>
      </c>
      <c r="CQ1072">
        <v>7.7538368719997299</v>
      </c>
      <c r="CR1072" t="s">
        <v>8</v>
      </c>
      <c r="CS1072">
        <v>7.8193830179989101</v>
      </c>
      <c r="CT1072" t="s">
        <v>7</v>
      </c>
      <c r="CU1072">
        <v>7.91598525699919</v>
      </c>
      <c r="CV1072" t="s">
        <v>8</v>
      </c>
      <c r="CW1072">
        <v>7.9787521319994896</v>
      </c>
      <c r="CX1072" t="s">
        <v>7</v>
      </c>
      <c r="CY1072">
        <v>8.0721868189993895</v>
      </c>
      <c r="CZ1072" t="s">
        <v>8</v>
      </c>
      <c r="DA1072">
        <v>8.1456085379995695</v>
      </c>
      <c r="DB1072" t="s">
        <v>7</v>
      </c>
      <c r="DC1072">
        <v>8.2581017150005191</v>
      </c>
      <c r="DD1072" t="s">
        <v>8</v>
      </c>
      <c r="DE1072">
        <v>8.2728581219998798</v>
      </c>
      <c r="DF1072" t="s">
        <v>7</v>
      </c>
      <c r="DG1072">
        <v>8.6903323919996094</v>
      </c>
      <c r="DH1072" t="s">
        <v>8</v>
      </c>
      <c r="DI1072">
        <v>8.7321239029988593</v>
      </c>
      <c r="DJ1072" t="s">
        <v>7</v>
      </c>
      <c r="DK1072">
        <v>8.8336016109988105</v>
      </c>
      <c r="DL1072" t="s">
        <v>8</v>
      </c>
      <c r="DM1072">
        <v>8.8993150999995105</v>
      </c>
      <c r="DN1072" t="s">
        <v>4</v>
      </c>
      <c r="DO1072">
        <v>9.4922472879989002</v>
      </c>
    </row>
    <row r="1073" spans="1:119" x14ac:dyDescent="0.25">
      <c r="A1073" s="7">
        <v>42929</v>
      </c>
      <c r="B1073" s="3" t="s">
        <v>56</v>
      </c>
      <c r="C1073" s="3">
        <f>(COUNT(UserTrials[[#This Row],[Event 1]:[Time 56]])-2)/2</f>
        <v>27</v>
      </c>
      <c r="D1073">
        <v>264</v>
      </c>
      <c r="E1073" t="s">
        <v>52</v>
      </c>
      <c r="F1073" t="s">
        <v>6</v>
      </c>
      <c r="G1073" t="s">
        <v>44</v>
      </c>
      <c r="H1073" t="s">
        <v>3</v>
      </c>
      <c r="I1073" s="1">
        <v>7.7599997894139893E-6</v>
      </c>
      <c r="J1073" t="s">
        <v>7</v>
      </c>
      <c r="K1073">
        <v>2.88352067599953</v>
      </c>
      <c r="L1073" t="s">
        <v>8</v>
      </c>
      <c r="M1073">
        <v>2.93942546799917</v>
      </c>
      <c r="N1073" t="s">
        <v>7</v>
      </c>
      <c r="O1073">
        <v>3.1369760929992401</v>
      </c>
      <c r="P1073" t="s">
        <v>8</v>
      </c>
      <c r="Q1073">
        <v>3.2180517169999798</v>
      </c>
      <c r="R1073" t="s">
        <v>7</v>
      </c>
      <c r="S1073">
        <v>3.6942877069995999</v>
      </c>
      <c r="T1073" t="s">
        <v>8</v>
      </c>
      <c r="U1073">
        <v>3.7494430189999499</v>
      </c>
      <c r="V1073" t="s">
        <v>7</v>
      </c>
      <c r="W1073">
        <v>3.94124588399972</v>
      </c>
      <c r="X1073" t="s">
        <v>8</v>
      </c>
      <c r="Y1073">
        <v>4.0143109879991199</v>
      </c>
      <c r="Z1073" t="s">
        <v>7</v>
      </c>
      <c r="AA1073">
        <v>4.3740257270001104</v>
      </c>
      <c r="AB1073" t="s">
        <v>8</v>
      </c>
      <c r="AC1073">
        <v>4.43103874799999</v>
      </c>
      <c r="AD1073" t="s">
        <v>7</v>
      </c>
      <c r="AE1073">
        <v>4.52075843599959</v>
      </c>
      <c r="AF1073" t="s">
        <v>8</v>
      </c>
      <c r="AG1073">
        <v>4.5904507790000899</v>
      </c>
      <c r="AH1073" t="s">
        <v>7</v>
      </c>
      <c r="AI1073">
        <v>5.03905525799928</v>
      </c>
      <c r="AJ1073" t="s">
        <v>8</v>
      </c>
      <c r="AK1073">
        <v>5.0974003109986299</v>
      </c>
      <c r="AL1073" t="s">
        <v>7</v>
      </c>
      <c r="AM1073">
        <v>5.4591773939991901</v>
      </c>
      <c r="AN1073" t="s">
        <v>8</v>
      </c>
      <c r="AO1073">
        <v>5.5141502059996101</v>
      </c>
      <c r="AP1073" t="s">
        <v>7</v>
      </c>
      <c r="AQ1073">
        <v>5.6189545289998897</v>
      </c>
      <c r="AR1073" t="s">
        <v>8</v>
      </c>
      <c r="AS1073">
        <v>5.6951839559988002</v>
      </c>
      <c r="AT1073" t="s">
        <v>7</v>
      </c>
      <c r="AU1073">
        <v>5.9154961439999099</v>
      </c>
      <c r="AV1073" t="s">
        <v>8</v>
      </c>
      <c r="AW1073">
        <v>5.9765066119998602</v>
      </c>
      <c r="AX1073" t="s">
        <v>7</v>
      </c>
      <c r="AY1073">
        <v>6.0717089559984698</v>
      </c>
      <c r="AZ1073" t="s">
        <v>8</v>
      </c>
      <c r="BA1073">
        <v>6.12612900800013</v>
      </c>
      <c r="BB1073" t="s">
        <v>7</v>
      </c>
      <c r="BC1073">
        <v>6.2348353099987399</v>
      </c>
      <c r="BD1073" t="s">
        <v>8</v>
      </c>
      <c r="BE1073">
        <v>6.2931019249990596</v>
      </c>
      <c r="BF1073" t="s">
        <v>7</v>
      </c>
      <c r="BG1073">
        <v>7.3855592679992697</v>
      </c>
      <c r="BH1073" t="s">
        <v>8</v>
      </c>
      <c r="BI1073">
        <v>7.4327349449995301</v>
      </c>
      <c r="BJ1073" t="s">
        <v>7</v>
      </c>
      <c r="BK1073">
        <v>7.8241801529984496</v>
      </c>
      <c r="BL1073" t="s">
        <v>8</v>
      </c>
      <c r="BM1073">
        <v>7.8607942679991503</v>
      </c>
      <c r="BN1073" t="s">
        <v>7</v>
      </c>
      <c r="BO1073">
        <v>7.9572774449989003</v>
      </c>
      <c r="BP1073" t="s">
        <v>8</v>
      </c>
      <c r="BQ1073">
        <v>8.0196539549997397</v>
      </c>
      <c r="BR1073" t="s">
        <v>7</v>
      </c>
      <c r="BS1073">
        <v>8.1102514549984299</v>
      </c>
      <c r="BT1073" t="s">
        <v>8</v>
      </c>
      <c r="BU1073">
        <v>8.1799515589991607</v>
      </c>
      <c r="BV1073" t="s">
        <v>7</v>
      </c>
      <c r="BW1073">
        <v>8.5425605700001999</v>
      </c>
      <c r="BX1073" t="s">
        <v>8</v>
      </c>
      <c r="BY1073">
        <v>8.5910362469985504</v>
      </c>
      <c r="BZ1073" t="s">
        <v>7</v>
      </c>
      <c r="CA1073">
        <v>8.9544890069992107</v>
      </c>
      <c r="CB1073" t="s">
        <v>8</v>
      </c>
      <c r="CC1073">
        <v>9.0157289029993901</v>
      </c>
      <c r="CD1073" t="s">
        <v>7</v>
      </c>
      <c r="CE1073">
        <v>9.1035927569992001</v>
      </c>
      <c r="CF1073" t="s">
        <v>8</v>
      </c>
      <c r="CG1073">
        <v>9.1732079129997093</v>
      </c>
      <c r="CH1073" t="s">
        <v>7</v>
      </c>
      <c r="CI1073">
        <v>9.2601248920000199</v>
      </c>
      <c r="CJ1073" t="s">
        <v>8</v>
      </c>
      <c r="CK1073">
        <v>9.3315306730000795</v>
      </c>
      <c r="CL1073" t="s">
        <v>7</v>
      </c>
      <c r="CM1073">
        <v>9.6615284339986793</v>
      </c>
      <c r="CN1073" t="s">
        <v>8</v>
      </c>
      <c r="CO1073">
        <v>9.7092037980000896</v>
      </c>
      <c r="CP1073" t="s">
        <v>7</v>
      </c>
      <c r="CQ1073">
        <v>9.8058638499987794</v>
      </c>
      <c r="CR1073" t="s">
        <v>8</v>
      </c>
      <c r="CS1073">
        <v>9.8676900479986198</v>
      </c>
      <c r="CT1073" t="s">
        <v>7</v>
      </c>
      <c r="CU1073">
        <v>9.9573258290001796</v>
      </c>
      <c r="CV1073" t="s">
        <v>8</v>
      </c>
      <c r="CW1073">
        <v>10.018971297999</v>
      </c>
      <c r="CX1073" t="s">
        <v>7</v>
      </c>
      <c r="CY1073">
        <v>10.1050389020001</v>
      </c>
      <c r="CZ1073" t="s">
        <v>8</v>
      </c>
      <c r="DA1073">
        <v>10.1632102039984</v>
      </c>
      <c r="DB1073" t="s">
        <v>7</v>
      </c>
      <c r="DC1073">
        <v>10.2686778089992</v>
      </c>
      <c r="DD1073" t="s">
        <v>8</v>
      </c>
      <c r="DE1073">
        <v>10.3378469749986</v>
      </c>
      <c r="DF1073" t="s">
        <v>7</v>
      </c>
      <c r="DG1073">
        <v>10.7011956729984</v>
      </c>
      <c r="DH1073" t="s">
        <v>8</v>
      </c>
      <c r="DI1073">
        <v>10.755164422998799</v>
      </c>
      <c r="DJ1073" t="s">
        <v>7</v>
      </c>
      <c r="DK1073">
        <v>10.841107131000101</v>
      </c>
      <c r="DL1073" t="s">
        <v>8</v>
      </c>
      <c r="DM1073">
        <v>10.9129355169989</v>
      </c>
      <c r="DN1073" t="s">
        <v>4</v>
      </c>
      <c r="DO1073">
        <v>11.507459213999001</v>
      </c>
    </row>
    <row r="1074" spans="1:119" x14ac:dyDescent="0.25">
      <c r="A1074" s="7">
        <v>42929</v>
      </c>
      <c r="B1074" s="3" t="s">
        <v>56</v>
      </c>
      <c r="C1074" s="3">
        <f>(COUNT(UserTrials[[#This Row],[Event 1]:[Time 56]])-2)/2</f>
        <v>27</v>
      </c>
      <c r="D1074">
        <v>265</v>
      </c>
      <c r="E1074" t="s">
        <v>52</v>
      </c>
      <c r="F1074" t="s">
        <v>6</v>
      </c>
      <c r="G1074" t="s">
        <v>44</v>
      </c>
      <c r="H1074" t="s">
        <v>3</v>
      </c>
      <c r="I1074" s="1">
        <v>1.05210001493105E-5</v>
      </c>
      <c r="J1074" t="s">
        <v>7</v>
      </c>
      <c r="K1074">
        <v>1.23448296800052</v>
      </c>
      <c r="L1074" t="s">
        <v>8</v>
      </c>
      <c r="M1074">
        <v>1.29142468700047</v>
      </c>
      <c r="N1074" t="s">
        <v>7</v>
      </c>
      <c r="O1074">
        <v>1.5109107810003399</v>
      </c>
      <c r="P1074" t="s">
        <v>8</v>
      </c>
      <c r="Q1074">
        <v>1.587765364</v>
      </c>
      <c r="R1074" t="s">
        <v>7</v>
      </c>
      <c r="S1074">
        <v>2.09773421799945</v>
      </c>
      <c r="T1074" t="s">
        <v>8</v>
      </c>
      <c r="U1074">
        <v>2.1660785410003802</v>
      </c>
      <c r="V1074" t="s">
        <v>7</v>
      </c>
      <c r="W1074">
        <v>2.3867671339994501</v>
      </c>
      <c r="X1074" t="s">
        <v>8</v>
      </c>
      <c r="Y1074">
        <v>2.4649942699998002</v>
      </c>
      <c r="Z1074" t="s">
        <v>7</v>
      </c>
      <c r="AA1074">
        <v>2.7953149990007602</v>
      </c>
      <c r="AB1074" t="s">
        <v>8</v>
      </c>
      <c r="AC1074">
        <v>2.8635653629989899</v>
      </c>
      <c r="AD1074" t="s">
        <v>7</v>
      </c>
      <c r="AE1074">
        <v>2.9533759360001501</v>
      </c>
      <c r="AF1074" t="s">
        <v>8</v>
      </c>
      <c r="AG1074">
        <v>3.0239560400004799</v>
      </c>
      <c r="AH1074" t="s">
        <v>7</v>
      </c>
      <c r="AI1074">
        <v>3.4721483319990498</v>
      </c>
      <c r="AJ1074" t="s">
        <v>8</v>
      </c>
      <c r="AK1074">
        <v>3.5273151029996299</v>
      </c>
      <c r="AL1074" t="s">
        <v>7</v>
      </c>
      <c r="AM1074">
        <v>3.8563003109993499</v>
      </c>
      <c r="AN1074" t="s">
        <v>8</v>
      </c>
      <c r="AO1074">
        <v>3.91741135300071</v>
      </c>
      <c r="AP1074" t="s">
        <v>7</v>
      </c>
      <c r="AQ1074">
        <v>4.0092590610001899</v>
      </c>
      <c r="AR1074" t="s">
        <v>8</v>
      </c>
      <c r="AS1074">
        <v>4.0862727069998002</v>
      </c>
      <c r="AT1074" t="s">
        <v>7</v>
      </c>
      <c r="AU1074">
        <v>4.33216359200014</v>
      </c>
      <c r="AV1074" t="s">
        <v>8</v>
      </c>
      <c r="AW1074">
        <v>4.3637736959990399</v>
      </c>
      <c r="AX1074" t="s">
        <v>7</v>
      </c>
      <c r="AY1074">
        <v>4.4460549460000003</v>
      </c>
      <c r="AZ1074" t="s">
        <v>8</v>
      </c>
      <c r="BA1074">
        <v>4.51455744600025</v>
      </c>
      <c r="BB1074" t="s">
        <v>7</v>
      </c>
      <c r="BC1074">
        <v>4.6209448939989599</v>
      </c>
      <c r="BD1074" t="s">
        <v>8</v>
      </c>
      <c r="BE1074">
        <v>4.6837191649992702</v>
      </c>
      <c r="BF1074" t="s">
        <v>7</v>
      </c>
      <c r="BG1074">
        <v>5.7188298420005497</v>
      </c>
      <c r="BH1074" t="s">
        <v>8</v>
      </c>
      <c r="BI1074">
        <v>5.7785098419990302</v>
      </c>
      <c r="BJ1074" t="s">
        <v>7</v>
      </c>
      <c r="BK1074">
        <v>6.1439769249991496</v>
      </c>
      <c r="BL1074" t="s">
        <v>8</v>
      </c>
      <c r="BM1074">
        <v>6.1902008310007597</v>
      </c>
      <c r="BN1074" t="s">
        <v>7</v>
      </c>
      <c r="BO1074">
        <v>6.2890366640003696</v>
      </c>
      <c r="BP1074" t="s">
        <v>8</v>
      </c>
      <c r="BQ1074">
        <v>6.3588945289993699</v>
      </c>
      <c r="BR1074" t="s">
        <v>7</v>
      </c>
      <c r="BS1074">
        <v>6.4400659349994296</v>
      </c>
      <c r="BT1074" t="s">
        <v>8</v>
      </c>
      <c r="BU1074">
        <v>6.5023105700001897</v>
      </c>
      <c r="BV1074" t="s">
        <v>7</v>
      </c>
      <c r="BW1074">
        <v>6.89262161199985</v>
      </c>
      <c r="BX1074" t="s">
        <v>8</v>
      </c>
      <c r="BY1074">
        <v>6.9404330699999202</v>
      </c>
      <c r="BZ1074" t="s">
        <v>7</v>
      </c>
      <c r="CA1074">
        <v>7.2706347370003597</v>
      </c>
      <c r="CB1074" t="s">
        <v>8</v>
      </c>
      <c r="CC1074">
        <v>7.3245781740006297</v>
      </c>
      <c r="CD1074" t="s">
        <v>7</v>
      </c>
      <c r="CE1074">
        <v>7.41314265300025</v>
      </c>
      <c r="CF1074" t="s">
        <v>8</v>
      </c>
      <c r="CG1074">
        <v>7.4776747369996803</v>
      </c>
      <c r="CH1074" t="s">
        <v>7</v>
      </c>
      <c r="CI1074">
        <v>7.5672414549990199</v>
      </c>
      <c r="CJ1074" t="s">
        <v>8</v>
      </c>
      <c r="CK1074">
        <v>7.6282430179999201</v>
      </c>
      <c r="CL1074" t="s">
        <v>7</v>
      </c>
      <c r="CM1074">
        <v>8.0237848929991706</v>
      </c>
      <c r="CN1074" t="s">
        <v>8</v>
      </c>
      <c r="CO1074">
        <v>8.0614046840000793</v>
      </c>
      <c r="CP1074" t="s">
        <v>7</v>
      </c>
      <c r="CQ1074">
        <v>8.1319728090002101</v>
      </c>
      <c r="CR1074" t="s">
        <v>8</v>
      </c>
      <c r="CS1074">
        <v>8.2144069759997294</v>
      </c>
      <c r="CT1074" t="s">
        <v>7</v>
      </c>
      <c r="CU1074">
        <v>8.2792691110007492</v>
      </c>
      <c r="CV1074" t="s">
        <v>8</v>
      </c>
      <c r="CW1074">
        <v>8.3474034859991608</v>
      </c>
      <c r="CX1074" t="s">
        <v>7</v>
      </c>
      <c r="CY1074">
        <v>8.4475466109997797</v>
      </c>
      <c r="CZ1074" t="s">
        <v>8</v>
      </c>
      <c r="DA1074">
        <v>8.5101569239996007</v>
      </c>
      <c r="DB1074" t="s">
        <v>7</v>
      </c>
      <c r="DC1074">
        <v>8.6074833299990097</v>
      </c>
      <c r="DD1074" t="s">
        <v>8</v>
      </c>
      <c r="DE1074">
        <v>8.6775548400000808</v>
      </c>
      <c r="DF1074" t="s">
        <v>7</v>
      </c>
      <c r="DG1074">
        <v>9.0261370799998897</v>
      </c>
      <c r="DH1074" t="s">
        <v>8</v>
      </c>
      <c r="DI1074">
        <v>9.0750833820002299</v>
      </c>
      <c r="DJ1074" t="s">
        <v>7</v>
      </c>
      <c r="DK1074">
        <v>9.1747179649992106</v>
      </c>
      <c r="DL1074" t="s">
        <v>8</v>
      </c>
      <c r="DM1074">
        <v>9.2354777569998898</v>
      </c>
      <c r="DN1074" t="s">
        <v>4</v>
      </c>
      <c r="DO1074">
        <v>9.8033235380007593</v>
      </c>
    </row>
    <row r="1075" spans="1:119" x14ac:dyDescent="0.25">
      <c r="A1075" s="7">
        <v>42929</v>
      </c>
      <c r="B1075" s="3" t="s">
        <v>56</v>
      </c>
      <c r="C1075" s="3">
        <f>(COUNT(UserTrials[[#This Row],[Event 1]:[Time 56]])-2)/2</f>
        <v>27</v>
      </c>
      <c r="D1075">
        <v>266</v>
      </c>
      <c r="E1075" t="s">
        <v>52</v>
      </c>
      <c r="F1075" t="s">
        <v>9</v>
      </c>
      <c r="G1075" t="s">
        <v>44</v>
      </c>
      <c r="H1075" t="s">
        <v>3</v>
      </c>
      <c r="I1075" s="1">
        <v>8.9059994934359498E-6</v>
      </c>
      <c r="J1075" t="s">
        <v>7</v>
      </c>
      <c r="K1075">
        <v>15.2653505149992</v>
      </c>
      <c r="L1075" t="s">
        <v>8</v>
      </c>
      <c r="M1075">
        <v>15.327616140000799</v>
      </c>
      <c r="N1075" t="s">
        <v>7</v>
      </c>
      <c r="O1075">
        <v>15.5747589519996</v>
      </c>
      <c r="P1075" t="s">
        <v>8</v>
      </c>
      <c r="Q1075">
        <v>15.6379200459996</v>
      </c>
      <c r="R1075" t="s">
        <v>7</v>
      </c>
      <c r="S1075">
        <v>16.150879160000802</v>
      </c>
      <c r="T1075" t="s">
        <v>8</v>
      </c>
      <c r="U1075">
        <v>16.204874315999401</v>
      </c>
      <c r="V1075" t="s">
        <v>7</v>
      </c>
      <c r="W1075">
        <v>16.395761764000699</v>
      </c>
      <c r="X1075" t="s">
        <v>8</v>
      </c>
      <c r="Y1075">
        <v>16.473335565999101</v>
      </c>
      <c r="Z1075" t="s">
        <v>7</v>
      </c>
      <c r="AA1075">
        <v>16.8985509310005</v>
      </c>
      <c r="AB1075" t="s">
        <v>8</v>
      </c>
      <c r="AC1075">
        <v>16.951716972000199</v>
      </c>
      <c r="AD1075" t="s">
        <v>7</v>
      </c>
      <c r="AE1075">
        <v>17.0412437430004</v>
      </c>
      <c r="AF1075" t="s">
        <v>8</v>
      </c>
      <c r="AG1075">
        <v>17.104915149000501</v>
      </c>
      <c r="AH1075" t="s">
        <v>7</v>
      </c>
      <c r="AI1075">
        <v>17.550346399000698</v>
      </c>
      <c r="AJ1075" t="s">
        <v>8</v>
      </c>
      <c r="AK1075">
        <v>17.607782962000702</v>
      </c>
      <c r="AL1075" t="s">
        <v>7</v>
      </c>
      <c r="AM1075">
        <v>17.939648326000601</v>
      </c>
      <c r="AN1075" t="s">
        <v>8</v>
      </c>
      <c r="AO1075">
        <v>18.0004946799999</v>
      </c>
      <c r="AP1075" t="s">
        <v>7</v>
      </c>
      <c r="AQ1075">
        <v>18.0958620759993</v>
      </c>
      <c r="AR1075" t="s">
        <v>8</v>
      </c>
      <c r="AS1075">
        <v>18.151325669999999</v>
      </c>
      <c r="AT1075" t="s">
        <v>7</v>
      </c>
      <c r="AU1075">
        <v>18.400716710999401</v>
      </c>
      <c r="AV1075" t="s">
        <v>8</v>
      </c>
      <c r="AW1075">
        <v>18.427048014000299</v>
      </c>
      <c r="AX1075" t="s">
        <v>7</v>
      </c>
      <c r="AY1075">
        <v>18.509929420000802</v>
      </c>
      <c r="AZ1075" t="s">
        <v>8</v>
      </c>
      <c r="BA1075">
        <v>18.565911399000399</v>
      </c>
      <c r="BB1075" t="s">
        <v>7</v>
      </c>
      <c r="BC1075">
        <v>18.6689807740003</v>
      </c>
      <c r="BD1075" t="s">
        <v>8</v>
      </c>
      <c r="BE1075">
        <v>18.731539627999101</v>
      </c>
      <c r="BF1075" t="s">
        <v>7</v>
      </c>
      <c r="BG1075">
        <v>19.766573689999799</v>
      </c>
      <c r="BH1075" t="s">
        <v>8</v>
      </c>
      <c r="BI1075">
        <v>19.8298723360003</v>
      </c>
      <c r="BJ1075" t="s">
        <v>7</v>
      </c>
      <c r="BK1075">
        <v>20.224639731999499</v>
      </c>
      <c r="BL1075" t="s">
        <v>8</v>
      </c>
      <c r="BM1075">
        <v>20.277811034000401</v>
      </c>
      <c r="BN1075" t="s">
        <v>7</v>
      </c>
      <c r="BO1075">
        <v>20.367262023000801</v>
      </c>
      <c r="BP1075" t="s">
        <v>8</v>
      </c>
      <c r="BQ1075">
        <v>20.429907491999899</v>
      </c>
      <c r="BR1075" t="s">
        <v>7</v>
      </c>
      <c r="BS1075">
        <v>20.519813065000498</v>
      </c>
      <c r="BT1075" t="s">
        <v>8</v>
      </c>
      <c r="BU1075">
        <v>20.580744939999899</v>
      </c>
      <c r="BV1075" t="s">
        <v>7</v>
      </c>
      <c r="BW1075">
        <v>20.911587856000502</v>
      </c>
      <c r="BX1075" t="s">
        <v>8</v>
      </c>
      <c r="BY1075">
        <v>20.9829763460002</v>
      </c>
      <c r="BZ1075" t="s">
        <v>7</v>
      </c>
      <c r="CA1075">
        <v>21.3463652000009</v>
      </c>
      <c r="CB1075" t="s">
        <v>8</v>
      </c>
      <c r="CC1075">
        <v>21.391922856000701</v>
      </c>
      <c r="CD1075" t="s">
        <v>7</v>
      </c>
      <c r="CE1075">
        <v>21.483645148000502</v>
      </c>
      <c r="CF1075" t="s">
        <v>8</v>
      </c>
      <c r="CG1075">
        <v>21.544431136999201</v>
      </c>
      <c r="CH1075" t="s">
        <v>7</v>
      </c>
      <c r="CI1075">
        <v>21.640067178999701</v>
      </c>
      <c r="CJ1075" t="s">
        <v>8</v>
      </c>
      <c r="CK1075">
        <v>21.705231346000801</v>
      </c>
      <c r="CL1075" t="s">
        <v>7</v>
      </c>
      <c r="CM1075">
        <v>22.035920563999699</v>
      </c>
      <c r="CN1075" t="s">
        <v>8</v>
      </c>
      <c r="CO1075">
        <v>22.0889794180002</v>
      </c>
      <c r="CP1075" t="s">
        <v>7</v>
      </c>
      <c r="CQ1075">
        <v>22.180011709999199</v>
      </c>
      <c r="CR1075" t="s">
        <v>8</v>
      </c>
      <c r="CS1075">
        <v>22.239811761999501</v>
      </c>
      <c r="CT1075" t="s">
        <v>7</v>
      </c>
      <c r="CU1075">
        <v>22.3392456159999</v>
      </c>
      <c r="CV1075" t="s">
        <v>8</v>
      </c>
      <c r="CW1075">
        <v>22.3996501469991</v>
      </c>
      <c r="CX1075" t="s">
        <v>7</v>
      </c>
      <c r="CY1075">
        <v>22.4883769700009</v>
      </c>
      <c r="CZ1075" t="s">
        <v>8</v>
      </c>
      <c r="DA1075">
        <v>22.554471449000602</v>
      </c>
      <c r="DB1075" t="s">
        <v>7</v>
      </c>
      <c r="DC1075">
        <v>22.657152804000301</v>
      </c>
      <c r="DD1075" t="s">
        <v>8</v>
      </c>
      <c r="DE1075">
        <v>22.721576501000499</v>
      </c>
      <c r="DF1075" t="s">
        <v>7</v>
      </c>
      <c r="DG1075">
        <v>23.024819886999399</v>
      </c>
      <c r="DH1075" t="s">
        <v>8</v>
      </c>
      <c r="DI1075">
        <v>23.088321396999099</v>
      </c>
      <c r="DJ1075" t="s">
        <v>7</v>
      </c>
      <c r="DK1075">
        <v>23.186900979999301</v>
      </c>
      <c r="DL1075" t="s">
        <v>8</v>
      </c>
      <c r="DM1075">
        <v>23.240749000999099</v>
      </c>
      <c r="DN1075" t="s">
        <v>4</v>
      </c>
      <c r="DO1075">
        <v>23.9538105640003</v>
      </c>
    </row>
    <row r="1076" spans="1:119" x14ac:dyDescent="0.25">
      <c r="A1076" s="7">
        <v>42929</v>
      </c>
      <c r="B1076" s="3" t="s">
        <v>56</v>
      </c>
      <c r="C1076" s="3">
        <f>(COUNT(UserTrials[[#This Row],[Event 1]:[Time 56]])-2)/2</f>
        <v>27</v>
      </c>
      <c r="D1076">
        <v>267</v>
      </c>
      <c r="E1076" t="s">
        <v>52</v>
      </c>
      <c r="F1076" t="s">
        <v>9</v>
      </c>
      <c r="G1076" t="s">
        <v>44</v>
      </c>
      <c r="H1076" t="s">
        <v>3</v>
      </c>
      <c r="I1076" s="1">
        <v>5.8329987950855798E-6</v>
      </c>
      <c r="J1076" t="s">
        <v>7</v>
      </c>
      <c r="K1076">
        <v>1.2531528119998201</v>
      </c>
      <c r="L1076" t="s">
        <v>8</v>
      </c>
      <c r="M1076">
        <v>1.3256040619999101</v>
      </c>
      <c r="N1076" t="s">
        <v>7</v>
      </c>
      <c r="O1076">
        <v>1.5696967699986999</v>
      </c>
      <c r="P1076" t="s">
        <v>8</v>
      </c>
      <c r="Q1076">
        <v>1.63578588400014</v>
      </c>
      <c r="R1076" t="s">
        <v>7</v>
      </c>
      <c r="S1076">
        <v>2.1740154149993001</v>
      </c>
      <c r="T1076" t="s">
        <v>8</v>
      </c>
      <c r="U1076">
        <v>2.24661765499877</v>
      </c>
      <c r="V1076" t="s">
        <v>7</v>
      </c>
      <c r="W1076">
        <v>2.4406957800001599</v>
      </c>
      <c r="X1076" t="s">
        <v>8</v>
      </c>
      <c r="Y1076">
        <v>2.52634218599996</v>
      </c>
      <c r="Z1076" t="s">
        <v>7</v>
      </c>
      <c r="AA1076">
        <v>2.8902698940000802</v>
      </c>
      <c r="AB1076" t="s">
        <v>8</v>
      </c>
      <c r="AC1076">
        <v>2.94444015499902</v>
      </c>
      <c r="AD1076" t="s">
        <v>7</v>
      </c>
      <c r="AE1076">
        <v>3.0336991650001401</v>
      </c>
      <c r="AF1076" t="s">
        <v>8</v>
      </c>
      <c r="AG1076">
        <v>3.1054511439997401</v>
      </c>
      <c r="AH1076" t="s">
        <v>7</v>
      </c>
      <c r="AI1076">
        <v>3.5335177589986402</v>
      </c>
      <c r="AJ1076" t="s">
        <v>8</v>
      </c>
      <c r="AK1076">
        <v>3.5977506749986699</v>
      </c>
      <c r="AL1076" t="s">
        <v>7</v>
      </c>
      <c r="AM1076">
        <v>3.9601126540001101</v>
      </c>
      <c r="AN1076" t="s">
        <v>8</v>
      </c>
      <c r="AO1076">
        <v>4.0082381749998603</v>
      </c>
      <c r="AP1076" t="s">
        <v>7</v>
      </c>
      <c r="AQ1076">
        <v>4.0912999979991502</v>
      </c>
      <c r="AR1076" t="s">
        <v>8</v>
      </c>
      <c r="AS1076">
        <v>4.1593273420003198</v>
      </c>
      <c r="AT1076" t="s">
        <v>7</v>
      </c>
      <c r="AU1076">
        <v>4.3773571330002596</v>
      </c>
      <c r="AV1076" t="s">
        <v>8</v>
      </c>
      <c r="AW1076">
        <v>4.4261711959988999</v>
      </c>
      <c r="AX1076" t="s">
        <v>7</v>
      </c>
      <c r="AY1076">
        <v>4.5270876539998399</v>
      </c>
      <c r="AZ1076" t="s">
        <v>8</v>
      </c>
      <c r="BA1076">
        <v>4.5769030709998297</v>
      </c>
      <c r="BB1076" t="s">
        <v>7</v>
      </c>
      <c r="BC1076">
        <v>4.6745740599999399</v>
      </c>
      <c r="BD1076" t="s">
        <v>8</v>
      </c>
      <c r="BE1076">
        <v>4.7375723409986596</v>
      </c>
      <c r="BF1076" t="s">
        <v>7</v>
      </c>
      <c r="BG1076">
        <v>5.7156970289997799</v>
      </c>
      <c r="BH1076" t="s">
        <v>8</v>
      </c>
      <c r="BI1076">
        <v>5.76327869499982</v>
      </c>
      <c r="BJ1076" t="s">
        <v>7</v>
      </c>
      <c r="BK1076">
        <v>6.0941474969986302</v>
      </c>
      <c r="BL1076" t="s">
        <v>8</v>
      </c>
      <c r="BM1076">
        <v>6.14763676799884</v>
      </c>
      <c r="BN1076" t="s">
        <v>7</v>
      </c>
      <c r="BO1076">
        <v>6.2377608299993801</v>
      </c>
      <c r="BP1076" t="s">
        <v>8</v>
      </c>
      <c r="BQ1076">
        <v>6.3085822889988696</v>
      </c>
      <c r="BR1076" t="s">
        <v>7</v>
      </c>
      <c r="BS1076">
        <v>6.38941697599875</v>
      </c>
      <c r="BT1076" t="s">
        <v>8</v>
      </c>
      <c r="BU1076">
        <v>6.4502722889992503</v>
      </c>
      <c r="BV1076" t="s">
        <v>7</v>
      </c>
      <c r="BW1076">
        <v>6.7848430699996198</v>
      </c>
      <c r="BX1076" t="s">
        <v>8</v>
      </c>
      <c r="BY1076">
        <v>6.8286094759987401</v>
      </c>
      <c r="BZ1076" t="s">
        <v>7</v>
      </c>
      <c r="CA1076">
        <v>7.1565766109997604</v>
      </c>
      <c r="CB1076" t="s">
        <v>8</v>
      </c>
      <c r="CC1076">
        <v>7.2047693719996397</v>
      </c>
      <c r="CD1076" t="s">
        <v>7</v>
      </c>
      <c r="CE1076">
        <v>7.3080131219994602</v>
      </c>
      <c r="CF1076" t="s">
        <v>8</v>
      </c>
      <c r="CG1076">
        <v>7.3484824449988002</v>
      </c>
      <c r="CH1076" t="s">
        <v>7</v>
      </c>
      <c r="CI1076">
        <v>7.48473010099951</v>
      </c>
      <c r="CJ1076" t="s">
        <v>8</v>
      </c>
      <c r="CK1076">
        <v>7.5407775490002598</v>
      </c>
      <c r="CL1076" t="s">
        <v>7</v>
      </c>
      <c r="CM1076">
        <v>7.8692046319993096</v>
      </c>
      <c r="CN1076" t="s">
        <v>8</v>
      </c>
      <c r="CO1076">
        <v>7.9093229649988599</v>
      </c>
      <c r="CP1076" t="s">
        <v>7</v>
      </c>
      <c r="CQ1076">
        <v>7.9992134860003699</v>
      </c>
      <c r="CR1076" t="s">
        <v>8</v>
      </c>
      <c r="CS1076">
        <v>8.0589357779990607</v>
      </c>
      <c r="CT1076" t="s">
        <v>7</v>
      </c>
      <c r="CU1076">
        <v>8.1411571839998906</v>
      </c>
      <c r="CV1076" t="s">
        <v>8</v>
      </c>
      <c r="CW1076">
        <v>8.2128515589993096</v>
      </c>
      <c r="CX1076" t="s">
        <v>7</v>
      </c>
      <c r="CY1076">
        <v>8.2948726009999501</v>
      </c>
      <c r="CZ1076" t="s">
        <v>8</v>
      </c>
      <c r="DA1076">
        <v>8.3645727570001291</v>
      </c>
      <c r="DB1076" t="s">
        <v>7</v>
      </c>
      <c r="DC1076">
        <v>8.4468057249996402</v>
      </c>
      <c r="DD1076" t="s">
        <v>8</v>
      </c>
      <c r="DE1076">
        <v>8.5306837459993403</v>
      </c>
      <c r="DF1076" t="s">
        <v>7</v>
      </c>
      <c r="DG1076">
        <v>8.7816323400002094</v>
      </c>
      <c r="DH1076" t="s">
        <v>8</v>
      </c>
      <c r="DI1076">
        <v>8.8267250480002897</v>
      </c>
      <c r="DJ1076" t="s">
        <v>7</v>
      </c>
      <c r="DK1076">
        <v>8.9208498919997492</v>
      </c>
      <c r="DL1076" t="s">
        <v>8</v>
      </c>
      <c r="DM1076">
        <v>8.9943683290002792</v>
      </c>
      <c r="DN1076" t="s">
        <v>4</v>
      </c>
      <c r="DO1076">
        <v>9.9728771310001303</v>
      </c>
    </row>
    <row r="1077" spans="1:119" x14ac:dyDescent="0.25">
      <c r="A1077" s="7">
        <v>42929</v>
      </c>
      <c r="B1077" s="3" t="s">
        <v>56</v>
      </c>
      <c r="C1077" s="3">
        <f>(COUNT(UserTrials[[#This Row],[Event 1]:[Time 56]])-2)/2</f>
        <v>27</v>
      </c>
      <c r="D1077">
        <v>268</v>
      </c>
      <c r="E1077" t="s">
        <v>52</v>
      </c>
      <c r="F1077" t="s">
        <v>9</v>
      </c>
      <c r="G1077" t="s">
        <v>44</v>
      </c>
      <c r="H1077" t="s">
        <v>3</v>
      </c>
      <c r="I1077" s="1">
        <v>6.2499984778696603E-6</v>
      </c>
      <c r="J1077" t="s">
        <v>7</v>
      </c>
      <c r="K1077">
        <v>1.27830192699912</v>
      </c>
      <c r="L1077" t="s">
        <v>8</v>
      </c>
      <c r="M1077">
        <v>1.3234267699990501</v>
      </c>
      <c r="N1077" t="s">
        <v>7</v>
      </c>
      <c r="O1077">
        <v>1.6045772389988899</v>
      </c>
      <c r="P1077" t="s">
        <v>8</v>
      </c>
      <c r="Q1077">
        <v>1.68090348899932</v>
      </c>
      <c r="R1077" t="s">
        <v>7</v>
      </c>
      <c r="S1077">
        <v>2.1590555719994802</v>
      </c>
      <c r="T1077" t="s">
        <v>8</v>
      </c>
      <c r="U1077">
        <v>2.23923515599926</v>
      </c>
      <c r="V1077" t="s">
        <v>7</v>
      </c>
      <c r="W1077">
        <v>2.4589680720000602</v>
      </c>
      <c r="X1077" t="s">
        <v>8</v>
      </c>
      <c r="Y1077">
        <v>2.54586354099956</v>
      </c>
      <c r="Z1077" t="s">
        <v>7</v>
      </c>
      <c r="AA1077">
        <v>2.91208249899864</v>
      </c>
      <c r="AB1077" t="s">
        <v>8</v>
      </c>
      <c r="AC1077">
        <v>2.94088468699919</v>
      </c>
      <c r="AD1077" t="s">
        <v>7</v>
      </c>
      <c r="AE1077">
        <v>3.0428727069993302</v>
      </c>
      <c r="AF1077" t="s">
        <v>8</v>
      </c>
      <c r="AG1077">
        <v>3.1165695299987402</v>
      </c>
      <c r="AH1077" t="s">
        <v>7</v>
      </c>
      <c r="AI1077">
        <v>3.5661431759999598</v>
      </c>
      <c r="AJ1077" t="s">
        <v>8</v>
      </c>
      <c r="AK1077">
        <v>3.6405622899983401</v>
      </c>
      <c r="AL1077" t="s">
        <v>7</v>
      </c>
      <c r="AM1077">
        <v>3.9734172379994499</v>
      </c>
      <c r="AN1077" t="s">
        <v>8</v>
      </c>
      <c r="AO1077">
        <v>4.02370432199859</v>
      </c>
      <c r="AP1077" t="s">
        <v>7</v>
      </c>
      <c r="AQ1077">
        <v>4.1048443740000904</v>
      </c>
      <c r="AR1077" t="s">
        <v>8</v>
      </c>
      <c r="AS1077">
        <v>4.1777576549993602</v>
      </c>
      <c r="AT1077" t="s">
        <v>7</v>
      </c>
      <c r="AU1077">
        <v>4.4243434879990602</v>
      </c>
      <c r="AV1077" t="s">
        <v>8</v>
      </c>
      <c r="AW1077">
        <v>4.4568554149991497</v>
      </c>
      <c r="AX1077" t="s">
        <v>7</v>
      </c>
      <c r="AY1077">
        <v>4.54183822799859</v>
      </c>
      <c r="AZ1077" t="s">
        <v>8</v>
      </c>
      <c r="BA1077">
        <v>4.6082523939985496</v>
      </c>
      <c r="BB1077" t="s">
        <v>7</v>
      </c>
      <c r="BC1077">
        <v>4.6864905189995598</v>
      </c>
      <c r="BD1077" t="s">
        <v>8</v>
      </c>
      <c r="BE1077">
        <v>4.7575450499989502</v>
      </c>
      <c r="BF1077" t="s">
        <v>7</v>
      </c>
      <c r="BG1077">
        <v>5.70884020599987</v>
      </c>
      <c r="BH1077" t="s">
        <v>8</v>
      </c>
      <c r="BI1077">
        <v>5.7650049979983997</v>
      </c>
      <c r="BJ1077" t="s">
        <v>7</v>
      </c>
      <c r="BK1077">
        <v>6.1286292689983304</v>
      </c>
      <c r="BL1077" t="s">
        <v>8</v>
      </c>
      <c r="BM1077">
        <v>6.1668018729997103</v>
      </c>
      <c r="BN1077" t="s">
        <v>7</v>
      </c>
      <c r="BO1077">
        <v>6.2568313519986898</v>
      </c>
      <c r="BP1077" t="s">
        <v>8</v>
      </c>
      <c r="BQ1077">
        <v>6.3195797369989997</v>
      </c>
      <c r="BR1077" t="s">
        <v>7</v>
      </c>
      <c r="BS1077">
        <v>6.4077160389988403</v>
      </c>
      <c r="BT1077" t="s">
        <v>8</v>
      </c>
      <c r="BU1077">
        <v>6.4713617159995902</v>
      </c>
      <c r="BV1077" t="s">
        <v>7</v>
      </c>
      <c r="BW1077">
        <v>6.8662141119984801</v>
      </c>
      <c r="BX1077" t="s">
        <v>8</v>
      </c>
      <c r="BY1077">
        <v>6.91995306999888</v>
      </c>
      <c r="BZ1077" t="s">
        <v>7</v>
      </c>
      <c r="CA1077">
        <v>7.3119394239984103</v>
      </c>
      <c r="CB1077" t="s">
        <v>8</v>
      </c>
      <c r="CC1077">
        <v>7.3521352059997298</v>
      </c>
      <c r="CD1077" t="s">
        <v>7</v>
      </c>
      <c r="CE1077">
        <v>7.44961546599915</v>
      </c>
      <c r="CF1077" t="s">
        <v>8</v>
      </c>
      <c r="CG1077">
        <v>7.5089492679999204</v>
      </c>
      <c r="CH1077" t="s">
        <v>7</v>
      </c>
      <c r="CI1077">
        <v>7.6011315079995203</v>
      </c>
      <c r="CJ1077" t="s">
        <v>8</v>
      </c>
      <c r="CK1077">
        <v>7.6801478620000099</v>
      </c>
      <c r="CL1077" t="s">
        <v>7</v>
      </c>
      <c r="CM1077">
        <v>8.0242365069989301</v>
      </c>
      <c r="CN1077" t="s">
        <v>8</v>
      </c>
      <c r="CO1077">
        <v>8.0633411949984293</v>
      </c>
      <c r="CP1077" t="s">
        <v>7</v>
      </c>
      <c r="CQ1077">
        <v>8.1691523929985106</v>
      </c>
      <c r="CR1077" t="s">
        <v>8</v>
      </c>
      <c r="CS1077">
        <v>8.2316955179994693</v>
      </c>
      <c r="CT1077" t="s">
        <v>7</v>
      </c>
      <c r="CU1077">
        <v>8.3172961429991101</v>
      </c>
      <c r="CV1077" t="s">
        <v>8</v>
      </c>
      <c r="CW1077">
        <v>8.3838718199985998</v>
      </c>
      <c r="CX1077" t="s">
        <v>7</v>
      </c>
      <c r="CY1077">
        <v>8.4721723409984406</v>
      </c>
      <c r="CZ1077" t="s">
        <v>8</v>
      </c>
      <c r="DA1077">
        <v>8.5429307259982998</v>
      </c>
      <c r="DB1077" t="s">
        <v>7</v>
      </c>
      <c r="DC1077">
        <v>8.6398820799986407</v>
      </c>
      <c r="DD1077" t="s">
        <v>8</v>
      </c>
      <c r="DE1077">
        <v>8.6943796839987009</v>
      </c>
      <c r="DF1077" t="s">
        <v>7</v>
      </c>
      <c r="DG1077">
        <v>9.0576476009991893</v>
      </c>
      <c r="DH1077" t="s">
        <v>8</v>
      </c>
      <c r="DI1077">
        <v>9.1216312469987297</v>
      </c>
      <c r="DJ1077" t="s">
        <v>7</v>
      </c>
      <c r="DK1077">
        <v>9.20731056999829</v>
      </c>
      <c r="DL1077" t="s">
        <v>8</v>
      </c>
      <c r="DM1077">
        <v>9.2717999969990998</v>
      </c>
      <c r="DN1077" t="s">
        <v>4</v>
      </c>
      <c r="DO1077">
        <v>9.8998034339983807</v>
      </c>
    </row>
    <row r="1078" spans="1:119" x14ac:dyDescent="0.25">
      <c r="A1078" s="7">
        <v>42929</v>
      </c>
      <c r="B1078" s="3" t="s">
        <v>56</v>
      </c>
      <c r="C1078" s="3">
        <f>(COUNT(UserTrials[[#This Row],[Event 1]:[Time 56]])-2)/2</f>
        <v>27</v>
      </c>
      <c r="D1078">
        <v>269</v>
      </c>
      <c r="E1078" t="s">
        <v>52</v>
      </c>
      <c r="F1078" t="s">
        <v>9</v>
      </c>
      <c r="G1078" t="s">
        <v>44</v>
      </c>
      <c r="H1078" t="s">
        <v>3</v>
      </c>
      <c r="I1078" s="1">
        <v>1.6093999875010899E-5</v>
      </c>
      <c r="J1078" t="s">
        <v>7</v>
      </c>
      <c r="K1078">
        <v>1.6724045829996601</v>
      </c>
      <c r="L1078" t="s">
        <v>8</v>
      </c>
      <c r="M1078">
        <v>1.74237947799883</v>
      </c>
      <c r="N1078" t="s">
        <v>7</v>
      </c>
      <c r="O1078">
        <v>1.98746786399897</v>
      </c>
      <c r="P1078" t="s">
        <v>8</v>
      </c>
      <c r="Q1078">
        <v>2.0682123949991298</v>
      </c>
      <c r="R1078" t="s">
        <v>7</v>
      </c>
      <c r="S1078">
        <v>2.5500145819987599</v>
      </c>
      <c r="T1078" t="s">
        <v>8</v>
      </c>
      <c r="U1078">
        <v>2.6139873949996399</v>
      </c>
      <c r="V1078" t="s">
        <v>7</v>
      </c>
      <c r="W1078">
        <v>2.8591666129996098</v>
      </c>
      <c r="X1078" t="s">
        <v>8</v>
      </c>
      <c r="Y1078">
        <v>2.93042916499871</v>
      </c>
      <c r="Z1078" t="s">
        <v>7</v>
      </c>
      <c r="AA1078">
        <v>3.3219686439988401</v>
      </c>
      <c r="AB1078" t="s">
        <v>8</v>
      </c>
      <c r="AC1078">
        <v>3.3787763009986498</v>
      </c>
      <c r="AD1078" t="s">
        <v>7</v>
      </c>
      <c r="AE1078">
        <v>3.4575658839985399</v>
      </c>
      <c r="AF1078" t="s">
        <v>8</v>
      </c>
      <c r="AG1078">
        <v>3.5313317689997299</v>
      </c>
      <c r="AH1078" t="s">
        <v>7</v>
      </c>
      <c r="AI1078">
        <v>3.9542932799995398</v>
      </c>
      <c r="AJ1078" t="s">
        <v>8</v>
      </c>
      <c r="AK1078">
        <v>4.0077152069989097</v>
      </c>
      <c r="AL1078" t="s">
        <v>7</v>
      </c>
      <c r="AM1078">
        <v>4.33846124799856</v>
      </c>
      <c r="AN1078" t="s">
        <v>8</v>
      </c>
      <c r="AO1078">
        <v>4.4012164050000102</v>
      </c>
      <c r="AP1078" t="s">
        <v>7</v>
      </c>
      <c r="AQ1078">
        <v>4.4901652589996903</v>
      </c>
      <c r="AR1078" t="s">
        <v>8</v>
      </c>
      <c r="AS1078">
        <v>4.5613443729998799</v>
      </c>
      <c r="AT1078" t="s">
        <v>7</v>
      </c>
      <c r="AU1078">
        <v>4.7755369249989599</v>
      </c>
      <c r="AV1078" t="s">
        <v>8</v>
      </c>
      <c r="AW1078">
        <v>4.8333697379985097</v>
      </c>
      <c r="AX1078" t="s">
        <v>7</v>
      </c>
      <c r="AY1078">
        <v>4.9151365609995903</v>
      </c>
      <c r="AZ1078" t="s">
        <v>8</v>
      </c>
      <c r="BA1078">
        <v>4.97657296699981</v>
      </c>
      <c r="BB1078" t="s">
        <v>7</v>
      </c>
      <c r="BC1078">
        <v>5.08512077900013</v>
      </c>
      <c r="BD1078" t="s">
        <v>8</v>
      </c>
      <c r="BE1078">
        <v>5.1617165600000501</v>
      </c>
      <c r="BF1078" t="s">
        <v>7</v>
      </c>
      <c r="BG1078">
        <v>6.0876297369995802</v>
      </c>
      <c r="BH1078" t="s">
        <v>8</v>
      </c>
      <c r="BI1078">
        <v>6.15992208099851</v>
      </c>
      <c r="BJ1078" t="s">
        <v>7</v>
      </c>
      <c r="BK1078">
        <v>6.5222118719993798</v>
      </c>
      <c r="BL1078" t="s">
        <v>8</v>
      </c>
      <c r="BM1078">
        <v>6.5696053619994901</v>
      </c>
      <c r="BN1078" t="s">
        <v>7</v>
      </c>
      <c r="BO1078">
        <v>6.6505181219999896</v>
      </c>
      <c r="BP1078" t="s">
        <v>8</v>
      </c>
      <c r="BQ1078">
        <v>6.7193479659999804</v>
      </c>
      <c r="BR1078" t="s">
        <v>7</v>
      </c>
      <c r="BS1078">
        <v>6.7916495809986301</v>
      </c>
      <c r="BT1078" t="s">
        <v>8</v>
      </c>
      <c r="BU1078">
        <v>6.8641005699992004</v>
      </c>
      <c r="BV1078" t="s">
        <v>7</v>
      </c>
      <c r="BW1078">
        <v>7.1935629660001696</v>
      </c>
      <c r="BX1078" t="s">
        <v>8</v>
      </c>
      <c r="BY1078">
        <v>7.2787781219994896</v>
      </c>
      <c r="BZ1078" t="s">
        <v>7</v>
      </c>
      <c r="CA1078">
        <v>7.6702480699987001</v>
      </c>
      <c r="CB1078" t="s">
        <v>8</v>
      </c>
      <c r="CC1078">
        <v>7.6984082259987101</v>
      </c>
      <c r="CD1078" t="s">
        <v>7</v>
      </c>
      <c r="CE1078">
        <v>7.7968995279989004</v>
      </c>
      <c r="CF1078" t="s">
        <v>8</v>
      </c>
      <c r="CG1078">
        <v>7.8686924449993896</v>
      </c>
      <c r="CH1078" t="s">
        <v>7</v>
      </c>
      <c r="CI1078">
        <v>7.9572865589998401</v>
      </c>
      <c r="CJ1078" t="s">
        <v>8</v>
      </c>
      <c r="CK1078">
        <v>8.0349874449984693</v>
      </c>
      <c r="CL1078" t="s">
        <v>7</v>
      </c>
      <c r="CM1078">
        <v>8.3991195799990201</v>
      </c>
      <c r="CN1078" t="s">
        <v>8</v>
      </c>
      <c r="CO1078">
        <v>8.4451389549994893</v>
      </c>
      <c r="CP1078" t="s">
        <v>7</v>
      </c>
      <c r="CQ1078">
        <v>8.5385605699993903</v>
      </c>
      <c r="CR1078" t="s">
        <v>8</v>
      </c>
      <c r="CS1078">
        <v>8.60151676699933</v>
      </c>
      <c r="CT1078" t="s">
        <v>7</v>
      </c>
      <c r="CU1078">
        <v>8.6924591110000602</v>
      </c>
      <c r="CV1078" t="s">
        <v>8</v>
      </c>
      <c r="CW1078">
        <v>8.7554441109987202</v>
      </c>
      <c r="CX1078" t="s">
        <v>7</v>
      </c>
      <c r="CY1078">
        <v>8.83672166299948</v>
      </c>
      <c r="CZ1078" t="s">
        <v>8</v>
      </c>
      <c r="DA1078">
        <v>8.9063466629995602</v>
      </c>
      <c r="DB1078" t="s">
        <v>7</v>
      </c>
      <c r="DC1078">
        <v>8.9961169239995797</v>
      </c>
      <c r="DD1078" t="s">
        <v>8</v>
      </c>
      <c r="DE1078">
        <v>9.0824830689998599</v>
      </c>
      <c r="DF1078" t="s">
        <v>7</v>
      </c>
      <c r="DG1078">
        <v>9.4437070799995109</v>
      </c>
      <c r="DH1078" t="s">
        <v>8</v>
      </c>
      <c r="DI1078">
        <v>9.5045390589984802</v>
      </c>
      <c r="DJ1078" t="s">
        <v>7</v>
      </c>
      <c r="DK1078">
        <v>9.5962272879987704</v>
      </c>
      <c r="DL1078" t="s">
        <v>8</v>
      </c>
      <c r="DM1078">
        <v>9.6557143709997</v>
      </c>
      <c r="DN1078" t="s">
        <v>4</v>
      </c>
      <c r="DO1078">
        <v>10.2539570789995</v>
      </c>
    </row>
    <row r="1079" spans="1:119" x14ac:dyDescent="0.25">
      <c r="A1079" s="7">
        <v>42929</v>
      </c>
      <c r="B1079" s="3" t="s">
        <v>56</v>
      </c>
      <c r="C1079" s="3">
        <f>(COUNT(UserTrials[[#This Row],[Event 1]:[Time 56]])-2)/2</f>
        <v>27</v>
      </c>
      <c r="D1079">
        <v>270</v>
      </c>
      <c r="E1079" t="s">
        <v>52</v>
      </c>
      <c r="F1079" t="s">
        <v>9</v>
      </c>
      <c r="G1079" t="s">
        <v>44</v>
      </c>
      <c r="H1079" t="s">
        <v>3</v>
      </c>
      <c r="I1079" s="1">
        <v>9.0100002125836892E-6</v>
      </c>
      <c r="J1079" t="s">
        <v>7</v>
      </c>
      <c r="K1079">
        <v>1.6480786970005199</v>
      </c>
      <c r="L1079" t="s">
        <v>8</v>
      </c>
      <c r="M1079">
        <v>1.69645374900028</v>
      </c>
      <c r="N1079" t="s">
        <v>7</v>
      </c>
      <c r="O1079">
        <v>1.94205880100162</v>
      </c>
      <c r="P1079" t="s">
        <v>8</v>
      </c>
      <c r="Q1079">
        <v>2.0588772380015099</v>
      </c>
      <c r="R1079" t="s">
        <v>7</v>
      </c>
      <c r="S1079">
        <v>2.5086467170003699</v>
      </c>
      <c r="T1079" t="s">
        <v>8</v>
      </c>
      <c r="U1079">
        <v>2.5852902070000701</v>
      </c>
      <c r="V1079" t="s">
        <v>7</v>
      </c>
      <c r="W1079">
        <v>2.8609363530012999</v>
      </c>
      <c r="X1079" t="s">
        <v>8</v>
      </c>
      <c r="Y1079">
        <v>2.9150113000014199</v>
      </c>
      <c r="Z1079" t="s">
        <v>7</v>
      </c>
      <c r="AA1079">
        <v>3.2560718730001099</v>
      </c>
      <c r="AB1079" t="s">
        <v>8</v>
      </c>
      <c r="AC1079">
        <v>3.3124757800014701</v>
      </c>
      <c r="AD1079" t="s">
        <v>7</v>
      </c>
      <c r="AE1079">
        <v>3.4026472380010002</v>
      </c>
      <c r="AF1079" t="s">
        <v>8</v>
      </c>
      <c r="AG1079">
        <v>3.4787313000015199</v>
      </c>
      <c r="AH1079" t="s">
        <v>7</v>
      </c>
      <c r="AI1079">
        <v>3.92541968600016</v>
      </c>
      <c r="AJ1079" t="s">
        <v>8</v>
      </c>
      <c r="AK1079">
        <v>4.0111545290001196</v>
      </c>
      <c r="AL1079" t="s">
        <v>7</v>
      </c>
      <c r="AM1079">
        <v>4.3538689560009498</v>
      </c>
      <c r="AN1079" t="s">
        <v>8</v>
      </c>
      <c r="AO1079">
        <v>4.4184474460016601</v>
      </c>
      <c r="AP1079" t="s">
        <v>7</v>
      </c>
      <c r="AQ1079">
        <v>4.5297246330010204</v>
      </c>
      <c r="AR1079" t="s">
        <v>8</v>
      </c>
      <c r="AS1079">
        <v>4.6074804140007402</v>
      </c>
      <c r="AT1079" t="s">
        <v>7</v>
      </c>
      <c r="AU1079">
        <v>4.8548435390002798</v>
      </c>
      <c r="AV1079" t="s">
        <v>8</v>
      </c>
      <c r="AW1079">
        <v>4.8879004139998798</v>
      </c>
      <c r="AX1079" t="s">
        <v>7</v>
      </c>
      <c r="AY1079">
        <v>4.9726573410007404</v>
      </c>
      <c r="AZ1079" t="s">
        <v>8</v>
      </c>
      <c r="BA1079">
        <v>5.0271076540011501</v>
      </c>
      <c r="BB1079" t="s">
        <v>7</v>
      </c>
      <c r="BC1079">
        <v>5.1268560910011702</v>
      </c>
      <c r="BD1079" t="s">
        <v>8</v>
      </c>
      <c r="BE1079">
        <v>5.1941529660016297</v>
      </c>
      <c r="BF1079" t="s">
        <v>7</v>
      </c>
      <c r="BG1079">
        <v>6.2248518200012697</v>
      </c>
      <c r="BH1079" t="s">
        <v>8</v>
      </c>
      <c r="BI1079">
        <v>6.2759747890013298</v>
      </c>
      <c r="BJ1079" t="s">
        <v>7</v>
      </c>
      <c r="BK1079">
        <v>6.6074140070013501</v>
      </c>
      <c r="BL1079" t="s">
        <v>8</v>
      </c>
      <c r="BM1079">
        <v>6.6546508300016196</v>
      </c>
      <c r="BN1079" t="s">
        <v>7</v>
      </c>
      <c r="BO1079">
        <v>6.7430569759999299</v>
      </c>
      <c r="BP1079" t="s">
        <v>8</v>
      </c>
      <c r="BQ1079">
        <v>6.8109284340007399</v>
      </c>
      <c r="BR1079" t="s">
        <v>7</v>
      </c>
      <c r="BS1079">
        <v>6.8853516640010604</v>
      </c>
      <c r="BT1079" t="s">
        <v>8</v>
      </c>
      <c r="BU1079">
        <v>6.9571549450010899</v>
      </c>
      <c r="BV1079" t="s">
        <v>7</v>
      </c>
      <c r="BW1079">
        <v>7.3187816630015696</v>
      </c>
      <c r="BX1079" t="s">
        <v>8</v>
      </c>
      <c r="BY1079">
        <v>7.3662475490000299</v>
      </c>
      <c r="BZ1079" t="s">
        <v>7</v>
      </c>
      <c r="CA1079">
        <v>7.6943238510011698</v>
      </c>
      <c r="CB1079" t="s">
        <v>8</v>
      </c>
      <c r="CC1079">
        <v>7.7490930690000797</v>
      </c>
      <c r="CD1079" t="s">
        <v>7</v>
      </c>
      <c r="CE1079">
        <v>7.8263887470002302</v>
      </c>
      <c r="CF1079" t="s">
        <v>8</v>
      </c>
      <c r="CG1079">
        <v>7.90836530900014</v>
      </c>
      <c r="CH1079" t="s">
        <v>7</v>
      </c>
      <c r="CI1079">
        <v>7.9900184340003699</v>
      </c>
      <c r="CJ1079" t="s">
        <v>8</v>
      </c>
      <c r="CK1079">
        <v>8.0652740590012399</v>
      </c>
      <c r="CL1079" t="s">
        <v>7</v>
      </c>
      <c r="CM1079">
        <v>8.4578737460014892</v>
      </c>
      <c r="CN1079" t="s">
        <v>8</v>
      </c>
      <c r="CO1079">
        <v>8.4956259340015094</v>
      </c>
      <c r="CP1079" t="s">
        <v>7</v>
      </c>
      <c r="CQ1079">
        <v>8.5942969750012708</v>
      </c>
      <c r="CR1079" t="s">
        <v>8</v>
      </c>
      <c r="CS1079">
        <v>8.6636730170011997</v>
      </c>
      <c r="CT1079" t="s">
        <v>7</v>
      </c>
      <c r="CU1079">
        <v>8.7693908300007006</v>
      </c>
      <c r="CV1079" t="s">
        <v>8</v>
      </c>
      <c r="CW1079">
        <v>8.8244811940003203</v>
      </c>
      <c r="CX1079" t="s">
        <v>7</v>
      </c>
      <c r="CY1079">
        <v>8.9298851000003197</v>
      </c>
      <c r="CZ1079" t="s">
        <v>8</v>
      </c>
      <c r="DA1079">
        <v>9.0082932250006706</v>
      </c>
      <c r="DB1079" t="s">
        <v>7</v>
      </c>
      <c r="DC1079">
        <v>9.0933558810011093</v>
      </c>
      <c r="DD1079" t="s">
        <v>8</v>
      </c>
      <c r="DE1079">
        <v>9.1834696840014605</v>
      </c>
      <c r="DF1079" t="s">
        <v>7</v>
      </c>
      <c r="DG1079">
        <v>9.4876122880014009</v>
      </c>
      <c r="DH1079" t="s">
        <v>8</v>
      </c>
      <c r="DI1079">
        <v>9.5504216100016492</v>
      </c>
      <c r="DJ1079" t="s">
        <v>7</v>
      </c>
      <c r="DK1079">
        <v>9.6390674440008297</v>
      </c>
      <c r="DL1079" t="s">
        <v>8</v>
      </c>
      <c r="DM1079">
        <v>9.7077871830006099</v>
      </c>
      <c r="DN1079" t="s">
        <v>4</v>
      </c>
      <c r="DO1079">
        <v>10.7740559850008</v>
      </c>
    </row>
    <row r="1080" spans="1:119" x14ac:dyDescent="0.25">
      <c r="A1080" s="7">
        <v>42929</v>
      </c>
      <c r="B1080" s="3" t="s">
        <v>56</v>
      </c>
      <c r="C1080" s="3">
        <f>(COUNT(UserTrials[[#This Row],[Event 1]:[Time 56]])-2)/2</f>
        <v>27</v>
      </c>
      <c r="D1080">
        <v>271</v>
      </c>
      <c r="E1080" t="s">
        <v>52</v>
      </c>
      <c r="F1080" t="s">
        <v>11</v>
      </c>
      <c r="G1080" t="s">
        <v>44</v>
      </c>
      <c r="H1080" t="s">
        <v>3</v>
      </c>
      <c r="I1080" s="1">
        <v>5.6249991757795198E-6</v>
      </c>
      <c r="J1080" t="s">
        <v>7</v>
      </c>
      <c r="K1080">
        <v>11.3465871309999</v>
      </c>
      <c r="L1080" t="s">
        <v>8</v>
      </c>
      <c r="M1080">
        <v>11.396059057999</v>
      </c>
      <c r="N1080" t="s">
        <v>7</v>
      </c>
      <c r="O1080">
        <v>11.554383797998501</v>
      </c>
      <c r="P1080" t="s">
        <v>8</v>
      </c>
      <c r="Q1080">
        <v>11.6320386409988</v>
      </c>
      <c r="R1080" t="s">
        <v>7</v>
      </c>
      <c r="S1080">
        <v>12.0560917139991</v>
      </c>
      <c r="T1080" t="s">
        <v>8</v>
      </c>
      <c r="U1080">
        <v>12.1104087969997</v>
      </c>
      <c r="V1080" t="s">
        <v>7</v>
      </c>
      <c r="W1080">
        <v>12.262857911999101</v>
      </c>
      <c r="X1080" t="s">
        <v>8</v>
      </c>
      <c r="Y1080">
        <v>12.342219995000001</v>
      </c>
      <c r="Z1080" t="s">
        <v>7</v>
      </c>
      <c r="AA1080">
        <v>12.644889213999701</v>
      </c>
      <c r="AB1080" t="s">
        <v>8</v>
      </c>
      <c r="AC1080">
        <v>12.698638537000001</v>
      </c>
      <c r="AD1080" t="s">
        <v>7</v>
      </c>
      <c r="AE1080">
        <v>12.788421452998501</v>
      </c>
      <c r="AF1080" t="s">
        <v>8</v>
      </c>
      <c r="AG1080">
        <v>12.8600533279986</v>
      </c>
      <c r="AH1080" t="s">
        <v>7</v>
      </c>
      <c r="AI1080">
        <v>13.222127702998399</v>
      </c>
      <c r="AJ1080" t="s">
        <v>8</v>
      </c>
      <c r="AK1080">
        <v>13.2937497869988</v>
      </c>
      <c r="AL1080" t="s">
        <v>7</v>
      </c>
      <c r="AM1080">
        <v>13.569419265999301</v>
      </c>
      <c r="AN1080" t="s">
        <v>8</v>
      </c>
      <c r="AO1080">
        <v>13.623816713999901</v>
      </c>
      <c r="AP1080" t="s">
        <v>7</v>
      </c>
      <c r="AQ1080">
        <v>13.701005931999999</v>
      </c>
      <c r="AR1080" t="s">
        <v>8</v>
      </c>
      <c r="AS1080">
        <v>13.7810627029994</v>
      </c>
      <c r="AT1080" t="s">
        <v>7</v>
      </c>
      <c r="AU1080">
        <v>13.94179463</v>
      </c>
      <c r="AV1080" t="s">
        <v>8</v>
      </c>
      <c r="AW1080">
        <v>14.0066863489992</v>
      </c>
      <c r="AX1080" t="s">
        <v>7</v>
      </c>
      <c r="AY1080">
        <v>14.1015064009989</v>
      </c>
      <c r="AZ1080" t="s">
        <v>8</v>
      </c>
      <c r="BA1080">
        <v>14.157706296999001</v>
      </c>
      <c r="BB1080" t="s">
        <v>7</v>
      </c>
      <c r="BC1080">
        <v>14.2541505669996</v>
      </c>
      <c r="BD1080" t="s">
        <v>8</v>
      </c>
      <c r="BE1080">
        <v>14.322138849000099</v>
      </c>
      <c r="BF1080" t="s">
        <v>7</v>
      </c>
      <c r="BG1080">
        <v>15.133170722998299</v>
      </c>
      <c r="BH1080" t="s">
        <v>8</v>
      </c>
      <c r="BI1080">
        <v>15.1980772339993</v>
      </c>
      <c r="BJ1080" t="s">
        <v>7</v>
      </c>
      <c r="BK1080">
        <v>15.5022639519993</v>
      </c>
      <c r="BL1080" t="s">
        <v>8</v>
      </c>
      <c r="BM1080">
        <v>15.5477031709997</v>
      </c>
      <c r="BN1080" t="s">
        <v>7</v>
      </c>
      <c r="BO1080">
        <v>15.6301507749994</v>
      </c>
      <c r="BP1080" t="s">
        <v>8</v>
      </c>
      <c r="BQ1080">
        <v>15.6926526499992</v>
      </c>
      <c r="BR1080" t="s">
        <v>7</v>
      </c>
      <c r="BS1080">
        <v>15.773762701999599</v>
      </c>
      <c r="BT1080" t="s">
        <v>8</v>
      </c>
      <c r="BU1080">
        <v>15.8354324419997</v>
      </c>
      <c r="BV1080" t="s">
        <v>7</v>
      </c>
      <c r="BW1080">
        <v>16.1118457749998</v>
      </c>
      <c r="BX1080" t="s">
        <v>8</v>
      </c>
      <c r="BY1080">
        <v>16.174143899999699</v>
      </c>
      <c r="BZ1080" t="s">
        <v>7</v>
      </c>
      <c r="CA1080">
        <v>16.4467206709996</v>
      </c>
      <c r="CB1080" t="s">
        <v>8</v>
      </c>
      <c r="CC1080">
        <v>16.501007494</v>
      </c>
      <c r="CD1080" t="s">
        <v>7</v>
      </c>
      <c r="CE1080">
        <v>16.581485722999702</v>
      </c>
      <c r="CF1080" t="s">
        <v>8</v>
      </c>
      <c r="CG1080">
        <v>16.644801034999499</v>
      </c>
      <c r="CH1080" t="s">
        <v>7</v>
      </c>
      <c r="CI1080">
        <v>16.7256565560001</v>
      </c>
      <c r="CJ1080" t="s">
        <v>8</v>
      </c>
      <c r="CK1080">
        <v>16.790847284999401</v>
      </c>
      <c r="CL1080" t="s">
        <v>7</v>
      </c>
      <c r="CM1080">
        <v>17.063522492999201</v>
      </c>
      <c r="CN1080" t="s">
        <v>8</v>
      </c>
      <c r="CO1080">
        <v>17.097337857998301</v>
      </c>
      <c r="CP1080" t="s">
        <v>7</v>
      </c>
      <c r="CQ1080">
        <v>17.178346503998899</v>
      </c>
      <c r="CR1080" t="s">
        <v>8</v>
      </c>
      <c r="CS1080">
        <v>17.231854888999798</v>
      </c>
      <c r="CT1080" t="s">
        <v>7</v>
      </c>
      <c r="CU1080">
        <v>17.334645513999899</v>
      </c>
      <c r="CV1080" t="s">
        <v>8</v>
      </c>
      <c r="CW1080">
        <v>17.3815813479996</v>
      </c>
      <c r="CX1080" t="s">
        <v>7</v>
      </c>
      <c r="CY1080">
        <v>17.464746451998501</v>
      </c>
      <c r="CZ1080" t="s">
        <v>8</v>
      </c>
      <c r="DA1080">
        <v>17.527091711999599</v>
      </c>
      <c r="DB1080" t="s">
        <v>7</v>
      </c>
      <c r="DC1080">
        <v>17.608397440999301</v>
      </c>
      <c r="DD1080" t="s">
        <v>8</v>
      </c>
      <c r="DE1080">
        <v>17.678699836998899</v>
      </c>
      <c r="DF1080" t="s">
        <v>7</v>
      </c>
      <c r="DG1080">
        <v>18.008662440999601</v>
      </c>
      <c r="DH1080" t="s">
        <v>8</v>
      </c>
      <c r="DI1080">
        <v>18.043509419998301</v>
      </c>
      <c r="DJ1080" t="s">
        <v>7</v>
      </c>
      <c r="DK1080">
        <v>18.132911919999898</v>
      </c>
      <c r="DL1080" t="s">
        <v>8</v>
      </c>
      <c r="DM1080">
        <v>18.202814211999701</v>
      </c>
      <c r="DN1080" t="s">
        <v>4</v>
      </c>
      <c r="DO1080">
        <v>19.095422492999202</v>
      </c>
    </row>
    <row r="1081" spans="1:119" x14ac:dyDescent="0.25">
      <c r="A1081" s="7">
        <v>42929</v>
      </c>
      <c r="B1081" s="3" t="s">
        <v>56</v>
      </c>
      <c r="C1081" s="3">
        <f>(COUNT(UserTrials[[#This Row],[Event 1]:[Time 56]])-2)/2</f>
        <v>27</v>
      </c>
      <c r="D1081">
        <v>272</v>
      </c>
      <c r="E1081" t="s">
        <v>52</v>
      </c>
      <c r="F1081" t="s">
        <v>11</v>
      </c>
      <c r="G1081" t="s">
        <v>44</v>
      </c>
      <c r="H1081" t="s">
        <v>3</v>
      </c>
      <c r="I1081" s="1">
        <v>7.81299968366511E-6</v>
      </c>
      <c r="J1081" t="s">
        <v>7</v>
      </c>
      <c r="K1081">
        <v>2.34819708299983</v>
      </c>
      <c r="L1081" t="s">
        <v>8</v>
      </c>
      <c r="M1081">
        <v>2.40403692600011</v>
      </c>
      <c r="N1081" t="s">
        <v>7</v>
      </c>
      <c r="O1081">
        <v>2.5637990619998101</v>
      </c>
      <c r="P1081" t="s">
        <v>8</v>
      </c>
      <c r="Q1081">
        <v>2.6438168740005401</v>
      </c>
      <c r="R1081" t="s">
        <v>7</v>
      </c>
      <c r="S1081">
        <v>3.1226487490002901</v>
      </c>
      <c r="T1081" t="s">
        <v>8</v>
      </c>
      <c r="U1081">
        <v>3.1693313010000499</v>
      </c>
      <c r="V1081" t="s">
        <v>7</v>
      </c>
      <c r="W1081">
        <v>3.3455219780007601</v>
      </c>
      <c r="X1081" t="s">
        <v>8</v>
      </c>
      <c r="Y1081">
        <v>3.4247717180005499</v>
      </c>
      <c r="Z1081" t="s">
        <v>7</v>
      </c>
      <c r="AA1081">
        <v>3.7274421860001801</v>
      </c>
      <c r="AB1081" t="s">
        <v>8</v>
      </c>
      <c r="AC1081">
        <v>3.7687642180007899</v>
      </c>
      <c r="AD1081" t="s">
        <v>7</v>
      </c>
      <c r="AE1081">
        <v>3.8646513010007699</v>
      </c>
      <c r="AF1081" t="s">
        <v>8</v>
      </c>
      <c r="AG1081">
        <v>3.9169813530006601</v>
      </c>
      <c r="AH1081" t="s">
        <v>7</v>
      </c>
      <c r="AI1081">
        <v>4.3120208840009502</v>
      </c>
      <c r="AJ1081" t="s">
        <v>8</v>
      </c>
      <c r="AK1081">
        <v>4.3550384360005401</v>
      </c>
      <c r="AL1081" t="s">
        <v>7</v>
      </c>
      <c r="AM1081">
        <v>4.6627460400013598</v>
      </c>
      <c r="AN1081" t="s">
        <v>8</v>
      </c>
      <c r="AO1081">
        <v>4.7014899460009403</v>
      </c>
      <c r="AP1081" t="s">
        <v>7</v>
      </c>
      <c r="AQ1081">
        <v>4.8028549980008304</v>
      </c>
      <c r="AR1081" t="s">
        <v>8</v>
      </c>
      <c r="AS1081">
        <v>4.8681447380004101</v>
      </c>
      <c r="AT1081" t="s">
        <v>7</v>
      </c>
      <c r="AU1081">
        <v>5.0691589569996696</v>
      </c>
      <c r="AV1081" t="s">
        <v>8</v>
      </c>
      <c r="AW1081">
        <v>5.1320086960004101</v>
      </c>
      <c r="AX1081" t="s">
        <v>7</v>
      </c>
      <c r="AY1081">
        <v>5.2118813520009999</v>
      </c>
      <c r="AZ1081" t="s">
        <v>8</v>
      </c>
      <c r="BA1081">
        <v>5.2743420290007599</v>
      </c>
      <c r="BB1081" t="s">
        <v>7</v>
      </c>
      <c r="BC1081">
        <v>5.3639270290004699</v>
      </c>
      <c r="BD1081" t="s">
        <v>8</v>
      </c>
      <c r="BE1081">
        <v>5.4502762480005904</v>
      </c>
      <c r="BF1081" t="s">
        <v>7</v>
      </c>
      <c r="BG1081">
        <v>6.1266089040000198</v>
      </c>
      <c r="BH1081" t="s">
        <v>8</v>
      </c>
      <c r="BI1081">
        <v>6.2061659350001701</v>
      </c>
      <c r="BJ1081" t="s">
        <v>7</v>
      </c>
      <c r="BK1081">
        <v>6.5348161439997003</v>
      </c>
      <c r="BL1081" t="s">
        <v>8</v>
      </c>
      <c r="BM1081">
        <v>6.5745878100005903</v>
      </c>
      <c r="BN1081" t="s">
        <v>7</v>
      </c>
      <c r="BO1081">
        <v>6.6552264559995802</v>
      </c>
      <c r="BP1081" t="s">
        <v>8</v>
      </c>
      <c r="BQ1081">
        <v>6.7255931750005402</v>
      </c>
      <c r="BR1081" t="s">
        <v>7</v>
      </c>
      <c r="BS1081">
        <v>6.8282473409999502</v>
      </c>
      <c r="BT1081" t="s">
        <v>8</v>
      </c>
      <c r="BU1081">
        <v>6.8909063520004503</v>
      </c>
      <c r="BV1081" t="s">
        <v>7</v>
      </c>
      <c r="BW1081">
        <v>7.1975656750000701</v>
      </c>
      <c r="BX1081" t="s">
        <v>8</v>
      </c>
      <c r="BY1081">
        <v>7.2431560389995804</v>
      </c>
      <c r="BZ1081" t="s">
        <v>7</v>
      </c>
      <c r="CA1081">
        <v>7.5472059870007797</v>
      </c>
      <c r="CB1081" t="s">
        <v>8</v>
      </c>
      <c r="CC1081">
        <v>7.5784356740004997</v>
      </c>
      <c r="CD1081" t="s">
        <v>7</v>
      </c>
      <c r="CE1081">
        <v>7.6745730700003998</v>
      </c>
      <c r="CF1081" t="s">
        <v>8</v>
      </c>
      <c r="CG1081">
        <v>7.7439378100007099</v>
      </c>
      <c r="CH1081" t="s">
        <v>7</v>
      </c>
      <c r="CI1081">
        <v>7.8583810390009603</v>
      </c>
      <c r="CJ1081" t="s">
        <v>8</v>
      </c>
      <c r="CK1081">
        <v>7.9186820280010499</v>
      </c>
      <c r="CL1081" t="s">
        <v>7</v>
      </c>
      <c r="CM1081">
        <v>8.1974334870010299</v>
      </c>
      <c r="CN1081" t="s">
        <v>8</v>
      </c>
      <c r="CO1081">
        <v>8.2437957260008208</v>
      </c>
      <c r="CP1081" t="s">
        <v>7</v>
      </c>
      <c r="CQ1081">
        <v>8.3381422370002802</v>
      </c>
      <c r="CR1081" t="s">
        <v>8</v>
      </c>
      <c r="CS1081">
        <v>8.4026318720007094</v>
      </c>
      <c r="CT1081" t="s">
        <v>7</v>
      </c>
      <c r="CU1081">
        <v>8.48333562200059</v>
      </c>
      <c r="CV1081" t="s">
        <v>8</v>
      </c>
      <c r="CW1081">
        <v>8.5360964030005508</v>
      </c>
      <c r="CX1081" t="s">
        <v>7</v>
      </c>
      <c r="CY1081">
        <v>8.6267282259996101</v>
      </c>
      <c r="CZ1081" t="s">
        <v>8</v>
      </c>
      <c r="DA1081">
        <v>8.6987858299999008</v>
      </c>
      <c r="DB1081" t="s">
        <v>7</v>
      </c>
      <c r="DC1081">
        <v>8.7790743200002908</v>
      </c>
      <c r="DD1081" t="s">
        <v>8</v>
      </c>
      <c r="DE1081">
        <v>8.84776004900049</v>
      </c>
      <c r="DF1081" t="s">
        <v>7</v>
      </c>
      <c r="DG1081">
        <v>9.1244147880006494</v>
      </c>
      <c r="DH1081" t="s">
        <v>8</v>
      </c>
      <c r="DI1081">
        <v>9.1843357260004197</v>
      </c>
      <c r="DJ1081" t="s">
        <v>7</v>
      </c>
      <c r="DK1081">
        <v>9.26834041300026</v>
      </c>
      <c r="DL1081" t="s">
        <v>8</v>
      </c>
      <c r="DM1081">
        <v>9.3309476530011999</v>
      </c>
      <c r="DN1081" t="s">
        <v>4</v>
      </c>
      <c r="DO1081">
        <v>9.7514711940002599</v>
      </c>
    </row>
    <row r="1082" spans="1:119" x14ac:dyDescent="0.25">
      <c r="A1082" s="7">
        <v>42929</v>
      </c>
      <c r="B1082" s="3" t="s">
        <v>56</v>
      </c>
      <c r="C1082" s="3">
        <f>(COUNT(UserTrials[[#This Row],[Event 1]:[Time 56]])-2)/2</f>
        <v>27</v>
      </c>
      <c r="D1082">
        <v>273</v>
      </c>
      <c r="E1082" t="s">
        <v>52</v>
      </c>
      <c r="F1082" t="s">
        <v>11</v>
      </c>
      <c r="G1082" t="s">
        <v>44</v>
      </c>
      <c r="H1082" t="s">
        <v>3</v>
      </c>
      <c r="I1082" s="1">
        <v>8.74999932420905E-6</v>
      </c>
      <c r="J1082" t="s">
        <v>7</v>
      </c>
      <c r="K1082">
        <v>2.8039801029990401</v>
      </c>
      <c r="L1082" t="s">
        <v>8</v>
      </c>
      <c r="M1082">
        <v>2.8589461449992002</v>
      </c>
      <c r="N1082" t="s">
        <v>7</v>
      </c>
      <c r="O1082">
        <v>3.0764725509998199</v>
      </c>
      <c r="P1082" t="s">
        <v>8</v>
      </c>
      <c r="Q1082">
        <v>3.1610785409993598</v>
      </c>
      <c r="R1082" t="s">
        <v>7</v>
      </c>
      <c r="S1082">
        <v>3.5814583839983198</v>
      </c>
      <c r="T1082" t="s">
        <v>8</v>
      </c>
      <c r="U1082">
        <v>3.65411546799987</v>
      </c>
      <c r="V1082" t="s">
        <v>7</v>
      </c>
      <c r="W1082">
        <v>3.8402423949992199</v>
      </c>
      <c r="X1082" t="s">
        <v>8</v>
      </c>
      <c r="Y1082">
        <v>3.9163661969996602</v>
      </c>
      <c r="Z1082" t="s">
        <v>7</v>
      </c>
      <c r="AA1082">
        <v>4.2210405719997599</v>
      </c>
      <c r="AB1082" t="s">
        <v>8</v>
      </c>
      <c r="AC1082">
        <v>4.2681088009994701</v>
      </c>
      <c r="AD1082" t="s">
        <v>7</v>
      </c>
      <c r="AE1082">
        <v>4.3414746339985797</v>
      </c>
      <c r="AF1082" t="s">
        <v>8</v>
      </c>
      <c r="AG1082">
        <v>4.4123596859990304</v>
      </c>
      <c r="AH1082" t="s">
        <v>7</v>
      </c>
      <c r="AI1082">
        <v>4.83011525899928</v>
      </c>
      <c r="AJ1082" t="s">
        <v>8</v>
      </c>
      <c r="AK1082">
        <v>4.8875103629998096</v>
      </c>
      <c r="AL1082" t="s">
        <v>7</v>
      </c>
      <c r="AM1082">
        <v>5.2144346339991898</v>
      </c>
      <c r="AN1082" t="s">
        <v>8</v>
      </c>
      <c r="AO1082">
        <v>5.2785907279994699</v>
      </c>
      <c r="AP1082" t="s">
        <v>7</v>
      </c>
      <c r="AQ1082">
        <v>5.3637870819984501</v>
      </c>
      <c r="AR1082" t="s">
        <v>8</v>
      </c>
      <c r="AS1082">
        <v>5.45352275899858</v>
      </c>
      <c r="AT1082" t="s">
        <v>7</v>
      </c>
      <c r="AU1082">
        <v>5.6351616649990302</v>
      </c>
      <c r="AV1082" t="s">
        <v>8</v>
      </c>
      <c r="AW1082">
        <v>5.6991921859989798</v>
      </c>
      <c r="AX1082" t="s">
        <v>7</v>
      </c>
      <c r="AY1082">
        <v>5.7788108320000902</v>
      </c>
      <c r="AZ1082" t="s">
        <v>8</v>
      </c>
      <c r="BA1082">
        <v>5.8362705189992896</v>
      </c>
      <c r="BB1082" t="s">
        <v>7</v>
      </c>
      <c r="BC1082">
        <v>5.9138831229993203</v>
      </c>
      <c r="BD1082" t="s">
        <v>8</v>
      </c>
      <c r="BE1082">
        <v>5.9879319249994296</v>
      </c>
      <c r="BF1082" t="s">
        <v>7</v>
      </c>
      <c r="BG1082">
        <v>6.8985383829985896</v>
      </c>
      <c r="BH1082" t="s">
        <v>8</v>
      </c>
      <c r="BI1082">
        <v>6.9784552059991203</v>
      </c>
      <c r="BJ1082" t="s">
        <v>7</v>
      </c>
      <c r="BK1082">
        <v>7.2807076539993396</v>
      </c>
      <c r="BL1082" t="s">
        <v>8</v>
      </c>
      <c r="BM1082">
        <v>7.34266015399953</v>
      </c>
      <c r="BN1082" t="s">
        <v>7</v>
      </c>
      <c r="BO1082">
        <v>7.4104079659991804</v>
      </c>
      <c r="BP1082" t="s">
        <v>8</v>
      </c>
      <c r="BQ1082">
        <v>7.4804549450000097</v>
      </c>
      <c r="BR1082" t="s">
        <v>7</v>
      </c>
      <c r="BS1082">
        <v>7.5529237479986397</v>
      </c>
      <c r="BT1082" t="s">
        <v>8</v>
      </c>
      <c r="BU1082">
        <v>7.6249912999992304</v>
      </c>
      <c r="BV1082" t="s">
        <v>7</v>
      </c>
      <c r="BW1082">
        <v>7.9261638519983499</v>
      </c>
      <c r="BX1082" t="s">
        <v>8</v>
      </c>
      <c r="BY1082">
        <v>7.99151947699829</v>
      </c>
      <c r="BZ1082" t="s">
        <v>7</v>
      </c>
      <c r="CA1082">
        <v>8.2936374969994997</v>
      </c>
      <c r="CB1082" t="s">
        <v>8</v>
      </c>
      <c r="CC1082">
        <v>8.35118374699959</v>
      </c>
      <c r="CD1082" t="s">
        <v>7</v>
      </c>
      <c r="CE1082">
        <v>8.4401726529995305</v>
      </c>
      <c r="CF1082" t="s">
        <v>8</v>
      </c>
      <c r="CG1082">
        <v>8.5023058299993792</v>
      </c>
      <c r="CH1082" t="s">
        <v>7</v>
      </c>
      <c r="CI1082">
        <v>8.5822296849983104</v>
      </c>
      <c r="CJ1082" t="s">
        <v>8</v>
      </c>
      <c r="CK1082">
        <v>8.6511389029983494</v>
      </c>
      <c r="CL1082" t="s">
        <v>7</v>
      </c>
      <c r="CM1082">
        <v>8.9588299970000609</v>
      </c>
      <c r="CN1082" t="s">
        <v>8</v>
      </c>
      <c r="CO1082">
        <v>9.0118387469992705</v>
      </c>
      <c r="CP1082" t="s">
        <v>7</v>
      </c>
      <c r="CQ1082">
        <v>9.0939561429986497</v>
      </c>
      <c r="CR1082" t="s">
        <v>8</v>
      </c>
      <c r="CS1082">
        <v>9.1559684859985193</v>
      </c>
      <c r="CT1082" t="s">
        <v>7</v>
      </c>
      <c r="CU1082">
        <v>9.2366443199989501</v>
      </c>
      <c r="CV1082" t="s">
        <v>8</v>
      </c>
      <c r="CW1082">
        <v>9.2987282260000903</v>
      </c>
      <c r="CX1082" t="s">
        <v>7</v>
      </c>
      <c r="CY1082">
        <v>9.3718239549998508</v>
      </c>
      <c r="CZ1082" t="s">
        <v>8</v>
      </c>
      <c r="DA1082">
        <v>9.4323456219990405</v>
      </c>
      <c r="DB1082" t="s">
        <v>7</v>
      </c>
      <c r="DC1082">
        <v>9.51302947599833</v>
      </c>
      <c r="DD1082" t="s">
        <v>8</v>
      </c>
      <c r="DE1082">
        <v>9.5863131739988603</v>
      </c>
      <c r="DF1082" t="s">
        <v>7</v>
      </c>
      <c r="DG1082">
        <v>9.9123731740000895</v>
      </c>
      <c r="DH1082" t="s">
        <v>8</v>
      </c>
      <c r="DI1082">
        <v>9.9603989549996097</v>
      </c>
      <c r="DJ1082" t="s">
        <v>7</v>
      </c>
      <c r="DK1082">
        <v>10.041910100999299</v>
      </c>
      <c r="DL1082" t="s">
        <v>8</v>
      </c>
      <c r="DM1082">
        <v>10.111927704998299</v>
      </c>
      <c r="DN1082" t="s">
        <v>4</v>
      </c>
      <c r="DO1082">
        <v>10.65174234</v>
      </c>
    </row>
    <row r="1083" spans="1:119" x14ac:dyDescent="0.25">
      <c r="A1083" s="7">
        <v>42929</v>
      </c>
      <c r="B1083" s="3" t="s">
        <v>56</v>
      </c>
      <c r="C1083" s="3">
        <f>(COUNT(UserTrials[[#This Row],[Event 1]:[Time 56]])-2)/2</f>
        <v>27</v>
      </c>
      <c r="D1083">
        <v>274</v>
      </c>
      <c r="E1083" t="s">
        <v>52</v>
      </c>
      <c r="F1083" t="s">
        <v>11</v>
      </c>
      <c r="G1083" t="s">
        <v>44</v>
      </c>
      <c r="H1083" t="s">
        <v>3</v>
      </c>
      <c r="I1083" s="1">
        <v>9.9479984783101793E-6</v>
      </c>
      <c r="J1083" t="s">
        <v>7</v>
      </c>
      <c r="K1083">
        <v>1.53678906200002</v>
      </c>
      <c r="L1083" t="s">
        <v>8</v>
      </c>
      <c r="M1083">
        <v>1.6061230199993499</v>
      </c>
      <c r="N1083" t="s">
        <v>7</v>
      </c>
      <c r="O1083">
        <v>1.85422609299894</v>
      </c>
      <c r="P1083" t="s">
        <v>8</v>
      </c>
      <c r="Q1083">
        <v>1.9297140099988599</v>
      </c>
      <c r="R1083" t="s">
        <v>7</v>
      </c>
      <c r="S1083">
        <v>2.3228582279989398</v>
      </c>
      <c r="T1083" t="s">
        <v>8</v>
      </c>
      <c r="U1083">
        <v>2.3771605199999599</v>
      </c>
      <c r="V1083" t="s">
        <v>7</v>
      </c>
      <c r="W1083">
        <v>2.5529683849999798</v>
      </c>
      <c r="X1083" t="s">
        <v>8</v>
      </c>
      <c r="Y1083">
        <v>2.6398959369998898</v>
      </c>
      <c r="Z1083" t="s">
        <v>7</v>
      </c>
      <c r="AA1083">
        <v>2.9728597389985199</v>
      </c>
      <c r="AB1083" t="s">
        <v>8</v>
      </c>
      <c r="AC1083">
        <v>3.0416967699984498</v>
      </c>
      <c r="AD1083" t="s">
        <v>7</v>
      </c>
      <c r="AE1083">
        <v>3.12985437399947</v>
      </c>
      <c r="AF1083" t="s">
        <v>8</v>
      </c>
      <c r="AG1083">
        <v>3.20065374899968</v>
      </c>
      <c r="AH1083" t="s">
        <v>7</v>
      </c>
      <c r="AI1083">
        <v>3.5921436970002101</v>
      </c>
      <c r="AJ1083" t="s">
        <v>8</v>
      </c>
      <c r="AK1083">
        <v>3.6315118219990801</v>
      </c>
      <c r="AL1083" t="s">
        <v>7</v>
      </c>
      <c r="AM1083">
        <v>3.9386219779989902</v>
      </c>
      <c r="AN1083" t="s">
        <v>8</v>
      </c>
      <c r="AO1083">
        <v>3.9905581759994599</v>
      </c>
      <c r="AP1083" t="s">
        <v>7</v>
      </c>
      <c r="AQ1083">
        <v>4.0709081759996399</v>
      </c>
      <c r="AR1083" t="s">
        <v>8</v>
      </c>
      <c r="AS1083">
        <v>4.1514219259988696</v>
      </c>
      <c r="AT1083" t="s">
        <v>7</v>
      </c>
      <c r="AU1083">
        <v>4.3101344779988704</v>
      </c>
      <c r="AV1083" t="s">
        <v>8</v>
      </c>
      <c r="AW1083">
        <v>4.3731392169993297</v>
      </c>
      <c r="AX1083" t="s">
        <v>7</v>
      </c>
      <c r="AY1083">
        <v>4.4513427069996396</v>
      </c>
      <c r="AZ1083" t="s">
        <v>8</v>
      </c>
      <c r="BA1083">
        <v>4.5251010399988401</v>
      </c>
      <c r="BB1083" t="s">
        <v>7</v>
      </c>
      <c r="BC1083">
        <v>4.6061477589992101</v>
      </c>
      <c r="BD1083" t="s">
        <v>8</v>
      </c>
      <c r="BE1083">
        <v>4.7005017689989401</v>
      </c>
      <c r="BF1083" t="s">
        <v>7</v>
      </c>
      <c r="BG1083">
        <v>5.7617056749986597</v>
      </c>
      <c r="BH1083" t="s">
        <v>8</v>
      </c>
      <c r="BI1083">
        <v>5.8494545809989997</v>
      </c>
      <c r="BJ1083" t="s">
        <v>7</v>
      </c>
      <c r="BK1083">
        <v>6.1808355189987196</v>
      </c>
      <c r="BL1083" t="s">
        <v>8</v>
      </c>
      <c r="BM1083">
        <v>6.2297335919993202</v>
      </c>
      <c r="BN1083" t="s">
        <v>7</v>
      </c>
      <c r="BO1083">
        <v>6.3098624459998902</v>
      </c>
      <c r="BP1083" t="s">
        <v>8</v>
      </c>
      <c r="BQ1083">
        <v>6.3839082269987504</v>
      </c>
      <c r="BR1083" t="s">
        <v>7</v>
      </c>
      <c r="BS1083">
        <v>6.4650137479984497</v>
      </c>
      <c r="BT1083" t="s">
        <v>8</v>
      </c>
      <c r="BU1083">
        <v>6.5261978099988402</v>
      </c>
      <c r="BV1083" t="s">
        <v>7</v>
      </c>
      <c r="BW1083">
        <v>6.83074301799933</v>
      </c>
      <c r="BX1083" t="s">
        <v>8</v>
      </c>
      <c r="BY1083">
        <v>6.8868413000000102</v>
      </c>
      <c r="BZ1083" t="s">
        <v>7</v>
      </c>
      <c r="CA1083">
        <v>7.1890413519995402</v>
      </c>
      <c r="CB1083" t="s">
        <v>8</v>
      </c>
      <c r="CC1083">
        <v>7.2531566639990999</v>
      </c>
      <c r="CD1083" t="s">
        <v>7</v>
      </c>
      <c r="CE1083">
        <v>7.3268168719987399</v>
      </c>
      <c r="CF1083" t="s">
        <v>8</v>
      </c>
      <c r="CG1083">
        <v>7.39794181999968</v>
      </c>
      <c r="CH1083" t="s">
        <v>7</v>
      </c>
      <c r="CI1083">
        <v>7.4833487469986704</v>
      </c>
      <c r="CJ1083" t="s">
        <v>8</v>
      </c>
      <c r="CK1083">
        <v>7.5563070809985202</v>
      </c>
      <c r="CL1083" t="s">
        <v>7</v>
      </c>
      <c r="CM1083">
        <v>7.8864195280002596</v>
      </c>
      <c r="CN1083" t="s">
        <v>8</v>
      </c>
      <c r="CO1083">
        <v>7.9396246849992096</v>
      </c>
      <c r="CP1083" t="s">
        <v>7</v>
      </c>
      <c r="CQ1083">
        <v>8.0260281739992898</v>
      </c>
      <c r="CR1083" t="s">
        <v>8</v>
      </c>
      <c r="CS1083">
        <v>8.0905681219992402</v>
      </c>
      <c r="CT1083" t="s">
        <v>7</v>
      </c>
      <c r="CU1083">
        <v>8.1723779139992896</v>
      </c>
      <c r="CV1083" t="s">
        <v>8</v>
      </c>
      <c r="CW1083">
        <v>8.2507788509992608</v>
      </c>
      <c r="CX1083" t="s">
        <v>7</v>
      </c>
      <c r="CY1083">
        <v>8.3224995799991994</v>
      </c>
      <c r="CZ1083" t="s">
        <v>8</v>
      </c>
      <c r="DA1083">
        <v>8.3910505699986899</v>
      </c>
      <c r="DB1083" t="s">
        <v>7</v>
      </c>
      <c r="DC1083">
        <v>8.4674249969993909</v>
      </c>
      <c r="DD1083" t="s">
        <v>8</v>
      </c>
      <c r="DE1083">
        <v>8.5427009859995398</v>
      </c>
      <c r="DF1083" t="s">
        <v>7</v>
      </c>
      <c r="DG1083">
        <v>8.8494535909994703</v>
      </c>
      <c r="DH1083" t="s">
        <v>8</v>
      </c>
      <c r="DI1083">
        <v>8.8895941109985799</v>
      </c>
      <c r="DJ1083" t="s">
        <v>7</v>
      </c>
      <c r="DK1083">
        <v>8.9673459859986906</v>
      </c>
      <c r="DL1083" t="s">
        <v>8</v>
      </c>
      <c r="DM1083">
        <v>9.0481066629999898</v>
      </c>
      <c r="DN1083" t="s">
        <v>4</v>
      </c>
      <c r="DO1083">
        <v>10.07800958</v>
      </c>
    </row>
    <row r="1084" spans="1:119" x14ac:dyDescent="0.25">
      <c r="A1084" s="7">
        <v>42929</v>
      </c>
      <c r="B1084" s="3" t="s">
        <v>56</v>
      </c>
      <c r="C1084" s="3">
        <f>(COUNT(UserTrials[[#This Row],[Event 1]:[Time 56]])-2)/2</f>
        <v>27</v>
      </c>
      <c r="D1084">
        <v>275</v>
      </c>
      <c r="E1084" t="s">
        <v>52</v>
      </c>
      <c r="F1084" t="s">
        <v>11</v>
      </c>
      <c r="G1084" t="s">
        <v>44</v>
      </c>
      <c r="H1084" t="s">
        <v>3</v>
      </c>
      <c r="I1084" s="1">
        <v>6.4590003603370801E-6</v>
      </c>
      <c r="J1084" t="s">
        <v>7</v>
      </c>
      <c r="K1084">
        <v>0.95403239600091105</v>
      </c>
      <c r="L1084" t="s">
        <v>8</v>
      </c>
      <c r="M1084">
        <v>1.00819895799941</v>
      </c>
      <c r="N1084" t="s">
        <v>7</v>
      </c>
      <c r="O1084">
        <v>1.22743458300101</v>
      </c>
      <c r="P1084" t="s">
        <v>8</v>
      </c>
      <c r="Q1084">
        <v>1.3206685410004799</v>
      </c>
      <c r="R1084" t="s">
        <v>7</v>
      </c>
      <c r="S1084">
        <v>1.73765442700096</v>
      </c>
      <c r="T1084" t="s">
        <v>8</v>
      </c>
      <c r="U1084">
        <v>1.8118415620010599</v>
      </c>
      <c r="V1084" t="s">
        <v>7</v>
      </c>
      <c r="W1084">
        <v>1.9962857810005501</v>
      </c>
      <c r="X1084" t="s">
        <v>8</v>
      </c>
      <c r="Y1084">
        <v>2.0832281240000099</v>
      </c>
      <c r="Z1084" t="s">
        <v>7</v>
      </c>
      <c r="AA1084">
        <v>2.38910937400032</v>
      </c>
      <c r="AB1084" t="s">
        <v>8</v>
      </c>
      <c r="AC1084">
        <v>2.4418891139994199</v>
      </c>
      <c r="AD1084" t="s">
        <v>7</v>
      </c>
      <c r="AE1084">
        <v>2.508110312001</v>
      </c>
      <c r="AF1084" t="s">
        <v>8</v>
      </c>
      <c r="AG1084">
        <v>2.5860412490001101</v>
      </c>
      <c r="AH1084" t="s">
        <v>7</v>
      </c>
      <c r="AI1084">
        <v>2.9768938529996301</v>
      </c>
      <c r="AJ1084" t="s">
        <v>8</v>
      </c>
      <c r="AK1084">
        <v>3.0461606240005401</v>
      </c>
      <c r="AL1084" t="s">
        <v>7</v>
      </c>
      <c r="AM1084">
        <v>3.3525778109997102</v>
      </c>
      <c r="AN1084" t="s">
        <v>8</v>
      </c>
      <c r="AO1084">
        <v>3.4066173949995502</v>
      </c>
      <c r="AP1084" t="s">
        <v>7</v>
      </c>
      <c r="AQ1084">
        <v>3.4864857280008401</v>
      </c>
      <c r="AR1084" t="s">
        <v>8</v>
      </c>
      <c r="AS1084">
        <v>3.5681287490006</v>
      </c>
      <c r="AT1084" t="s">
        <v>7</v>
      </c>
      <c r="AU1084">
        <v>3.7846390609993201</v>
      </c>
      <c r="AV1084" t="s">
        <v>8</v>
      </c>
      <c r="AW1084">
        <v>3.8385776030008798</v>
      </c>
      <c r="AX1084" t="s">
        <v>7</v>
      </c>
      <c r="AY1084">
        <v>3.9088409880005202</v>
      </c>
      <c r="AZ1084" t="s">
        <v>8</v>
      </c>
      <c r="BA1084">
        <v>3.9746403629997</v>
      </c>
      <c r="BB1084" t="s">
        <v>7</v>
      </c>
      <c r="BC1084">
        <v>4.0379153630001303</v>
      </c>
      <c r="BD1084" t="s">
        <v>8</v>
      </c>
      <c r="BE1084">
        <v>4.1022297380004602</v>
      </c>
      <c r="BF1084" t="s">
        <v>7</v>
      </c>
      <c r="BG1084">
        <v>4.9604960920005396</v>
      </c>
      <c r="BH1084" t="s">
        <v>8</v>
      </c>
      <c r="BI1084">
        <v>4.9989229149996302</v>
      </c>
      <c r="BJ1084" t="s">
        <v>7</v>
      </c>
      <c r="BK1084">
        <v>5.3290223420008198</v>
      </c>
      <c r="BL1084" t="s">
        <v>8</v>
      </c>
      <c r="BM1084">
        <v>5.3665642689993502</v>
      </c>
      <c r="BN1084" t="s">
        <v>7</v>
      </c>
      <c r="BO1084">
        <v>5.4446128109993799</v>
      </c>
      <c r="BP1084" t="s">
        <v>8</v>
      </c>
      <c r="BQ1084">
        <v>5.5027503630008097</v>
      </c>
      <c r="BR1084" t="s">
        <v>7</v>
      </c>
      <c r="BS1084">
        <v>5.5754352059993799</v>
      </c>
      <c r="BT1084" t="s">
        <v>8</v>
      </c>
      <c r="BU1084">
        <v>5.6434948940004599</v>
      </c>
      <c r="BV1084" t="s">
        <v>7</v>
      </c>
      <c r="BW1084">
        <v>5.9494639040003596</v>
      </c>
      <c r="BX1084" t="s">
        <v>8</v>
      </c>
      <c r="BY1084">
        <v>6.0215673420006999</v>
      </c>
      <c r="BZ1084" t="s">
        <v>7</v>
      </c>
      <c r="CA1084">
        <v>6.3498649459997898</v>
      </c>
      <c r="CB1084" t="s">
        <v>8</v>
      </c>
      <c r="CC1084">
        <v>6.4117286439995897</v>
      </c>
      <c r="CD1084" t="s">
        <v>7</v>
      </c>
      <c r="CE1084">
        <v>6.5013345810002603</v>
      </c>
      <c r="CF1084" t="s">
        <v>8</v>
      </c>
      <c r="CG1084">
        <v>6.5725721329999898</v>
      </c>
      <c r="CH1084" t="s">
        <v>7</v>
      </c>
      <c r="CI1084">
        <v>6.6828014040002</v>
      </c>
      <c r="CJ1084" t="s">
        <v>8</v>
      </c>
      <c r="CK1084">
        <v>6.7556210910006396</v>
      </c>
      <c r="CL1084" t="s">
        <v>7</v>
      </c>
      <c r="CM1084">
        <v>7.0578003619993899</v>
      </c>
      <c r="CN1084" t="s">
        <v>8</v>
      </c>
      <c r="CO1084">
        <v>7.1132839040001201</v>
      </c>
      <c r="CP1084" t="s">
        <v>7</v>
      </c>
      <c r="CQ1084">
        <v>7.2037303100005303</v>
      </c>
      <c r="CR1084" t="s">
        <v>8</v>
      </c>
      <c r="CS1084">
        <v>7.2749007790007401</v>
      </c>
      <c r="CT1084" t="s">
        <v>7</v>
      </c>
      <c r="CU1084">
        <v>7.3555623930005796</v>
      </c>
      <c r="CV1084" t="s">
        <v>8</v>
      </c>
      <c r="CW1084">
        <v>7.4178451019997702</v>
      </c>
      <c r="CX1084" t="s">
        <v>7</v>
      </c>
      <c r="CY1084">
        <v>7.5036631740003896</v>
      </c>
      <c r="CZ1084" t="s">
        <v>8</v>
      </c>
      <c r="DA1084">
        <v>7.5850916640010801</v>
      </c>
      <c r="DB1084" t="s">
        <v>7</v>
      </c>
      <c r="DC1084">
        <v>7.6562793720004203</v>
      </c>
      <c r="DD1084" t="s">
        <v>8</v>
      </c>
      <c r="DE1084">
        <v>7.7454035909995502</v>
      </c>
      <c r="DF1084" t="s">
        <v>7</v>
      </c>
      <c r="DG1084">
        <v>8.0179070280009892</v>
      </c>
      <c r="DH1084" t="s">
        <v>8</v>
      </c>
      <c r="DI1084">
        <v>8.09067692400094</v>
      </c>
      <c r="DJ1084" t="s">
        <v>7</v>
      </c>
      <c r="DK1084">
        <v>8.1799937470004807</v>
      </c>
      <c r="DL1084" t="s">
        <v>8</v>
      </c>
      <c r="DM1084">
        <v>8.24804077800035</v>
      </c>
      <c r="DN1084" t="s">
        <v>4</v>
      </c>
      <c r="DO1084">
        <v>8.7274140589997806</v>
      </c>
    </row>
    <row r="1085" spans="1:119" x14ac:dyDescent="0.25">
      <c r="A1085" s="7">
        <v>42929</v>
      </c>
      <c r="B1085" s="3" t="s">
        <v>56</v>
      </c>
      <c r="C1085" s="3">
        <f>(COUNT(UserTrials[[#This Row],[Event 1]:[Time 56]])-2)/2</f>
        <v>27</v>
      </c>
      <c r="D1085">
        <v>276</v>
      </c>
      <c r="E1085" t="s">
        <v>52</v>
      </c>
      <c r="F1085" t="s">
        <v>10</v>
      </c>
      <c r="G1085" t="s">
        <v>44</v>
      </c>
      <c r="H1085" t="s">
        <v>3</v>
      </c>
      <c r="I1085" s="1">
        <v>6.7190012487117201E-6</v>
      </c>
      <c r="J1085" t="s">
        <v>7</v>
      </c>
      <c r="K1085">
        <v>23.539343272999702</v>
      </c>
      <c r="L1085" t="s">
        <v>8</v>
      </c>
      <c r="M1085">
        <v>23.603180460000601</v>
      </c>
      <c r="N1085" t="s">
        <v>7</v>
      </c>
      <c r="O1085">
        <v>23.802711710000899</v>
      </c>
      <c r="P1085" t="s">
        <v>8</v>
      </c>
      <c r="Q1085">
        <v>23.8824526999997</v>
      </c>
      <c r="R1085" t="s">
        <v>7</v>
      </c>
      <c r="S1085">
        <v>24.3262441580009</v>
      </c>
      <c r="T1085" t="s">
        <v>8</v>
      </c>
      <c r="U1085">
        <v>24.398896554001102</v>
      </c>
      <c r="V1085" t="s">
        <v>7</v>
      </c>
      <c r="W1085">
        <v>24.579892804000298</v>
      </c>
      <c r="X1085" t="s">
        <v>8</v>
      </c>
      <c r="Y1085">
        <v>24.654959939000001</v>
      </c>
      <c r="Z1085" t="s">
        <v>7</v>
      </c>
      <c r="AA1085">
        <v>24.985618063999901</v>
      </c>
      <c r="AB1085" t="s">
        <v>8</v>
      </c>
      <c r="AC1085">
        <v>25.037549210001</v>
      </c>
      <c r="AD1085" t="s">
        <v>7</v>
      </c>
      <c r="AE1085">
        <v>25.11888197</v>
      </c>
      <c r="AF1085" t="s">
        <v>8</v>
      </c>
      <c r="AG1085">
        <v>25.1807986370004</v>
      </c>
      <c r="AH1085" t="s">
        <v>7</v>
      </c>
      <c r="AI1085">
        <v>25.5758099909999</v>
      </c>
      <c r="AJ1085" t="s">
        <v>8</v>
      </c>
      <c r="AK1085">
        <v>25.621691970000001</v>
      </c>
      <c r="AL1085" t="s">
        <v>7</v>
      </c>
      <c r="AM1085">
        <v>25.925505147000798</v>
      </c>
      <c r="AN1085" t="s">
        <v>8</v>
      </c>
      <c r="AO1085">
        <v>25.966511241000202</v>
      </c>
      <c r="AP1085" t="s">
        <v>7</v>
      </c>
      <c r="AQ1085">
        <v>26.045392437999901</v>
      </c>
      <c r="AR1085" t="s">
        <v>8</v>
      </c>
      <c r="AS1085">
        <v>26.117215980000701</v>
      </c>
      <c r="AT1085" t="s">
        <v>7</v>
      </c>
      <c r="AU1085">
        <v>26.335104834000902</v>
      </c>
      <c r="AV1085" t="s">
        <v>8</v>
      </c>
      <c r="AW1085">
        <v>26.362649574000798</v>
      </c>
      <c r="AX1085" t="s">
        <v>7</v>
      </c>
      <c r="AY1085">
        <v>26.462154574001001</v>
      </c>
      <c r="AZ1085" t="s">
        <v>8</v>
      </c>
      <c r="BA1085">
        <v>26.5141624380012</v>
      </c>
      <c r="BB1085" t="s">
        <v>7</v>
      </c>
      <c r="BC1085">
        <v>26.6102525940004</v>
      </c>
      <c r="BD1085" t="s">
        <v>8</v>
      </c>
      <c r="BE1085">
        <v>26.6765350420009</v>
      </c>
      <c r="BF1085" t="s">
        <v>7</v>
      </c>
      <c r="BG1085">
        <v>27.563778323001301</v>
      </c>
      <c r="BH1085" t="s">
        <v>8</v>
      </c>
      <c r="BI1085">
        <v>27.620171552000102</v>
      </c>
      <c r="BJ1085" t="s">
        <v>7</v>
      </c>
      <c r="BK1085">
        <v>27.947650875001202</v>
      </c>
      <c r="BL1085" t="s">
        <v>8</v>
      </c>
      <c r="BM1085">
        <v>27.9783517610012</v>
      </c>
      <c r="BN1085" t="s">
        <v>7</v>
      </c>
      <c r="BO1085">
        <v>28.0692092080007</v>
      </c>
      <c r="BP1085" t="s">
        <v>8</v>
      </c>
      <c r="BQ1085">
        <v>28.131024989999698</v>
      </c>
      <c r="BR1085" t="s">
        <v>7</v>
      </c>
      <c r="BS1085">
        <v>28.203307073001199</v>
      </c>
      <c r="BT1085" t="s">
        <v>8</v>
      </c>
      <c r="BU1085">
        <v>28.2743104580004</v>
      </c>
      <c r="BV1085" t="s">
        <v>7</v>
      </c>
      <c r="BW1085">
        <v>28.5789056150006</v>
      </c>
      <c r="BX1085" t="s">
        <v>8</v>
      </c>
      <c r="BY1085">
        <v>28.633835927001201</v>
      </c>
      <c r="BZ1085" t="s">
        <v>7</v>
      </c>
      <c r="CA1085">
        <v>28.939156656000701</v>
      </c>
      <c r="CB1085" t="s">
        <v>8</v>
      </c>
      <c r="CC1085">
        <v>28.994506603999898</v>
      </c>
      <c r="CD1085" t="s">
        <v>7</v>
      </c>
      <c r="CE1085">
        <v>29.0837891560004</v>
      </c>
      <c r="CF1085" t="s">
        <v>8</v>
      </c>
      <c r="CG1085">
        <v>29.1452811870003</v>
      </c>
      <c r="CH1085" t="s">
        <v>7</v>
      </c>
      <c r="CI1085">
        <v>29.243168582999701</v>
      </c>
      <c r="CJ1085" t="s">
        <v>8</v>
      </c>
      <c r="CK1085">
        <v>29.2956314479997</v>
      </c>
      <c r="CL1085" t="s">
        <v>7</v>
      </c>
      <c r="CM1085">
        <v>29.574123791000599</v>
      </c>
      <c r="CN1085" t="s">
        <v>8</v>
      </c>
      <c r="CO1085">
        <v>29.601718010000599</v>
      </c>
      <c r="CP1085" t="s">
        <v>7</v>
      </c>
      <c r="CQ1085">
        <v>29.6975383220014</v>
      </c>
      <c r="CR1085" t="s">
        <v>8</v>
      </c>
      <c r="CS1085">
        <v>29.755885145001201</v>
      </c>
      <c r="CT1085" t="s">
        <v>7</v>
      </c>
      <c r="CU1085">
        <v>29.828512697000399</v>
      </c>
      <c r="CV1085" t="s">
        <v>8</v>
      </c>
      <c r="CW1085">
        <v>29.890667906000001</v>
      </c>
      <c r="CX1085" t="s">
        <v>7</v>
      </c>
      <c r="CY1085">
        <v>29.9805339470003</v>
      </c>
      <c r="CZ1085" t="s">
        <v>8</v>
      </c>
      <c r="DA1085">
        <v>30.035633531000698</v>
      </c>
      <c r="DB1085" t="s">
        <v>7</v>
      </c>
      <c r="DC1085">
        <v>30.124447645000998</v>
      </c>
      <c r="DD1085" t="s">
        <v>8</v>
      </c>
      <c r="DE1085">
        <v>30.184432072001002</v>
      </c>
      <c r="DF1085" t="s">
        <v>7</v>
      </c>
      <c r="DG1085">
        <v>30.489572541000499</v>
      </c>
      <c r="DH1085" t="s">
        <v>8</v>
      </c>
      <c r="DI1085">
        <v>30.545867228000098</v>
      </c>
      <c r="DJ1085" t="s">
        <v>7</v>
      </c>
      <c r="DK1085">
        <v>30.627057331999801</v>
      </c>
      <c r="DL1085" t="s">
        <v>8</v>
      </c>
      <c r="DM1085">
        <v>30.697536812000099</v>
      </c>
      <c r="DN1085" t="s">
        <v>4</v>
      </c>
      <c r="DO1085">
        <v>31.323196238001401</v>
      </c>
    </row>
    <row r="1086" spans="1:119" x14ac:dyDescent="0.25">
      <c r="A1086" s="7">
        <v>42929</v>
      </c>
      <c r="B1086" s="3" t="s">
        <v>56</v>
      </c>
      <c r="C1086" s="3">
        <f>(COUNT(UserTrials[[#This Row],[Event 1]:[Time 56]])-2)/2</f>
        <v>27</v>
      </c>
      <c r="D1086">
        <v>277</v>
      </c>
      <c r="E1086" t="s">
        <v>52</v>
      </c>
      <c r="F1086" t="s">
        <v>10</v>
      </c>
      <c r="G1086" t="s">
        <v>44</v>
      </c>
      <c r="H1086" t="s">
        <v>3</v>
      </c>
      <c r="I1086" s="1">
        <v>7.5000007200287604E-6</v>
      </c>
      <c r="J1086" t="s">
        <v>7</v>
      </c>
      <c r="K1086">
        <v>1.3532289060003599</v>
      </c>
      <c r="L1086" t="s">
        <v>8</v>
      </c>
      <c r="M1086">
        <v>1.4142459890008401</v>
      </c>
      <c r="N1086" t="s">
        <v>7</v>
      </c>
      <c r="O1086">
        <v>1.60344791600073</v>
      </c>
      <c r="P1086" t="s">
        <v>8</v>
      </c>
      <c r="Q1086">
        <v>1.6953921870008299</v>
      </c>
      <c r="R1086" t="s">
        <v>7</v>
      </c>
      <c r="S1086">
        <v>2.1536996340000698</v>
      </c>
      <c r="T1086" t="s">
        <v>8</v>
      </c>
      <c r="U1086">
        <v>2.2255075510001898</v>
      </c>
      <c r="V1086" t="s">
        <v>7</v>
      </c>
      <c r="W1086">
        <v>2.4746438530000798</v>
      </c>
      <c r="X1086" t="s">
        <v>8</v>
      </c>
      <c r="Y1086">
        <v>2.5344905199999599</v>
      </c>
      <c r="Z1086" t="s">
        <v>7</v>
      </c>
      <c r="AA1086">
        <v>2.8400707279997701</v>
      </c>
      <c r="AB1086" t="s">
        <v>8</v>
      </c>
      <c r="AC1086">
        <v>2.88002182200034</v>
      </c>
      <c r="AD1086" t="s">
        <v>7</v>
      </c>
      <c r="AE1086">
        <v>2.97702557199954</v>
      </c>
      <c r="AF1086" t="s">
        <v>8</v>
      </c>
      <c r="AG1086">
        <v>3.0472868220003799</v>
      </c>
      <c r="AH1086" t="s">
        <v>7</v>
      </c>
      <c r="AI1086">
        <v>3.4697176030003898</v>
      </c>
      <c r="AJ1086" t="s">
        <v>8</v>
      </c>
      <c r="AK1086">
        <v>3.51576588399984</v>
      </c>
      <c r="AL1086" t="s">
        <v>7</v>
      </c>
      <c r="AM1086">
        <v>3.8202044259996901</v>
      </c>
      <c r="AN1086" t="s">
        <v>8</v>
      </c>
      <c r="AO1086">
        <v>3.8566094249999798</v>
      </c>
      <c r="AP1086" t="s">
        <v>7</v>
      </c>
      <c r="AQ1086">
        <v>3.9239115609998398</v>
      </c>
      <c r="AR1086" t="s">
        <v>8</v>
      </c>
      <c r="AS1086">
        <v>4.0007526030003602</v>
      </c>
      <c r="AT1086" t="s">
        <v>7</v>
      </c>
      <c r="AU1086">
        <v>4.21908932100086</v>
      </c>
      <c r="AV1086" t="s">
        <v>8</v>
      </c>
      <c r="AW1086">
        <v>4.2598484360005298</v>
      </c>
      <c r="AX1086" t="s">
        <v>7</v>
      </c>
      <c r="AY1086">
        <v>4.3377126020004599</v>
      </c>
      <c r="AZ1086" t="s">
        <v>8</v>
      </c>
      <c r="BA1086">
        <v>4.4008069249994097</v>
      </c>
      <c r="BB1086" t="s">
        <v>7</v>
      </c>
      <c r="BC1086">
        <v>4.4882910920004999</v>
      </c>
      <c r="BD1086" t="s">
        <v>8</v>
      </c>
      <c r="BE1086">
        <v>4.5541066130008403</v>
      </c>
      <c r="BF1086" t="s">
        <v>7</v>
      </c>
      <c r="BG1086">
        <v>5.5332151019992999</v>
      </c>
      <c r="BH1086" t="s">
        <v>8</v>
      </c>
      <c r="BI1086">
        <v>5.5989178100007804</v>
      </c>
      <c r="BJ1086" t="s">
        <v>7</v>
      </c>
      <c r="BK1086">
        <v>5.9038879660001804</v>
      </c>
      <c r="BL1086" t="s">
        <v>8</v>
      </c>
      <c r="BM1086">
        <v>5.9523262479997303</v>
      </c>
      <c r="BN1086" t="s">
        <v>7</v>
      </c>
      <c r="BO1086">
        <v>6.0378905699999397</v>
      </c>
      <c r="BP1086" t="s">
        <v>8</v>
      </c>
      <c r="BQ1086">
        <v>6.0960674449997896</v>
      </c>
      <c r="BR1086" t="s">
        <v>7</v>
      </c>
      <c r="BS1086">
        <v>6.1589148410002901</v>
      </c>
      <c r="BT1086" t="s">
        <v>8</v>
      </c>
      <c r="BU1086">
        <v>6.2319904659998402</v>
      </c>
      <c r="BV1086" t="s">
        <v>7</v>
      </c>
      <c r="BW1086">
        <v>6.5579919240008104</v>
      </c>
      <c r="BX1086" t="s">
        <v>8</v>
      </c>
      <c r="BY1086">
        <v>6.6317947370007397</v>
      </c>
      <c r="BZ1086" t="s">
        <v>7</v>
      </c>
      <c r="CA1086">
        <v>6.9331165080002304</v>
      </c>
      <c r="CB1086" t="s">
        <v>8</v>
      </c>
      <c r="CC1086">
        <v>6.9820982780001897</v>
      </c>
      <c r="CD1086" t="s">
        <v>7</v>
      </c>
      <c r="CE1086">
        <v>7.0869411429994198</v>
      </c>
      <c r="CF1086" t="s">
        <v>8</v>
      </c>
      <c r="CG1086">
        <v>7.1413615080000401</v>
      </c>
      <c r="CH1086" t="s">
        <v>7</v>
      </c>
      <c r="CI1086">
        <v>7.22040254900093</v>
      </c>
      <c r="CJ1086" t="s">
        <v>8</v>
      </c>
      <c r="CK1086">
        <v>7.2386374449997604</v>
      </c>
      <c r="CL1086" t="s">
        <v>7</v>
      </c>
      <c r="CM1086">
        <v>7.6291110910005902</v>
      </c>
      <c r="CN1086" t="s">
        <v>8</v>
      </c>
      <c r="CO1086">
        <v>7.6681443720008202</v>
      </c>
      <c r="CP1086" t="s">
        <v>7</v>
      </c>
      <c r="CQ1086">
        <v>7.7574812990005704</v>
      </c>
      <c r="CR1086" t="s">
        <v>8</v>
      </c>
      <c r="CS1086">
        <v>7.8132160910008599</v>
      </c>
      <c r="CT1086" t="s">
        <v>7</v>
      </c>
      <c r="CU1086">
        <v>7.8939822890006299</v>
      </c>
      <c r="CV1086" t="s">
        <v>8</v>
      </c>
      <c r="CW1086">
        <v>7.9532407259994198</v>
      </c>
      <c r="CX1086" t="s">
        <v>7</v>
      </c>
      <c r="CY1086">
        <v>8.0296783300000207</v>
      </c>
      <c r="CZ1086" t="s">
        <v>8</v>
      </c>
      <c r="DA1086">
        <v>8.1000285909995</v>
      </c>
      <c r="DB1086" t="s">
        <v>7</v>
      </c>
      <c r="DC1086">
        <v>8.1704729659995792</v>
      </c>
      <c r="DD1086" t="s">
        <v>8</v>
      </c>
      <c r="DE1086">
        <v>8.24224483999933</v>
      </c>
      <c r="DF1086" t="s">
        <v>7</v>
      </c>
      <c r="DG1086">
        <v>8.5717339550010294</v>
      </c>
      <c r="DH1086" t="s">
        <v>8</v>
      </c>
      <c r="DI1086">
        <v>8.6188714029995008</v>
      </c>
      <c r="DJ1086" t="s">
        <v>7</v>
      </c>
      <c r="DK1086">
        <v>8.6891599440004903</v>
      </c>
      <c r="DL1086" t="s">
        <v>8</v>
      </c>
      <c r="DM1086">
        <v>8.7627598920007497</v>
      </c>
      <c r="DN1086" t="s">
        <v>4</v>
      </c>
      <c r="DO1086">
        <v>9.7097640589999994</v>
      </c>
    </row>
    <row r="1087" spans="1:119" x14ac:dyDescent="0.25">
      <c r="A1087" s="7">
        <v>42929</v>
      </c>
      <c r="B1087" s="3" t="s">
        <v>56</v>
      </c>
      <c r="C1087" s="3">
        <f>(COUNT(UserTrials[[#This Row],[Event 1]:[Time 56]])-2)/2</f>
        <v>27</v>
      </c>
      <c r="D1087">
        <v>278</v>
      </c>
      <c r="E1087" t="s">
        <v>52</v>
      </c>
      <c r="F1087" t="s">
        <v>10</v>
      </c>
      <c r="G1087" t="s">
        <v>44</v>
      </c>
      <c r="H1087" t="s">
        <v>3</v>
      </c>
      <c r="I1087" s="1">
        <v>1.08330004877643E-5</v>
      </c>
      <c r="J1087" t="s">
        <v>7</v>
      </c>
      <c r="K1087">
        <v>0.87356026000088605</v>
      </c>
      <c r="L1087" t="s">
        <v>8</v>
      </c>
      <c r="M1087">
        <v>0.94119151000086199</v>
      </c>
      <c r="N1087" t="s">
        <v>7</v>
      </c>
      <c r="O1087">
        <v>1.14082604100076</v>
      </c>
      <c r="P1087" t="s">
        <v>8</v>
      </c>
      <c r="Q1087">
        <v>1.23053859300125</v>
      </c>
      <c r="R1087" t="s">
        <v>7</v>
      </c>
      <c r="S1087">
        <v>1.6744438010009599</v>
      </c>
      <c r="T1087" t="s">
        <v>8</v>
      </c>
      <c r="U1087">
        <v>1.7300971870008599</v>
      </c>
      <c r="V1087" t="s">
        <v>7</v>
      </c>
      <c r="W1087">
        <v>1.8892545300004699</v>
      </c>
      <c r="X1087" t="s">
        <v>8</v>
      </c>
      <c r="Y1087">
        <v>1.97842291600136</v>
      </c>
      <c r="Z1087" t="s">
        <v>7</v>
      </c>
      <c r="AA1087">
        <v>2.3681344780015898</v>
      </c>
      <c r="AB1087" t="s">
        <v>8</v>
      </c>
      <c r="AC1087">
        <v>2.42329192600118</v>
      </c>
      <c r="AD1087" t="s">
        <v>7</v>
      </c>
      <c r="AE1087">
        <v>2.4983464050001198</v>
      </c>
      <c r="AF1087" t="s">
        <v>8</v>
      </c>
      <c r="AG1087">
        <v>2.58506442600082</v>
      </c>
      <c r="AH1087" t="s">
        <v>7</v>
      </c>
      <c r="AI1087">
        <v>2.9755975510015502</v>
      </c>
      <c r="AJ1087" t="s">
        <v>8</v>
      </c>
      <c r="AK1087">
        <v>3.0382758320010899</v>
      </c>
      <c r="AL1087" t="s">
        <v>7</v>
      </c>
      <c r="AM1087">
        <v>3.4020106240004599</v>
      </c>
      <c r="AN1087" t="s">
        <v>8</v>
      </c>
      <c r="AO1087">
        <v>3.4574367170007401</v>
      </c>
      <c r="AP1087" t="s">
        <v>7</v>
      </c>
      <c r="AQ1087">
        <v>3.5381472380013199</v>
      </c>
      <c r="AR1087" t="s">
        <v>8</v>
      </c>
      <c r="AS1087">
        <v>3.61738051900101</v>
      </c>
      <c r="AT1087" t="s">
        <v>7</v>
      </c>
      <c r="AU1087">
        <v>3.8028983320000398</v>
      </c>
      <c r="AV1087" t="s">
        <v>8</v>
      </c>
      <c r="AW1087">
        <v>3.85604499800138</v>
      </c>
      <c r="AX1087" t="s">
        <v>7</v>
      </c>
      <c r="AY1087">
        <v>3.94181984200076</v>
      </c>
      <c r="AZ1087" t="s">
        <v>8</v>
      </c>
      <c r="BA1087">
        <v>4.0076297900013698</v>
      </c>
      <c r="BB1087" t="s">
        <v>7</v>
      </c>
      <c r="BC1087">
        <v>4.0982220300011196</v>
      </c>
      <c r="BD1087" t="s">
        <v>8</v>
      </c>
      <c r="BE1087">
        <v>4.1676433840002503</v>
      </c>
      <c r="BF1087" t="s">
        <v>7</v>
      </c>
      <c r="BG1087">
        <v>5.0805940080008396</v>
      </c>
      <c r="BH1087" t="s">
        <v>8</v>
      </c>
      <c r="BI1087">
        <v>5.1348985399999902</v>
      </c>
      <c r="BJ1087" t="s">
        <v>7</v>
      </c>
      <c r="BK1087">
        <v>5.4608240600009497</v>
      </c>
      <c r="BL1087" t="s">
        <v>8</v>
      </c>
      <c r="BM1087">
        <v>5.5266789560009704</v>
      </c>
      <c r="BN1087" t="s">
        <v>7</v>
      </c>
      <c r="BO1087">
        <v>5.6150139040000697</v>
      </c>
      <c r="BP1087" t="s">
        <v>8</v>
      </c>
      <c r="BQ1087">
        <v>5.6769988520009003</v>
      </c>
      <c r="BR1087" t="s">
        <v>7</v>
      </c>
      <c r="BS1087">
        <v>5.7471926540001697</v>
      </c>
      <c r="BT1087" t="s">
        <v>8</v>
      </c>
      <c r="BU1087">
        <v>5.8188987480007199</v>
      </c>
      <c r="BV1087" t="s">
        <v>7</v>
      </c>
      <c r="BW1087">
        <v>6.1496410390009197</v>
      </c>
      <c r="BX1087" t="s">
        <v>8</v>
      </c>
      <c r="BY1087">
        <v>6.2047082790013501</v>
      </c>
      <c r="BZ1087" t="s">
        <v>7</v>
      </c>
      <c r="CA1087">
        <v>6.5350070290005497</v>
      </c>
      <c r="CB1087" t="s">
        <v>8</v>
      </c>
      <c r="CC1087">
        <v>6.5799240080013899</v>
      </c>
      <c r="CD1087" t="s">
        <v>7</v>
      </c>
      <c r="CE1087">
        <v>6.6574937470013502</v>
      </c>
      <c r="CF1087" t="s">
        <v>8</v>
      </c>
      <c r="CG1087">
        <v>6.7219499450002296</v>
      </c>
      <c r="CH1087" t="s">
        <v>7</v>
      </c>
      <c r="CI1087">
        <v>6.7944058310004003</v>
      </c>
      <c r="CJ1087" t="s">
        <v>8</v>
      </c>
      <c r="CK1087">
        <v>6.8659083310012603</v>
      </c>
      <c r="CL1087" t="s">
        <v>7</v>
      </c>
      <c r="CM1087">
        <v>7.1949780180002501</v>
      </c>
      <c r="CN1087" t="s">
        <v>8</v>
      </c>
      <c r="CO1087">
        <v>7.24344281000048</v>
      </c>
      <c r="CP1087" t="s">
        <v>7</v>
      </c>
      <c r="CQ1087">
        <v>7.3166139550012304</v>
      </c>
      <c r="CR1087" t="s">
        <v>8</v>
      </c>
      <c r="CS1087">
        <v>7.3861147890002004</v>
      </c>
      <c r="CT1087" t="s">
        <v>7</v>
      </c>
      <c r="CU1087">
        <v>7.4680348410001898</v>
      </c>
      <c r="CV1087" t="s">
        <v>8</v>
      </c>
      <c r="CW1087">
        <v>7.5294211430009401</v>
      </c>
      <c r="CX1087" t="s">
        <v>7</v>
      </c>
      <c r="CY1087">
        <v>7.6042335390011404</v>
      </c>
      <c r="CZ1087" t="s">
        <v>8</v>
      </c>
      <c r="DA1087">
        <v>7.6654804139998296</v>
      </c>
      <c r="DB1087" t="s">
        <v>7</v>
      </c>
      <c r="DC1087">
        <v>7.75106208000033</v>
      </c>
      <c r="DD1087" t="s">
        <v>8</v>
      </c>
      <c r="DE1087">
        <v>7.8256372360010502</v>
      </c>
      <c r="DF1087" t="s">
        <v>7</v>
      </c>
      <c r="DG1087">
        <v>8.1559312469998897</v>
      </c>
      <c r="DH1087" t="s">
        <v>8</v>
      </c>
      <c r="DI1087">
        <v>8.2014382779998396</v>
      </c>
      <c r="DJ1087" t="s">
        <v>7</v>
      </c>
      <c r="DK1087">
        <v>8.2669159860015498</v>
      </c>
      <c r="DL1087" t="s">
        <v>8</v>
      </c>
      <c r="DM1087">
        <v>8.3354244760012008</v>
      </c>
      <c r="DN1087" t="s">
        <v>4</v>
      </c>
      <c r="DO1087">
        <v>9.1945574440014699</v>
      </c>
    </row>
    <row r="1088" spans="1:119" x14ac:dyDescent="0.25">
      <c r="A1088" s="7">
        <v>42929</v>
      </c>
      <c r="B1088" s="3" t="s">
        <v>56</v>
      </c>
      <c r="C1088" s="3">
        <f>(COUNT(UserTrials[[#This Row],[Event 1]:[Time 56]])-2)/2</f>
        <v>27</v>
      </c>
      <c r="D1088">
        <v>279</v>
      </c>
      <c r="E1088" t="s">
        <v>52</v>
      </c>
      <c r="F1088" t="s">
        <v>10</v>
      </c>
      <c r="G1088" t="s">
        <v>44</v>
      </c>
      <c r="H1088" t="s">
        <v>3</v>
      </c>
      <c r="I1088" s="1">
        <v>8.1769994721980698E-6</v>
      </c>
      <c r="J1088" t="s">
        <v>7</v>
      </c>
      <c r="K1088">
        <v>1.36727275999874</v>
      </c>
      <c r="L1088" t="s">
        <v>8</v>
      </c>
      <c r="M1088">
        <v>1.44041718699918</v>
      </c>
      <c r="N1088" t="s">
        <v>7</v>
      </c>
      <c r="O1088">
        <v>1.6244216659997599</v>
      </c>
      <c r="P1088" t="s">
        <v>8</v>
      </c>
      <c r="Q1088">
        <v>1.7260047389991</v>
      </c>
      <c r="R1088" t="s">
        <v>7</v>
      </c>
      <c r="S1088">
        <v>2.1494072389996202</v>
      </c>
      <c r="T1088" t="s">
        <v>8</v>
      </c>
      <c r="U1088">
        <v>2.2206881769998201</v>
      </c>
      <c r="V1088" t="s">
        <v>7</v>
      </c>
      <c r="W1088">
        <v>2.43835036400014</v>
      </c>
      <c r="X1088" t="s">
        <v>8</v>
      </c>
      <c r="Y1088">
        <v>2.5166997389987902</v>
      </c>
      <c r="Z1088" t="s">
        <v>7</v>
      </c>
      <c r="AA1088">
        <v>2.8497019779988402</v>
      </c>
      <c r="AB1088" t="s">
        <v>8</v>
      </c>
      <c r="AC1088">
        <v>2.8859169779989302</v>
      </c>
      <c r="AD1088" t="s">
        <v>7</v>
      </c>
      <c r="AE1088">
        <v>2.97312749899901</v>
      </c>
      <c r="AF1088" t="s">
        <v>8</v>
      </c>
      <c r="AG1088">
        <v>3.0501518219989499</v>
      </c>
      <c r="AH1088" t="s">
        <v>7</v>
      </c>
      <c r="AI1088">
        <v>3.4743930719996499</v>
      </c>
      <c r="AJ1088" t="s">
        <v>8</v>
      </c>
      <c r="AK1088">
        <v>3.52531249899948</v>
      </c>
      <c r="AL1088" t="s">
        <v>7</v>
      </c>
      <c r="AM1088">
        <v>3.8313063009991302</v>
      </c>
      <c r="AN1088" t="s">
        <v>8</v>
      </c>
      <c r="AO1088">
        <v>3.9000120820000999</v>
      </c>
      <c r="AP1088" t="s">
        <v>7</v>
      </c>
      <c r="AQ1088">
        <v>3.9520569779997401</v>
      </c>
      <c r="AR1088" t="s">
        <v>8</v>
      </c>
      <c r="AS1088">
        <v>4.0366834879987401</v>
      </c>
      <c r="AT1088" t="s">
        <v>7</v>
      </c>
      <c r="AU1088">
        <v>4.2543181239998296</v>
      </c>
      <c r="AV1088" t="s">
        <v>8</v>
      </c>
      <c r="AW1088">
        <v>4.3026475509996001</v>
      </c>
      <c r="AX1088" t="s">
        <v>7</v>
      </c>
      <c r="AY1088">
        <v>4.3907185919997502</v>
      </c>
      <c r="AZ1088" t="s">
        <v>8</v>
      </c>
      <c r="BA1088">
        <v>4.45427437399848</v>
      </c>
      <c r="BB1088" t="s">
        <v>7</v>
      </c>
      <c r="BC1088">
        <v>4.55156973799967</v>
      </c>
      <c r="BD1088" t="s">
        <v>8</v>
      </c>
      <c r="BE1088">
        <v>4.6110989569988297</v>
      </c>
      <c r="BF1088" t="s">
        <v>7</v>
      </c>
      <c r="BG1088">
        <v>5.5036002589986301</v>
      </c>
      <c r="BH1088" t="s">
        <v>8</v>
      </c>
      <c r="BI1088">
        <v>5.5793972899991697</v>
      </c>
      <c r="BJ1088" t="s">
        <v>7</v>
      </c>
      <c r="BK1088">
        <v>5.9090688519991001</v>
      </c>
      <c r="BL1088" t="s">
        <v>8</v>
      </c>
      <c r="BM1088">
        <v>5.9393732789994802</v>
      </c>
      <c r="BN1088" t="s">
        <v>7</v>
      </c>
      <c r="BO1088">
        <v>6.0213986959988599</v>
      </c>
      <c r="BP1088" t="s">
        <v>8</v>
      </c>
      <c r="BQ1088">
        <v>6.0837515089988301</v>
      </c>
      <c r="BR1088" t="s">
        <v>7</v>
      </c>
      <c r="BS1088">
        <v>6.1619953629997299</v>
      </c>
      <c r="BT1088" t="s">
        <v>8</v>
      </c>
      <c r="BU1088">
        <v>6.2354755709984602</v>
      </c>
      <c r="BV1088" t="s">
        <v>7</v>
      </c>
      <c r="BW1088">
        <v>6.5634465079983704</v>
      </c>
      <c r="BX1088" t="s">
        <v>8</v>
      </c>
      <c r="BY1088">
        <v>6.62684619599895</v>
      </c>
      <c r="BZ1088" t="s">
        <v>7</v>
      </c>
      <c r="CA1088">
        <v>6.9275552579983897</v>
      </c>
      <c r="CB1088" t="s">
        <v>8</v>
      </c>
      <c r="CC1088">
        <v>6.9768417169998402</v>
      </c>
      <c r="CD1088" t="s">
        <v>7</v>
      </c>
      <c r="CE1088">
        <v>7.06776202899891</v>
      </c>
      <c r="CF1088" t="s">
        <v>8</v>
      </c>
      <c r="CG1088">
        <v>7.1376934349991599</v>
      </c>
      <c r="CH1088" t="s">
        <v>7</v>
      </c>
      <c r="CI1088">
        <v>7.2174053620001297</v>
      </c>
      <c r="CJ1088" t="s">
        <v>8</v>
      </c>
      <c r="CK1088">
        <v>7.28942333099985</v>
      </c>
      <c r="CL1088" t="s">
        <v>7</v>
      </c>
      <c r="CM1088">
        <v>7.5931261949990496</v>
      </c>
      <c r="CN1088" t="s">
        <v>8</v>
      </c>
      <c r="CO1088">
        <v>7.6402065080001096</v>
      </c>
      <c r="CP1088" t="s">
        <v>7</v>
      </c>
      <c r="CQ1088">
        <v>7.7270772889987702</v>
      </c>
      <c r="CR1088" t="s">
        <v>8</v>
      </c>
      <c r="CS1088">
        <v>7.7976713519983596</v>
      </c>
      <c r="CT1088" t="s">
        <v>7</v>
      </c>
      <c r="CU1088">
        <v>7.8733836949995704</v>
      </c>
      <c r="CV1088" t="s">
        <v>8</v>
      </c>
      <c r="CW1088">
        <v>7.94266958099979</v>
      </c>
      <c r="CX1088" t="s">
        <v>7</v>
      </c>
      <c r="CY1088">
        <v>8.0168311429988499</v>
      </c>
      <c r="CZ1088" t="s">
        <v>8</v>
      </c>
      <c r="DA1088">
        <v>8.0930982259997108</v>
      </c>
      <c r="DB1088" t="s">
        <v>7</v>
      </c>
      <c r="DC1088">
        <v>8.1753396329986501</v>
      </c>
      <c r="DD1088" t="s">
        <v>8</v>
      </c>
      <c r="DE1088">
        <v>8.2457077059989299</v>
      </c>
      <c r="DF1088" t="s">
        <v>7</v>
      </c>
      <c r="DG1088">
        <v>8.5560067159985902</v>
      </c>
      <c r="DH1088" t="s">
        <v>8</v>
      </c>
      <c r="DI1088">
        <v>8.6075152049997996</v>
      </c>
      <c r="DJ1088" t="s">
        <v>7</v>
      </c>
      <c r="DK1088">
        <v>8.6757481219992698</v>
      </c>
      <c r="DL1088" t="s">
        <v>8</v>
      </c>
      <c r="DM1088">
        <v>8.7566517679988394</v>
      </c>
      <c r="DN1088" t="s">
        <v>4</v>
      </c>
      <c r="DO1088">
        <v>9.7333198929991305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036"/>
  <sheetViews>
    <sheetView topLeftCell="AD256" workbookViewId="0">
      <selection activeCell="BS2" sqref="AL2:BS1007"/>
    </sheetView>
  </sheetViews>
  <sheetFormatPr defaultColWidth="8.85546875" defaultRowHeight="15" x14ac:dyDescent="0.25"/>
  <cols>
    <col min="4" max="4" width="8.85546875" style="27"/>
    <col min="5" max="5" width="8.85546875" style="29"/>
    <col min="6" max="6" width="8.85546875" style="27"/>
    <col min="7" max="7" width="8.85546875" style="29"/>
    <col min="8" max="8" width="8.85546875" style="27"/>
    <col min="9" max="9" width="8.85546875" style="29"/>
    <col min="10" max="10" width="8.85546875" style="27"/>
    <col min="11" max="11" width="8.85546875" style="29"/>
    <col min="12" max="12" width="8.85546875" style="27"/>
    <col min="13" max="13" width="8.85546875" style="29"/>
    <col min="14" max="14" width="8.85546875" style="27"/>
    <col min="15" max="15" width="8.85546875" style="29"/>
    <col min="16" max="16" width="8.85546875" style="27"/>
    <col min="17" max="17" width="8.85546875" style="29"/>
    <col min="18" max="18" width="8.85546875" style="27"/>
    <col min="19" max="19" width="8.85546875" style="29"/>
    <col min="20" max="20" width="8.85546875" style="27"/>
    <col min="21" max="21" width="8.85546875" style="29"/>
    <col min="22" max="22" width="8.85546875" style="27"/>
    <col min="23" max="23" width="8.85546875" style="29"/>
    <col min="24" max="24" width="8.85546875" style="27"/>
    <col min="25" max="25" width="8.85546875" style="29"/>
    <col min="26" max="26" width="8.85546875" style="27"/>
    <col min="27" max="27" width="8.85546875" style="29"/>
    <col min="28" max="28" width="8.85546875" style="27"/>
    <col min="29" max="29" width="8.85546875" style="29"/>
    <col min="30" max="30" width="8.85546875" style="27"/>
    <col min="31" max="31" width="8.85546875" style="29"/>
    <col min="32" max="32" width="8.85546875" style="27"/>
    <col min="33" max="33" width="8.85546875" style="29"/>
    <col min="34" max="34" width="8.85546875" style="27"/>
    <col min="35" max="35" width="8.85546875" style="29"/>
    <col min="36" max="36" width="8.85546875" style="27"/>
    <col min="37" max="37" width="8.85546875" style="29"/>
    <col min="38" max="38" width="8.85546875" style="27"/>
    <col min="39" max="39" width="8.85546875" style="29"/>
    <col min="40" max="40" width="8.85546875" style="27"/>
    <col min="41" max="41" width="8.85546875" style="29"/>
    <col min="42" max="42" width="8.85546875" style="27"/>
    <col min="43" max="43" width="8.85546875" style="29"/>
    <col min="44" max="44" width="8.85546875" style="27"/>
    <col min="45" max="45" width="8.85546875" style="29"/>
    <col min="46" max="46" width="8.85546875" style="27"/>
    <col min="47" max="47" width="8.85546875" style="29"/>
    <col min="48" max="48" width="8.85546875" style="27"/>
    <col min="49" max="49" width="8.85546875" style="29"/>
    <col min="50" max="50" width="8.85546875" style="27"/>
    <col min="51" max="51" width="8.85546875" style="29"/>
    <col min="52" max="52" width="8.85546875" style="27"/>
    <col min="53" max="53" width="8.85546875" style="29"/>
    <col min="54" max="54" width="8.85546875" style="27"/>
    <col min="55" max="55" width="8.85546875" style="29"/>
    <col min="56" max="56" width="8.85546875" style="27"/>
    <col min="57" max="57" width="8.85546875" style="29"/>
  </cols>
  <sheetData>
    <row r="1" spans="1:71" x14ac:dyDescent="0.25">
      <c r="A1" t="s">
        <v>199</v>
      </c>
      <c r="B1" t="s">
        <v>200</v>
      </c>
      <c r="C1" t="s">
        <v>201</v>
      </c>
      <c r="D1" s="39" t="s">
        <v>202</v>
      </c>
      <c r="E1" s="39"/>
      <c r="F1" s="39"/>
      <c r="G1" s="35" t="s">
        <v>225</v>
      </c>
      <c r="H1" s="34" t="s">
        <v>224</v>
      </c>
    </row>
    <row r="2" spans="1:71" x14ac:dyDescent="0.25">
      <c r="A2" s="8" t="s">
        <v>5</v>
      </c>
      <c r="B2">
        <v>6</v>
      </c>
      <c r="C2">
        <v>2</v>
      </c>
      <c r="D2" s="32">
        <v>23.569842071</v>
      </c>
      <c r="E2" s="30">
        <v>23.590945985000001</v>
      </c>
      <c r="F2" s="32">
        <v>23.707918307</v>
      </c>
      <c r="G2" s="30">
        <v>23.734287954999999</v>
      </c>
      <c r="H2" s="32">
        <v>23.914816135999999</v>
      </c>
      <c r="I2" s="30">
        <v>23.950015199999999</v>
      </c>
      <c r="J2" s="32">
        <v>24.437653909999899</v>
      </c>
      <c r="K2" s="30">
        <v>24.515233116999902</v>
      </c>
      <c r="L2" s="32">
        <v>24.829851194</v>
      </c>
      <c r="M2" s="30">
        <v>24.896024990999901</v>
      </c>
      <c r="N2" s="32">
        <v>25.237847841000001</v>
      </c>
      <c r="O2" s="30">
        <v>25.288054316</v>
      </c>
      <c r="P2" s="32"/>
      <c r="Q2" s="30"/>
      <c r="S2" s="30"/>
      <c r="T2" s="32"/>
      <c r="U2" s="30"/>
      <c r="V2" s="32"/>
      <c r="W2" s="30"/>
      <c r="X2" s="32"/>
      <c r="Y2" s="30"/>
      <c r="Z2" s="32"/>
      <c r="AA2" s="30"/>
      <c r="AB2" s="32"/>
      <c r="AC2" s="30"/>
      <c r="AD2" s="36">
        <f t="shared" ref="AD2:AD31" si="0">O2-D2</f>
        <v>1.7182122450000001</v>
      </c>
      <c r="AE2" s="44">
        <f>F2-E2</f>
        <v>0.11697232199999874</v>
      </c>
      <c r="AF2" s="44">
        <f>H2-G2</f>
        <v>0.18052818099999968</v>
      </c>
      <c r="AG2" s="44">
        <f>J2-I2</f>
        <v>0.48763870999989933</v>
      </c>
      <c r="AH2" s="44">
        <f>L2-K2</f>
        <v>0.31461807700009814</v>
      </c>
      <c r="AI2" s="44">
        <f>N2-M2</f>
        <v>0.34182285000009927</v>
      </c>
      <c r="AJ2" s="46">
        <f>R340-Q340</f>
        <v>0.11773604200016008</v>
      </c>
      <c r="AK2" s="30"/>
      <c r="AL2" s="47">
        <f>E2-D2</f>
        <v>2.1103914000001112E-2</v>
      </c>
      <c r="AM2" s="47">
        <f>G2-F2</f>
        <v>2.6369647999999302E-2</v>
      </c>
      <c r="AN2" s="47">
        <f>I2-H2</f>
        <v>3.5199064000000391E-2</v>
      </c>
      <c r="AO2" s="47">
        <f>K2-J2</f>
        <v>7.7579207000002981E-2</v>
      </c>
      <c r="AP2" s="47">
        <f>M2-L2</f>
        <v>6.6173796999901668E-2</v>
      </c>
      <c r="AQ2" s="47">
        <f>O2-N2</f>
        <v>5.0206474999999529E-2</v>
      </c>
      <c r="AR2" s="44"/>
      <c r="AS2" s="47">
        <v>6.6955312000599676E-2</v>
      </c>
      <c r="AT2" s="47">
        <v>6.2130468000800576E-2</v>
      </c>
      <c r="AU2" s="47">
        <v>6.8320521000700296E-2</v>
      </c>
      <c r="AV2" s="47">
        <v>7.9876041998399927E-2</v>
      </c>
      <c r="AW2" s="47">
        <v>6.3345624999801231E-2</v>
      </c>
      <c r="AX2" s="47">
        <v>5.2866510000900035E-2</v>
      </c>
      <c r="AY2" s="47">
        <v>6.1123176999901219E-2</v>
      </c>
      <c r="AZ2" s="47">
        <v>5.6794218000501218E-2</v>
      </c>
      <c r="BA2" s="47">
        <v>6.5956562999399893E-2</v>
      </c>
      <c r="BB2" s="47">
        <v>4.7757917000097905E-2</v>
      </c>
      <c r="BC2" s="47">
        <v>5.5338229000000183E-2</v>
      </c>
      <c r="BD2" s="47">
        <v>7.2431353999498072E-2</v>
      </c>
      <c r="BE2" s="47">
        <v>5.3450105000500514E-2</v>
      </c>
      <c r="BF2" s="45">
        <v>4.8323334000098583E-2</v>
      </c>
      <c r="BG2" s="45">
        <v>4.392135400119912E-2</v>
      </c>
      <c r="BH2" s="45">
        <v>5.382525999990051E-2</v>
      </c>
      <c r="BI2" s="45">
        <v>6.346322999889864E-2</v>
      </c>
      <c r="BJ2" s="45">
        <v>4.8324687000800282E-2</v>
      </c>
      <c r="BK2" s="45">
        <v>6.1662604999600745E-2</v>
      </c>
      <c r="BL2" s="45">
        <v>6.9985105001297399E-2</v>
      </c>
      <c r="BM2" s="45">
        <v>4.0890885000401056E-2</v>
      </c>
      <c r="BN2" s="45">
        <v>5.2055156000299974E-2</v>
      </c>
      <c r="BO2" s="45">
        <v>5.5298541999899697E-2</v>
      </c>
      <c r="BP2" s="45">
        <v>6.4385521000001944E-2</v>
      </c>
      <c r="BQ2" s="45">
        <v>6.4487290999799995E-2</v>
      </c>
      <c r="BR2" s="45">
        <v>4.831843700049987E-2</v>
      </c>
      <c r="BS2" s="45">
        <v>5.3475781000098976E-2</v>
      </c>
    </row>
    <row r="3" spans="1:71" x14ac:dyDescent="0.25">
      <c r="A3" s="8" t="s">
        <v>5</v>
      </c>
      <c r="B3">
        <v>6</v>
      </c>
      <c r="C3">
        <v>3</v>
      </c>
      <c r="D3" s="33">
        <v>2.4764559459999802</v>
      </c>
      <c r="E3" s="31">
        <v>2.51830631000007</v>
      </c>
      <c r="F3" s="33">
        <v>2.6584605830000698</v>
      </c>
      <c r="G3" s="31">
        <v>2.7091210490000299</v>
      </c>
      <c r="H3" s="33">
        <v>2.8868089110000001</v>
      </c>
      <c r="I3" s="31">
        <v>2.9401190189999999</v>
      </c>
      <c r="J3" s="33">
        <v>3.4067452610000801</v>
      </c>
      <c r="K3" s="31">
        <v>3.48356380799998</v>
      </c>
      <c r="L3" s="33">
        <v>3.8312561040000901</v>
      </c>
      <c r="M3" s="31">
        <v>3.8999945369999902</v>
      </c>
      <c r="N3" s="33">
        <v>4.2288659310000796</v>
      </c>
      <c r="O3" s="31">
        <v>4.2941698470000302</v>
      </c>
      <c r="P3" s="33"/>
      <c r="Q3" s="31"/>
      <c r="S3" s="31"/>
      <c r="T3" s="33"/>
      <c r="U3" s="31"/>
      <c r="V3" s="33"/>
      <c r="W3" s="31"/>
      <c r="X3" s="33"/>
      <c r="Y3" s="31"/>
      <c r="Z3" s="33"/>
      <c r="AA3" s="31"/>
      <c r="AB3" s="33"/>
      <c r="AC3" s="31"/>
      <c r="AD3" s="36">
        <f t="shared" si="0"/>
        <v>1.81771390100005</v>
      </c>
      <c r="AE3" s="44">
        <f t="shared" ref="AE3:AE66" si="1">F3-E3</f>
        <v>0.14015427299999983</v>
      </c>
      <c r="AF3" s="44">
        <f t="shared" ref="AF3:AF66" si="2">H3-G3</f>
        <v>0.17768786199997022</v>
      </c>
      <c r="AG3" s="44">
        <f t="shared" ref="AG3:AG66" si="3">J3-I3</f>
        <v>0.46662624200008018</v>
      </c>
      <c r="AH3" s="44">
        <f t="shared" ref="AH3:AH66" si="4">L3-K3</f>
        <v>0.34769229600011009</v>
      </c>
      <c r="AI3" s="44">
        <f t="shared" ref="AI3:AI66" si="5">N3-M3</f>
        <v>0.32887139400008936</v>
      </c>
      <c r="AJ3" s="46">
        <f>R341-Q341</f>
        <v>0.10283390700034012</v>
      </c>
      <c r="AK3" s="31"/>
      <c r="AL3" s="47">
        <f t="shared" ref="AL3:AL31" si="6">E3-D3</f>
        <v>4.185036400008979E-2</v>
      </c>
      <c r="AM3" s="47">
        <f t="shared" ref="AM3:AM31" si="7">G3-F3</f>
        <v>5.0660465999960103E-2</v>
      </c>
      <c r="AN3" s="47">
        <f t="shared" ref="AN3:AN31" si="8">I3-H3</f>
        <v>5.3310107999999801E-2</v>
      </c>
      <c r="AO3" s="47">
        <f t="shared" ref="AO3:AO31" si="9">K3-J3</f>
        <v>7.6818546999899873E-2</v>
      </c>
      <c r="AP3" s="47">
        <f t="shared" ref="AP3:AP31" si="10">M3-L3</f>
        <v>6.8738432999900123E-2</v>
      </c>
      <c r="AQ3" s="47">
        <f t="shared" ref="AQ3:AQ31" si="11">O3-N3</f>
        <v>6.5303915999950668E-2</v>
      </c>
      <c r="AR3" s="46"/>
      <c r="AS3" s="48">
        <v>6.209036500149967E-2</v>
      </c>
      <c r="AT3" s="48">
        <v>9.5753801999310717E-2</v>
      </c>
      <c r="AU3" s="48">
        <v>6.4493489000599702E-2</v>
      </c>
      <c r="AV3" s="48">
        <v>7.3100572999470259E-2</v>
      </c>
      <c r="AW3" s="48">
        <v>4.7977447999079992E-2</v>
      </c>
      <c r="AX3" s="48">
        <v>7.0568907000049919E-2</v>
      </c>
      <c r="AY3" s="48">
        <v>5.6525260999480409E-2</v>
      </c>
      <c r="AZ3" s="48">
        <v>6.8199478999300567E-2</v>
      </c>
      <c r="BA3" s="48">
        <v>6.0435572999269382E-2</v>
      </c>
      <c r="BB3" s="48">
        <v>6.3316665999078481E-2</v>
      </c>
      <c r="BC3" s="48">
        <v>6.462208300036032E-2</v>
      </c>
      <c r="BD3" s="48">
        <v>6.4968697999569613E-2</v>
      </c>
      <c r="BE3" s="48">
        <v>6.2307083000598951E-2</v>
      </c>
      <c r="BF3" s="45">
        <v>4.8375467998999611E-2</v>
      </c>
      <c r="BG3" s="45">
        <v>5.7331666999699493E-2</v>
      </c>
      <c r="BH3" s="45">
        <v>6.2506927000899992E-2</v>
      </c>
      <c r="BI3" s="45">
        <v>6.0916459000498691E-2</v>
      </c>
      <c r="BJ3" s="45">
        <v>6.1671354000200296E-2</v>
      </c>
      <c r="BK3" s="45">
        <v>6.8517708999900506E-2</v>
      </c>
      <c r="BL3" s="45">
        <v>5.9821406000999389E-2</v>
      </c>
      <c r="BM3" s="45">
        <v>4.5088020000500606E-2</v>
      </c>
      <c r="BN3" s="45">
        <v>6.5684167000700455E-2</v>
      </c>
      <c r="BO3" s="45">
        <v>6.450927100019932E-2</v>
      </c>
      <c r="BP3" s="45">
        <v>6.2659218001499539E-2</v>
      </c>
      <c r="BQ3" s="45">
        <v>7.3184062999599675E-2</v>
      </c>
      <c r="BR3" s="45">
        <v>5.5051874998799377E-2</v>
      </c>
      <c r="BS3" s="45">
        <v>7.0079686998699486E-2</v>
      </c>
    </row>
    <row r="4" spans="1:71" x14ac:dyDescent="0.25">
      <c r="A4" s="8" t="s">
        <v>5</v>
      </c>
      <c r="B4">
        <v>6</v>
      </c>
      <c r="C4">
        <v>4</v>
      </c>
      <c r="D4" s="32">
        <v>1.62165506899998</v>
      </c>
      <c r="E4" s="30">
        <v>1.6626996379999299</v>
      </c>
      <c r="F4" s="32">
        <v>1.7759935319999101</v>
      </c>
      <c r="G4" s="30">
        <v>1.8260123599999301</v>
      </c>
      <c r="H4" s="32">
        <v>1.97251192099997</v>
      </c>
      <c r="I4" s="30">
        <v>2.0416999789999801</v>
      </c>
      <c r="J4" s="32">
        <v>2.4371681629999098</v>
      </c>
      <c r="K4" s="30">
        <v>2.5086561559999101</v>
      </c>
      <c r="L4" s="32">
        <v>2.8496481129999398</v>
      </c>
      <c r="M4" s="30">
        <v>2.9164715449999199</v>
      </c>
      <c r="N4" s="32">
        <v>3.1910560779999702</v>
      </c>
      <c r="O4" s="30">
        <v>3.2571027330000102</v>
      </c>
      <c r="P4" s="32"/>
      <c r="Q4" s="30"/>
      <c r="S4" s="30"/>
      <c r="T4" s="32"/>
      <c r="U4" s="30"/>
      <c r="V4" s="32"/>
      <c r="W4" s="30"/>
      <c r="X4" s="32"/>
      <c r="Y4" s="30"/>
      <c r="Z4" s="32"/>
      <c r="AA4" s="30"/>
      <c r="AB4" s="32"/>
      <c r="AC4" s="30"/>
      <c r="AD4" s="36">
        <f t="shared" si="0"/>
        <v>1.6354476640000302</v>
      </c>
      <c r="AE4" s="44">
        <f t="shared" si="1"/>
        <v>0.11329389399998013</v>
      </c>
      <c r="AF4" s="44">
        <f t="shared" si="2"/>
        <v>0.14649956100003991</v>
      </c>
      <c r="AG4" s="44">
        <f t="shared" si="3"/>
        <v>0.39546818399992967</v>
      </c>
      <c r="AH4" s="44">
        <f t="shared" si="4"/>
        <v>0.34099195700002971</v>
      </c>
      <c r="AI4" s="44">
        <f t="shared" si="5"/>
        <v>0.27458453300005026</v>
      </c>
      <c r="AJ4" s="46">
        <f>R342-Q342</f>
        <v>0.11705010500008983</v>
      </c>
      <c r="AK4" s="30"/>
      <c r="AL4" s="47">
        <f t="shared" si="6"/>
        <v>4.1044568999949904E-2</v>
      </c>
      <c r="AM4" s="47">
        <f t="shared" si="7"/>
        <v>5.0018828000019999E-2</v>
      </c>
      <c r="AN4" s="47">
        <f t="shared" si="8"/>
        <v>6.9188058000010155E-2</v>
      </c>
      <c r="AO4" s="47">
        <f t="shared" si="9"/>
        <v>7.1487993000000305E-2</v>
      </c>
      <c r="AP4" s="47">
        <f t="shared" si="10"/>
        <v>6.6823431999980087E-2</v>
      </c>
      <c r="AQ4" s="47">
        <f t="shared" si="11"/>
        <v>6.6046655000040033E-2</v>
      </c>
      <c r="AR4" s="44"/>
      <c r="AS4" s="47">
        <v>7.1676301999110015E-2</v>
      </c>
      <c r="AT4" s="47">
        <v>7.3352082999920132E-2</v>
      </c>
      <c r="AU4" s="47">
        <v>7.0925885998809779E-2</v>
      </c>
      <c r="AV4" s="47">
        <v>7.0044531999880366E-2</v>
      </c>
      <c r="AW4" s="47">
        <v>5.3361146001409843E-2</v>
      </c>
      <c r="AX4" s="47">
        <v>7.1162915999589682E-2</v>
      </c>
      <c r="AY4" s="47">
        <v>7.735874999889969E-2</v>
      </c>
      <c r="AZ4" s="47">
        <v>4.7871875000059738E-2</v>
      </c>
      <c r="BA4" s="47">
        <v>5.7527344000850356E-2</v>
      </c>
      <c r="BB4" s="47">
        <v>5.6620467999890067E-2</v>
      </c>
      <c r="BC4" s="47">
        <v>6.2715885000220517E-2</v>
      </c>
      <c r="BD4" s="47">
        <v>6.053260400040017E-2</v>
      </c>
      <c r="BE4" s="47">
        <v>7.0538801999649792E-2</v>
      </c>
      <c r="BF4" s="45">
        <v>4.4204583000459152E-2</v>
      </c>
      <c r="BG4" s="45">
        <v>6.927072899997988E-2</v>
      </c>
      <c r="BH4" s="45">
        <v>7.4836457999479578E-2</v>
      </c>
      <c r="BI4" s="45">
        <v>5.2320469001640113E-2</v>
      </c>
      <c r="BJ4" s="45">
        <v>6.1641510999828952E-2</v>
      </c>
      <c r="BK4" s="45">
        <v>6.2975990000269988E-2</v>
      </c>
      <c r="BL4" s="45">
        <v>6.2972916000950008E-2</v>
      </c>
      <c r="BM4" s="45">
        <v>4.7968229999250767E-2</v>
      </c>
      <c r="BN4" s="45">
        <v>6.2892655998439295E-2</v>
      </c>
      <c r="BO4" s="45">
        <v>6.5487500000021015E-2</v>
      </c>
      <c r="BP4" s="45">
        <v>6.1934270999699947E-2</v>
      </c>
      <c r="BQ4" s="45">
        <v>7.3256302001029283E-2</v>
      </c>
      <c r="BR4" s="45">
        <v>5.4962344000200503E-2</v>
      </c>
      <c r="BS4" s="45">
        <v>7.1157342999800477E-2</v>
      </c>
    </row>
    <row r="5" spans="1:71" x14ac:dyDescent="0.25">
      <c r="A5" s="8" t="s">
        <v>5</v>
      </c>
      <c r="B5">
        <v>6</v>
      </c>
      <c r="C5">
        <v>5</v>
      </c>
      <c r="D5" s="33">
        <v>0.85630630100001703</v>
      </c>
      <c r="E5" s="31">
        <v>0.88427835900006302</v>
      </c>
      <c r="F5" s="33">
        <v>1.0197075050000399</v>
      </c>
      <c r="G5" s="31">
        <v>1.0618948060000499</v>
      </c>
      <c r="H5" s="33">
        <v>1.1906416689999999</v>
      </c>
      <c r="I5" s="31">
        <v>1.255243801</v>
      </c>
      <c r="J5" s="33">
        <v>1.70519006000006</v>
      </c>
      <c r="K5" s="31">
        <v>1.7828084420000301</v>
      </c>
      <c r="L5" s="33">
        <v>2.1765588340000401</v>
      </c>
      <c r="M5" s="31">
        <v>2.2517894740000202</v>
      </c>
      <c r="N5" s="33">
        <v>2.5845750700000201</v>
      </c>
      <c r="O5" s="31">
        <v>2.6432601540000098</v>
      </c>
      <c r="P5" s="33"/>
      <c r="Q5" s="31"/>
      <c r="S5" s="31"/>
      <c r="T5" s="33"/>
      <c r="U5" s="31"/>
      <c r="V5" s="33"/>
      <c r="W5" s="31"/>
      <c r="X5" s="33"/>
      <c r="Y5" s="31"/>
      <c r="Z5" s="33"/>
      <c r="AA5" s="31"/>
      <c r="AB5" s="33"/>
      <c r="AC5" s="31"/>
      <c r="AD5" s="36">
        <f t="shared" si="0"/>
        <v>1.7869538529999929</v>
      </c>
      <c r="AE5" s="44">
        <f t="shared" si="1"/>
        <v>0.13542914599997691</v>
      </c>
      <c r="AF5" s="44">
        <f t="shared" si="2"/>
        <v>0.12874686299994997</v>
      </c>
      <c r="AG5" s="44">
        <f t="shared" si="3"/>
        <v>0.44994625900006002</v>
      </c>
      <c r="AH5" s="44">
        <f t="shared" si="4"/>
        <v>0.39375039200001005</v>
      </c>
      <c r="AI5" s="44">
        <f t="shared" si="5"/>
        <v>0.33278559599999991</v>
      </c>
      <c r="AJ5" s="46">
        <f>R343-Q343</f>
        <v>0.11513869600003002</v>
      </c>
      <c r="AK5" s="31"/>
      <c r="AL5" s="47">
        <f t="shared" si="6"/>
        <v>2.7972058000045985E-2</v>
      </c>
      <c r="AM5" s="47">
        <f t="shared" si="7"/>
        <v>4.2187301000010002E-2</v>
      </c>
      <c r="AN5" s="47">
        <f t="shared" si="8"/>
        <v>6.460213200000009E-2</v>
      </c>
      <c r="AO5" s="47">
        <f t="shared" si="9"/>
        <v>7.7618381999970065E-2</v>
      </c>
      <c r="AP5" s="47">
        <f t="shared" si="10"/>
        <v>7.5230639999980031E-2</v>
      </c>
      <c r="AQ5" s="47">
        <f t="shared" si="11"/>
        <v>5.8685083999989729E-2</v>
      </c>
      <c r="AR5" s="46"/>
      <c r="AS5" s="48">
        <v>7.2832448000549999E-2</v>
      </c>
      <c r="AT5" s="48">
        <v>7.0343854000390227E-2</v>
      </c>
      <c r="AU5" s="48">
        <v>5.5893540999019997E-2</v>
      </c>
      <c r="AV5" s="48">
        <v>7.5656146000250057E-2</v>
      </c>
      <c r="AW5" s="48">
        <v>4.5818802000220149E-2</v>
      </c>
      <c r="AX5" s="48">
        <v>5.1431459000010449E-2</v>
      </c>
      <c r="AY5" s="48">
        <v>4.6356770999410379E-2</v>
      </c>
      <c r="AZ5" s="48">
        <v>5.4402761001259847E-2</v>
      </c>
      <c r="BA5" s="48">
        <v>7.1904062999240459E-2</v>
      </c>
      <c r="BB5" s="48">
        <v>4.8547292000880482E-2</v>
      </c>
      <c r="BC5" s="48">
        <v>6.0231198000109565E-2</v>
      </c>
      <c r="BD5" s="48">
        <v>5.2779531999470386E-2</v>
      </c>
      <c r="BE5" s="48">
        <v>5.4607032001509737E-2</v>
      </c>
      <c r="BF5" s="45">
        <v>4.6705207998460452E-2</v>
      </c>
      <c r="BG5" s="45">
        <v>5.5584530999110093E-2</v>
      </c>
      <c r="BH5" s="45">
        <v>5.3938697999909913E-2</v>
      </c>
      <c r="BI5" s="45">
        <v>6.2728488999709953E-2</v>
      </c>
      <c r="BJ5" s="45">
        <v>5.6747500000710716E-2</v>
      </c>
      <c r="BK5" s="45">
        <v>5.2032448000309373E-2</v>
      </c>
      <c r="BL5" s="45">
        <v>7.0169115000679128E-2</v>
      </c>
      <c r="BM5" s="45">
        <v>4.9322500000931413E-2</v>
      </c>
      <c r="BN5" s="45">
        <v>6.3115208999080963E-2</v>
      </c>
      <c r="BO5" s="45">
        <v>5.1937238999020252E-2</v>
      </c>
      <c r="BP5" s="45">
        <v>6.3432760998690441E-2</v>
      </c>
      <c r="BQ5" s="45">
        <v>7.1585207999310896E-2</v>
      </c>
      <c r="BR5" s="45">
        <v>5.9142395999499442E-2</v>
      </c>
      <c r="BS5" s="45">
        <v>6.2515884999799098E-2</v>
      </c>
    </row>
    <row r="6" spans="1:71" x14ac:dyDescent="0.25">
      <c r="A6" s="8" t="s">
        <v>5</v>
      </c>
      <c r="B6">
        <v>6</v>
      </c>
      <c r="C6">
        <v>6</v>
      </c>
      <c r="D6" s="32">
        <v>0.66489807300001702</v>
      </c>
      <c r="E6" s="30">
        <v>0.68276340700003801</v>
      </c>
      <c r="F6" s="32">
        <v>0.808396542999958</v>
      </c>
      <c r="G6" s="30">
        <v>0.83431792700002905</v>
      </c>
      <c r="H6" s="32">
        <v>0.98236010300001897</v>
      </c>
      <c r="I6" s="30">
        <v>1.0176245100000101</v>
      </c>
      <c r="J6" s="32">
        <v>1.4559885669999599</v>
      </c>
      <c r="K6" s="30">
        <v>1.5069275949999701</v>
      </c>
      <c r="L6" s="32">
        <v>1.8796546140000601</v>
      </c>
      <c r="M6" s="30">
        <v>1.9621937189999601</v>
      </c>
      <c r="N6" s="32">
        <v>2.2553909540000601</v>
      </c>
      <c r="O6" s="30">
        <v>2.30600085000003</v>
      </c>
      <c r="P6" s="32"/>
      <c r="Q6" s="30"/>
      <c r="S6" s="30"/>
      <c r="T6" s="32"/>
      <c r="U6" s="30"/>
      <c r="V6" s="32"/>
      <c r="W6" s="30"/>
      <c r="X6" s="32"/>
      <c r="Y6" s="30"/>
      <c r="Z6" s="32"/>
      <c r="AA6" s="30"/>
      <c r="AB6" s="32"/>
      <c r="AC6" s="30"/>
      <c r="AD6" s="36">
        <f t="shared" si="0"/>
        <v>1.6411027770000128</v>
      </c>
      <c r="AE6" s="44">
        <f t="shared" si="1"/>
        <v>0.12563313599991999</v>
      </c>
      <c r="AF6" s="44">
        <f t="shared" si="2"/>
        <v>0.14804217599998992</v>
      </c>
      <c r="AG6" s="44">
        <f t="shared" si="3"/>
        <v>0.43836405699994985</v>
      </c>
      <c r="AH6" s="44">
        <f t="shared" si="4"/>
        <v>0.37272701900008998</v>
      </c>
      <c r="AI6" s="44">
        <f t="shared" si="5"/>
        <v>0.29319723500009998</v>
      </c>
      <c r="AJ6" s="46">
        <f>R344-Q344</f>
        <v>0.11204401000031972</v>
      </c>
      <c r="AK6" s="30"/>
      <c r="AL6" s="47">
        <f t="shared" si="6"/>
        <v>1.7865334000020994E-2</v>
      </c>
      <c r="AM6" s="47">
        <f t="shared" si="7"/>
        <v>2.5921384000071046E-2</v>
      </c>
      <c r="AN6" s="47">
        <f t="shared" si="8"/>
        <v>3.5264406999991116E-2</v>
      </c>
      <c r="AO6" s="47">
        <f t="shared" si="9"/>
        <v>5.0939028000010156E-2</v>
      </c>
      <c r="AP6" s="47">
        <f t="shared" si="10"/>
        <v>8.2539104999900026E-2</v>
      </c>
      <c r="AQ6" s="47">
        <f t="shared" si="11"/>
        <v>5.0609895999969901E-2</v>
      </c>
      <c r="AR6" s="44"/>
      <c r="AS6" s="47">
        <v>6.185843699858995E-2</v>
      </c>
      <c r="AT6" s="47">
        <v>8.0764791999179852E-2</v>
      </c>
      <c r="AU6" s="47">
        <v>5.490671900042976E-2</v>
      </c>
      <c r="AV6" s="47">
        <v>6.0206510001080016E-2</v>
      </c>
      <c r="AW6" s="47">
        <v>4.7241198000850027E-2</v>
      </c>
      <c r="AX6" s="47">
        <v>7.3491511000610021E-2</v>
      </c>
      <c r="AY6" s="47">
        <v>6.3646874999909731E-2</v>
      </c>
      <c r="AZ6" s="47">
        <v>6.4544270999249864E-2</v>
      </c>
      <c r="BA6" s="47">
        <v>6.2391510999070476E-2</v>
      </c>
      <c r="BB6" s="47">
        <v>4.1100156000540622E-2</v>
      </c>
      <c r="BC6" s="47">
        <v>6.7769948000200309E-2</v>
      </c>
      <c r="BD6" s="47">
        <v>6.5052187001129802E-2</v>
      </c>
      <c r="BE6" s="47">
        <v>7.1971510000369499E-2</v>
      </c>
      <c r="BF6" s="45">
        <v>4.6945729000070102E-2</v>
      </c>
      <c r="BG6" s="45">
        <v>6.1043541998509809E-2</v>
      </c>
      <c r="BH6" s="45">
        <v>7.0612187000739901E-2</v>
      </c>
      <c r="BI6" s="45">
        <v>4.990348900174002E-2</v>
      </c>
      <c r="BJ6" s="45">
        <v>3.8559896000149863E-2</v>
      </c>
      <c r="BK6" s="45">
        <v>7.324447999963013E-2</v>
      </c>
      <c r="BL6" s="45">
        <v>6.0404740001100521E-2</v>
      </c>
      <c r="BM6" s="45">
        <v>4.5197813000418918E-2</v>
      </c>
      <c r="BN6" s="45">
        <v>7.3795988999339812E-2</v>
      </c>
      <c r="BO6" s="45">
        <v>7.0664688000759313E-2</v>
      </c>
      <c r="BP6" s="45">
        <v>6.2754478998609642E-2</v>
      </c>
      <c r="BQ6" s="45">
        <v>6.2571458000089564E-2</v>
      </c>
      <c r="BR6" s="45">
        <v>6.5098019998918843E-2</v>
      </c>
      <c r="BS6" s="45">
        <v>6.8965938000470572E-2</v>
      </c>
    </row>
    <row r="7" spans="1:71" x14ac:dyDescent="0.25">
      <c r="A7" s="8" t="s">
        <v>5</v>
      </c>
      <c r="B7">
        <v>6</v>
      </c>
      <c r="C7">
        <v>7</v>
      </c>
      <c r="D7" s="33">
        <v>0.72927581500005001</v>
      </c>
      <c r="E7" s="31">
        <v>0.779749012000024</v>
      </c>
      <c r="F7" s="33">
        <v>0.92241220699997895</v>
      </c>
      <c r="G7" s="31">
        <v>0.94088175800004503</v>
      </c>
      <c r="H7" s="33">
        <v>1.069721028</v>
      </c>
      <c r="I7" s="31">
        <v>1.1122119130000101</v>
      </c>
      <c r="J7" s="33">
        <v>1.4427785510000599</v>
      </c>
      <c r="K7" s="31">
        <v>1.48487835000003</v>
      </c>
      <c r="L7" s="33">
        <v>1.8881926210000299</v>
      </c>
      <c r="M7" s="31">
        <v>1.93337782800006</v>
      </c>
      <c r="N7" s="33">
        <v>2.2727723960000499</v>
      </c>
      <c r="O7" s="31">
        <v>2.3071193629999698</v>
      </c>
      <c r="P7" s="33"/>
      <c r="Q7" s="31"/>
      <c r="S7" s="31"/>
      <c r="T7" s="33"/>
      <c r="U7" s="31"/>
      <c r="V7" s="33"/>
      <c r="W7" s="31"/>
      <c r="X7" s="33"/>
      <c r="Y7" s="31"/>
      <c r="Z7" s="33"/>
      <c r="AA7" s="31"/>
      <c r="AB7" s="33"/>
      <c r="AC7" s="31"/>
      <c r="AD7" s="36">
        <f t="shared" si="0"/>
        <v>1.5778435479999198</v>
      </c>
      <c r="AE7" s="44">
        <f t="shared" si="1"/>
        <v>0.14266319499995495</v>
      </c>
      <c r="AF7" s="44">
        <f t="shared" si="2"/>
        <v>0.12883926999995499</v>
      </c>
      <c r="AG7" s="44">
        <f t="shared" si="3"/>
        <v>0.33056663800004982</v>
      </c>
      <c r="AH7" s="44">
        <f t="shared" si="4"/>
        <v>0.40331427099999995</v>
      </c>
      <c r="AI7" s="44">
        <f t="shared" si="5"/>
        <v>0.3393945679999899</v>
      </c>
      <c r="AJ7" s="46">
        <f>R345-Q345</f>
        <v>0.10528749900004009</v>
      </c>
      <c r="AK7" s="31"/>
      <c r="AL7" s="47">
        <f t="shared" si="6"/>
        <v>5.047319699997399E-2</v>
      </c>
      <c r="AM7" s="47">
        <f t="shared" si="7"/>
        <v>1.8469551000066087E-2</v>
      </c>
      <c r="AN7" s="47">
        <f t="shared" si="8"/>
        <v>4.2490885000010081E-2</v>
      </c>
      <c r="AO7" s="47">
        <f t="shared" si="9"/>
        <v>4.2099798999970073E-2</v>
      </c>
      <c r="AP7" s="47">
        <f t="shared" si="10"/>
        <v>4.5185207000030037E-2</v>
      </c>
      <c r="AQ7" s="47">
        <f t="shared" si="11"/>
        <v>3.4346966999919903E-2</v>
      </c>
      <c r="AR7" s="46"/>
      <c r="AS7" s="48">
        <v>5.6472917000060185E-2</v>
      </c>
      <c r="AT7" s="48">
        <v>8.7899792000829979E-2</v>
      </c>
      <c r="AU7" s="48">
        <v>4.8956822998659888E-2</v>
      </c>
      <c r="AV7" s="48">
        <v>8.1635259999530252E-2</v>
      </c>
      <c r="AW7" s="48">
        <v>7.2525052000860235E-2</v>
      </c>
      <c r="AX7" s="48">
        <v>8.7300572999080117E-2</v>
      </c>
      <c r="AY7" s="48">
        <v>6.9381667000929959E-2</v>
      </c>
      <c r="AZ7" s="48">
        <v>4.7049792001419455E-2</v>
      </c>
      <c r="BA7" s="48">
        <v>6.7562447999079289E-2</v>
      </c>
      <c r="BB7" s="48">
        <v>6.1709999999949972E-2</v>
      </c>
      <c r="BC7" s="48">
        <v>4.6374894998739258E-2</v>
      </c>
      <c r="BD7" s="48">
        <v>6.8727134999789996E-2</v>
      </c>
      <c r="BE7" s="48">
        <v>5.5291250000659709E-2</v>
      </c>
      <c r="BF7" s="45">
        <v>6.3005624999279419E-2</v>
      </c>
      <c r="BG7" s="45">
        <v>8.1386562998890355E-2</v>
      </c>
      <c r="BH7" s="45">
        <v>7.0539323000049947E-2</v>
      </c>
      <c r="BI7" s="45">
        <v>4.3488229001019896E-2</v>
      </c>
      <c r="BJ7" s="45">
        <v>6.2586771000500363E-2</v>
      </c>
      <c r="BK7" s="45">
        <v>6.3718073000920583E-2</v>
      </c>
      <c r="BL7" s="45">
        <v>6.8565260999100985E-2</v>
      </c>
      <c r="BM7" s="45">
        <v>4.6030834000710286E-2</v>
      </c>
      <c r="BN7" s="45">
        <v>6.3235260000519489E-2</v>
      </c>
      <c r="BO7" s="45">
        <v>6.2657030999620389E-2</v>
      </c>
      <c r="BP7" s="45">
        <v>6.2238854001410715E-2</v>
      </c>
      <c r="BQ7" s="45">
        <v>8.0207187000269187E-2</v>
      </c>
      <c r="BR7" s="45">
        <v>4.0462032000508685E-2</v>
      </c>
      <c r="BS7" s="45">
        <v>7.8708802000619471E-2</v>
      </c>
    </row>
    <row r="8" spans="1:71" x14ac:dyDescent="0.25">
      <c r="A8" s="8" t="s">
        <v>5</v>
      </c>
      <c r="B8">
        <v>6</v>
      </c>
      <c r="C8">
        <v>8</v>
      </c>
      <c r="D8" s="32">
        <v>0.79875768200008601</v>
      </c>
      <c r="E8" s="30">
        <v>0.81712589900007504</v>
      </c>
      <c r="F8" s="32">
        <v>0.96013765400005002</v>
      </c>
      <c r="G8" s="30">
        <v>0.98140739800010102</v>
      </c>
      <c r="H8" s="32">
        <v>1.1244288630000401</v>
      </c>
      <c r="I8" s="30">
        <v>1.1586603599999901</v>
      </c>
      <c r="J8" s="32">
        <v>1.5587556890000001</v>
      </c>
      <c r="K8" s="30">
        <v>1.61685598799999</v>
      </c>
      <c r="L8" s="32">
        <v>1.9575915190000599</v>
      </c>
      <c r="M8" s="30">
        <v>2.0510139049999898</v>
      </c>
      <c r="N8" s="32">
        <v>2.34097338399999</v>
      </c>
      <c r="O8" s="30">
        <v>2.4073076040000299</v>
      </c>
      <c r="P8" s="32"/>
      <c r="Q8" s="30"/>
      <c r="S8" s="30"/>
      <c r="T8" s="32"/>
      <c r="U8" s="30"/>
      <c r="V8" s="32"/>
      <c r="W8" s="30"/>
      <c r="X8" s="32"/>
      <c r="Y8" s="30"/>
      <c r="Z8" s="32"/>
      <c r="AA8" s="30"/>
      <c r="AB8" s="32"/>
      <c r="AC8" s="30"/>
      <c r="AD8" s="36">
        <f t="shared" si="0"/>
        <v>1.608549921999944</v>
      </c>
      <c r="AE8" s="44">
        <f t="shared" si="1"/>
        <v>0.14301175499997498</v>
      </c>
      <c r="AF8" s="44">
        <f t="shared" si="2"/>
        <v>0.14302146499993906</v>
      </c>
      <c r="AG8" s="44">
        <f t="shared" si="3"/>
        <v>0.40009532900000999</v>
      </c>
      <c r="AH8" s="44">
        <f t="shared" si="4"/>
        <v>0.34073553100006992</v>
      </c>
      <c r="AI8" s="44">
        <f t="shared" si="5"/>
        <v>0.28995947900000019</v>
      </c>
      <c r="AJ8" s="46">
        <f>R346-Q346</f>
        <v>9.8190102999979878E-2</v>
      </c>
      <c r="AK8" s="30"/>
      <c r="AL8" s="47">
        <f t="shared" si="6"/>
        <v>1.8368216999989029E-2</v>
      </c>
      <c r="AM8" s="47">
        <f t="shared" si="7"/>
        <v>2.1269744000050994E-2</v>
      </c>
      <c r="AN8" s="47">
        <f t="shared" si="8"/>
        <v>3.4231496999949984E-2</v>
      </c>
      <c r="AO8" s="47">
        <f t="shared" si="9"/>
        <v>5.8100298999989919E-2</v>
      </c>
      <c r="AP8" s="47">
        <f t="shared" si="10"/>
        <v>9.3422385999929913E-2</v>
      </c>
      <c r="AQ8" s="47">
        <f t="shared" si="11"/>
        <v>6.6334220000039856E-2</v>
      </c>
      <c r="AR8" s="44"/>
      <c r="AS8" s="47">
        <v>5.9898334000529907E-2</v>
      </c>
      <c r="AT8" s="47">
        <v>8.0322238998639772E-2</v>
      </c>
      <c r="AU8" s="47">
        <v>5.5992917001269404E-2</v>
      </c>
      <c r="AV8" s="47">
        <v>7.2574792000520638E-2</v>
      </c>
      <c r="AW8" s="47">
        <v>6.2329947999390178E-2</v>
      </c>
      <c r="AX8" s="47">
        <v>7.5694791999920241E-2</v>
      </c>
      <c r="AY8" s="47">
        <v>6.6806458000419511E-2</v>
      </c>
      <c r="AZ8" s="47">
        <v>6.133385500106936E-2</v>
      </c>
      <c r="BA8" s="47">
        <v>6.1123125000450251E-2</v>
      </c>
      <c r="BB8" s="47">
        <v>6.6075261000150043E-2</v>
      </c>
      <c r="BC8" s="47">
        <v>6.8431875000900533E-2</v>
      </c>
      <c r="BD8" s="47">
        <v>6.8718489999810117E-2</v>
      </c>
      <c r="BE8" s="47">
        <v>4.7413907001100597E-2</v>
      </c>
      <c r="BF8" s="45">
        <v>5.5891667001560563E-2</v>
      </c>
      <c r="BG8" s="45">
        <v>6.9391457998790429E-2</v>
      </c>
      <c r="BH8" s="45">
        <v>7.9264374999191034E-2</v>
      </c>
      <c r="BI8" s="45">
        <v>7.0699478999820542E-2</v>
      </c>
      <c r="BJ8" s="45">
        <v>6.7009271000641135E-2</v>
      </c>
      <c r="BK8" s="45">
        <v>5.3568437000649283E-2</v>
      </c>
      <c r="BL8" s="45">
        <v>8.1799375000619179E-2</v>
      </c>
      <c r="BM8" s="45">
        <v>4.834359300000024E-2</v>
      </c>
      <c r="BN8" s="45">
        <v>6.3674479000900064E-2</v>
      </c>
      <c r="BO8" s="45">
        <v>6.032640600099981E-2</v>
      </c>
      <c r="BP8" s="45">
        <v>5.9522499999699718E-2</v>
      </c>
      <c r="BQ8" s="45">
        <v>6.4305416999498988E-2</v>
      </c>
      <c r="BR8" s="45">
        <v>5.3271302000199583E-2</v>
      </c>
      <c r="BS8" s="45">
        <v>7.0500104000499775E-2</v>
      </c>
    </row>
    <row r="9" spans="1:71" x14ac:dyDescent="0.25">
      <c r="A9" s="8" t="s">
        <v>5</v>
      </c>
      <c r="B9">
        <v>6</v>
      </c>
      <c r="C9">
        <v>9</v>
      </c>
      <c r="D9" s="33">
        <v>0.79813334900006705</v>
      </c>
      <c r="E9" s="31">
        <v>0.82487607799998797</v>
      </c>
      <c r="F9" s="33">
        <v>0.96043119900002605</v>
      </c>
      <c r="G9" s="31">
        <v>0.97849653000002901</v>
      </c>
      <c r="H9" s="33">
        <v>1.15849118300002</v>
      </c>
      <c r="I9" s="31">
        <v>1.22489795399997</v>
      </c>
      <c r="J9" s="33">
        <v>1.62368492500002</v>
      </c>
      <c r="K9" s="31">
        <v>1.68243823800003</v>
      </c>
      <c r="L9" s="33">
        <v>2.0809325920000599</v>
      </c>
      <c r="M9" s="31">
        <v>2.1340530329999798</v>
      </c>
      <c r="N9" s="33">
        <v>2.43828480900003</v>
      </c>
      <c r="O9" s="31">
        <v>2.4888242250000299</v>
      </c>
      <c r="P9" s="33"/>
      <c r="Q9" s="31"/>
      <c r="S9" s="31"/>
      <c r="T9" s="33"/>
      <c r="U9" s="31"/>
      <c r="V9" s="33"/>
      <c r="W9" s="31"/>
      <c r="X9" s="33"/>
      <c r="Y9" s="31"/>
      <c r="Z9" s="33"/>
      <c r="AA9" s="31"/>
      <c r="AB9" s="33"/>
      <c r="AC9" s="31"/>
      <c r="AD9" s="36">
        <f t="shared" si="0"/>
        <v>1.6906908759999628</v>
      </c>
      <c r="AE9" s="44">
        <f t="shared" si="1"/>
        <v>0.13555512100003808</v>
      </c>
      <c r="AF9" s="44">
        <f t="shared" si="2"/>
        <v>0.17999465299999096</v>
      </c>
      <c r="AG9" s="44">
        <f t="shared" si="3"/>
        <v>0.39878697100005001</v>
      </c>
      <c r="AH9" s="44">
        <f t="shared" si="4"/>
        <v>0.39849435400002986</v>
      </c>
      <c r="AI9" s="44">
        <f t="shared" si="5"/>
        <v>0.30423177600005014</v>
      </c>
      <c r="AJ9" s="46">
        <f>R347-Q347</f>
        <v>9.9320676999920199E-2</v>
      </c>
      <c r="AK9" s="31"/>
      <c r="AL9" s="47">
        <f t="shared" si="6"/>
        <v>2.6742728999920917E-2</v>
      </c>
      <c r="AM9" s="47">
        <f t="shared" si="7"/>
        <v>1.806533100000296E-2</v>
      </c>
      <c r="AN9" s="47">
        <f t="shared" si="8"/>
        <v>6.6406770999950071E-2</v>
      </c>
      <c r="AO9" s="47">
        <f t="shared" si="9"/>
        <v>5.8753313000009966E-2</v>
      </c>
      <c r="AP9" s="47">
        <f t="shared" si="10"/>
        <v>5.3120440999919971E-2</v>
      </c>
      <c r="AQ9" s="47">
        <f t="shared" si="11"/>
        <v>5.0539415999999893E-2</v>
      </c>
      <c r="AR9" s="46"/>
      <c r="AS9" s="48">
        <v>5.7657136001579845E-2</v>
      </c>
      <c r="AT9" s="48">
        <v>6.9264218998799976E-2</v>
      </c>
      <c r="AU9" s="48">
        <v>4.3664634999009966E-2</v>
      </c>
      <c r="AV9" s="48">
        <v>6.0553386001630294E-2</v>
      </c>
      <c r="AW9" s="48">
        <v>6.0531717999769974E-2</v>
      </c>
      <c r="AX9" s="48">
        <v>7.9027863999719727E-2</v>
      </c>
      <c r="AY9" s="48">
        <v>6.1924894998810043E-2</v>
      </c>
      <c r="AZ9" s="48">
        <v>6.8766301999859891E-2</v>
      </c>
      <c r="BA9" s="48">
        <v>6.9139740000539796E-2</v>
      </c>
      <c r="BB9" s="48">
        <v>6.1789219000270457E-2</v>
      </c>
      <c r="BC9" s="48">
        <v>7.0003593000369513E-2</v>
      </c>
      <c r="BD9" s="48">
        <v>7.7527863999419466E-2</v>
      </c>
      <c r="BE9" s="48">
        <v>7.1433437999070648E-2</v>
      </c>
      <c r="BF9" s="45">
        <v>5.2330988999529815E-2</v>
      </c>
      <c r="BG9" s="45">
        <v>6.2098229000179472E-2</v>
      </c>
      <c r="BH9" s="45">
        <v>6.876484399982008E-2</v>
      </c>
      <c r="BI9" s="45">
        <v>4.6947916998760775E-2</v>
      </c>
      <c r="BJ9" s="45">
        <v>3.7627707999489779E-2</v>
      </c>
      <c r="BK9" s="45">
        <v>7.0289167000739283E-2</v>
      </c>
      <c r="BL9" s="45">
        <v>6.807505199867947E-2</v>
      </c>
      <c r="BM9" s="45">
        <v>4.4123697998649902E-2</v>
      </c>
      <c r="BN9" s="45">
        <v>6.1703646000749401E-2</v>
      </c>
      <c r="BO9" s="45">
        <v>6.3661354000940307E-2</v>
      </c>
      <c r="BP9" s="45">
        <v>7.2048177000390012E-2</v>
      </c>
      <c r="BQ9" s="45">
        <v>8.7977811999730093E-2</v>
      </c>
      <c r="BR9" s="45">
        <v>7.0474738999111608E-2</v>
      </c>
      <c r="BS9" s="45">
        <v>6.9970937000100264E-2</v>
      </c>
    </row>
    <row r="10" spans="1:71" x14ac:dyDescent="0.25">
      <c r="A10" s="8" t="s">
        <v>5</v>
      </c>
      <c r="B10">
        <v>6</v>
      </c>
      <c r="C10">
        <v>10</v>
      </c>
      <c r="D10" s="32">
        <v>0.75974655300001304</v>
      </c>
      <c r="E10" s="30">
        <v>0.79350055899999405</v>
      </c>
      <c r="F10" s="32">
        <v>0.92966376899994396</v>
      </c>
      <c r="G10" s="30">
        <v>0.98014418499997102</v>
      </c>
      <c r="H10" s="32">
        <v>1.10779319499999</v>
      </c>
      <c r="I10" s="30">
        <v>1.1658522569999801</v>
      </c>
      <c r="J10" s="32">
        <v>1.50340564199996</v>
      </c>
      <c r="K10" s="30">
        <v>1.54521704899991</v>
      </c>
      <c r="L10" s="32">
        <v>1.9344089189999001</v>
      </c>
      <c r="M10" s="30">
        <v>1.9842400679999601</v>
      </c>
      <c r="N10" s="32">
        <v>2.2749654240000101</v>
      </c>
      <c r="O10" s="30">
        <v>2.3252937169999002</v>
      </c>
      <c r="P10" s="32"/>
      <c r="Q10" s="30"/>
      <c r="S10" s="30"/>
      <c r="T10" s="32"/>
      <c r="U10" s="30"/>
      <c r="V10" s="32"/>
      <c r="W10" s="30"/>
      <c r="X10" s="32"/>
      <c r="Y10" s="30"/>
      <c r="Z10" s="32"/>
      <c r="AA10" s="30"/>
      <c r="AB10" s="32"/>
      <c r="AC10" s="30"/>
      <c r="AD10" s="36">
        <f t="shared" si="0"/>
        <v>1.565547163999887</v>
      </c>
      <c r="AE10" s="44">
        <f t="shared" si="1"/>
        <v>0.13616320999994991</v>
      </c>
      <c r="AF10" s="44">
        <f t="shared" si="2"/>
        <v>0.12764901000001894</v>
      </c>
      <c r="AG10" s="44">
        <f t="shared" si="3"/>
        <v>0.33755338499997989</v>
      </c>
      <c r="AH10" s="44">
        <f t="shared" si="4"/>
        <v>0.38919186999999011</v>
      </c>
      <c r="AI10" s="44">
        <f t="shared" si="5"/>
        <v>0.29072535600005001</v>
      </c>
      <c r="AJ10" s="46">
        <f>R348-Q348</f>
        <v>0.11483130199985947</v>
      </c>
      <c r="AK10" s="30"/>
      <c r="AL10" s="47">
        <f t="shared" si="6"/>
        <v>3.3754005999981018E-2</v>
      </c>
      <c r="AM10" s="47">
        <f t="shared" si="7"/>
        <v>5.0480416000027062E-2</v>
      </c>
      <c r="AN10" s="47">
        <f t="shared" si="8"/>
        <v>5.8059061999990114E-2</v>
      </c>
      <c r="AO10" s="47">
        <f t="shared" si="9"/>
        <v>4.1811406999950007E-2</v>
      </c>
      <c r="AP10" s="47">
        <f t="shared" si="10"/>
        <v>4.9831149000060027E-2</v>
      </c>
      <c r="AQ10" s="47">
        <f t="shared" si="11"/>
        <v>5.0328292999890056E-2</v>
      </c>
      <c r="AR10" s="44"/>
      <c r="AS10" s="47">
        <v>6.3858749999781028E-2</v>
      </c>
      <c r="AT10" s="47">
        <v>5.0671875000258049E-2</v>
      </c>
      <c r="AU10" s="47">
        <v>5.9802915999169981E-2</v>
      </c>
      <c r="AV10" s="47">
        <v>7.8288488999529893E-2</v>
      </c>
      <c r="AW10" s="47">
        <v>6.6808594001489752E-2</v>
      </c>
      <c r="AX10" s="47">
        <v>7.7539738998889884E-2</v>
      </c>
      <c r="AY10" s="47">
        <v>7.006671899944017E-2</v>
      </c>
      <c r="AZ10" s="47">
        <v>5.999885399978977E-2</v>
      </c>
      <c r="BA10" s="47">
        <v>7.1088541999420052E-2</v>
      </c>
      <c r="BB10" s="47">
        <v>4.5820000001190131E-2</v>
      </c>
      <c r="BC10" s="47">
        <v>5.9336407000949887E-2</v>
      </c>
      <c r="BD10" s="47">
        <v>7.8076822999720186E-2</v>
      </c>
      <c r="BE10" s="47">
        <v>7.9125833000949441E-2</v>
      </c>
      <c r="BF10" s="45">
        <v>6.3119999998889398E-2</v>
      </c>
      <c r="BG10" s="45">
        <v>6.1746146000590585E-2</v>
      </c>
      <c r="BH10" s="45">
        <v>7.022286400024047E-2</v>
      </c>
      <c r="BI10" s="45">
        <v>8.1071874999909532E-2</v>
      </c>
      <c r="BJ10" s="45">
        <v>6.2557917000959584E-2</v>
      </c>
      <c r="BK10" s="45">
        <v>7.7631459000259362E-2</v>
      </c>
      <c r="BL10" s="45">
        <v>7.0463801999720133E-2</v>
      </c>
      <c r="BM10" s="45">
        <v>4.8976771000520003E-2</v>
      </c>
      <c r="BN10" s="45">
        <v>6.8938385000370417E-2</v>
      </c>
      <c r="BO10" s="45">
        <v>7.0165728999199928E-2</v>
      </c>
      <c r="BP10" s="45">
        <v>7.0874479000851309E-2</v>
      </c>
      <c r="BQ10" s="45">
        <v>7.8789844001219578E-2</v>
      </c>
      <c r="BR10" s="45">
        <v>5.588442699990992E-2</v>
      </c>
      <c r="BS10" s="45">
        <v>5.9423177000999416E-2</v>
      </c>
    </row>
    <row r="11" spans="1:71" x14ac:dyDescent="0.25">
      <c r="A11" s="8" t="s">
        <v>5</v>
      </c>
      <c r="B11">
        <v>6</v>
      </c>
      <c r="C11">
        <v>11</v>
      </c>
      <c r="D11" s="33">
        <v>0.94933163399991805</v>
      </c>
      <c r="E11" s="31">
        <v>0.978572149000001</v>
      </c>
      <c r="F11" s="33">
        <v>1.10945286999992</v>
      </c>
      <c r="G11" s="31">
        <v>1.1454227159999799</v>
      </c>
      <c r="H11" s="33">
        <v>1.27926518099991</v>
      </c>
      <c r="I11" s="31">
        <v>1.33309116099997</v>
      </c>
      <c r="J11" s="33">
        <v>1.66306731299994</v>
      </c>
      <c r="K11" s="31">
        <v>1.71608735999996</v>
      </c>
      <c r="L11" s="33">
        <v>2.0614203809999401</v>
      </c>
      <c r="M11" s="31">
        <v>2.1120582989999499</v>
      </c>
      <c r="N11" s="33">
        <v>2.3969012779999699</v>
      </c>
      <c r="O11" s="31">
        <v>2.43964709699992</v>
      </c>
      <c r="P11" s="33"/>
      <c r="Q11" s="31"/>
      <c r="S11" s="31"/>
      <c r="T11" s="33"/>
      <c r="U11" s="31"/>
      <c r="V11" s="33"/>
      <c r="W11" s="31"/>
      <c r="X11" s="33"/>
      <c r="Y11" s="31"/>
      <c r="Z11" s="33"/>
      <c r="AA11" s="31"/>
      <c r="AB11" s="33"/>
      <c r="AC11" s="31"/>
      <c r="AD11" s="36">
        <f t="shared" si="0"/>
        <v>1.4903154630000019</v>
      </c>
      <c r="AE11" s="44">
        <f t="shared" si="1"/>
        <v>0.13088072099991899</v>
      </c>
      <c r="AF11" s="44">
        <f t="shared" si="2"/>
        <v>0.13384246499993013</v>
      </c>
      <c r="AG11" s="44">
        <f t="shared" si="3"/>
        <v>0.32997615199996999</v>
      </c>
      <c r="AH11" s="44">
        <f t="shared" si="4"/>
        <v>0.34533302099998009</v>
      </c>
      <c r="AI11" s="44">
        <f t="shared" si="5"/>
        <v>0.28484297900001998</v>
      </c>
      <c r="AJ11" s="46">
        <f>R349-Q349</f>
        <v>0.112751093000103</v>
      </c>
      <c r="AK11" s="31"/>
      <c r="AL11" s="47">
        <f t="shared" si="6"/>
        <v>2.9240515000082956E-2</v>
      </c>
      <c r="AM11" s="47">
        <f t="shared" si="7"/>
        <v>3.5969846000059924E-2</v>
      </c>
      <c r="AN11" s="47">
        <f t="shared" si="8"/>
        <v>5.3825980000060003E-2</v>
      </c>
      <c r="AO11" s="47">
        <f t="shared" si="9"/>
        <v>5.3020047000019943E-2</v>
      </c>
      <c r="AP11" s="47">
        <f t="shared" si="10"/>
        <v>5.0637918000009829E-2</v>
      </c>
      <c r="AQ11" s="47">
        <f t="shared" si="11"/>
        <v>4.2745818999950114E-2</v>
      </c>
      <c r="AR11" s="46"/>
      <c r="AS11" s="48">
        <v>6.7946198001660019E-2</v>
      </c>
      <c r="AT11" s="48">
        <v>7.5920573000989977E-2</v>
      </c>
      <c r="AU11" s="48">
        <v>7.1611561999809892E-2</v>
      </c>
      <c r="AV11" s="48">
        <v>8.1502603999979772E-2</v>
      </c>
      <c r="AW11" s="48">
        <v>6.1032135999989912E-2</v>
      </c>
      <c r="AX11" s="48">
        <v>7.9251302000559853E-2</v>
      </c>
      <c r="AY11" s="48">
        <v>7.7688645998930106E-2</v>
      </c>
      <c r="AZ11" s="48">
        <v>4.2721771000290065E-2</v>
      </c>
      <c r="BA11" s="48">
        <v>7.3365053000089997E-2</v>
      </c>
      <c r="BB11" s="48">
        <v>4.9136458999779364E-2</v>
      </c>
      <c r="BC11" s="48">
        <v>7.4458490000330002E-2</v>
      </c>
      <c r="BD11" s="48">
        <v>6.2841041000869957E-2</v>
      </c>
      <c r="BE11" s="48">
        <v>6.347624999943946E-2</v>
      </c>
      <c r="BF11" s="45">
        <v>5.0691198001009852E-2</v>
      </c>
      <c r="BG11" s="45">
        <v>6.3374739000209956E-2</v>
      </c>
      <c r="BH11" s="45">
        <v>6.8067448000869391E-2</v>
      </c>
      <c r="BI11" s="45">
        <v>5.6440103999189972E-2</v>
      </c>
      <c r="BJ11" s="45">
        <v>5.4996562001179861E-2</v>
      </c>
      <c r="BK11" s="45">
        <v>5.5936146000020059E-2</v>
      </c>
      <c r="BL11" s="45">
        <v>6.1093645999790169E-2</v>
      </c>
      <c r="BM11" s="45">
        <v>4.6170521000028941E-2</v>
      </c>
      <c r="BN11" s="45">
        <v>6.7828801998990329E-2</v>
      </c>
      <c r="BO11" s="45">
        <v>5.3549635998930256E-2</v>
      </c>
      <c r="BP11" s="45">
        <v>6.4310572999598747E-2</v>
      </c>
      <c r="BQ11" s="45">
        <v>7.8293386000950704E-2</v>
      </c>
      <c r="BR11" s="45">
        <v>4.79793230006198E-2</v>
      </c>
      <c r="BS11" s="45">
        <v>6.9727032001541289E-2</v>
      </c>
    </row>
    <row r="12" spans="1:71" x14ac:dyDescent="0.25">
      <c r="A12" s="8" t="s">
        <v>5</v>
      </c>
      <c r="B12">
        <v>6</v>
      </c>
      <c r="C12">
        <v>12</v>
      </c>
      <c r="D12" s="32">
        <v>0.58174537399997905</v>
      </c>
      <c r="E12" s="30">
        <v>0.61628706700003</v>
      </c>
      <c r="F12" s="32">
        <v>0.78112223400000802</v>
      </c>
      <c r="G12" s="30">
        <v>0.82373620800001301</v>
      </c>
      <c r="H12" s="32">
        <v>0.95250953599997901</v>
      </c>
      <c r="I12" s="30">
        <v>1.0033529720000101</v>
      </c>
      <c r="J12" s="32">
        <v>1.3607306860000099</v>
      </c>
      <c r="K12" s="30">
        <v>1.41092406400002</v>
      </c>
      <c r="L12" s="32">
        <v>1.76780787300003</v>
      </c>
      <c r="M12" s="30">
        <v>1.80231718799996</v>
      </c>
      <c r="N12" s="32">
        <v>2.1513531939999599</v>
      </c>
      <c r="O12" s="30">
        <v>2.1890619509999798</v>
      </c>
      <c r="P12" s="32"/>
      <c r="Q12" s="30"/>
      <c r="S12" s="30"/>
      <c r="T12" s="32"/>
      <c r="U12" s="30"/>
      <c r="V12" s="32"/>
      <c r="W12" s="30"/>
      <c r="X12" s="32"/>
      <c r="Y12" s="30"/>
      <c r="Z12" s="32"/>
      <c r="AA12" s="30"/>
      <c r="AB12" s="32"/>
      <c r="AC12" s="30"/>
      <c r="AD12" s="36">
        <f t="shared" si="0"/>
        <v>1.6073165770000006</v>
      </c>
      <c r="AE12" s="44">
        <f t="shared" si="1"/>
        <v>0.16483516699997802</v>
      </c>
      <c r="AF12" s="44">
        <f t="shared" si="2"/>
        <v>0.12877332799996599</v>
      </c>
      <c r="AG12" s="44">
        <f t="shared" si="3"/>
        <v>0.35737771399999985</v>
      </c>
      <c r="AH12" s="44">
        <f t="shared" si="4"/>
        <v>0.35688380900000993</v>
      </c>
      <c r="AI12" s="44">
        <f t="shared" si="5"/>
        <v>0.34903600599999995</v>
      </c>
      <c r="AJ12" s="46">
        <f>R350-Q350</f>
        <v>9.9074115000340246E-2</v>
      </c>
      <c r="AK12" s="30"/>
      <c r="AL12" s="47">
        <f t="shared" si="6"/>
        <v>3.4541693000050944E-2</v>
      </c>
      <c r="AM12" s="47">
        <f t="shared" si="7"/>
        <v>4.2613974000004995E-2</v>
      </c>
      <c r="AN12" s="47">
        <f t="shared" si="8"/>
        <v>5.084343600003105E-2</v>
      </c>
      <c r="AO12" s="47">
        <f t="shared" si="9"/>
        <v>5.0193378000010114E-2</v>
      </c>
      <c r="AP12" s="47">
        <f t="shared" si="10"/>
        <v>3.4509314999930041E-2</v>
      </c>
      <c r="AQ12" s="47">
        <f t="shared" si="11"/>
        <v>3.7708757000019855E-2</v>
      </c>
      <c r="AR12" s="44"/>
      <c r="AS12" s="47">
        <v>5.5196145000080965E-2</v>
      </c>
      <c r="AT12" s="47">
        <v>8.0293959001211057E-2</v>
      </c>
      <c r="AU12" s="47">
        <v>5.4609687000260143E-2</v>
      </c>
      <c r="AV12" s="47">
        <v>6.8728853999350026E-2</v>
      </c>
      <c r="AW12" s="47">
        <v>5.4423801999289978E-2</v>
      </c>
      <c r="AX12" s="47">
        <v>6.7808957999659913E-2</v>
      </c>
      <c r="AY12" s="47">
        <v>5.4500521000589774E-2</v>
      </c>
      <c r="AZ12" s="47">
        <v>5.3891405999820119E-2</v>
      </c>
      <c r="BA12" s="47">
        <v>8.5574479000569692E-2</v>
      </c>
      <c r="BB12" s="47">
        <v>4.6024948000200183E-2</v>
      </c>
      <c r="BC12" s="47">
        <v>6.4187812999080052E-2</v>
      </c>
      <c r="BD12" s="47">
        <v>6.9917396000170662E-2</v>
      </c>
      <c r="BE12" s="47">
        <v>5.0323698000290129E-2</v>
      </c>
      <c r="BF12" s="45">
        <v>3.688786400016042E-2</v>
      </c>
      <c r="BG12" s="45">
        <v>6.0529374999529928E-2</v>
      </c>
      <c r="BH12" s="45">
        <v>6.124244799867018E-2</v>
      </c>
      <c r="BI12" s="45">
        <v>6.8129479001070692E-2</v>
      </c>
      <c r="BJ12" s="45">
        <v>5.2440208000919419E-2</v>
      </c>
      <c r="BK12" s="45">
        <v>6.3796667000130647E-2</v>
      </c>
      <c r="BL12" s="45">
        <v>7.0588646000029343E-2</v>
      </c>
      <c r="BM12" s="45">
        <v>5.001005200028974E-2</v>
      </c>
      <c r="BN12" s="45">
        <v>6.8698488999869411E-2</v>
      </c>
      <c r="BO12" s="45">
        <v>7.7847864000430533E-2</v>
      </c>
      <c r="BP12" s="45">
        <v>7.410213500043028E-2</v>
      </c>
      <c r="BQ12" s="45">
        <v>8.5906145999620875E-2</v>
      </c>
      <c r="BR12" s="45">
        <v>7.0702238999730938E-2</v>
      </c>
      <c r="BS12" s="45">
        <v>3.7310728999729648E-2</v>
      </c>
    </row>
    <row r="13" spans="1:71" x14ac:dyDescent="0.25">
      <c r="A13" s="8" t="s">
        <v>5</v>
      </c>
      <c r="B13">
        <v>6</v>
      </c>
      <c r="C13">
        <v>13</v>
      </c>
      <c r="D13" s="33">
        <v>0.70724541799995599</v>
      </c>
      <c r="E13" s="31">
        <v>0.71806775999993899</v>
      </c>
      <c r="F13" s="33">
        <v>0.86495124599991802</v>
      </c>
      <c r="G13" s="31">
        <v>0.92407629999991003</v>
      </c>
      <c r="H13" s="33">
        <v>1.04971593099992</v>
      </c>
      <c r="I13" s="31">
        <v>1.1113171329999401</v>
      </c>
      <c r="J13" s="33">
        <v>1.5060541489999599</v>
      </c>
      <c r="K13" s="31">
        <v>1.5746295759998901</v>
      </c>
      <c r="L13" s="33">
        <v>1.86892167499991</v>
      </c>
      <c r="M13" s="31">
        <v>1.9354114059999501</v>
      </c>
      <c r="N13" s="33">
        <v>2.2074332249999302</v>
      </c>
      <c r="O13" s="31">
        <v>2.2907154639999501</v>
      </c>
      <c r="P13" s="33"/>
      <c r="Q13" s="31"/>
      <c r="S13" s="31"/>
      <c r="T13" s="33"/>
      <c r="U13" s="31"/>
      <c r="V13" s="33"/>
      <c r="W13" s="31"/>
      <c r="X13" s="33"/>
      <c r="Y13" s="31"/>
      <c r="Z13" s="33"/>
      <c r="AA13" s="31"/>
      <c r="AB13" s="33"/>
      <c r="AC13" s="31"/>
      <c r="AD13" s="36">
        <f t="shared" si="0"/>
        <v>1.5834700459999942</v>
      </c>
      <c r="AE13" s="44">
        <f t="shared" si="1"/>
        <v>0.14688348599997902</v>
      </c>
      <c r="AF13" s="44">
        <f t="shared" si="2"/>
        <v>0.12563963100000997</v>
      </c>
      <c r="AG13" s="44">
        <f t="shared" si="3"/>
        <v>0.39473701600001987</v>
      </c>
      <c r="AH13" s="44">
        <f t="shared" si="4"/>
        <v>0.29429209900001996</v>
      </c>
      <c r="AI13" s="44">
        <f t="shared" si="5"/>
        <v>0.27202181899998013</v>
      </c>
      <c r="AJ13" s="46">
        <f>R351-Q351</f>
        <v>0.1159298450002102</v>
      </c>
      <c r="AK13" s="31"/>
      <c r="AL13" s="47">
        <f t="shared" si="6"/>
        <v>1.0822341999982998E-2</v>
      </c>
      <c r="AM13" s="47">
        <f t="shared" si="7"/>
        <v>5.9125053999992017E-2</v>
      </c>
      <c r="AN13" s="47">
        <f t="shared" si="8"/>
        <v>6.1601202000020061E-2</v>
      </c>
      <c r="AO13" s="47">
        <f t="shared" si="9"/>
        <v>6.8575426999930134E-2</v>
      </c>
      <c r="AP13" s="47">
        <f t="shared" si="10"/>
        <v>6.6489731000040075E-2</v>
      </c>
      <c r="AQ13" s="47">
        <f t="shared" si="11"/>
        <v>8.3282239000019853E-2</v>
      </c>
      <c r="AR13" s="46"/>
      <c r="AS13" s="48">
        <v>6.4063854000778964E-2</v>
      </c>
      <c r="AT13" s="48">
        <v>8.1840676999489936E-2</v>
      </c>
      <c r="AU13" s="48">
        <v>6.7902655999199979E-2</v>
      </c>
      <c r="AV13" s="48">
        <v>5.2522500000119932E-2</v>
      </c>
      <c r="AW13" s="48">
        <v>6.0861718000519982E-2</v>
      </c>
      <c r="AX13" s="48">
        <v>7.5752499999000023E-2</v>
      </c>
      <c r="AY13" s="48">
        <v>7.093775999965013E-2</v>
      </c>
      <c r="AZ13" s="48">
        <v>3.9029427000059957E-2</v>
      </c>
      <c r="BA13" s="48">
        <v>7.3022084001430176E-2</v>
      </c>
      <c r="BB13" s="48">
        <v>6.3889790999380303E-2</v>
      </c>
      <c r="BC13" s="48">
        <v>6.1015989998850273E-2</v>
      </c>
      <c r="BD13" s="48">
        <v>6.557557299856942E-2</v>
      </c>
      <c r="BE13" s="48">
        <v>6.9466926999669276E-2</v>
      </c>
      <c r="BF13" s="45">
        <v>3.7185156999839819E-2</v>
      </c>
      <c r="BG13" s="45">
        <v>6.3209062998789811E-2</v>
      </c>
      <c r="BH13" s="45">
        <v>7.3159948000470543E-2</v>
      </c>
      <c r="BI13" s="45">
        <v>6.6398959001160662E-2</v>
      </c>
      <c r="BJ13" s="45">
        <v>5.6738750001390059E-2</v>
      </c>
      <c r="BK13" s="45">
        <v>7.2276302000320314E-2</v>
      </c>
      <c r="BL13" s="45">
        <v>7.2082759999830159E-2</v>
      </c>
      <c r="BM13" s="45">
        <v>4.6947969000029843E-2</v>
      </c>
      <c r="BN13" s="45">
        <v>6.1903124998930359E-2</v>
      </c>
      <c r="BO13" s="45">
        <v>6.1506718999229548E-2</v>
      </c>
      <c r="BP13" s="45">
        <v>6.6488229000238874E-2</v>
      </c>
      <c r="BQ13" s="45">
        <v>6.8603593999789325E-2</v>
      </c>
      <c r="BR13" s="45">
        <v>4.4701144999631737E-2</v>
      </c>
      <c r="BS13" s="45">
        <v>7.0446458001239165E-2</v>
      </c>
    </row>
    <row r="14" spans="1:71" x14ac:dyDescent="0.25">
      <c r="A14" s="8" t="s">
        <v>5</v>
      </c>
      <c r="B14">
        <v>6</v>
      </c>
      <c r="C14">
        <v>14</v>
      </c>
      <c r="D14" s="32">
        <v>0.66111356099997898</v>
      </c>
      <c r="E14" s="30">
        <v>0.72004080699991801</v>
      </c>
      <c r="F14" s="32">
        <v>0.86665210999990405</v>
      </c>
      <c r="G14" s="30">
        <v>0.93306480399996805</v>
      </c>
      <c r="H14" s="32">
        <v>1.0713099609999901</v>
      </c>
      <c r="I14" s="30">
        <v>1.15378600799999</v>
      </c>
      <c r="J14" s="32">
        <v>1.52465232299994</v>
      </c>
      <c r="K14" s="30">
        <v>1.5744980469998999</v>
      </c>
      <c r="L14" s="32">
        <v>1.96265120399993</v>
      </c>
      <c r="M14" s="30">
        <v>2.0214395789999999</v>
      </c>
      <c r="N14" s="32">
        <v>2.2727946509999102</v>
      </c>
      <c r="O14" s="30">
        <v>2.3423770499999801</v>
      </c>
      <c r="P14" s="32"/>
      <c r="Q14" s="30"/>
      <c r="S14" s="30"/>
      <c r="T14" s="32"/>
      <c r="U14" s="30"/>
      <c r="V14" s="32"/>
      <c r="W14" s="30"/>
      <c r="X14" s="32"/>
      <c r="Y14" s="30"/>
      <c r="Z14" s="32"/>
      <c r="AA14" s="30"/>
      <c r="AB14" s="32"/>
      <c r="AC14" s="30"/>
      <c r="AD14" s="36">
        <f t="shared" si="0"/>
        <v>1.6812634890000011</v>
      </c>
      <c r="AE14" s="44">
        <f t="shared" si="1"/>
        <v>0.14661130299998604</v>
      </c>
      <c r="AF14" s="44">
        <f t="shared" si="2"/>
        <v>0.13824515700002205</v>
      </c>
      <c r="AG14" s="44">
        <f t="shared" si="3"/>
        <v>0.37086631499995004</v>
      </c>
      <c r="AH14" s="44">
        <f t="shared" si="4"/>
        <v>0.38815315700003006</v>
      </c>
      <c r="AI14" s="44">
        <f t="shared" si="5"/>
        <v>0.25135507199991025</v>
      </c>
      <c r="AJ14" s="46">
        <f>R352-Q352</f>
        <v>0.10638354199999989</v>
      </c>
      <c r="AK14" s="30"/>
      <c r="AL14" s="47">
        <f t="shared" si="6"/>
        <v>5.8927245999939037E-2</v>
      </c>
      <c r="AM14" s="47">
        <f t="shared" si="7"/>
        <v>6.6412694000063999E-2</v>
      </c>
      <c r="AN14" s="47">
        <f t="shared" si="8"/>
        <v>8.2476046999999886E-2</v>
      </c>
      <c r="AO14" s="47">
        <f t="shared" si="9"/>
        <v>4.9845723999959901E-2</v>
      </c>
      <c r="AP14" s="47">
        <f t="shared" si="10"/>
        <v>5.8788375000069948E-2</v>
      </c>
      <c r="AQ14" s="47">
        <f t="shared" si="11"/>
        <v>6.9582399000069906E-2</v>
      </c>
      <c r="AR14" s="44"/>
      <c r="AS14" s="47">
        <v>6.8794843999059996E-2</v>
      </c>
      <c r="AT14" s="47">
        <v>5.618666699957009E-2</v>
      </c>
      <c r="AU14" s="47">
        <v>5.6562552001199862E-2</v>
      </c>
      <c r="AV14" s="47">
        <v>7.9598801999969826E-2</v>
      </c>
      <c r="AW14" s="47">
        <v>7.0825624999990122E-2</v>
      </c>
      <c r="AX14" s="47">
        <v>6.2540729000830186E-2</v>
      </c>
      <c r="AY14" s="47">
        <v>6.006421900019987E-2</v>
      </c>
      <c r="AZ14" s="47">
        <v>5.9374634998679898E-2</v>
      </c>
      <c r="BA14" s="47">
        <v>6.8378854000910039E-2</v>
      </c>
      <c r="BB14" s="47">
        <v>6.358802100112948E-2</v>
      </c>
      <c r="BC14" s="47">
        <v>6.5373020999690112E-2</v>
      </c>
      <c r="BD14" s="47">
        <v>6.970249999903011E-2</v>
      </c>
      <c r="BE14" s="47">
        <v>7.0859322999240248E-2</v>
      </c>
      <c r="BF14" s="45">
        <v>6.2965156001159706E-2</v>
      </c>
      <c r="BG14" s="45">
        <v>6.9594582999339849E-2</v>
      </c>
      <c r="BH14" s="45">
        <v>6.0944740000199893E-2</v>
      </c>
      <c r="BI14" s="45">
        <v>6.7230415999800286E-2</v>
      </c>
      <c r="BJ14" s="45">
        <v>4.918302099941041E-2</v>
      </c>
      <c r="BK14" s="45">
        <v>6.3822760999759254E-2</v>
      </c>
      <c r="BL14" s="45">
        <v>7.0272240000130104E-2</v>
      </c>
      <c r="BM14" s="45">
        <v>4.0578801999799907E-2</v>
      </c>
      <c r="BN14" s="45">
        <v>6.5546145999180183E-2</v>
      </c>
      <c r="BO14" s="45">
        <v>6.2766875000299649E-2</v>
      </c>
      <c r="BP14" s="45">
        <v>7.3421719000180019E-2</v>
      </c>
      <c r="BQ14" s="45">
        <v>1.4756406999360649E-2</v>
      </c>
      <c r="BR14" s="45">
        <v>4.1791510999249937E-2</v>
      </c>
      <c r="BS14" s="45">
        <v>6.5713489000700065E-2</v>
      </c>
    </row>
    <row r="15" spans="1:71" x14ac:dyDescent="0.25">
      <c r="A15" s="8" t="s">
        <v>5</v>
      </c>
      <c r="B15">
        <v>6</v>
      </c>
      <c r="C15">
        <v>15</v>
      </c>
      <c r="D15" s="33">
        <v>0.65303081800004703</v>
      </c>
      <c r="E15" s="31">
        <v>0.69549749200007205</v>
      </c>
      <c r="F15" s="33">
        <v>0.83802603100002604</v>
      </c>
      <c r="G15" s="31">
        <v>0.888520458000016</v>
      </c>
      <c r="H15" s="33">
        <v>1.0403906150000899</v>
      </c>
      <c r="I15" s="31">
        <v>1.09871649900003</v>
      </c>
      <c r="J15" s="33">
        <v>1.47921108000002</v>
      </c>
      <c r="K15" s="31">
        <v>1.5488822820000201</v>
      </c>
      <c r="L15" s="33">
        <v>1.90711457200006</v>
      </c>
      <c r="M15" s="31">
        <v>1.9562239480000001</v>
      </c>
      <c r="N15" s="33">
        <v>2.27266066800007</v>
      </c>
      <c r="O15" s="31">
        <v>2.3474846239999998</v>
      </c>
      <c r="P15" s="33"/>
      <c r="Q15" s="31"/>
      <c r="S15" s="31"/>
      <c r="T15" s="33"/>
      <c r="U15" s="31"/>
      <c r="V15" s="33"/>
      <c r="W15" s="31"/>
      <c r="X15" s="33"/>
      <c r="Y15" s="31"/>
      <c r="Z15" s="33"/>
      <c r="AA15" s="31"/>
      <c r="AB15" s="33"/>
      <c r="AC15" s="31"/>
      <c r="AD15" s="36">
        <f t="shared" si="0"/>
        <v>1.6944538059999528</v>
      </c>
      <c r="AE15" s="44">
        <f t="shared" si="1"/>
        <v>0.14252853899995399</v>
      </c>
      <c r="AF15" s="44">
        <f t="shared" si="2"/>
        <v>0.15187015700007389</v>
      </c>
      <c r="AG15" s="44">
        <f t="shared" si="3"/>
        <v>0.38049458099999001</v>
      </c>
      <c r="AH15" s="44">
        <f t="shared" si="4"/>
        <v>0.35823229000003987</v>
      </c>
      <c r="AI15" s="44">
        <f t="shared" si="5"/>
        <v>0.31643672000006995</v>
      </c>
      <c r="AJ15" s="46">
        <f>R353-Q353</f>
        <v>0.12830729000006014</v>
      </c>
      <c r="AK15" s="31"/>
      <c r="AL15" s="47">
        <f t="shared" si="6"/>
        <v>4.2466674000025018E-2</v>
      </c>
      <c r="AM15" s="47">
        <f t="shared" si="7"/>
        <v>5.0494426999989961E-2</v>
      </c>
      <c r="AN15" s="47">
        <f t="shared" si="8"/>
        <v>5.8325883999940098E-2</v>
      </c>
      <c r="AO15" s="47">
        <f t="shared" si="9"/>
        <v>6.9671202000000099E-2</v>
      </c>
      <c r="AP15" s="47">
        <f t="shared" si="10"/>
        <v>4.9109375999940141E-2</v>
      </c>
      <c r="AQ15" s="47">
        <f t="shared" si="11"/>
        <v>7.4823955999929748E-2</v>
      </c>
      <c r="AR15" s="46"/>
      <c r="AS15" s="48">
        <v>5.5904791999640047E-2</v>
      </c>
      <c r="AT15" s="48">
        <v>8.1075624000739754E-2</v>
      </c>
      <c r="AU15" s="48">
        <v>5.5155312000350065E-2</v>
      </c>
      <c r="AV15" s="48">
        <v>7.3065103999399916E-2</v>
      </c>
      <c r="AW15" s="48">
        <v>5.7013020999879593E-2</v>
      </c>
      <c r="AX15" s="48">
        <v>6.9692343000499868E-2</v>
      </c>
      <c r="AY15" s="48">
        <v>5.8345052999349889E-2</v>
      </c>
      <c r="AZ15" s="48">
        <v>5.4972812000420035E-2</v>
      </c>
      <c r="BA15" s="48">
        <v>7.6229426998910554E-2</v>
      </c>
      <c r="BB15" s="48">
        <v>6.1010467999950357E-2</v>
      </c>
      <c r="BC15" s="48">
        <v>5.4420052001660224E-2</v>
      </c>
      <c r="BD15" s="48">
        <v>5.826661500031971E-2</v>
      </c>
      <c r="BE15" s="48">
        <v>4.7175677000260485E-2</v>
      </c>
      <c r="BF15" s="45">
        <v>3.6614115000700664E-2</v>
      </c>
      <c r="BG15" s="45">
        <v>6.2376510000839325E-2</v>
      </c>
      <c r="BH15" s="45">
        <v>6.9700104000730789E-2</v>
      </c>
      <c r="BI15" s="45">
        <v>4.8475676998350536E-2</v>
      </c>
      <c r="BJ15" s="45">
        <v>6.1239896000179428E-2</v>
      </c>
      <c r="BK15" s="45">
        <v>6.961515600050916E-2</v>
      </c>
      <c r="BL15" s="45">
        <v>7.1405781000059676E-2</v>
      </c>
      <c r="BM15" s="45">
        <v>4.7675364001410259E-2</v>
      </c>
      <c r="BN15" s="45">
        <v>6.182619799984046E-2</v>
      </c>
      <c r="BO15" s="45">
        <v>6.1645468998820618E-2</v>
      </c>
      <c r="BP15" s="45">
        <v>5.8171301998299896E-2</v>
      </c>
      <c r="BQ15" s="45">
        <v>6.9169165999399596E-2</v>
      </c>
      <c r="BR15" s="45">
        <v>5.3968750000398913E-2</v>
      </c>
      <c r="BS15" s="45">
        <v>7.1828385998799149E-2</v>
      </c>
    </row>
    <row r="16" spans="1:71" x14ac:dyDescent="0.25">
      <c r="A16" s="8" t="s">
        <v>5</v>
      </c>
      <c r="B16">
        <v>6</v>
      </c>
      <c r="C16">
        <v>16</v>
      </c>
      <c r="D16" s="32">
        <v>0.775685285000008</v>
      </c>
      <c r="E16" s="30">
        <v>0.82593162000000497</v>
      </c>
      <c r="F16" s="32">
        <v>0.95942822799997796</v>
      </c>
      <c r="G16" s="30">
        <v>1.0021179109999101</v>
      </c>
      <c r="H16" s="32">
        <v>1.1413353039999901</v>
      </c>
      <c r="I16" s="30">
        <v>1.1870722349999501</v>
      </c>
      <c r="J16" s="32">
        <v>1.5263130109999501</v>
      </c>
      <c r="K16" s="30">
        <v>1.6009434309999</v>
      </c>
      <c r="L16" s="32">
        <v>1.9136720229999999</v>
      </c>
      <c r="M16" s="30">
        <v>1.98828962799996</v>
      </c>
      <c r="N16" s="32">
        <v>2.29083925899999</v>
      </c>
      <c r="O16" s="30">
        <v>2.3413383779999299</v>
      </c>
      <c r="P16" s="32"/>
      <c r="Q16" s="30"/>
      <c r="S16" s="30"/>
      <c r="T16" s="32"/>
      <c r="U16" s="30"/>
      <c r="V16" s="32"/>
      <c r="W16" s="30"/>
      <c r="X16" s="32"/>
      <c r="Y16" s="30"/>
      <c r="Z16" s="32"/>
      <c r="AA16" s="30"/>
      <c r="AB16" s="32"/>
      <c r="AC16" s="30"/>
      <c r="AD16" s="36">
        <f t="shared" si="0"/>
        <v>1.5656530929999219</v>
      </c>
      <c r="AE16" s="44">
        <f t="shared" si="1"/>
        <v>0.13349660799997298</v>
      </c>
      <c r="AF16" s="44">
        <f t="shared" si="2"/>
        <v>0.13921739300007996</v>
      </c>
      <c r="AG16" s="44">
        <f t="shared" si="3"/>
        <v>0.33924077600000002</v>
      </c>
      <c r="AH16" s="44">
        <f t="shared" si="4"/>
        <v>0.31272859200009995</v>
      </c>
      <c r="AI16" s="44">
        <f t="shared" si="5"/>
        <v>0.30254963100002996</v>
      </c>
      <c r="AJ16" s="46">
        <f>T352-S352</f>
        <v>8.6607291999819758E-2</v>
      </c>
      <c r="AK16" s="30"/>
      <c r="AL16" s="47">
        <f t="shared" si="6"/>
        <v>5.0246334999996978E-2</v>
      </c>
      <c r="AM16" s="47">
        <f t="shared" si="7"/>
        <v>4.2689682999932144E-2</v>
      </c>
      <c r="AN16" s="47">
        <f t="shared" si="8"/>
        <v>4.5736930999960013E-2</v>
      </c>
      <c r="AO16" s="47">
        <f t="shared" si="9"/>
        <v>7.4630419999949904E-2</v>
      </c>
      <c r="AP16" s="47">
        <f t="shared" si="10"/>
        <v>7.4617604999960063E-2</v>
      </c>
      <c r="AQ16" s="47">
        <f t="shared" si="11"/>
        <v>5.0499118999939974E-2</v>
      </c>
      <c r="AR16" s="44"/>
      <c r="AS16" s="47">
        <v>5.6941718999949931E-2</v>
      </c>
      <c r="AT16" s="47">
        <v>7.6854582999660082E-2</v>
      </c>
      <c r="AU16" s="47">
        <v>6.8344323000930185E-2</v>
      </c>
      <c r="AV16" s="47">
        <v>7.8227136000350139E-2</v>
      </c>
      <c r="AW16" s="47">
        <v>6.8250363998229702E-2</v>
      </c>
      <c r="AX16" s="47">
        <v>7.0580104000329769E-2</v>
      </c>
      <c r="AY16" s="47">
        <v>5.5166771000580095E-2</v>
      </c>
      <c r="AZ16" s="47">
        <v>6.1111042001360083E-2</v>
      </c>
      <c r="BA16" s="47">
        <v>7.7013645999610247E-2</v>
      </c>
      <c r="BB16" s="47">
        <v>3.1610103998899852E-2</v>
      </c>
      <c r="BC16" s="47">
        <v>6.8502500000249711E-2</v>
      </c>
      <c r="BD16" s="47">
        <v>6.27742710003103E-2</v>
      </c>
      <c r="BE16" s="47">
        <v>5.9679999998480504E-2</v>
      </c>
      <c r="BF16" s="45">
        <v>4.6223906001610082E-2</v>
      </c>
      <c r="BG16" s="45">
        <v>6.9857864999000263E-2</v>
      </c>
      <c r="BH16" s="45">
        <v>6.2244635000760162E-2</v>
      </c>
      <c r="BI16" s="45">
        <v>4.7811458000070139E-2</v>
      </c>
      <c r="BJ16" s="45">
        <v>5.3943437000270045E-2</v>
      </c>
      <c r="BK16" s="45">
        <v>6.4532083999430334E-2</v>
      </c>
      <c r="BL16" s="45">
        <v>6.1001563000900205E-2</v>
      </c>
      <c r="BM16" s="45">
        <v>3.761979100090862E-2</v>
      </c>
      <c r="BN16" s="45">
        <v>8.2434166999519221E-2</v>
      </c>
      <c r="BO16" s="45">
        <v>6.8134374998411573E-2</v>
      </c>
      <c r="BP16" s="45">
        <v>6.2610312999821005E-2</v>
      </c>
      <c r="BQ16" s="45">
        <v>7.0071510001071147E-2</v>
      </c>
      <c r="BR16" s="45">
        <v>4.8946302000340225E-2</v>
      </c>
      <c r="BS16" s="45">
        <v>6.0759792000679269E-2</v>
      </c>
    </row>
    <row r="17" spans="1:71" s="2" customFormat="1" x14ac:dyDescent="0.25">
      <c r="A17" s="10" t="s">
        <v>5</v>
      </c>
      <c r="B17" s="2">
        <v>6</v>
      </c>
      <c r="C17" s="2">
        <v>17</v>
      </c>
      <c r="D17" s="33">
        <v>16.015342765</v>
      </c>
      <c r="E17" s="31">
        <v>16.078481927999899</v>
      </c>
      <c r="F17" s="33">
        <v>16.198678332999901</v>
      </c>
      <c r="G17" s="31">
        <v>16.248774797999999</v>
      </c>
      <c r="H17" s="33">
        <v>16.364734670000001</v>
      </c>
      <c r="I17" s="31">
        <v>16.414778441999999</v>
      </c>
      <c r="J17" s="33">
        <v>16.724979136000002</v>
      </c>
      <c r="K17" s="31">
        <v>16.759350166999901</v>
      </c>
      <c r="L17" s="33">
        <v>17.167739744999999</v>
      </c>
      <c r="M17" s="31">
        <v>17.218021605999901</v>
      </c>
      <c r="N17" s="33">
        <v>17.497843231000001</v>
      </c>
      <c r="O17" s="31">
        <v>17.547769171999999</v>
      </c>
      <c r="P17" s="33"/>
      <c r="Q17" s="31"/>
      <c r="R17" s="38"/>
      <c r="S17" s="31"/>
      <c r="T17" s="33"/>
      <c r="U17" s="31"/>
      <c r="V17" s="33"/>
      <c r="W17" s="31"/>
      <c r="X17" s="33"/>
      <c r="Y17" s="31"/>
      <c r="Z17" s="33"/>
      <c r="AA17" s="31"/>
      <c r="AB17" s="33"/>
      <c r="AC17" s="31"/>
      <c r="AD17" s="36">
        <f t="shared" si="0"/>
        <v>1.5324264069999991</v>
      </c>
      <c r="AE17" s="44">
        <f t="shared" si="1"/>
        <v>0.1201964050000015</v>
      </c>
      <c r="AF17" s="44">
        <f t="shared" si="2"/>
        <v>0.11595987200000124</v>
      </c>
      <c r="AG17" s="44">
        <f t="shared" si="3"/>
        <v>0.31020069400000239</v>
      </c>
      <c r="AH17" s="44">
        <f t="shared" si="4"/>
        <v>0.40838957800009723</v>
      </c>
      <c r="AI17" s="44">
        <f t="shared" si="5"/>
        <v>0.27982162500009977</v>
      </c>
      <c r="AJ17" s="46">
        <f>T353-S353</f>
        <v>0.10670593700023989</v>
      </c>
      <c r="AK17" s="31"/>
      <c r="AL17" s="47">
        <f t="shared" si="6"/>
        <v>6.3139162999899412E-2</v>
      </c>
      <c r="AM17" s="47">
        <f t="shared" si="7"/>
        <v>5.0096465000098789E-2</v>
      </c>
      <c r="AN17" s="47">
        <f t="shared" si="8"/>
        <v>5.0043771999998654E-2</v>
      </c>
      <c r="AO17" s="47">
        <f t="shared" si="9"/>
        <v>3.4371030999899688E-2</v>
      </c>
      <c r="AP17" s="47">
        <f t="shared" si="10"/>
        <v>5.0281860999902506E-2</v>
      </c>
      <c r="AQ17" s="47">
        <f t="shared" si="11"/>
        <v>4.992594099999792E-2</v>
      </c>
      <c r="AR17" s="46"/>
      <c r="AS17" s="48">
        <v>6.2265625001598934E-2</v>
      </c>
      <c r="AT17" s="48">
        <v>6.3161093999999807E-2</v>
      </c>
      <c r="AU17" s="48">
        <v>5.3995155998599387E-2</v>
      </c>
      <c r="AV17" s="48">
        <v>7.7573801998401137E-2</v>
      </c>
      <c r="AW17" s="48">
        <v>5.3166040999698794E-2</v>
      </c>
      <c r="AX17" s="48">
        <v>6.3671406000100461E-2</v>
      </c>
      <c r="AY17" s="48">
        <v>5.7436563000003105E-2</v>
      </c>
      <c r="AZ17" s="48">
        <v>6.0846353999298941E-2</v>
      </c>
      <c r="BA17" s="48">
        <v>5.546359400069889E-2</v>
      </c>
      <c r="BB17" s="48">
        <v>2.6331303000898032E-2</v>
      </c>
      <c r="BC17" s="48">
        <v>5.5981978999597004E-2</v>
      </c>
      <c r="BD17" s="48">
        <v>6.2558853998801567E-2</v>
      </c>
      <c r="BE17" s="48">
        <v>6.3298646000500725E-2</v>
      </c>
      <c r="BF17" s="45">
        <v>5.3171302000901477E-2</v>
      </c>
      <c r="BG17" s="45">
        <v>6.2645468999097176E-2</v>
      </c>
      <c r="BH17" s="45">
        <v>6.0931874999401003E-2</v>
      </c>
      <c r="BI17" s="45">
        <v>7.1388489999698379E-2</v>
      </c>
      <c r="BJ17" s="45">
        <v>4.5557655999800772E-2</v>
      </c>
      <c r="BK17" s="45">
        <v>6.0785988998699025E-2</v>
      </c>
      <c r="BL17" s="45">
        <v>6.5164167001100282E-2</v>
      </c>
      <c r="BM17" s="45">
        <v>5.3058854000500588E-2</v>
      </c>
      <c r="BN17" s="45">
        <v>5.9800052000301918E-2</v>
      </c>
      <c r="BO17" s="45">
        <v>6.040453099920029E-2</v>
      </c>
      <c r="BP17" s="45">
        <v>6.6094478999701778E-2</v>
      </c>
      <c r="BQ17" s="45">
        <v>6.4423697000197677E-2</v>
      </c>
      <c r="BR17" s="45">
        <v>6.3501509999699834E-2</v>
      </c>
      <c r="BS17" s="45">
        <v>5.3848020999797797E-2</v>
      </c>
    </row>
    <row r="18" spans="1:71" s="2" customFormat="1" x14ac:dyDescent="0.25">
      <c r="A18" s="10" t="s">
        <v>5</v>
      </c>
      <c r="B18" s="2">
        <v>6</v>
      </c>
      <c r="C18" s="2">
        <v>18</v>
      </c>
      <c r="D18" s="32">
        <v>0.706818441999985</v>
      </c>
      <c r="E18" s="30">
        <v>0.73361284700001705</v>
      </c>
      <c r="F18" s="32">
        <v>0.89591225200001601</v>
      </c>
      <c r="G18" s="30">
        <v>0.91432663600005504</v>
      </c>
      <c r="H18" s="32">
        <v>1.0462732189999899</v>
      </c>
      <c r="I18" s="30">
        <v>1.0817873109999701</v>
      </c>
      <c r="J18" s="32">
        <v>1.4623216369999401</v>
      </c>
      <c r="K18" s="30">
        <v>1.5049388730000099</v>
      </c>
      <c r="L18" s="32">
        <v>1.8474737190000401</v>
      </c>
      <c r="M18" s="30">
        <v>1.8820685079999699</v>
      </c>
      <c r="N18" s="32">
        <v>2.07728491700004</v>
      </c>
      <c r="O18" s="30">
        <v>2.1196221019999899</v>
      </c>
      <c r="P18" s="32"/>
      <c r="Q18" s="30"/>
      <c r="R18" s="38"/>
      <c r="S18" s="30"/>
      <c r="T18" s="32"/>
      <c r="U18" s="30"/>
      <c r="V18" s="32"/>
      <c r="W18" s="30"/>
      <c r="X18" s="32"/>
      <c r="Y18" s="30"/>
      <c r="Z18" s="32"/>
      <c r="AA18" s="30"/>
      <c r="AB18" s="32"/>
      <c r="AC18" s="30"/>
      <c r="AD18" s="36">
        <f t="shared" si="0"/>
        <v>1.4128036600000049</v>
      </c>
      <c r="AE18" s="44">
        <f t="shared" si="1"/>
        <v>0.16229940499999895</v>
      </c>
      <c r="AF18" s="44">
        <f t="shared" si="2"/>
        <v>0.13194658299993489</v>
      </c>
      <c r="AG18" s="44">
        <f t="shared" si="3"/>
        <v>0.38053432599997006</v>
      </c>
      <c r="AH18" s="44">
        <f t="shared" si="4"/>
        <v>0.34253484600003015</v>
      </c>
      <c r="AI18" s="44">
        <f t="shared" si="5"/>
        <v>0.19521640900007009</v>
      </c>
      <c r="AJ18" s="46">
        <f>T494-S494</f>
        <v>0.24529223099860076</v>
      </c>
      <c r="AK18" s="30"/>
      <c r="AL18" s="47">
        <f t="shared" si="6"/>
        <v>2.6794405000032051E-2</v>
      </c>
      <c r="AM18" s="47">
        <f t="shared" si="7"/>
        <v>1.841438400003903E-2</v>
      </c>
      <c r="AN18" s="47">
        <f t="shared" si="8"/>
        <v>3.5514091999980124E-2</v>
      </c>
      <c r="AO18" s="47">
        <f t="shared" si="9"/>
        <v>4.2617236000069836E-2</v>
      </c>
      <c r="AP18" s="47">
        <f t="shared" si="10"/>
        <v>3.4594788999929849E-2</v>
      </c>
      <c r="AQ18" s="47">
        <f t="shared" si="11"/>
        <v>4.2337184999949873E-2</v>
      </c>
      <c r="AR18" s="44"/>
      <c r="AS18" s="47">
        <v>7.2451250000090006E-2</v>
      </c>
      <c r="AT18" s="47">
        <v>6.608911400144013E-2</v>
      </c>
      <c r="AU18" s="47">
        <v>7.2602239999469909E-2</v>
      </c>
      <c r="AV18" s="47">
        <v>8.5646405999800113E-2</v>
      </c>
      <c r="AW18" s="47">
        <v>5.4170260998939845E-2</v>
      </c>
      <c r="AX18" s="47">
        <v>7.1751978999599952E-2</v>
      </c>
      <c r="AY18" s="47">
        <v>6.4232916000029672E-2</v>
      </c>
      <c r="AZ18" s="47">
        <v>4.8125520999750204E-2</v>
      </c>
      <c r="BA18" s="47">
        <v>6.802734400116961E-2</v>
      </c>
      <c r="BB18" s="47">
        <v>4.8814062998640217E-2</v>
      </c>
      <c r="BC18" s="47">
        <v>4.9815416999989814E-2</v>
      </c>
      <c r="BD18" s="47">
        <v>6.2998280998719736E-2</v>
      </c>
      <c r="BE18" s="47">
        <v>4.7581666000040101E-2</v>
      </c>
      <c r="BF18" s="45">
        <v>5.3489271000209726E-2</v>
      </c>
      <c r="BG18" s="45">
        <v>7.082145899948955E-2</v>
      </c>
      <c r="BH18" s="45">
        <v>6.0855313000500288E-2</v>
      </c>
      <c r="BI18" s="45">
        <v>4.3766405999120295E-2</v>
      </c>
      <c r="BJ18" s="45">
        <v>4.8192760999879347E-2</v>
      </c>
      <c r="BK18" s="45">
        <v>4.0469322999340029E-2</v>
      </c>
      <c r="BL18" s="45">
        <v>5.6047448000749789E-2</v>
      </c>
      <c r="BM18" s="45">
        <v>4.0118332999550255E-2</v>
      </c>
      <c r="BN18" s="45">
        <v>5.9722291998690835E-2</v>
      </c>
      <c r="BO18" s="45">
        <v>7.1694374999418997E-2</v>
      </c>
      <c r="BP18" s="45">
        <v>6.9700156000179092E-2</v>
      </c>
      <c r="BQ18" s="45">
        <v>8.3878020999700098E-2</v>
      </c>
      <c r="BR18" s="45">
        <v>4.509270800008025E-2</v>
      </c>
      <c r="BS18" s="45">
        <v>7.3518437000529957E-2</v>
      </c>
    </row>
    <row r="19" spans="1:71" s="2" customFormat="1" x14ac:dyDescent="0.25">
      <c r="A19" s="10" t="s">
        <v>5</v>
      </c>
      <c r="B19" s="2">
        <v>6</v>
      </c>
      <c r="C19" s="2">
        <v>19</v>
      </c>
      <c r="D19" s="33">
        <v>0.86079863899999498</v>
      </c>
      <c r="E19" s="31">
        <v>0.89547984800003599</v>
      </c>
      <c r="F19" s="33">
        <v>1.0373855200000399</v>
      </c>
      <c r="G19" s="31">
        <v>1.0670414050000501</v>
      </c>
      <c r="H19" s="33">
        <v>1.20758427200007</v>
      </c>
      <c r="I19" s="31">
        <v>1.22603744800005</v>
      </c>
      <c r="J19" s="33">
        <v>1.6343902590000401</v>
      </c>
      <c r="K19" s="31">
        <v>1.66886286600004</v>
      </c>
      <c r="L19" s="33">
        <v>1.9589382789999901</v>
      </c>
      <c r="M19" s="31">
        <v>2.0015068760000001</v>
      </c>
      <c r="N19" s="33">
        <v>2.1977614590000401</v>
      </c>
      <c r="O19" s="31">
        <v>2.2401860400000202</v>
      </c>
      <c r="P19" s="33"/>
      <c r="Q19" s="31"/>
      <c r="R19" s="38"/>
      <c r="S19" s="31"/>
      <c r="T19" s="33"/>
      <c r="U19" s="31"/>
      <c r="V19" s="33"/>
      <c r="W19" s="31"/>
      <c r="X19" s="33"/>
      <c r="Y19" s="31"/>
      <c r="Z19" s="33"/>
      <c r="AA19" s="31"/>
      <c r="AB19" s="33"/>
      <c r="AC19" s="31"/>
      <c r="AD19" s="36">
        <f t="shared" si="0"/>
        <v>1.3793874010000251</v>
      </c>
      <c r="AE19" s="44">
        <f t="shared" si="1"/>
        <v>0.14190567200000392</v>
      </c>
      <c r="AF19" s="44">
        <f t="shared" si="2"/>
        <v>0.14054286700001994</v>
      </c>
      <c r="AG19" s="44">
        <f t="shared" si="3"/>
        <v>0.4083528109999901</v>
      </c>
      <c r="AH19" s="44">
        <f t="shared" si="4"/>
        <v>0.2900754129999501</v>
      </c>
      <c r="AI19" s="44">
        <f t="shared" si="5"/>
        <v>0.19625458300003995</v>
      </c>
      <c r="AJ19" s="46">
        <f>T495-S495</f>
        <v>0.25566915999849904</v>
      </c>
      <c r="AK19" s="31"/>
      <c r="AL19" s="47">
        <f t="shared" si="6"/>
        <v>3.4681209000041013E-2</v>
      </c>
      <c r="AM19" s="47">
        <f t="shared" si="7"/>
        <v>2.9655885000010151E-2</v>
      </c>
      <c r="AN19" s="47">
        <f t="shared" si="8"/>
        <v>1.8453175999979976E-2</v>
      </c>
      <c r="AO19" s="47">
        <f t="shared" si="9"/>
        <v>3.4472606999999877E-2</v>
      </c>
      <c r="AP19" s="47">
        <f t="shared" si="10"/>
        <v>4.2568597000010033E-2</v>
      </c>
      <c r="AQ19" s="47">
        <f t="shared" si="11"/>
        <v>4.2424580999980144E-2</v>
      </c>
      <c r="AR19" s="46"/>
      <c r="AS19" s="48">
        <v>4.5124842999930026E-2</v>
      </c>
      <c r="AT19" s="48">
        <v>7.6326250000430029E-2</v>
      </c>
      <c r="AU19" s="48">
        <v>8.0179583999779869E-2</v>
      </c>
      <c r="AV19" s="48">
        <v>8.6895468999499847E-2</v>
      </c>
      <c r="AW19" s="48">
        <v>2.8802188000550011E-2</v>
      </c>
      <c r="AX19" s="48">
        <v>7.3696822999409939E-2</v>
      </c>
      <c r="AY19" s="48">
        <v>7.4419113998380304E-2</v>
      </c>
      <c r="AZ19" s="48">
        <v>5.0287083999140059E-2</v>
      </c>
      <c r="BA19" s="48">
        <v>7.2913280999269858E-2</v>
      </c>
      <c r="BB19" s="48">
        <v>3.2511927000089536E-2</v>
      </c>
      <c r="BC19" s="48">
        <v>6.6414165999959529E-2</v>
      </c>
      <c r="BD19" s="48">
        <v>7.1054530999390408E-2</v>
      </c>
      <c r="BE19" s="48">
        <v>5.6164791998529751E-2</v>
      </c>
      <c r="BF19" s="45">
        <v>3.8172604001379895E-2</v>
      </c>
      <c r="BG19" s="45">
        <v>6.2748385000309881E-2</v>
      </c>
      <c r="BH19" s="45">
        <v>6.3645677000749856E-2</v>
      </c>
      <c r="BI19" s="45">
        <v>5.3738958000399961E-2</v>
      </c>
      <c r="BJ19" s="45">
        <v>4.0195782001319458E-2</v>
      </c>
      <c r="BK19" s="45">
        <v>5.9333802000770319E-2</v>
      </c>
      <c r="BL19" s="45">
        <v>7.9016354000489564E-2</v>
      </c>
      <c r="BM19" s="45">
        <v>3.9104687999499177E-2</v>
      </c>
      <c r="BN19" s="45">
        <v>6.254312500095871E-2</v>
      </c>
      <c r="BO19" s="45">
        <v>6.657567699948963E-2</v>
      </c>
      <c r="BP19" s="45">
        <v>7.0758384999859203E-2</v>
      </c>
      <c r="BQ19" s="45">
        <v>5.4497604000060207E-2</v>
      </c>
      <c r="BR19" s="45">
        <v>6.3983645999540428E-2</v>
      </c>
      <c r="BS19" s="45">
        <v>6.448942700080984E-2</v>
      </c>
    </row>
    <row r="20" spans="1:71" s="2" customFormat="1" x14ac:dyDescent="0.25">
      <c r="A20" s="10" t="s">
        <v>5</v>
      </c>
      <c r="B20" s="2">
        <v>6</v>
      </c>
      <c r="C20" s="2">
        <v>20</v>
      </c>
      <c r="D20" s="32">
        <v>0.69920710099995598</v>
      </c>
      <c r="E20" s="30">
        <v>0.70947481099995002</v>
      </c>
      <c r="F20" s="32">
        <v>0.84122731299998998</v>
      </c>
      <c r="G20" s="30">
        <v>0.85945298000001402</v>
      </c>
      <c r="H20" s="32">
        <v>0.99314844899993204</v>
      </c>
      <c r="I20" s="30">
        <v>1.0472784899999299</v>
      </c>
      <c r="J20" s="32">
        <v>1.6582335909999899</v>
      </c>
      <c r="K20" s="30">
        <v>1.6846889939999901</v>
      </c>
      <c r="L20" s="32">
        <v>1.8491856489999901</v>
      </c>
      <c r="M20" s="30">
        <v>1.8995575569999801</v>
      </c>
      <c r="N20" s="32">
        <v>2.1718097509999499</v>
      </c>
      <c r="O20" s="30">
        <v>2.2146782620000001</v>
      </c>
      <c r="P20" s="32"/>
      <c r="Q20" s="30"/>
      <c r="R20" s="38"/>
      <c r="S20" s="30"/>
      <c r="T20" s="32"/>
      <c r="U20" s="30"/>
      <c r="V20" s="32"/>
      <c r="W20" s="30"/>
      <c r="X20" s="32"/>
      <c r="Y20" s="30"/>
      <c r="Z20" s="32"/>
      <c r="AA20" s="30"/>
      <c r="AB20" s="32"/>
      <c r="AC20" s="30"/>
      <c r="AD20" s="36">
        <f t="shared" si="0"/>
        <v>1.5154711610000442</v>
      </c>
      <c r="AE20" s="44">
        <f t="shared" si="1"/>
        <v>0.13175250200003996</v>
      </c>
      <c r="AF20" s="44">
        <f t="shared" si="2"/>
        <v>0.13369546899991802</v>
      </c>
      <c r="AG20" s="44">
        <f t="shared" si="3"/>
        <v>0.61095510100006001</v>
      </c>
      <c r="AH20" s="44">
        <f t="shared" si="4"/>
        <v>0.16449665499999999</v>
      </c>
      <c r="AI20" s="44">
        <f t="shared" si="5"/>
        <v>0.2722521939999698</v>
      </c>
      <c r="AJ20" s="46">
        <f>T496-S496</f>
        <v>0.22420265399889949</v>
      </c>
      <c r="AK20" s="30"/>
      <c r="AL20" s="47">
        <f t="shared" si="6"/>
        <v>1.0267709999994046E-2</v>
      </c>
      <c r="AM20" s="47">
        <f t="shared" si="7"/>
        <v>1.8225667000024037E-2</v>
      </c>
      <c r="AN20" s="47">
        <f t="shared" si="8"/>
        <v>5.4130040999997853E-2</v>
      </c>
      <c r="AO20" s="47">
        <f t="shared" si="9"/>
        <v>2.6455403000000155E-2</v>
      </c>
      <c r="AP20" s="47">
        <f t="shared" si="10"/>
        <v>5.0371907999990029E-2</v>
      </c>
      <c r="AQ20" s="47">
        <f t="shared" si="11"/>
        <v>4.286851100005018E-2</v>
      </c>
      <c r="AR20" s="44"/>
      <c r="AS20" s="47">
        <v>6.9974894999169868E-2</v>
      </c>
      <c r="AT20" s="47">
        <v>8.0744531000159769E-2</v>
      </c>
      <c r="AU20" s="47">
        <v>6.3972813000880091E-2</v>
      </c>
      <c r="AV20" s="47">
        <v>7.1262551999100143E-2</v>
      </c>
      <c r="AW20" s="47">
        <v>5.6807656999809719E-2</v>
      </c>
      <c r="AX20" s="47">
        <v>7.3765885001189968E-2</v>
      </c>
      <c r="AY20" s="47">
        <v>5.3421926999369873E-2</v>
      </c>
      <c r="AZ20" s="47">
        <v>6.2755157001450179E-2</v>
      </c>
      <c r="BA20" s="47">
        <v>7.1179114000189614E-2</v>
      </c>
      <c r="BB20" s="47">
        <v>5.7832812999549787E-2</v>
      </c>
      <c r="BC20" s="47">
        <v>6.1436406000219712E-2</v>
      </c>
      <c r="BD20" s="47">
        <v>7.6595780999920038E-2</v>
      </c>
      <c r="BE20" s="47">
        <v>7.2292343998929809E-2</v>
      </c>
      <c r="BF20" s="45">
        <v>4.7393490000110283E-2</v>
      </c>
      <c r="BG20" s="45">
        <v>6.8829843999990814E-2</v>
      </c>
      <c r="BH20" s="45">
        <v>7.2450989000570232E-2</v>
      </c>
      <c r="BI20" s="45">
        <v>8.5215155999319947E-2</v>
      </c>
      <c r="BJ20" s="45">
        <v>2.8160156000009984E-2</v>
      </c>
      <c r="BK20" s="45">
        <v>7.1792917000489176E-2</v>
      </c>
      <c r="BL20" s="45">
        <v>7.7700885998629232E-2</v>
      </c>
      <c r="BM20" s="45">
        <v>4.6019375000469154E-2</v>
      </c>
      <c r="BN20" s="45">
        <v>6.2956196999939706E-2</v>
      </c>
      <c r="BO20" s="45">
        <v>6.298499999866003E-2</v>
      </c>
      <c r="BP20" s="45">
        <v>6.9625000000080206E-2</v>
      </c>
      <c r="BQ20" s="45">
        <v>8.636614500028017E-2</v>
      </c>
      <c r="BR20" s="45">
        <v>6.0831978998969305E-2</v>
      </c>
      <c r="BS20" s="45">
        <v>5.948708300092953E-2</v>
      </c>
    </row>
    <row r="21" spans="1:71" s="2" customFormat="1" x14ac:dyDescent="0.25">
      <c r="A21" s="10" t="s">
        <v>5</v>
      </c>
      <c r="B21" s="2">
        <v>6</v>
      </c>
      <c r="C21" s="2">
        <v>21</v>
      </c>
      <c r="D21" s="33">
        <v>0.906991156999993</v>
      </c>
      <c r="E21" s="31">
        <v>0.93682541499993</v>
      </c>
      <c r="F21" s="33">
        <v>1.0634889619999499</v>
      </c>
      <c r="G21" s="31">
        <v>1.0986943340000099</v>
      </c>
      <c r="H21" s="33">
        <v>1.2255806619999701</v>
      </c>
      <c r="I21" s="31">
        <v>1.2601814009999499</v>
      </c>
      <c r="J21" s="33">
        <v>1.67753353899991</v>
      </c>
      <c r="K21" s="31">
        <v>1.7193997250000099</v>
      </c>
      <c r="L21" s="33">
        <v>2.0774851379999202</v>
      </c>
      <c r="M21" s="31">
        <v>2.14370436199999</v>
      </c>
      <c r="N21" s="33">
        <v>2.4055182199999701</v>
      </c>
      <c r="O21" s="31">
        <v>2.4680824369999002</v>
      </c>
      <c r="P21" s="33"/>
      <c r="Q21" s="31"/>
      <c r="R21" s="38"/>
      <c r="S21" s="31"/>
      <c r="T21" s="33"/>
      <c r="U21" s="31"/>
      <c r="V21" s="33"/>
      <c r="W21" s="31"/>
      <c r="X21" s="33"/>
      <c r="Y21" s="31"/>
      <c r="Z21" s="33"/>
      <c r="AA21" s="31"/>
      <c r="AB21" s="33"/>
      <c r="AC21" s="31"/>
      <c r="AD21" s="36">
        <f t="shared" si="0"/>
        <v>1.561091279999907</v>
      </c>
      <c r="AE21" s="44">
        <f t="shared" si="1"/>
        <v>0.12666354700001992</v>
      </c>
      <c r="AF21" s="44">
        <f t="shared" si="2"/>
        <v>0.12688632799996014</v>
      </c>
      <c r="AG21" s="44">
        <f t="shared" si="3"/>
        <v>0.41735213799996007</v>
      </c>
      <c r="AH21" s="44">
        <f t="shared" si="4"/>
        <v>0.35808541299991026</v>
      </c>
      <c r="AI21" s="44">
        <f t="shared" si="5"/>
        <v>0.26181385799998003</v>
      </c>
      <c r="AJ21" s="46">
        <f>T497-S497</f>
        <v>0.24526171199980062</v>
      </c>
      <c r="AK21" s="31"/>
      <c r="AL21" s="47">
        <f t="shared" si="6"/>
        <v>2.9834257999936997E-2</v>
      </c>
      <c r="AM21" s="47">
        <f t="shared" si="7"/>
        <v>3.520537200006002E-2</v>
      </c>
      <c r="AN21" s="47">
        <f t="shared" si="8"/>
        <v>3.4600738999979841E-2</v>
      </c>
      <c r="AO21" s="47">
        <f t="shared" si="9"/>
        <v>4.1866186000099948E-2</v>
      </c>
      <c r="AP21" s="47">
        <f t="shared" si="10"/>
        <v>6.6219224000069854E-2</v>
      </c>
      <c r="AQ21" s="47">
        <f t="shared" si="11"/>
        <v>6.2564216999930089E-2</v>
      </c>
      <c r="AR21" s="46"/>
      <c r="AS21" s="48">
        <v>4.837505199976011E-2</v>
      </c>
      <c r="AT21" s="48">
        <v>0.11681843699988992</v>
      </c>
      <c r="AU21" s="48">
        <v>7.6643489999700165E-2</v>
      </c>
      <c r="AV21" s="48">
        <v>5.4074947000120055E-2</v>
      </c>
      <c r="AW21" s="48">
        <v>5.6403907001360221E-2</v>
      </c>
      <c r="AX21" s="48">
        <v>7.6084062000519648E-2</v>
      </c>
      <c r="AY21" s="48">
        <v>8.5734842999959593E-2</v>
      </c>
      <c r="AZ21" s="48">
        <v>6.4578490000710254E-2</v>
      </c>
      <c r="BA21" s="48">
        <v>7.7755780999719804E-2</v>
      </c>
      <c r="BB21" s="48">
        <v>3.3056874999600083E-2</v>
      </c>
      <c r="BC21" s="48">
        <v>5.44503130004097E-2</v>
      </c>
      <c r="BD21" s="48">
        <v>6.7296875000459444E-2</v>
      </c>
      <c r="BE21" s="48">
        <v>5.1122969000060081E-2</v>
      </c>
      <c r="BF21" s="45">
        <v>4.7236823000269546E-2</v>
      </c>
      <c r="BG21" s="45">
        <v>6.7871458000809959E-2</v>
      </c>
      <c r="BH21" s="45">
        <v>7.1803281000029529E-2</v>
      </c>
      <c r="BI21" s="45">
        <v>4.7465885998460244E-2</v>
      </c>
      <c r="BJ21" s="45">
        <v>5.476921799890988E-2</v>
      </c>
      <c r="BK21" s="45">
        <v>8.1976561999909769E-2</v>
      </c>
      <c r="BL21" s="45">
        <v>7.5255625000870019E-2</v>
      </c>
      <c r="BM21" s="45">
        <v>3.7752188000020226E-2</v>
      </c>
      <c r="BN21" s="45">
        <v>6.9376041999928972E-2</v>
      </c>
      <c r="BO21" s="45">
        <v>5.509036399961964E-2</v>
      </c>
      <c r="BP21" s="45">
        <v>7.8408125000350992E-2</v>
      </c>
      <c r="BQ21" s="45">
        <v>9.0113803000351211E-2</v>
      </c>
      <c r="BR21" s="45">
        <v>6.2809322000248358E-2</v>
      </c>
      <c r="BS21" s="45">
        <v>6.8719738999780233E-2</v>
      </c>
    </row>
    <row r="22" spans="1:71" s="2" customFormat="1" x14ac:dyDescent="0.25">
      <c r="A22" s="10" t="s">
        <v>5</v>
      </c>
      <c r="B22" s="2">
        <v>6</v>
      </c>
      <c r="C22" s="2">
        <v>22</v>
      </c>
      <c r="D22" s="32">
        <v>8.5642008940000096</v>
      </c>
      <c r="E22" s="30">
        <v>8.6024446900000804</v>
      </c>
      <c r="F22" s="32">
        <v>8.7207202199999703</v>
      </c>
      <c r="G22" s="30">
        <v>8.7552754990000494</v>
      </c>
      <c r="H22" s="32">
        <v>8.8796432579999802</v>
      </c>
      <c r="I22" s="30">
        <v>8.9166347210000296</v>
      </c>
      <c r="J22" s="32">
        <v>9.2667143560000795</v>
      </c>
      <c r="K22" s="30">
        <v>9.3020025150000194</v>
      </c>
      <c r="L22" s="32">
        <v>9.6133890470000498</v>
      </c>
      <c r="M22" s="30">
        <v>9.6640999769999691</v>
      </c>
      <c r="N22" s="32">
        <v>9.9338273739999696</v>
      </c>
      <c r="O22" s="30">
        <v>9.9947485210000195</v>
      </c>
      <c r="P22" s="32"/>
      <c r="Q22" s="30"/>
      <c r="R22" s="38"/>
      <c r="S22" s="30"/>
      <c r="T22" s="32"/>
      <c r="U22" s="30"/>
      <c r="V22" s="32"/>
      <c r="W22" s="30"/>
      <c r="X22" s="32"/>
      <c r="Y22" s="30"/>
      <c r="Z22" s="32"/>
      <c r="AA22" s="30"/>
      <c r="AB22" s="32"/>
      <c r="AC22" s="30"/>
      <c r="AD22" s="36">
        <f t="shared" si="0"/>
        <v>1.4305476270000099</v>
      </c>
      <c r="AE22" s="44">
        <f t="shared" si="1"/>
        <v>0.11827552999988988</v>
      </c>
      <c r="AF22" s="44">
        <f t="shared" si="2"/>
        <v>0.1243677589999308</v>
      </c>
      <c r="AG22" s="44">
        <f t="shared" si="3"/>
        <v>0.3500796350000499</v>
      </c>
      <c r="AH22" s="44">
        <f t="shared" si="4"/>
        <v>0.31138653200003041</v>
      </c>
      <c r="AI22" s="44">
        <f t="shared" si="5"/>
        <v>0.26972739700000048</v>
      </c>
      <c r="AJ22" s="46">
        <f>T498-S498</f>
        <v>0.2653746369997001</v>
      </c>
      <c r="AK22" s="30"/>
      <c r="AL22" s="47">
        <f t="shared" si="6"/>
        <v>3.8243796000070773E-2</v>
      </c>
      <c r="AM22" s="47">
        <f t="shared" si="7"/>
        <v>3.4555279000079153E-2</v>
      </c>
      <c r="AN22" s="47">
        <f t="shared" si="8"/>
        <v>3.6991463000049407E-2</v>
      </c>
      <c r="AO22" s="47">
        <f t="shared" si="9"/>
        <v>3.5288158999939867E-2</v>
      </c>
      <c r="AP22" s="47">
        <f t="shared" si="10"/>
        <v>5.071092999991933E-2</v>
      </c>
      <c r="AQ22" s="47">
        <f t="shared" si="11"/>
        <v>6.0921147000049913E-2</v>
      </c>
      <c r="AR22" s="44"/>
      <c r="AS22" s="47">
        <v>4.9471926999100191E-2</v>
      </c>
      <c r="AT22" s="47">
        <v>7.7654843000299678E-2</v>
      </c>
      <c r="AU22" s="47">
        <v>5.4317083000599453E-2</v>
      </c>
      <c r="AV22" s="47">
        <v>7.9362083000900085E-2</v>
      </c>
      <c r="AW22" s="47">
        <v>5.3749323000300109E-2</v>
      </c>
      <c r="AX22" s="47">
        <v>7.1631875000099043E-2</v>
      </c>
      <c r="AY22" s="47">
        <v>7.1622084000400932E-2</v>
      </c>
      <c r="AZ22" s="47">
        <v>5.4397448000599979E-2</v>
      </c>
      <c r="BA22" s="47">
        <v>8.0056770999400229E-2</v>
      </c>
      <c r="BB22" s="47">
        <v>6.4891718999199099E-2</v>
      </c>
      <c r="BC22" s="47">
        <v>5.6199896000100225E-2</v>
      </c>
      <c r="BD22" s="47">
        <v>6.7988282000499112E-2</v>
      </c>
      <c r="BE22" s="47">
        <v>6.4906511001000311E-2</v>
      </c>
      <c r="BF22" s="45">
        <v>4.5439219000400044E-2</v>
      </c>
      <c r="BG22" s="45">
        <v>6.2501874999799867E-2</v>
      </c>
      <c r="BH22" s="45">
        <v>6.1669740000100504E-2</v>
      </c>
      <c r="BI22" s="45">
        <v>6.2298124999898619E-2</v>
      </c>
      <c r="BJ22" s="45">
        <v>5.4286823000399664E-2</v>
      </c>
      <c r="BK22" s="45">
        <v>6.3315311999797785E-2</v>
      </c>
      <c r="BL22" s="45">
        <v>6.5190728999301228E-2</v>
      </c>
      <c r="BM22" s="45">
        <v>3.3815364999099984E-2</v>
      </c>
      <c r="BN22" s="45">
        <v>5.3508385000899494E-2</v>
      </c>
      <c r="BO22" s="45">
        <v>4.6935833999700804E-2</v>
      </c>
      <c r="BP22" s="45">
        <v>6.2345260001098524E-2</v>
      </c>
      <c r="BQ22" s="45">
        <v>7.0302395999597422E-2</v>
      </c>
      <c r="BR22" s="45">
        <v>3.4846978998700706E-2</v>
      </c>
      <c r="BS22" s="45">
        <v>6.9902291999802912E-2</v>
      </c>
    </row>
    <row r="23" spans="1:71" s="2" customFormat="1" x14ac:dyDescent="0.25">
      <c r="A23" s="10" t="s">
        <v>5</v>
      </c>
      <c r="B23" s="2">
        <v>6</v>
      </c>
      <c r="C23" s="2">
        <v>23</v>
      </c>
      <c r="D23" s="33">
        <v>0.75950145499996302</v>
      </c>
      <c r="E23" s="31">
        <v>0.77756167399991205</v>
      </c>
      <c r="F23" s="33">
        <v>0.90049166500000399</v>
      </c>
      <c r="G23" s="31">
        <v>0.92110415799993395</v>
      </c>
      <c r="H23" s="33">
        <v>1.0499124969999201</v>
      </c>
      <c r="I23" s="31">
        <v>1.08498264799993</v>
      </c>
      <c r="J23" s="33">
        <v>1.42933869899991</v>
      </c>
      <c r="K23" s="31">
        <v>1.46431113799997</v>
      </c>
      <c r="L23" s="33">
        <v>1.8084849449999101</v>
      </c>
      <c r="M23" s="31">
        <v>1.85012134699991</v>
      </c>
      <c r="N23" s="33">
        <v>2.0912996799999002</v>
      </c>
      <c r="O23" s="31">
        <v>2.1493087439999901</v>
      </c>
      <c r="P23" s="33"/>
      <c r="Q23" s="31"/>
      <c r="R23" s="38"/>
      <c r="S23" s="31"/>
      <c r="T23" s="33"/>
      <c r="U23" s="31"/>
      <c r="V23" s="33"/>
      <c r="W23" s="31"/>
      <c r="X23" s="33"/>
      <c r="Y23" s="31"/>
      <c r="Z23" s="33"/>
      <c r="AA23" s="31"/>
      <c r="AB23" s="33"/>
      <c r="AC23" s="31"/>
      <c r="AD23" s="36">
        <f t="shared" si="0"/>
        <v>1.389807289000027</v>
      </c>
      <c r="AE23" s="44">
        <f t="shared" si="1"/>
        <v>0.12292999100009194</v>
      </c>
      <c r="AF23" s="44">
        <f t="shared" si="2"/>
        <v>0.12880833899998612</v>
      </c>
      <c r="AG23" s="44">
        <f t="shared" si="3"/>
        <v>0.3443560509999799</v>
      </c>
      <c r="AH23" s="44">
        <f t="shared" si="4"/>
        <v>0.34417380699994005</v>
      </c>
      <c r="AI23" s="44">
        <f t="shared" si="5"/>
        <v>0.24117833299999014</v>
      </c>
      <c r="AJ23" s="46">
        <f>T499-S499</f>
        <v>0.25499771099930957</v>
      </c>
      <c r="AK23" s="31"/>
      <c r="AL23" s="47">
        <f t="shared" si="6"/>
        <v>1.8060218999949029E-2</v>
      </c>
      <c r="AM23" s="47">
        <f t="shared" si="7"/>
        <v>2.0612492999929954E-2</v>
      </c>
      <c r="AN23" s="47">
        <f t="shared" si="8"/>
        <v>3.5070151000009986E-2</v>
      </c>
      <c r="AO23" s="47">
        <f t="shared" si="9"/>
        <v>3.4972439000060085E-2</v>
      </c>
      <c r="AP23" s="47">
        <f t="shared" si="10"/>
        <v>4.1636401999999961E-2</v>
      </c>
      <c r="AQ23" s="47">
        <f t="shared" si="11"/>
        <v>5.8009064000089872E-2</v>
      </c>
      <c r="AR23" s="46"/>
      <c r="AS23" s="48">
        <v>5.5839843000279998E-2</v>
      </c>
      <c r="AT23" s="48">
        <v>8.0017812000729993E-2</v>
      </c>
      <c r="AU23" s="48">
        <v>4.6682551999759792E-2</v>
      </c>
      <c r="AV23" s="48">
        <v>7.9249739999789792E-2</v>
      </c>
      <c r="AW23" s="48">
        <v>4.1322032000609799E-2</v>
      </c>
      <c r="AX23" s="48">
        <v>5.2330051999890159E-2</v>
      </c>
      <c r="AY23" s="48">
        <v>4.3017551999589898E-2</v>
      </c>
      <c r="AZ23" s="48">
        <v>3.8743905999580441E-2</v>
      </c>
      <c r="BA23" s="48">
        <v>6.5289739999579766E-2</v>
      </c>
      <c r="BB23" s="48">
        <v>6.2849739000740534E-2</v>
      </c>
      <c r="BC23" s="48">
        <v>6.246067699975999E-2</v>
      </c>
      <c r="BD23" s="48">
        <v>8.6349219000120492E-2</v>
      </c>
      <c r="BE23" s="48">
        <v>7.9557031000150324E-2</v>
      </c>
      <c r="BF23" s="45">
        <v>3.9771666000889994E-2</v>
      </c>
      <c r="BG23" s="45">
        <v>7.0366719000960032E-2</v>
      </c>
      <c r="BH23" s="45">
        <v>6.2659011000500087E-2</v>
      </c>
      <c r="BI23" s="45">
        <v>4.559036399951033E-2</v>
      </c>
      <c r="BJ23" s="45">
        <v>3.1229686999719952E-2</v>
      </c>
      <c r="BK23" s="45">
        <v>6.9364740000310121E-2</v>
      </c>
      <c r="BL23" s="45">
        <v>6.0300989000089622E-2</v>
      </c>
      <c r="BM23" s="45">
        <v>4.6362238999790861E-2</v>
      </c>
      <c r="BN23" s="45">
        <v>6.4489635000429146E-2</v>
      </c>
      <c r="BO23" s="45">
        <v>5.2760780999960843E-2</v>
      </c>
      <c r="BP23" s="45">
        <v>7.2057604000290709E-2</v>
      </c>
      <c r="BQ23" s="45">
        <v>6.8685729000199203E-2</v>
      </c>
      <c r="BR23" s="45">
        <v>5.9920937999770274E-2</v>
      </c>
      <c r="BS23" s="45">
        <v>6.2607240000939868E-2</v>
      </c>
    </row>
    <row r="24" spans="1:71" s="2" customFormat="1" x14ac:dyDescent="0.25">
      <c r="A24" s="10" t="s">
        <v>5</v>
      </c>
      <c r="B24" s="2">
        <v>6</v>
      </c>
      <c r="C24" s="2">
        <v>24</v>
      </c>
      <c r="D24" s="32">
        <v>0.67673453200006795</v>
      </c>
      <c r="E24" s="30">
        <v>0.71468369900003303</v>
      </c>
      <c r="F24" s="32">
        <v>0.83915760600007105</v>
      </c>
      <c r="G24" s="30">
        <v>0.86594505400000799</v>
      </c>
      <c r="H24" s="32">
        <v>0.99486724100006496</v>
      </c>
      <c r="I24" s="30">
        <v>1.02936500200007</v>
      </c>
      <c r="J24" s="32">
        <v>1.3411144909999799</v>
      </c>
      <c r="K24" s="30">
        <v>1.39989750300003</v>
      </c>
      <c r="L24" s="32">
        <v>1.73465921600006</v>
      </c>
      <c r="M24" s="30">
        <v>1.79357302100004</v>
      </c>
      <c r="N24" s="32">
        <v>2.0438247390000002</v>
      </c>
      <c r="O24" s="30">
        <v>2.0954741670000199</v>
      </c>
      <c r="P24" s="32"/>
      <c r="Q24" s="30"/>
      <c r="R24" s="38"/>
      <c r="S24" s="30"/>
      <c r="T24" s="32"/>
      <c r="U24" s="30"/>
      <c r="V24" s="32"/>
      <c r="W24" s="30"/>
      <c r="X24" s="32"/>
      <c r="Y24" s="30"/>
      <c r="Z24" s="32"/>
      <c r="AA24" s="30"/>
      <c r="AB24" s="32"/>
      <c r="AC24" s="30"/>
      <c r="AD24" s="36">
        <f t="shared" si="0"/>
        <v>1.4187396349999519</v>
      </c>
      <c r="AE24" s="44">
        <f t="shared" si="1"/>
        <v>0.12447390700003802</v>
      </c>
      <c r="AF24" s="44">
        <f t="shared" si="2"/>
        <v>0.12892218700005698</v>
      </c>
      <c r="AG24" s="44">
        <f t="shared" si="3"/>
        <v>0.31174948899990995</v>
      </c>
      <c r="AH24" s="44">
        <f t="shared" si="4"/>
        <v>0.33476171300002999</v>
      </c>
      <c r="AI24" s="44">
        <f t="shared" si="5"/>
        <v>0.25025171799996015</v>
      </c>
      <c r="AJ24" s="46">
        <f>T500-S500</f>
        <v>0.26586296399909992</v>
      </c>
      <c r="AK24" s="30"/>
      <c r="AL24" s="47">
        <f t="shared" si="6"/>
        <v>3.7949166999965089E-2</v>
      </c>
      <c r="AM24" s="47">
        <f t="shared" si="7"/>
        <v>2.6787447999936931E-2</v>
      </c>
      <c r="AN24" s="47">
        <f t="shared" si="8"/>
        <v>3.4497761000005012E-2</v>
      </c>
      <c r="AO24" s="47">
        <f t="shared" si="9"/>
        <v>5.8783012000050094E-2</v>
      </c>
      <c r="AP24" s="47">
        <f t="shared" si="10"/>
        <v>5.8913804999980002E-2</v>
      </c>
      <c r="AQ24" s="47">
        <f t="shared" si="11"/>
        <v>5.1649428000019704E-2</v>
      </c>
      <c r="AR24" s="44"/>
      <c r="AS24" s="47">
        <v>5.4966042000160087E-2</v>
      </c>
      <c r="AT24" s="47">
        <v>8.4605989999539943E-2</v>
      </c>
      <c r="AU24" s="47">
        <v>7.2657084001550132E-2</v>
      </c>
      <c r="AV24" s="47">
        <v>7.6123802000440222E-2</v>
      </c>
      <c r="AW24" s="47">
        <v>4.7068228999710193E-2</v>
      </c>
      <c r="AX24" s="47">
        <v>7.0885052000450699E-2</v>
      </c>
      <c r="AY24" s="47">
        <v>5.7395104000529606E-2</v>
      </c>
      <c r="AZ24" s="47">
        <v>6.4156094000280106E-2</v>
      </c>
      <c r="BA24" s="47">
        <v>8.9735677000129854E-2</v>
      </c>
      <c r="BB24" s="47">
        <v>6.4030520999949658E-2</v>
      </c>
      <c r="BC24" s="47">
        <v>5.7459686999199455E-2</v>
      </c>
      <c r="BD24" s="47">
        <v>7.4048802000109326E-2</v>
      </c>
      <c r="BE24" s="47">
        <v>7.9916823000530712E-2</v>
      </c>
      <c r="BF24" s="45">
        <v>6.1952500000190369E-2</v>
      </c>
      <c r="BG24" s="45">
        <v>7.0046979000829346E-2</v>
      </c>
      <c r="BH24" s="45">
        <v>7.2067552000590673E-2</v>
      </c>
      <c r="BI24" s="45">
        <v>6.5355624999940076E-2</v>
      </c>
      <c r="BJ24" s="45">
        <v>5.7546250000090282E-2</v>
      </c>
      <c r="BK24" s="45">
        <v>6.2133176999848772E-2</v>
      </c>
      <c r="BL24" s="45">
        <v>6.8909218000039019E-2</v>
      </c>
      <c r="BM24" s="45">
        <v>5.300874999920957E-2</v>
      </c>
      <c r="BN24" s="45">
        <v>6.2012342999869574E-2</v>
      </c>
      <c r="BO24" s="45">
        <v>6.2083906001140221E-2</v>
      </c>
      <c r="BP24" s="45">
        <v>6.0521666999189705E-2</v>
      </c>
      <c r="BQ24" s="45">
        <v>7.3283698000530251E-2</v>
      </c>
      <c r="BR24" s="45">
        <v>4.8025780999520151E-2</v>
      </c>
      <c r="BS24" s="45">
        <v>7.0017603999000144E-2</v>
      </c>
    </row>
    <row r="25" spans="1:71" s="2" customFormat="1" x14ac:dyDescent="0.25">
      <c r="A25" s="10" t="s">
        <v>5</v>
      </c>
      <c r="B25" s="2">
        <v>6</v>
      </c>
      <c r="C25" s="2">
        <v>25</v>
      </c>
      <c r="D25" s="33">
        <v>0.79175489099998198</v>
      </c>
      <c r="E25" s="31">
        <v>0.82613070900004004</v>
      </c>
      <c r="F25" s="33">
        <v>0.97567303000005201</v>
      </c>
      <c r="G25" s="31">
        <v>0.99636307000002899</v>
      </c>
      <c r="H25" s="33">
        <v>1.12487328099996</v>
      </c>
      <c r="I25" s="31">
        <v>1.1676083290000101</v>
      </c>
      <c r="J25" s="33">
        <v>1.53544952499999</v>
      </c>
      <c r="K25" s="31">
        <v>1.58912088399995</v>
      </c>
      <c r="L25" s="33">
        <v>1.8613533310000301</v>
      </c>
      <c r="M25" s="31">
        <v>1.9127699450000299</v>
      </c>
      <c r="N25" s="33">
        <v>2.1571299500000101</v>
      </c>
      <c r="O25" s="31">
        <v>2.2156758299999999</v>
      </c>
      <c r="P25" s="33"/>
      <c r="Q25" s="31"/>
      <c r="R25" s="38"/>
      <c r="S25" s="31"/>
      <c r="T25" s="33"/>
      <c r="U25" s="31"/>
      <c r="V25" s="33"/>
      <c r="W25" s="31"/>
      <c r="X25" s="33"/>
      <c r="Y25" s="31"/>
      <c r="Z25" s="33"/>
      <c r="AA25" s="31"/>
      <c r="AB25" s="33"/>
      <c r="AC25" s="31"/>
      <c r="AD25" s="36">
        <f t="shared" si="0"/>
        <v>1.423920939000018</v>
      </c>
      <c r="AE25" s="44">
        <f t="shared" si="1"/>
        <v>0.14954232100001197</v>
      </c>
      <c r="AF25" s="44">
        <f t="shared" si="2"/>
        <v>0.12851021099993098</v>
      </c>
      <c r="AG25" s="44">
        <f t="shared" si="3"/>
        <v>0.36784119599997989</v>
      </c>
      <c r="AH25" s="44">
        <f t="shared" si="4"/>
        <v>0.27223244700008009</v>
      </c>
      <c r="AI25" s="44">
        <f t="shared" si="5"/>
        <v>0.24436000499998012</v>
      </c>
      <c r="AJ25" s="46">
        <f>T501-S501</f>
        <v>0.26540515800116005</v>
      </c>
      <c r="AK25" s="31"/>
      <c r="AL25" s="47">
        <f t="shared" si="6"/>
        <v>3.4375818000058067E-2</v>
      </c>
      <c r="AM25" s="47">
        <f t="shared" si="7"/>
        <v>2.0690039999976984E-2</v>
      </c>
      <c r="AN25" s="47">
        <f t="shared" si="8"/>
        <v>4.2735048000050124E-2</v>
      </c>
      <c r="AO25" s="47">
        <f t="shared" si="9"/>
        <v>5.3671358999960006E-2</v>
      </c>
      <c r="AP25" s="47">
        <f t="shared" si="10"/>
        <v>5.1416613999999861E-2</v>
      </c>
      <c r="AQ25" s="47">
        <f t="shared" si="11"/>
        <v>5.8545879999989836E-2</v>
      </c>
      <c r="AR25" s="46"/>
      <c r="AS25" s="48">
        <v>6.9333957999329954E-2</v>
      </c>
      <c r="AT25" s="48">
        <v>7.5487916999919857E-2</v>
      </c>
      <c r="AU25" s="48">
        <v>5.4302292001020103E-2</v>
      </c>
      <c r="AV25" s="48">
        <v>8.692755199990998E-2</v>
      </c>
      <c r="AW25" s="48">
        <v>6.8837030999929993E-2</v>
      </c>
      <c r="AX25" s="48">
        <v>7.0799375000210052E-2</v>
      </c>
      <c r="AY25" s="48">
        <v>3.9368124998869991E-2</v>
      </c>
      <c r="AZ25" s="48">
        <v>5.193619800046978E-2</v>
      </c>
      <c r="BA25" s="48">
        <v>8.0513749999229667E-2</v>
      </c>
      <c r="BB25" s="48">
        <v>6.3004739000459331E-2</v>
      </c>
      <c r="BC25" s="48">
        <v>7.3758332999200427E-2</v>
      </c>
      <c r="BD25" s="48">
        <v>9.4354009999729982E-2</v>
      </c>
      <c r="BE25" s="48">
        <v>8.7748906000340021E-2</v>
      </c>
      <c r="BF25" s="45">
        <v>4.8898073000600561E-2</v>
      </c>
      <c r="BG25" s="45">
        <v>7.4045780998860167E-2</v>
      </c>
      <c r="BH25" s="45">
        <v>6.1184062000390504E-2</v>
      </c>
      <c r="BI25" s="45">
        <v>5.6098282000680122E-2</v>
      </c>
      <c r="BJ25" s="45">
        <v>6.4115311999559665E-2</v>
      </c>
      <c r="BK25" s="45">
        <v>7.1124948000940158E-2</v>
      </c>
      <c r="BL25" s="45">
        <v>7.2958333999849856E-2</v>
      </c>
      <c r="BM25" s="45">
        <v>5.3205156998950009E-2</v>
      </c>
      <c r="BN25" s="45">
        <v>6.4539947999950442E-2</v>
      </c>
      <c r="BO25" s="45">
        <v>7.8400936999971194E-2</v>
      </c>
      <c r="BP25" s="45">
        <v>6.8550989999490497E-2</v>
      </c>
      <c r="BQ25" s="45">
        <v>7.5275989000148869E-2</v>
      </c>
      <c r="BR25" s="45">
        <v>4.0140519999109614E-2</v>
      </c>
      <c r="BS25" s="45">
        <v>8.0760677001299186E-2</v>
      </c>
    </row>
    <row r="26" spans="1:71" s="2" customFormat="1" x14ac:dyDescent="0.25">
      <c r="A26" s="10" t="s">
        <v>5</v>
      </c>
      <c r="B26" s="2">
        <v>6</v>
      </c>
      <c r="C26" s="2">
        <v>26</v>
      </c>
      <c r="D26" s="32">
        <v>0.56703516699997103</v>
      </c>
      <c r="E26" s="30">
        <v>0.601500861999966</v>
      </c>
      <c r="F26" s="32">
        <v>0.72665931300002695</v>
      </c>
      <c r="G26" s="30">
        <v>0.74506186300004595</v>
      </c>
      <c r="H26" s="32">
        <v>0.88439738399995305</v>
      </c>
      <c r="I26" s="30">
        <v>0.92205279899997095</v>
      </c>
      <c r="J26" s="32">
        <v>1.2658968629999601</v>
      </c>
      <c r="K26" s="30">
        <v>1.29240529899993</v>
      </c>
      <c r="L26" s="32">
        <v>1.6042137959999501</v>
      </c>
      <c r="M26" s="30">
        <v>1.6789773309999401</v>
      </c>
      <c r="N26" s="32">
        <v>2.0009328080000102</v>
      </c>
      <c r="O26" s="30">
        <v>2.0426234230000002</v>
      </c>
      <c r="P26" s="32"/>
      <c r="Q26" s="30"/>
      <c r="R26" s="38"/>
      <c r="S26" s="30"/>
      <c r="T26" s="32"/>
      <c r="U26" s="30"/>
      <c r="V26" s="32"/>
      <c r="W26" s="30"/>
      <c r="X26" s="32"/>
      <c r="Y26" s="30"/>
      <c r="Z26" s="32"/>
      <c r="AA26" s="30"/>
      <c r="AB26" s="32"/>
      <c r="AC26" s="30"/>
      <c r="AD26" s="36">
        <f t="shared" si="0"/>
        <v>1.4755882560000293</v>
      </c>
      <c r="AE26" s="44">
        <f t="shared" si="1"/>
        <v>0.12515845100006096</v>
      </c>
      <c r="AF26" s="44">
        <f t="shared" si="2"/>
        <v>0.13933552099990709</v>
      </c>
      <c r="AG26" s="44">
        <f t="shared" si="3"/>
        <v>0.34384406399998912</v>
      </c>
      <c r="AH26" s="44">
        <f t="shared" si="4"/>
        <v>0.31180849700002011</v>
      </c>
      <c r="AI26" s="44">
        <f t="shared" si="5"/>
        <v>0.3219554770000701</v>
      </c>
      <c r="AJ26" s="46">
        <f>T502-S502</f>
        <v>0.25499771199975019</v>
      </c>
      <c r="AK26" s="30"/>
      <c r="AL26" s="47">
        <f t="shared" si="6"/>
        <v>3.4465694999994967E-2</v>
      </c>
      <c r="AM26" s="47">
        <f t="shared" si="7"/>
        <v>1.8402550000019002E-2</v>
      </c>
      <c r="AN26" s="47">
        <f t="shared" si="8"/>
        <v>3.76554150000179E-2</v>
      </c>
      <c r="AO26" s="47">
        <f t="shared" si="9"/>
        <v>2.6508435999969882E-2</v>
      </c>
      <c r="AP26" s="47">
        <f t="shared" si="10"/>
        <v>7.476353499999E-2</v>
      </c>
      <c r="AQ26" s="47">
        <f t="shared" si="11"/>
        <v>4.169061499999005E-2</v>
      </c>
      <c r="AR26" s="44"/>
      <c r="AS26" s="47">
        <v>5.4166561998498897E-2</v>
      </c>
      <c r="AT26" s="47">
        <v>9.3233957999469874E-2</v>
      </c>
      <c r="AU26" s="47">
        <v>7.4187135000099991E-2</v>
      </c>
      <c r="AV26" s="47">
        <v>8.6942342999459798E-2</v>
      </c>
      <c r="AW26" s="47">
        <v>5.2779739999099906E-2</v>
      </c>
      <c r="AX26" s="47">
        <v>7.7930936999110134E-2</v>
      </c>
      <c r="AY26" s="47">
        <v>6.9266771000910055E-2</v>
      </c>
      <c r="AZ26" s="47">
        <v>5.4039583999839991E-2</v>
      </c>
      <c r="BA26" s="47">
        <v>8.1643020999759841E-2</v>
      </c>
      <c r="BB26" s="47">
        <v>5.3938542001559675E-2</v>
      </c>
      <c r="BC26" s="47">
        <v>6.5799374999179872E-2</v>
      </c>
      <c r="BD26" s="47">
        <v>6.4314375000329882E-2</v>
      </c>
      <c r="BE26" s="47">
        <v>3.8426822999090504E-2</v>
      </c>
      <c r="BF26" s="45">
        <v>3.7541926998530428E-2</v>
      </c>
      <c r="BG26" s="45">
        <v>5.8137552001429782E-2</v>
      </c>
      <c r="BH26" s="45">
        <v>6.8059688001079977E-2</v>
      </c>
      <c r="BI26" s="45">
        <v>7.2103438000340248E-2</v>
      </c>
      <c r="BJ26" s="45">
        <v>6.186369799979996E-2</v>
      </c>
      <c r="BK26" s="45">
        <v>7.1237551999729476E-2</v>
      </c>
      <c r="BL26" s="45">
        <v>7.2819687000439615E-2</v>
      </c>
      <c r="BM26" s="45">
        <v>5.5483542000730246E-2</v>
      </c>
      <c r="BN26" s="45">
        <v>7.1170469000209735E-2</v>
      </c>
      <c r="BO26" s="45">
        <v>6.2282708999190639E-2</v>
      </c>
      <c r="BP26" s="45">
        <v>8.1428490000690523E-2</v>
      </c>
      <c r="BQ26" s="45">
        <v>8.9124218999129923E-2</v>
      </c>
      <c r="BR26" s="45">
        <v>7.2769895999950762E-2</v>
      </c>
      <c r="BS26" s="45">
        <v>6.8047030999869307E-2</v>
      </c>
    </row>
    <row r="27" spans="1:71" s="2" customFormat="1" x14ac:dyDescent="0.25">
      <c r="A27" s="10" t="s">
        <v>5</v>
      </c>
      <c r="B27" s="2">
        <v>6</v>
      </c>
      <c r="C27" s="2">
        <v>27</v>
      </c>
      <c r="D27" s="33">
        <v>11.090056970999999</v>
      </c>
      <c r="E27" s="31">
        <v>11.116731193</v>
      </c>
      <c r="F27" s="33">
        <v>11.227816765</v>
      </c>
      <c r="G27" s="31">
        <v>11.257063274</v>
      </c>
      <c r="H27" s="33">
        <v>11.370838534000001</v>
      </c>
      <c r="I27" s="31">
        <v>11.39695244</v>
      </c>
      <c r="J27" s="33">
        <v>11.715622859</v>
      </c>
      <c r="K27" s="31">
        <v>11.760705097000001</v>
      </c>
      <c r="L27" s="33">
        <v>12.059260828999999</v>
      </c>
      <c r="M27" s="31">
        <v>12.0775290030001</v>
      </c>
      <c r="N27" s="33">
        <v>12.272193535</v>
      </c>
      <c r="O27" s="31">
        <v>12.298158691999999</v>
      </c>
      <c r="P27" s="33"/>
      <c r="Q27" s="31"/>
      <c r="R27" s="38"/>
      <c r="S27" s="31"/>
      <c r="T27" s="33"/>
      <c r="U27" s="31"/>
      <c r="V27" s="33"/>
      <c r="W27" s="31"/>
      <c r="X27" s="33"/>
      <c r="Y27" s="31"/>
      <c r="Z27" s="33"/>
      <c r="AA27" s="31"/>
      <c r="AB27" s="33"/>
      <c r="AC27" s="31"/>
      <c r="AD27" s="36">
        <f t="shared" si="0"/>
        <v>1.2081017210000002</v>
      </c>
      <c r="AE27" s="44">
        <f t="shared" si="1"/>
        <v>0.11108557200000035</v>
      </c>
      <c r="AF27" s="44">
        <f t="shared" si="2"/>
        <v>0.1137752600000006</v>
      </c>
      <c r="AG27" s="44">
        <f t="shared" si="3"/>
        <v>0.31867041900000004</v>
      </c>
      <c r="AH27" s="44">
        <f t="shared" si="4"/>
        <v>0.29855573199999874</v>
      </c>
      <c r="AI27" s="44">
        <f t="shared" si="5"/>
        <v>0.19466453199989964</v>
      </c>
      <c r="AJ27" s="46">
        <f>T503-S503</f>
        <v>0.27544636099992026</v>
      </c>
      <c r="AK27" s="31"/>
      <c r="AL27" s="47">
        <f t="shared" si="6"/>
        <v>2.6674222000000469E-2</v>
      </c>
      <c r="AM27" s="47">
        <f t="shared" si="7"/>
        <v>2.9246509000000032E-2</v>
      </c>
      <c r="AN27" s="47">
        <f t="shared" si="8"/>
        <v>2.6113905999999076E-2</v>
      </c>
      <c r="AO27" s="47">
        <f t="shared" si="9"/>
        <v>4.5082238000000885E-2</v>
      </c>
      <c r="AP27" s="47">
        <f t="shared" si="10"/>
        <v>1.8268174000100501E-2</v>
      </c>
      <c r="AQ27" s="47">
        <f t="shared" si="11"/>
        <v>2.5965156999999905E-2</v>
      </c>
      <c r="AR27" s="46"/>
      <c r="AS27" s="48">
        <v>6.3837187000899576E-2</v>
      </c>
      <c r="AT27" s="48">
        <v>7.9740989998800416E-2</v>
      </c>
      <c r="AU27" s="48">
        <v>7.2652396000201236E-2</v>
      </c>
      <c r="AV27" s="48">
        <v>7.5067134999702745E-2</v>
      </c>
      <c r="AW27" s="48">
        <v>5.1931146001098938E-2</v>
      </c>
      <c r="AX27" s="48">
        <v>6.1916667000399883E-2</v>
      </c>
      <c r="AY27" s="48">
        <v>4.5881979000100159E-2</v>
      </c>
      <c r="AZ27" s="48">
        <v>4.1006093999403248E-2</v>
      </c>
      <c r="BA27" s="48">
        <v>7.1823542000799989E-2</v>
      </c>
      <c r="BB27" s="48">
        <v>2.7544739999896706E-2</v>
      </c>
      <c r="BC27" s="48">
        <v>5.2007864000199078E-2</v>
      </c>
      <c r="BD27" s="48">
        <v>6.6282448000499983E-2</v>
      </c>
      <c r="BE27" s="48">
        <v>5.6393228998800282E-2</v>
      </c>
      <c r="BF27" s="45">
        <v>3.0700885999998206E-2</v>
      </c>
      <c r="BG27" s="45">
        <v>6.1815781998998176E-2</v>
      </c>
      <c r="BH27" s="45">
        <v>7.1003384999201558E-2</v>
      </c>
      <c r="BI27" s="45">
        <v>5.4930312000600168E-2</v>
      </c>
      <c r="BJ27" s="45">
        <v>5.5349947999197013E-2</v>
      </c>
      <c r="BK27" s="45">
        <v>6.1492030999900749E-2</v>
      </c>
      <c r="BL27" s="45">
        <v>5.246286499999897E-2</v>
      </c>
      <c r="BM27" s="45">
        <v>2.7594219000000919E-2</v>
      </c>
      <c r="BN27" s="45">
        <v>5.8346822999801873E-2</v>
      </c>
      <c r="BO27" s="45">
        <v>6.2155208999602252E-2</v>
      </c>
      <c r="BP27" s="45">
        <v>5.5099584000398494E-2</v>
      </c>
      <c r="BQ27" s="45">
        <v>5.9984427000003393E-2</v>
      </c>
      <c r="BR27" s="45">
        <v>5.6294686999599719E-2</v>
      </c>
      <c r="BS27" s="45">
        <v>7.0479480000297912E-2</v>
      </c>
    </row>
    <row r="28" spans="1:71" s="2" customFormat="1" x14ac:dyDescent="0.25">
      <c r="A28" s="10" t="s">
        <v>5</v>
      </c>
      <c r="B28" s="2">
        <v>6</v>
      </c>
      <c r="C28" s="2">
        <v>28</v>
      </c>
      <c r="D28" s="32">
        <v>0.43186443000001801</v>
      </c>
      <c r="E28" s="30">
        <v>0.466735347999929</v>
      </c>
      <c r="F28" s="32">
        <v>0.59345154999993999</v>
      </c>
      <c r="G28" s="30">
        <v>0.61529061099997695</v>
      </c>
      <c r="H28" s="32">
        <v>0.739390507999928</v>
      </c>
      <c r="I28" s="30">
        <v>0.74968566500001499</v>
      </c>
      <c r="J28" s="32">
        <v>1.11811521300001</v>
      </c>
      <c r="K28" s="30">
        <v>1.13220488799993</v>
      </c>
      <c r="L28" s="32">
        <v>1.4215280319999599</v>
      </c>
      <c r="M28" s="30">
        <v>1.42483627599995</v>
      </c>
      <c r="N28" s="32">
        <v>1.6082007539999901</v>
      </c>
      <c r="O28" s="30">
        <v>1.611032528</v>
      </c>
      <c r="P28" s="32"/>
      <c r="Q28" s="30"/>
      <c r="R28" s="38"/>
      <c r="S28" s="30"/>
      <c r="T28" s="32"/>
      <c r="U28" s="30"/>
      <c r="V28" s="32"/>
      <c r="W28" s="30"/>
      <c r="X28" s="32"/>
      <c r="Y28" s="30"/>
      <c r="Z28" s="32"/>
      <c r="AA28" s="30"/>
      <c r="AB28" s="32"/>
      <c r="AC28" s="30"/>
      <c r="AD28" s="36">
        <f t="shared" si="0"/>
        <v>1.1791680979999819</v>
      </c>
      <c r="AE28" s="44">
        <f t="shared" si="1"/>
        <v>0.12671620200001099</v>
      </c>
      <c r="AF28" s="44">
        <f t="shared" si="2"/>
        <v>0.12409989699995105</v>
      </c>
      <c r="AG28" s="44">
        <f t="shared" si="3"/>
        <v>0.36842954799999506</v>
      </c>
      <c r="AH28" s="44">
        <f t="shared" si="4"/>
        <v>0.2893231440000299</v>
      </c>
      <c r="AI28" s="44">
        <f t="shared" si="5"/>
        <v>0.18336447800004008</v>
      </c>
      <c r="AJ28" s="46">
        <f>T504-S504</f>
        <v>0.29650541800037988</v>
      </c>
      <c r="AK28" s="30"/>
      <c r="AL28" s="47">
        <f t="shared" si="6"/>
        <v>3.4870917999910989E-2</v>
      </c>
      <c r="AM28" s="47">
        <f t="shared" si="7"/>
        <v>2.1839061000036963E-2</v>
      </c>
      <c r="AN28" s="47">
        <f t="shared" si="8"/>
        <v>1.0295157000086985E-2</v>
      </c>
      <c r="AO28" s="47">
        <f t="shared" si="9"/>
        <v>1.4089674999919977E-2</v>
      </c>
      <c r="AP28" s="47">
        <f t="shared" si="10"/>
        <v>3.3082439999900792E-3</v>
      </c>
      <c r="AQ28" s="47">
        <f t="shared" si="11"/>
        <v>2.8317740000098901E-3</v>
      </c>
      <c r="AR28" s="44"/>
      <c r="AS28" s="47">
        <v>6.1017083000480143E-2</v>
      </c>
      <c r="AT28" s="47">
        <v>9.1944271000099942E-2</v>
      </c>
      <c r="AU28" s="47">
        <v>7.1807917000120014E-2</v>
      </c>
      <c r="AV28" s="47">
        <v>5.984666699988006E-2</v>
      </c>
      <c r="AW28" s="47">
        <v>3.9951094000569842E-2</v>
      </c>
      <c r="AX28" s="47">
        <v>7.0261250000839937E-2</v>
      </c>
      <c r="AY28" s="47">
        <v>4.6048280999450242E-2</v>
      </c>
      <c r="AZ28" s="47">
        <v>3.6404999000289706E-2</v>
      </c>
      <c r="BA28" s="47">
        <v>7.6841042000520332E-2</v>
      </c>
      <c r="BB28" s="47">
        <v>4.0759114999669777E-2</v>
      </c>
      <c r="BC28" s="47">
        <v>6.3094322998949792E-2</v>
      </c>
      <c r="BD28" s="47">
        <v>6.5815521000340382E-2</v>
      </c>
      <c r="BE28" s="47">
        <v>6.5702708001480481E-2</v>
      </c>
      <c r="BF28" s="45">
        <v>4.8438281999549915E-2</v>
      </c>
      <c r="BG28" s="45">
        <v>5.8176874999849915E-2</v>
      </c>
      <c r="BH28" s="45">
        <v>7.3075624999550115E-2</v>
      </c>
      <c r="BI28" s="45">
        <v>7.3802812999929301E-2</v>
      </c>
      <c r="BJ28" s="45">
        <v>4.898176999995929E-2</v>
      </c>
      <c r="BK28" s="45">
        <v>5.4420365000620308E-2</v>
      </c>
      <c r="BL28" s="45">
        <v>1.8234895998830325E-2</v>
      </c>
      <c r="BM28" s="45">
        <v>3.9033281000230069E-2</v>
      </c>
      <c r="BN28" s="45">
        <v>5.5734792000289524E-2</v>
      </c>
      <c r="BO28" s="45">
        <v>5.9258436998789854E-2</v>
      </c>
      <c r="BP28" s="45">
        <v>7.0350260999479275E-2</v>
      </c>
      <c r="BQ28" s="45">
        <v>7.1771873999750824E-2</v>
      </c>
      <c r="BR28" s="45">
        <v>4.7137447998471416E-2</v>
      </c>
      <c r="BS28" s="45">
        <v>7.3599948000259374E-2</v>
      </c>
    </row>
    <row r="29" spans="1:71" s="2" customFormat="1" x14ac:dyDescent="0.25">
      <c r="A29" s="10" t="s">
        <v>5</v>
      </c>
      <c r="B29" s="2">
        <v>6</v>
      </c>
      <c r="C29" s="2">
        <v>29</v>
      </c>
      <c r="D29" s="33">
        <v>0.45893038799999802</v>
      </c>
      <c r="E29" s="31">
        <v>0.48540658800004599</v>
      </c>
      <c r="F29" s="33">
        <v>0.61310967900010305</v>
      </c>
      <c r="G29" s="31">
        <v>0.61822666200009702</v>
      </c>
      <c r="H29" s="33">
        <v>0.74050247600007402</v>
      </c>
      <c r="I29" s="31">
        <v>0.74321136500009199</v>
      </c>
      <c r="J29" s="33">
        <v>1.2265275800000299</v>
      </c>
      <c r="K29" s="31">
        <v>1.24484956000003</v>
      </c>
      <c r="L29" s="33">
        <v>1.60607139500007</v>
      </c>
      <c r="M29" s="31">
        <v>1.6436260050000999</v>
      </c>
      <c r="N29" s="33">
        <v>1.83315091000008</v>
      </c>
      <c r="O29" s="31">
        <v>1.8756064540000299</v>
      </c>
      <c r="P29" s="33"/>
      <c r="Q29" s="31"/>
      <c r="R29" s="38"/>
      <c r="S29" s="31"/>
      <c r="T29" s="33"/>
      <c r="U29" s="31"/>
      <c r="V29" s="33"/>
      <c r="W29" s="31"/>
      <c r="X29" s="33"/>
      <c r="Y29" s="31"/>
      <c r="Z29" s="33"/>
      <c r="AA29" s="31"/>
      <c r="AB29" s="33"/>
      <c r="AC29" s="31"/>
      <c r="AD29" s="36">
        <f t="shared" si="0"/>
        <v>1.4166760660000319</v>
      </c>
      <c r="AE29" s="44">
        <f t="shared" si="1"/>
        <v>0.12770309100005706</v>
      </c>
      <c r="AF29" s="44">
        <f t="shared" si="2"/>
        <v>0.122275813999977</v>
      </c>
      <c r="AG29" s="44">
        <f t="shared" si="3"/>
        <v>0.48331621499993793</v>
      </c>
      <c r="AH29" s="44">
        <f t="shared" si="4"/>
        <v>0.36122183500004001</v>
      </c>
      <c r="AI29" s="44">
        <f t="shared" si="5"/>
        <v>0.18952490499998009</v>
      </c>
      <c r="AJ29" s="46">
        <f>T505-S505</f>
        <v>0.28536547899966003</v>
      </c>
      <c r="AK29" s="31"/>
      <c r="AL29" s="47">
        <f t="shared" si="6"/>
        <v>2.6476200000047967E-2</v>
      </c>
      <c r="AM29" s="47">
        <f t="shared" si="7"/>
        <v>5.1169829999939687E-3</v>
      </c>
      <c r="AN29" s="47">
        <f t="shared" si="8"/>
        <v>2.7088890000179777E-3</v>
      </c>
      <c r="AO29" s="47">
        <f t="shared" si="9"/>
        <v>1.8321980000000071E-2</v>
      </c>
      <c r="AP29" s="47">
        <f t="shared" si="10"/>
        <v>3.7554610000029909E-2</v>
      </c>
      <c r="AQ29" s="47">
        <f t="shared" si="11"/>
        <v>4.2455543999949885E-2</v>
      </c>
      <c r="AR29" s="46"/>
      <c r="AS29" s="48">
        <v>6.763124999997594E-2</v>
      </c>
      <c r="AT29" s="48">
        <v>8.9712552000489998E-2</v>
      </c>
      <c r="AU29" s="48">
        <v>5.5653385999899996E-2</v>
      </c>
      <c r="AV29" s="48">
        <v>8.9168386000890054E-2</v>
      </c>
      <c r="AW29" s="48">
        <v>5.5157447999590214E-2</v>
      </c>
      <c r="AX29" s="48">
        <v>8.6718021000700141E-2</v>
      </c>
      <c r="AY29" s="48">
        <v>6.2678280999539648E-2</v>
      </c>
      <c r="AZ29" s="48">
        <v>5.5426093000280119E-2</v>
      </c>
      <c r="BA29" s="48">
        <v>7.923328099969007E-2</v>
      </c>
      <c r="BB29" s="48">
        <v>5.3146666001340215E-2</v>
      </c>
      <c r="BC29" s="48">
        <v>6.5809948000609797E-2</v>
      </c>
      <c r="BD29" s="48">
        <v>6.9421353999130631E-2</v>
      </c>
      <c r="BE29" s="48">
        <v>5.430453199915064E-2</v>
      </c>
      <c r="BF29" s="45">
        <v>6.5854896000020702E-2</v>
      </c>
      <c r="BG29" s="45">
        <v>6.1984948000830542E-2</v>
      </c>
      <c r="BH29" s="45">
        <v>7.170609400055028E-2</v>
      </c>
      <c r="BI29" s="45">
        <v>5.5067240000430395E-2</v>
      </c>
      <c r="BJ29" s="45">
        <v>4.4916979000840129E-2</v>
      </c>
      <c r="BK29" s="45">
        <v>6.4456197998879361E-2</v>
      </c>
      <c r="BL29" s="45">
        <v>7.1502500000860003E-2</v>
      </c>
      <c r="BM29" s="45">
        <v>4.8464792000229906E-2</v>
      </c>
      <c r="BN29" s="45">
        <v>6.9500833998970002E-2</v>
      </c>
      <c r="BO29" s="45">
        <v>6.1386302000750348E-2</v>
      </c>
      <c r="BP29" s="45">
        <v>6.1246874998689194E-2</v>
      </c>
      <c r="BQ29" s="45">
        <v>7.4575156000720177E-2</v>
      </c>
      <c r="BR29" s="45">
        <v>4.5507030999949905E-2</v>
      </c>
      <c r="BS29" s="45">
        <v>6.850848999965109E-2</v>
      </c>
    </row>
    <row r="30" spans="1:71" s="2" customFormat="1" x14ac:dyDescent="0.25">
      <c r="A30" s="10" t="s">
        <v>5</v>
      </c>
      <c r="B30" s="2">
        <v>6</v>
      </c>
      <c r="C30" s="2">
        <v>30</v>
      </c>
      <c r="D30" s="32">
        <v>2.7006740069999702</v>
      </c>
      <c r="E30" s="30">
        <v>2.7113359349999602</v>
      </c>
      <c r="F30" s="32">
        <v>2.83028510199994</v>
      </c>
      <c r="G30" s="30">
        <v>2.8482627590000198</v>
      </c>
      <c r="H30" s="32">
        <v>2.9655264570000099</v>
      </c>
      <c r="I30" s="30">
        <v>2.97815703000003</v>
      </c>
      <c r="J30" s="32">
        <v>3.3436840609999701</v>
      </c>
      <c r="K30" s="30">
        <v>3.3968297889999799</v>
      </c>
      <c r="L30" s="32">
        <v>3.6736407790000301</v>
      </c>
      <c r="M30" s="30">
        <v>3.7086193200000199</v>
      </c>
      <c r="N30" s="32">
        <v>3.9037714529999898</v>
      </c>
      <c r="O30" s="30">
        <v>3.94143796699995</v>
      </c>
      <c r="P30" s="32"/>
      <c r="Q30" s="30"/>
      <c r="R30" s="38"/>
      <c r="S30" s="30"/>
      <c r="T30" s="32"/>
      <c r="U30" s="30"/>
      <c r="V30" s="32"/>
      <c r="W30" s="30"/>
      <c r="X30" s="32"/>
      <c r="Y30" s="30"/>
      <c r="Z30" s="32"/>
      <c r="AA30" s="30"/>
      <c r="AB30" s="32"/>
      <c r="AC30" s="30"/>
      <c r="AD30" s="36">
        <f t="shared" si="0"/>
        <v>1.2407639599999798</v>
      </c>
      <c r="AE30" s="44">
        <f t="shared" si="1"/>
        <v>0.11894916699997982</v>
      </c>
      <c r="AF30" s="44">
        <f t="shared" si="2"/>
        <v>0.11726369799999015</v>
      </c>
      <c r="AG30" s="44">
        <f t="shared" si="3"/>
        <v>0.36552703099994011</v>
      </c>
      <c r="AH30" s="44">
        <f t="shared" si="4"/>
        <v>0.27681099000005016</v>
      </c>
      <c r="AI30" s="44">
        <f t="shared" si="5"/>
        <v>0.19515213299996992</v>
      </c>
      <c r="AJ30" s="46">
        <f>T506-S506</f>
        <v>0.28564016600102971</v>
      </c>
      <c r="AK30" s="30"/>
      <c r="AL30" s="47">
        <f t="shared" si="6"/>
        <v>1.0661927999989995E-2</v>
      </c>
      <c r="AM30" s="47">
        <f t="shared" si="7"/>
        <v>1.7977657000079805E-2</v>
      </c>
      <c r="AN30" s="47">
        <f t="shared" si="8"/>
        <v>1.2630573000020018E-2</v>
      </c>
      <c r="AO30" s="47">
        <f t="shared" si="9"/>
        <v>5.3145728000009829E-2</v>
      </c>
      <c r="AP30" s="47">
        <f t="shared" si="10"/>
        <v>3.4978540999989871E-2</v>
      </c>
      <c r="AQ30" s="47">
        <f t="shared" si="11"/>
        <v>3.7666513999960127E-2</v>
      </c>
      <c r="AR30" s="44"/>
      <c r="AS30" s="47">
        <v>7.3144427000439993E-2</v>
      </c>
      <c r="AT30" s="47">
        <v>0.10158307299934011</v>
      </c>
      <c r="AU30" s="47">
        <v>7.1280938000199967E-2</v>
      </c>
      <c r="AV30" s="47">
        <v>7.8349374998650134E-2</v>
      </c>
      <c r="AW30" s="47">
        <v>3.6215000000090036E-2</v>
      </c>
      <c r="AX30" s="47">
        <v>7.7024322999939887E-2</v>
      </c>
      <c r="AY30" s="47">
        <v>5.0919426999830097E-2</v>
      </c>
      <c r="AZ30" s="47">
        <v>6.870578100096969E-2</v>
      </c>
      <c r="BA30" s="47">
        <v>8.462650999900001E-2</v>
      </c>
      <c r="BB30" s="47">
        <v>4.8329426999770497E-2</v>
      </c>
      <c r="BC30" s="47">
        <v>6.3555781998729799E-2</v>
      </c>
      <c r="BD30" s="47">
        <v>5.9529218999159639E-2</v>
      </c>
      <c r="BE30" s="47">
        <v>7.5797031000539583E-2</v>
      </c>
      <c r="BF30" s="45">
        <v>3.0304427000380052E-2</v>
      </c>
      <c r="BG30" s="45">
        <v>6.2352812999970197E-2</v>
      </c>
      <c r="BH30" s="45">
        <v>7.3480207998730229E-2</v>
      </c>
      <c r="BI30" s="45">
        <v>6.3399688000579602E-2</v>
      </c>
      <c r="BJ30" s="45">
        <v>4.9286459001450567E-2</v>
      </c>
      <c r="BK30" s="45">
        <v>6.9931406000249829E-2</v>
      </c>
      <c r="BL30" s="45">
        <v>7.2017968999720239E-2</v>
      </c>
      <c r="BM30" s="45">
        <v>4.708031300105997E-2</v>
      </c>
      <c r="BN30" s="45">
        <v>7.0594062999589369E-2</v>
      </c>
      <c r="BO30" s="45">
        <v>6.9285886000219676E-2</v>
      </c>
      <c r="BP30" s="45">
        <v>7.6267083000860936E-2</v>
      </c>
      <c r="BQ30" s="45">
        <v>7.0368073000279807E-2</v>
      </c>
      <c r="BR30" s="45">
        <v>5.1508489001209412E-2</v>
      </c>
      <c r="BS30" s="45">
        <v>8.0903645999569562E-2</v>
      </c>
    </row>
    <row r="31" spans="1:71" s="2" customFormat="1" x14ac:dyDescent="0.25">
      <c r="A31" s="10" t="s">
        <v>5</v>
      </c>
      <c r="B31" s="2">
        <v>6</v>
      </c>
      <c r="C31" s="2">
        <v>31</v>
      </c>
      <c r="D31" s="33">
        <v>0.53180542300003697</v>
      </c>
      <c r="E31" s="31">
        <v>0.56612906100008298</v>
      </c>
      <c r="F31" s="33">
        <v>0.68474812400006602</v>
      </c>
      <c r="G31" s="31">
        <v>0.69230239500006896</v>
      </c>
      <c r="H31" s="33">
        <v>0.82516026100006401</v>
      </c>
      <c r="I31" s="31">
        <v>0.83544817699998897</v>
      </c>
      <c r="J31" s="33">
        <v>1.1107727790000499</v>
      </c>
      <c r="K31" s="31">
        <v>1.13658848500006</v>
      </c>
      <c r="L31" s="33">
        <v>1.4020017500000601</v>
      </c>
      <c r="M31" s="31">
        <v>1.42195416000004</v>
      </c>
      <c r="N31" s="33">
        <v>1.7104766520000101</v>
      </c>
      <c r="O31" s="31">
        <v>1.7471509200000801</v>
      </c>
      <c r="P31" s="33"/>
      <c r="Q31" s="31"/>
      <c r="R31" s="38"/>
      <c r="S31" s="31"/>
      <c r="T31" s="33"/>
      <c r="U31" s="31"/>
      <c r="V31" s="33"/>
      <c r="W31" s="31"/>
      <c r="X31" s="33"/>
      <c r="Y31" s="31"/>
      <c r="Z31" s="33"/>
      <c r="AA31" s="31"/>
      <c r="AB31" s="33"/>
      <c r="AC31" s="31"/>
      <c r="AD31" s="36">
        <f t="shared" si="0"/>
        <v>1.215345497000043</v>
      </c>
      <c r="AE31" s="44">
        <f t="shared" si="1"/>
        <v>0.11861906299998304</v>
      </c>
      <c r="AF31" s="44">
        <f t="shared" si="2"/>
        <v>0.13285786599999505</v>
      </c>
      <c r="AG31" s="44">
        <f t="shared" si="3"/>
        <v>0.27532460200006093</v>
      </c>
      <c r="AH31" s="44">
        <f t="shared" si="4"/>
        <v>0.26541326500000006</v>
      </c>
      <c r="AI31" s="44">
        <f t="shared" si="5"/>
        <v>0.28852249199997004</v>
      </c>
      <c r="AJ31" s="46">
        <f>T507-S507</f>
        <v>0.27538531900064012</v>
      </c>
      <c r="AK31" s="31"/>
      <c r="AL31" s="47">
        <f t="shared" si="6"/>
        <v>3.4323638000046008E-2</v>
      </c>
      <c r="AM31" s="47">
        <f t="shared" si="7"/>
        <v>7.5542710000029434E-3</v>
      </c>
      <c r="AN31" s="47">
        <f t="shared" si="8"/>
        <v>1.0287915999924957E-2</v>
      </c>
      <c r="AO31" s="47">
        <f t="shared" si="9"/>
        <v>2.5815706000010152E-2</v>
      </c>
      <c r="AP31" s="47">
        <f t="shared" si="10"/>
        <v>1.9952409999979936E-2</v>
      </c>
      <c r="AQ31" s="47">
        <f t="shared" si="11"/>
        <v>3.6674268000070009E-2</v>
      </c>
      <c r="AR31" s="33"/>
      <c r="AS31" s="31"/>
      <c r="AT31" s="33"/>
      <c r="AU31" s="31"/>
      <c r="AV31" s="33"/>
      <c r="AW31" s="31"/>
      <c r="AX31" s="33"/>
      <c r="AY31" s="31"/>
      <c r="AZ31" s="33"/>
      <c r="BA31" s="31"/>
      <c r="BB31" s="33"/>
      <c r="BC31" s="31"/>
      <c r="BD31" s="33"/>
      <c r="BE31" s="31"/>
    </row>
    <row r="32" spans="1:71" x14ac:dyDescent="0.25">
      <c r="A32" s="8" t="s">
        <v>12</v>
      </c>
      <c r="B32">
        <v>7</v>
      </c>
      <c r="C32">
        <v>32</v>
      </c>
      <c r="D32" s="32">
        <v>30.528797259000001</v>
      </c>
      <c r="E32" s="30">
        <v>30.594663992000001</v>
      </c>
      <c r="F32" s="32">
        <v>31.367872171999998</v>
      </c>
      <c r="G32" s="30">
        <v>31.440984013000001</v>
      </c>
      <c r="H32" s="32">
        <v>32.195255309999901</v>
      </c>
      <c r="I32" s="30">
        <v>32.245739045999997</v>
      </c>
      <c r="J32" s="32">
        <v>32.523988067999902</v>
      </c>
      <c r="K32" s="30">
        <v>32.547830855999997</v>
      </c>
      <c r="L32" s="32">
        <v>32.687343175999999</v>
      </c>
      <c r="M32" s="30">
        <v>32.730071185</v>
      </c>
      <c r="N32" s="32">
        <v>32.951849208999903</v>
      </c>
      <c r="O32" s="30">
        <v>32.981075977000003</v>
      </c>
      <c r="P32" s="32">
        <v>33.250406655999903</v>
      </c>
      <c r="Q32" s="30">
        <v>33.309273736000002</v>
      </c>
      <c r="R32" s="32"/>
      <c r="S32" s="30"/>
      <c r="T32" s="32"/>
      <c r="V32" s="32"/>
      <c r="W32" s="30"/>
      <c r="X32" s="32"/>
      <c r="Y32" s="30"/>
      <c r="Z32" s="32"/>
      <c r="AA32" s="30"/>
      <c r="AB32" s="32"/>
      <c r="AC32" s="30">
        <v>1</v>
      </c>
      <c r="AD32" s="36">
        <f>Q32-D32</f>
        <v>2.7804764770000006</v>
      </c>
      <c r="AE32" s="44">
        <f t="shared" si="1"/>
        <v>0.77320817999999747</v>
      </c>
      <c r="AF32" s="44">
        <f t="shared" si="2"/>
        <v>0.75427129699989948</v>
      </c>
      <c r="AG32" s="44">
        <f t="shared" si="3"/>
        <v>0.27824902199990476</v>
      </c>
      <c r="AH32" s="44">
        <f t="shared" si="4"/>
        <v>0.13951232000000147</v>
      </c>
      <c r="AI32" s="44">
        <f t="shared" si="5"/>
        <v>0.22177802399990298</v>
      </c>
      <c r="AJ32" s="44">
        <f t="shared" ref="AJ32:AJ61" si="12">P32-O32</f>
        <v>0.26933067899989993</v>
      </c>
      <c r="AK32" s="30"/>
      <c r="AL32" s="47">
        <f t="shared" ref="AL32:AL95" si="13">E32-D32</f>
        <v>6.5866733000000011E-2</v>
      </c>
      <c r="AM32" s="47">
        <f t="shared" ref="AM32:AM95" si="14">G32-F32</f>
        <v>7.3111841000002897E-2</v>
      </c>
      <c r="AN32" s="47">
        <f t="shared" ref="AN32:AN95" si="15">I32-H32</f>
        <v>5.0483736000096258E-2</v>
      </c>
      <c r="AO32" s="47">
        <f t="shared" ref="AO32:AO95" si="16">K32-J32</f>
        <v>2.3842788000095538E-2</v>
      </c>
      <c r="AP32" s="47">
        <f t="shared" ref="AP32:AP95" si="17">M32-L32</f>
        <v>4.2728009000001066E-2</v>
      </c>
      <c r="AQ32" s="47">
        <f t="shared" ref="AQ32:AQ95" si="18">O32-N32</f>
        <v>2.9226768000100378E-2</v>
      </c>
      <c r="AR32" s="47">
        <f>Q32-P32</f>
        <v>5.8867080000098326E-2</v>
      </c>
      <c r="AS32" s="30"/>
      <c r="AT32" s="32"/>
      <c r="AU32" s="30"/>
      <c r="AV32" s="32"/>
      <c r="AW32" s="30"/>
      <c r="AX32" s="32"/>
      <c r="AY32" s="30"/>
      <c r="AZ32" s="32"/>
      <c r="BA32" s="30"/>
      <c r="BB32" s="32"/>
      <c r="BC32" s="30"/>
      <c r="BD32" s="32"/>
      <c r="BE32" s="30"/>
    </row>
    <row r="33" spans="1:57" x14ac:dyDescent="0.25">
      <c r="A33" s="8" t="s">
        <v>12</v>
      </c>
      <c r="B33">
        <v>7</v>
      </c>
      <c r="C33">
        <v>33</v>
      </c>
      <c r="D33" s="33">
        <v>4.2390433359999999</v>
      </c>
      <c r="E33" s="31">
        <v>4.2714120870000398</v>
      </c>
      <c r="F33" s="33">
        <v>4.9374442140000303</v>
      </c>
      <c r="G33" s="31">
        <v>4.9878909870000099</v>
      </c>
      <c r="H33" s="33">
        <v>5.7424871130000303</v>
      </c>
      <c r="I33" s="31">
        <v>5.7853755290000199</v>
      </c>
      <c r="J33" s="33">
        <v>6.0463944269999903</v>
      </c>
      <c r="K33" s="31">
        <v>6.0739870820000297</v>
      </c>
      <c r="L33" s="33">
        <v>6.2189856759999804</v>
      </c>
      <c r="M33" s="31">
        <v>6.2724662489999901</v>
      </c>
      <c r="N33" s="33">
        <v>6.4534348490000104</v>
      </c>
      <c r="O33" s="31">
        <v>6.4960673919999801</v>
      </c>
      <c r="P33" s="33">
        <v>6.75639703499996</v>
      </c>
      <c r="Q33" s="31">
        <v>6.8034303609999798</v>
      </c>
      <c r="R33" s="33"/>
      <c r="S33" s="31"/>
      <c r="T33" s="33"/>
      <c r="V33" s="33"/>
      <c r="W33" s="31"/>
      <c r="X33" s="33"/>
      <c r="Y33" s="31"/>
      <c r="Z33" s="33"/>
      <c r="AA33" s="31"/>
      <c r="AB33" s="33"/>
      <c r="AC33" s="31"/>
      <c r="AD33" s="36">
        <f t="shared" ref="AD33:AD90" si="19">Q33-D33</f>
        <v>2.5643870249999798</v>
      </c>
      <c r="AE33" s="44">
        <f t="shared" si="1"/>
        <v>0.66603212699999048</v>
      </c>
      <c r="AF33" s="44">
        <f t="shared" si="2"/>
        <v>0.75459612600002046</v>
      </c>
      <c r="AG33" s="44">
        <f t="shared" si="3"/>
        <v>0.26101889799997036</v>
      </c>
      <c r="AH33" s="44">
        <f t="shared" si="4"/>
        <v>0.14499859399995074</v>
      </c>
      <c r="AI33" s="44">
        <f t="shared" si="5"/>
        <v>0.18096860000002035</v>
      </c>
      <c r="AJ33" s="44">
        <f t="shared" si="12"/>
        <v>0.26032964299997996</v>
      </c>
      <c r="AK33" s="31"/>
      <c r="AL33" s="47">
        <f t="shared" si="13"/>
        <v>3.2368751000039886E-2</v>
      </c>
      <c r="AM33" s="47">
        <f t="shared" si="14"/>
        <v>5.0446772999979572E-2</v>
      </c>
      <c r="AN33" s="47">
        <f t="shared" si="15"/>
        <v>4.2888415999989604E-2</v>
      </c>
      <c r="AO33" s="47">
        <f t="shared" si="16"/>
        <v>2.7592655000039379E-2</v>
      </c>
      <c r="AP33" s="47">
        <f t="shared" si="17"/>
        <v>5.3480573000009635E-2</v>
      </c>
      <c r="AQ33" s="47">
        <f t="shared" si="18"/>
        <v>4.2632542999969658E-2</v>
      </c>
      <c r="AR33" s="47">
        <f t="shared" ref="AR33:AR90" si="20">Q33-P33</f>
        <v>4.7033326000019748E-2</v>
      </c>
      <c r="AS33" s="31"/>
      <c r="AT33" s="33"/>
      <c r="AU33" s="31"/>
      <c r="AV33" s="33"/>
      <c r="AW33" s="31"/>
      <c r="AX33" s="33"/>
      <c r="AY33" s="31"/>
      <c r="AZ33" s="33"/>
      <c r="BA33" s="31"/>
      <c r="BB33" s="33"/>
      <c r="BC33" s="31"/>
      <c r="BD33" s="33"/>
      <c r="BE33" s="31"/>
    </row>
    <row r="34" spans="1:57" x14ac:dyDescent="0.25">
      <c r="A34" s="8" t="s">
        <v>12</v>
      </c>
      <c r="B34">
        <v>7</v>
      </c>
      <c r="C34">
        <v>34</v>
      </c>
      <c r="D34" s="32">
        <v>0.73690288200009402</v>
      </c>
      <c r="E34" s="30">
        <v>0.78683953699999098</v>
      </c>
      <c r="F34" s="32">
        <v>1.6478698340000599</v>
      </c>
      <c r="G34" s="30">
        <v>1.68232211200006</v>
      </c>
      <c r="H34" s="32">
        <v>2.59598178100009</v>
      </c>
      <c r="I34" s="30">
        <v>2.6459271200000098</v>
      </c>
      <c r="J34" s="32">
        <v>2.94702210700006</v>
      </c>
      <c r="K34" s="30">
        <v>2.98188984800003</v>
      </c>
      <c r="L34" s="32">
        <v>3.1255872369999902</v>
      </c>
      <c r="M34" s="30">
        <v>3.17642744900001</v>
      </c>
      <c r="N34" s="32">
        <v>3.3835697360000201</v>
      </c>
      <c r="O34" s="30">
        <v>3.44229088500003</v>
      </c>
      <c r="P34" s="32">
        <v>3.7435076060000898</v>
      </c>
      <c r="Q34" s="30">
        <v>3.81766901100002</v>
      </c>
      <c r="R34" s="32"/>
      <c r="S34" s="30"/>
      <c r="T34" s="32"/>
      <c r="V34" s="32"/>
      <c r="W34" s="30"/>
      <c r="X34" s="32"/>
      <c r="Y34" s="30"/>
      <c r="Z34" s="32"/>
      <c r="AA34" s="30"/>
      <c r="AB34" s="32"/>
      <c r="AC34" s="30"/>
      <c r="AD34" s="36">
        <f t="shared" si="19"/>
        <v>3.080766128999926</v>
      </c>
      <c r="AE34" s="44">
        <f t="shared" si="1"/>
        <v>0.86103029700006894</v>
      </c>
      <c r="AF34" s="44">
        <f t="shared" si="2"/>
        <v>0.91365966900003004</v>
      </c>
      <c r="AG34" s="44">
        <f t="shared" si="3"/>
        <v>0.30109498700005011</v>
      </c>
      <c r="AH34" s="44">
        <f t="shared" si="4"/>
        <v>0.14369738899996021</v>
      </c>
      <c r="AI34" s="44">
        <f t="shared" si="5"/>
        <v>0.20714228700001014</v>
      </c>
      <c r="AJ34" s="44">
        <f t="shared" si="12"/>
        <v>0.30121672100005981</v>
      </c>
      <c r="AK34" s="30"/>
      <c r="AL34" s="47">
        <f t="shared" si="13"/>
        <v>4.9936654999896968E-2</v>
      </c>
      <c r="AM34" s="47">
        <f t="shared" si="14"/>
        <v>3.4452278000000058E-2</v>
      </c>
      <c r="AN34" s="47">
        <f t="shared" si="15"/>
        <v>4.9945338999919819E-2</v>
      </c>
      <c r="AO34" s="47">
        <f t="shared" si="16"/>
        <v>3.4867740999970032E-2</v>
      </c>
      <c r="AP34" s="47">
        <f t="shared" si="17"/>
        <v>5.0840212000019758E-2</v>
      </c>
      <c r="AQ34" s="47">
        <f t="shared" si="18"/>
        <v>5.8721149000009909E-2</v>
      </c>
      <c r="AR34" s="47">
        <f t="shared" si="20"/>
        <v>7.4161404999930181E-2</v>
      </c>
      <c r="AS34" s="30"/>
      <c r="AT34" s="32"/>
      <c r="AU34" s="30"/>
      <c r="AV34" s="32"/>
      <c r="AW34" s="30"/>
      <c r="AX34" s="32"/>
      <c r="AY34" s="30"/>
      <c r="AZ34" s="32"/>
      <c r="BA34" s="30"/>
      <c r="BB34" s="32"/>
      <c r="BC34" s="30"/>
      <c r="BD34" s="32"/>
      <c r="BE34" s="30"/>
    </row>
    <row r="35" spans="1:57" x14ac:dyDescent="0.25">
      <c r="A35" s="8" t="s">
        <v>12</v>
      </c>
      <c r="B35">
        <v>7</v>
      </c>
      <c r="C35">
        <v>35</v>
      </c>
      <c r="D35" s="33">
        <v>0.59631180799999495</v>
      </c>
      <c r="E35" s="31">
        <v>0.67828525200002299</v>
      </c>
      <c r="F35" s="33">
        <v>1.73068138200005</v>
      </c>
      <c r="G35" s="31">
        <v>1.793523413</v>
      </c>
      <c r="H35" s="33">
        <v>2.7425369350000799</v>
      </c>
      <c r="I35" s="31">
        <v>2.79297509500008</v>
      </c>
      <c r="J35" s="33">
        <v>3.1363926360000902</v>
      </c>
      <c r="K35" s="31">
        <v>3.1392170110000199</v>
      </c>
      <c r="L35" s="33">
        <v>3.2827517599999898</v>
      </c>
      <c r="M35" s="31">
        <v>3.32536044400001</v>
      </c>
      <c r="N35" s="33">
        <v>3.5529745100000101</v>
      </c>
      <c r="O35" s="31">
        <v>3.6035789370000599</v>
      </c>
      <c r="P35" s="33">
        <v>3.8777502899999901</v>
      </c>
      <c r="Q35" s="31">
        <v>3.94466784600001</v>
      </c>
      <c r="R35" s="33"/>
      <c r="S35" s="31"/>
      <c r="T35" s="33"/>
      <c r="V35" s="33"/>
      <c r="W35" s="31"/>
      <c r="X35" s="33"/>
      <c r="Y35" s="31"/>
      <c r="Z35" s="33"/>
      <c r="AA35" s="31"/>
      <c r="AB35" s="33"/>
      <c r="AC35" s="31"/>
      <c r="AD35" s="36">
        <f t="shared" si="19"/>
        <v>3.348356038000015</v>
      </c>
      <c r="AE35" s="44">
        <f t="shared" si="1"/>
        <v>1.0523961300000271</v>
      </c>
      <c r="AF35" s="44">
        <f t="shared" si="2"/>
        <v>0.94901352200007993</v>
      </c>
      <c r="AG35" s="44">
        <f t="shared" si="3"/>
        <v>0.34341754100001021</v>
      </c>
      <c r="AH35" s="44">
        <f t="shared" si="4"/>
        <v>0.14353474899996987</v>
      </c>
      <c r="AI35" s="44">
        <f t="shared" si="5"/>
        <v>0.22761406600000011</v>
      </c>
      <c r="AJ35" s="44">
        <f t="shared" si="12"/>
        <v>0.27417135299993012</v>
      </c>
      <c r="AK35" s="31"/>
      <c r="AL35" s="47">
        <f t="shared" si="13"/>
        <v>8.197344400002804E-2</v>
      </c>
      <c r="AM35" s="47">
        <f t="shared" si="14"/>
        <v>6.2842030999950005E-2</v>
      </c>
      <c r="AN35" s="47">
        <f t="shared" si="15"/>
        <v>5.0438160000000121E-2</v>
      </c>
      <c r="AO35" s="47">
        <f t="shared" si="16"/>
        <v>2.824374999929713E-3</v>
      </c>
      <c r="AP35" s="47">
        <f t="shared" si="17"/>
        <v>4.2608684000020158E-2</v>
      </c>
      <c r="AQ35" s="47">
        <f t="shared" si="18"/>
        <v>5.0604427000049856E-2</v>
      </c>
      <c r="AR35" s="47">
        <f t="shared" si="20"/>
        <v>6.6917556000019918E-2</v>
      </c>
      <c r="AS35" s="31"/>
      <c r="AT35" s="33"/>
      <c r="AU35" s="31"/>
      <c r="AV35" s="33"/>
      <c r="AW35" s="31"/>
      <c r="AX35" s="33"/>
      <c r="AY35" s="31"/>
      <c r="AZ35" s="33"/>
      <c r="BA35" s="31"/>
      <c r="BB35" s="33"/>
      <c r="BC35" s="31"/>
      <c r="BD35" s="33"/>
      <c r="BE35" s="31"/>
    </row>
    <row r="36" spans="1:57" x14ac:dyDescent="0.25">
      <c r="A36" s="8" t="s">
        <v>12</v>
      </c>
      <c r="B36">
        <v>7</v>
      </c>
      <c r="C36">
        <v>36</v>
      </c>
      <c r="D36" s="32">
        <v>1.0839509999999499</v>
      </c>
      <c r="E36" s="30">
        <v>1.1505382609999499</v>
      </c>
      <c r="F36" s="32">
        <v>2.2556004809999801</v>
      </c>
      <c r="G36" s="30">
        <v>2.3407466019999599</v>
      </c>
      <c r="H36" s="32">
        <v>3.2901693689999498</v>
      </c>
      <c r="I36" s="30">
        <v>3.3727677489999901</v>
      </c>
      <c r="J36" s="32">
        <v>3.6434948820000201</v>
      </c>
      <c r="K36" s="30">
        <v>3.6869074379999298</v>
      </c>
      <c r="L36" s="32">
        <v>3.8127547279999501</v>
      </c>
      <c r="M36" s="30">
        <v>3.8715170199999398</v>
      </c>
      <c r="N36" s="32">
        <v>4.1111522859999896</v>
      </c>
      <c r="O36" s="30">
        <v>4.1536285270000199</v>
      </c>
      <c r="P36" s="32">
        <v>4.50766953200002</v>
      </c>
      <c r="Q36" s="30">
        <v>4.5581237129999801</v>
      </c>
      <c r="R36" s="32"/>
      <c r="S36" s="30"/>
      <c r="T36" s="32"/>
      <c r="V36" s="32"/>
      <c r="W36" s="30"/>
      <c r="X36" s="32"/>
      <c r="Y36" s="30"/>
      <c r="Z36" s="32"/>
      <c r="AA36" s="30"/>
      <c r="AB36" s="32"/>
      <c r="AC36" s="30"/>
      <c r="AD36" s="36">
        <f t="shared" si="19"/>
        <v>3.4741727130000299</v>
      </c>
      <c r="AE36" s="44">
        <f t="shared" si="1"/>
        <v>1.1050622200000302</v>
      </c>
      <c r="AF36" s="44">
        <f t="shared" si="2"/>
        <v>0.94942276699998995</v>
      </c>
      <c r="AG36" s="44">
        <f t="shared" si="3"/>
        <v>0.27072713300003004</v>
      </c>
      <c r="AH36" s="44">
        <f t="shared" si="4"/>
        <v>0.12584729000002026</v>
      </c>
      <c r="AI36" s="44">
        <f t="shared" si="5"/>
        <v>0.23963526600004981</v>
      </c>
      <c r="AJ36" s="44">
        <f t="shared" si="12"/>
        <v>0.35404100500000002</v>
      </c>
      <c r="AK36" s="30"/>
      <c r="AL36" s="47">
        <f t="shared" si="13"/>
        <v>6.6587261000000009E-2</v>
      </c>
      <c r="AM36" s="47">
        <f t="shared" si="14"/>
        <v>8.5146120999979757E-2</v>
      </c>
      <c r="AN36" s="47">
        <f t="shared" si="15"/>
        <v>8.2598380000040272E-2</v>
      </c>
      <c r="AO36" s="47">
        <f t="shared" si="16"/>
        <v>4.3412555999909674E-2</v>
      </c>
      <c r="AP36" s="47">
        <f t="shared" si="17"/>
        <v>5.8762291999989724E-2</v>
      </c>
      <c r="AQ36" s="47">
        <f t="shared" si="18"/>
        <v>4.2476241000030335E-2</v>
      </c>
      <c r="AR36" s="47">
        <f t="shared" si="20"/>
        <v>5.045418099996013E-2</v>
      </c>
      <c r="AS36" s="30"/>
      <c r="AT36" s="32"/>
      <c r="AU36" s="30"/>
      <c r="AV36" s="32"/>
      <c r="AW36" s="30"/>
      <c r="AX36" s="32"/>
      <c r="AY36" s="30"/>
      <c r="AZ36" s="32"/>
      <c r="BA36" s="30"/>
      <c r="BB36" s="32"/>
      <c r="BC36" s="30"/>
      <c r="BD36" s="32"/>
      <c r="BE36" s="30"/>
    </row>
    <row r="37" spans="1:57" x14ac:dyDescent="0.25">
      <c r="A37" s="8" t="s">
        <v>12</v>
      </c>
      <c r="B37">
        <v>7</v>
      </c>
      <c r="C37">
        <v>37</v>
      </c>
      <c r="D37" s="33">
        <v>0.88998476599999699</v>
      </c>
      <c r="E37" s="31">
        <v>0.96396023700003697</v>
      </c>
      <c r="F37" s="33">
        <v>1.98672590900002</v>
      </c>
      <c r="G37" s="31">
        <v>2.05057387199997</v>
      </c>
      <c r="H37" s="33">
        <v>2.9293067030000599</v>
      </c>
      <c r="I37" s="31">
        <v>2.9793367490000202</v>
      </c>
      <c r="J37" s="33">
        <v>3.2237225239999798</v>
      </c>
      <c r="K37" s="31">
        <v>3.26136917799999</v>
      </c>
      <c r="L37" s="33">
        <v>3.40118349800002</v>
      </c>
      <c r="M37" s="31">
        <v>3.4591229799999601</v>
      </c>
      <c r="N37" s="33">
        <v>3.67173303900005</v>
      </c>
      <c r="O37" s="31">
        <v>3.7300025650000599</v>
      </c>
      <c r="P37" s="33">
        <v>4.0012148389999904</v>
      </c>
      <c r="Q37" s="31">
        <v>4.05108066900004</v>
      </c>
      <c r="R37" s="33"/>
      <c r="S37" s="31"/>
      <c r="T37" s="33"/>
      <c r="V37" s="33"/>
      <c r="W37" s="31"/>
      <c r="X37" s="33"/>
      <c r="Y37" s="31"/>
      <c r="Z37" s="33"/>
      <c r="AA37" s="31"/>
      <c r="AB37" s="33"/>
      <c r="AC37" s="31"/>
      <c r="AD37" s="36">
        <f t="shared" si="19"/>
        <v>3.1610959030000432</v>
      </c>
      <c r="AE37" s="44">
        <f t="shared" si="1"/>
        <v>1.0227656719999829</v>
      </c>
      <c r="AF37" s="44">
        <f t="shared" si="2"/>
        <v>0.87873283100008992</v>
      </c>
      <c r="AG37" s="44">
        <f t="shared" si="3"/>
        <v>0.24438577499995962</v>
      </c>
      <c r="AH37" s="44">
        <f t="shared" si="4"/>
        <v>0.13981432000002991</v>
      </c>
      <c r="AI37" s="44">
        <f t="shared" si="5"/>
        <v>0.21261005900008989</v>
      </c>
      <c r="AJ37" s="44">
        <f t="shared" si="12"/>
        <v>0.27121227399993053</v>
      </c>
      <c r="AK37" s="31"/>
      <c r="AL37" s="47">
        <f t="shared" si="13"/>
        <v>7.3975471000039983E-2</v>
      </c>
      <c r="AM37" s="47">
        <f t="shared" si="14"/>
        <v>6.3847962999949992E-2</v>
      </c>
      <c r="AN37" s="47">
        <f t="shared" si="15"/>
        <v>5.0030045999960304E-2</v>
      </c>
      <c r="AO37" s="47">
        <f t="shared" si="16"/>
        <v>3.7646654000010216E-2</v>
      </c>
      <c r="AP37" s="47">
        <f t="shared" si="17"/>
        <v>5.7939481999940146E-2</v>
      </c>
      <c r="AQ37" s="47">
        <f t="shared" si="18"/>
        <v>5.8269526000009897E-2</v>
      </c>
      <c r="AR37" s="47">
        <f t="shared" si="20"/>
        <v>4.9865830000049627E-2</v>
      </c>
      <c r="AS37" s="31"/>
      <c r="AT37" s="33"/>
      <c r="AU37" s="31"/>
      <c r="AV37" s="33"/>
      <c r="AW37" s="31"/>
      <c r="AX37" s="33"/>
      <c r="AY37" s="31"/>
      <c r="AZ37" s="33"/>
      <c r="BA37" s="31"/>
      <c r="BB37" s="33"/>
      <c r="BC37" s="31"/>
      <c r="BD37" s="33"/>
      <c r="BE37" s="31"/>
    </row>
    <row r="38" spans="1:57" x14ac:dyDescent="0.25">
      <c r="A38" s="8" t="s">
        <v>12</v>
      </c>
      <c r="B38">
        <v>7</v>
      </c>
      <c r="C38">
        <v>38</v>
      </c>
      <c r="D38" s="32">
        <v>0.72155745300005902</v>
      </c>
      <c r="E38" s="30">
        <v>0.77199746700000504</v>
      </c>
      <c r="F38" s="32">
        <v>1.597929012</v>
      </c>
      <c r="G38" s="30">
        <v>1.6879289739999801</v>
      </c>
      <c r="H38" s="32">
        <v>2.6010276299999702</v>
      </c>
      <c r="I38" s="30">
        <v>2.6594999630000302</v>
      </c>
      <c r="J38" s="32">
        <v>2.9721110259999901</v>
      </c>
      <c r="K38" s="30">
        <v>3.0069856700000601</v>
      </c>
      <c r="L38" s="32">
        <v>3.1560247610000198</v>
      </c>
      <c r="M38" s="30">
        <v>3.2073760120000498</v>
      </c>
      <c r="N38" s="32">
        <v>3.42812611600004</v>
      </c>
      <c r="O38" s="30">
        <v>3.4867238240000198</v>
      </c>
      <c r="P38" s="32">
        <v>3.7480800690000202</v>
      </c>
      <c r="Q38" s="30">
        <v>3.8070788759999901</v>
      </c>
      <c r="R38" s="32"/>
      <c r="S38" s="30"/>
      <c r="T38" s="32"/>
      <c r="V38" s="32"/>
      <c r="W38" s="30"/>
      <c r="X38" s="32"/>
      <c r="Y38" s="30"/>
      <c r="Z38" s="32"/>
      <c r="AA38" s="30"/>
      <c r="AB38" s="32"/>
      <c r="AC38" s="30"/>
      <c r="AD38" s="36">
        <f t="shared" si="19"/>
        <v>3.085521422999931</v>
      </c>
      <c r="AE38" s="44">
        <f t="shared" si="1"/>
        <v>0.82593154499999499</v>
      </c>
      <c r="AF38" s="44">
        <f t="shared" si="2"/>
        <v>0.91309865599999007</v>
      </c>
      <c r="AG38" s="44">
        <f t="shared" si="3"/>
        <v>0.31261106299995989</v>
      </c>
      <c r="AH38" s="44">
        <f t="shared" si="4"/>
        <v>0.14903909099995971</v>
      </c>
      <c r="AI38" s="44">
        <f t="shared" si="5"/>
        <v>0.22075010399999018</v>
      </c>
      <c r="AJ38" s="44">
        <f t="shared" si="12"/>
        <v>0.26135624500000043</v>
      </c>
      <c r="AK38" s="30"/>
      <c r="AL38" s="47">
        <f t="shared" si="13"/>
        <v>5.0440013999946021E-2</v>
      </c>
      <c r="AM38" s="47">
        <f t="shared" si="14"/>
        <v>8.999996199998006E-2</v>
      </c>
      <c r="AN38" s="47">
        <f t="shared" si="15"/>
        <v>5.8472333000060051E-2</v>
      </c>
      <c r="AO38" s="47">
        <f t="shared" si="16"/>
        <v>3.487464400007001E-2</v>
      </c>
      <c r="AP38" s="47">
        <f t="shared" si="17"/>
        <v>5.1351251000030018E-2</v>
      </c>
      <c r="AQ38" s="47">
        <f t="shared" si="18"/>
        <v>5.8597707999979765E-2</v>
      </c>
      <c r="AR38" s="47">
        <f t="shared" si="20"/>
        <v>5.8998806999969844E-2</v>
      </c>
      <c r="AS38" s="30"/>
      <c r="AT38" s="32"/>
      <c r="AU38" s="30"/>
      <c r="AV38" s="32"/>
      <c r="AW38" s="30"/>
      <c r="AX38" s="32"/>
      <c r="AY38" s="30"/>
      <c r="AZ38" s="32"/>
      <c r="BA38" s="30"/>
      <c r="BB38" s="32"/>
      <c r="BC38" s="30"/>
      <c r="BD38" s="32"/>
      <c r="BE38" s="30"/>
    </row>
    <row r="39" spans="1:57" x14ac:dyDescent="0.25">
      <c r="A39" s="8" t="s">
        <v>12</v>
      </c>
      <c r="B39">
        <v>7</v>
      </c>
      <c r="C39">
        <v>39</v>
      </c>
      <c r="D39" s="33">
        <v>0.72990652199996398</v>
      </c>
      <c r="E39" s="31">
        <v>0.78861438700005204</v>
      </c>
      <c r="F39" s="33">
        <v>1.7946343300000001</v>
      </c>
      <c r="G39" s="31">
        <v>1.8421037279999799</v>
      </c>
      <c r="H39" s="33">
        <v>2.703236618</v>
      </c>
      <c r="I39" s="31">
        <v>2.7611776270000501</v>
      </c>
      <c r="J39" s="33">
        <v>3.0238212100000501</v>
      </c>
      <c r="K39" s="31">
        <v>3.05772358299998</v>
      </c>
      <c r="L39" s="33">
        <v>3.19402418799995</v>
      </c>
      <c r="M39" s="31">
        <v>3.2362465869999801</v>
      </c>
      <c r="N39" s="33">
        <v>3.4438337779999899</v>
      </c>
      <c r="O39" s="31">
        <v>3.5025117940000401</v>
      </c>
      <c r="P39" s="33">
        <v>3.76411466299998</v>
      </c>
      <c r="Q39" s="31">
        <v>3.8306617429999501</v>
      </c>
      <c r="R39" s="33"/>
      <c r="S39" s="31"/>
      <c r="T39" s="33"/>
      <c r="V39" s="33"/>
      <c r="W39" s="31"/>
      <c r="X39" s="33"/>
      <c r="Y39" s="31"/>
      <c r="Z39" s="33"/>
      <c r="AA39" s="31"/>
      <c r="AB39" s="33"/>
      <c r="AC39" s="31"/>
      <c r="AD39" s="36">
        <f t="shared" si="19"/>
        <v>3.1007552209999862</v>
      </c>
      <c r="AE39" s="44">
        <f t="shared" si="1"/>
        <v>1.0060199429999481</v>
      </c>
      <c r="AF39" s="44">
        <f t="shared" si="2"/>
        <v>0.86113289000002013</v>
      </c>
      <c r="AG39" s="44">
        <f t="shared" si="3"/>
        <v>0.26264358300000001</v>
      </c>
      <c r="AH39" s="44">
        <f t="shared" si="4"/>
        <v>0.13630060499996999</v>
      </c>
      <c r="AI39" s="44">
        <f t="shared" si="5"/>
        <v>0.20758719100000977</v>
      </c>
      <c r="AJ39" s="44">
        <f t="shared" si="12"/>
        <v>0.2616028689999399</v>
      </c>
      <c r="AK39" s="31"/>
      <c r="AL39" s="47">
        <f t="shared" si="13"/>
        <v>5.8707865000088066E-2</v>
      </c>
      <c r="AM39" s="47">
        <f t="shared" si="14"/>
        <v>4.7469397999979845E-2</v>
      </c>
      <c r="AN39" s="47">
        <f t="shared" si="15"/>
        <v>5.7941009000050059E-2</v>
      </c>
      <c r="AO39" s="47">
        <f t="shared" si="16"/>
        <v>3.3902372999929931E-2</v>
      </c>
      <c r="AP39" s="47">
        <f t="shared" si="17"/>
        <v>4.2222399000030109E-2</v>
      </c>
      <c r="AQ39" s="47">
        <f t="shared" si="18"/>
        <v>5.8678016000050182E-2</v>
      </c>
      <c r="AR39" s="47">
        <f t="shared" si="20"/>
        <v>6.6547079999970116E-2</v>
      </c>
      <c r="AS39" s="31"/>
      <c r="AT39" s="33"/>
      <c r="AU39" s="31"/>
      <c r="AV39" s="33"/>
      <c r="AW39" s="31"/>
      <c r="AX39" s="33"/>
      <c r="AY39" s="31"/>
      <c r="AZ39" s="33"/>
      <c r="BA39" s="31"/>
      <c r="BB39" s="33"/>
      <c r="BC39" s="31"/>
      <c r="BD39" s="33"/>
      <c r="BE39" s="31"/>
    </row>
    <row r="40" spans="1:57" x14ac:dyDescent="0.25">
      <c r="A40" s="8" t="s">
        <v>12</v>
      </c>
      <c r="B40">
        <v>7</v>
      </c>
      <c r="C40">
        <v>40</v>
      </c>
      <c r="D40" s="32">
        <v>0.71407106699996303</v>
      </c>
      <c r="E40" s="30">
        <v>0.77255565699999795</v>
      </c>
      <c r="F40" s="32">
        <v>1.92622931400001</v>
      </c>
      <c r="G40" s="30">
        <v>1.9729516649999801</v>
      </c>
      <c r="H40" s="32">
        <v>2.8696767810000599</v>
      </c>
      <c r="I40" s="30">
        <v>2.9199569749999901</v>
      </c>
      <c r="J40" s="32">
        <v>3.20145953600001</v>
      </c>
      <c r="K40" s="30">
        <v>3.2203185920000101</v>
      </c>
      <c r="L40" s="32">
        <v>3.3627740599999898</v>
      </c>
      <c r="M40" s="30">
        <v>3.41083749799997</v>
      </c>
      <c r="N40" s="32">
        <v>3.61768324399997</v>
      </c>
      <c r="O40" s="30">
        <v>3.6687206200000402</v>
      </c>
      <c r="P40" s="32">
        <v>3.9298929630000399</v>
      </c>
      <c r="Q40" s="30">
        <v>3.9878337469999598</v>
      </c>
      <c r="R40" s="32"/>
      <c r="S40" s="30"/>
      <c r="T40" s="32"/>
      <c r="V40" s="32"/>
      <c r="W40" s="30"/>
      <c r="X40" s="32"/>
      <c r="Y40" s="30"/>
      <c r="Z40" s="32"/>
      <c r="AA40" s="30"/>
      <c r="AB40" s="32"/>
      <c r="AC40" s="30"/>
      <c r="AD40" s="36">
        <f t="shared" si="19"/>
        <v>3.2737626799999968</v>
      </c>
      <c r="AE40" s="44">
        <f t="shared" si="1"/>
        <v>1.1536736570000121</v>
      </c>
      <c r="AF40" s="44">
        <f t="shared" si="2"/>
        <v>0.89672511600007976</v>
      </c>
      <c r="AG40" s="44">
        <f t="shared" si="3"/>
        <v>0.28150256100001991</v>
      </c>
      <c r="AH40" s="44">
        <f t="shared" si="4"/>
        <v>0.14245546799997966</v>
      </c>
      <c r="AI40" s="44">
        <f t="shared" si="5"/>
        <v>0.20684574599999994</v>
      </c>
      <c r="AJ40" s="44">
        <f t="shared" si="12"/>
        <v>0.2611723429999997</v>
      </c>
      <c r="AK40" s="30"/>
      <c r="AL40" s="47">
        <f t="shared" si="13"/>
        <v>5.8484590000034919E-2</v>
      </c>
      <c r="AM40" s="47">
        <f t="shared" si="14"/>
        <v>4.672235099997013E-2</v>
      </c>
      <c r="AN40" s="47">
        <f t="shared" si="15"/>
        <v>5.0280193999930223E-2</v>
      </c>
      <c r="AO40" s="47">
        <f t="shared" si="16"/>
        <v>1.8859056000000152E-2</v>
      </c>
      <c r="AP40" s="47">
        <f t="shared" si="17"/>
        <v>4.8063437999980252E-2</v>
      </c>
      <c r="AQ40" s="47">
        <f t="shared" si="18"/>
        <v>5.1037376000070189E-2</v>
      </c>
      <c r="AR40" s="47">
        <f t="shared" si="20"/>
        <v>5.7940783999919976E-2</v>
      </c>
      <c r="AS40" s="30"/>
      <c r="AT40" s="32"/>
      <c r="AU40" s="30"/>
      <c r="AV40" s="32"/>
      <c r="AW40" s="30"/>
      <c r="AX40" s="32"/>
      <c r="AY40" s="30"/>
      <c r="AZ40" s="32"/>
      <c r="BA40" s="30"/>
      <c r="BB40" s="32"/>
      <c r="BC40" s="30"/>
      <c r="BD40" s="32"/>
      <c r="BE40" s="30"/>
    </row>
    <row r="41" spans="1:57" x14ac:dyDescent="0.25">
      <c r="A41" s="8" t="s">
        <v>12</v>
      </c>
      <c r="B41">
        <v>7</v>
      </c>
      <c r="C41">
        <v>41</v>
      </c>
      <c r="D41" s="33">
        <v>0.63940915399996301</v>
      </c>
      <c r="E41" s="31">
        <v>0.72187515099994903</v>
      </c>
      <c r="F41" s="33">
        <v>1.7247144670000101</v>
      </c>
      <c r="G41" s="31">
        <v>1.76697041599993</v>
      </c>
      <c r="H41" s="33">
        <v>2.6455151860000101</v>
      </c>
      <c r="I41" s="31">
        <v>2.6719042390000101</v>
      </c>
      <c r="J41" s="33">
        <v>2.9983086689999201</v>
      </c>
      <c r="K41" s="31">
        <v>3.0064132139999602</v>
      </c>
      <c r="L41" s="33">
        <v>3.1694757899999702</v>
      </c>
      <c r="M41" s="31">
        <v>3.20418210399998</v>
      </c>
      <c r="N41" s="33">
        <v>3.4481237549999801</v>
      </c>
      <c r="O41" s="31">
        <v>3.49066655699994</v>
      </c>
      <c r="P41" s="33">
        <v>3.82867947799991</v>
      </c>
      <c r="Q41" s="31">
        <v>3.8708087809999299</v>
      </c>
      <c r="R41" s="33"/>
      <c r="S41" s="31"/>
      <c r="T41" s="33"/>
      <c r="V41" s="33"/>
      <c r="W41" s="31"/>
      <c r="X41" s="33"/>
      <c r="Y41" s="31"/>
      <c r="Z41" s="33"/>
      <c r="AA41" s="31"/>
      <c r="AB41" s="33"/>
      <c r="AC41" s="31"/>
      <c r="AD41" s="36">
        <f t="shared" si="19"/>
        <v>3.2313996269999667</v>
      </c>
      <c r="AE41" s="44">
        <f t="shared" si="1"/>
        <v>1.002839316000061</v>
      </c>
      <c r="AF41" s="44">
        <f t="shared" si="2"/>
        <v>0.87854477000008013</v>
      </c>
      <c r="AG41" s="44">
        <f t="shared" si="3"/>
        <v>0.32640442999991004</v>
      </c>
      <c r="AH41" s="44">
        <f t="shared" si="4"/>
        <v>0.16306257600000995</v>
      </c>
      <c r="AI41" s="44">
        <f t="shared" si="5"/>
        <v>0.24394165100000009</v>
      </c>
      <c r="AJ41" s="44">
        <f t="shared" si="12"/>
        <v>0.33801292099997005</v>
      </c>
      <c r="AK41" s="31"/>
      <c r="AL41" s="47">
        <f t="shared" si="13"/>
        <v>8.2465996999986024E-2</v>
      </c>
      <c r="AM41" s="47">
        <f t="shared" si="14"/>
        <v>4.2255948999919912E-2</v>
      </c>
      <c r="AN41" s="47">
        <f t="shared" si="15"/>
        <v>2.638905299999994E-2</v>
      </c>
      <c r="AO41" s="47">
        <f t="shared" si="16"/>
        <v>8.1045450000400976E-3</v>
      </c>
      <c r="AP41" s="47">
        <f t="shared" si="17"/>
        <v>3.4706314000009897E-2</v>
      </c>
      <c r="AQ41" s="47">
        <f t="shared" si="18"/>
        <v>4.2542801999959856E-2</v>
      </c>
      <c r="AR41" s="47">
        <f t="shared" si="20"/>
        <v>4.2129303000019824E-2</v>
      </c>
      <c r="AS41" s="31"/>
      <c r="AT41" s="33"/>
      <c r="AU41" s="31"/>
      <c r="AV41" s="33"/>
      <c r="AW41" s="31"/>
      <c r="AX41" s="33"/>
      <c r="AY41" s="31"/>
      <c r="AZ41" s="33"/>
      <c r="BA41" s="31"/>
      <c r="BB41" s="33"/>
      <c r="BC41" s="31"/>
      <c r="BD41" s="33"/>
      <c r="BE41" s="31"/>
    </row>
    <row r="42" spans="1:57" x14ac:dyDescent="0.25">
      <c r="A42" s="8" t="s">
        <v>12</v>
      </c>
      <c r="B42">
        <v>7</v>
      </c>
      <c r="C42">
        <v>42</v>
      </c>
      <c r="D42" s="32">
        <v>0.75411858299992196</v>
      </c>
      <c r="E42" s="30">
        <v>0.82924996600001999</v>
      </c>
      <c r="F42" s="32">
        <v>1.79658803099994</v>
      </c>
      <c r="G42" s="30">
        <v>1.8544156509999501</v>
      </c>
      <c r="H42" s="32">
        <v>2.6976603589999901</v>
      </c>
      <c r="I42" s="30">
        <v>2.74839959500002</v>
      </c>
      <c r="J42" s="32">
        <v>3.0388317129999201</v>
      </c>
      <c r="K42" s="30">
        <v>3.0576678679999501</v>
      </c>
      <c r="L42" s="32">
        <v>3.2079110009999501</v>
      </c>
      <c r="M42" s="30">
        <v>3.25764407399992</v>
      </c>
      <c r="N42" s="32">
        <v>3.48046073599994</v>
      </c>
      <c r="O42" s="30">
        <v>3.5578545409999802</v>
      </c>
      <c r="P42" s="32">
        <v>3.8689464159999698</v>
      </c>
      <c r="Q42" s="30">
        <v>3.9115356359999298</v>
      </c>
      <c r="R42" s="32"/>
      <c r="S42" s="30"/>
      <c r="T42" s="32"/>
      <c r="V42" s="32"/>
      <c r="W42" s="30"/>
      <c r="X42" s="32"/>
      <c r="Y42" s="30"/>
      <c r="Z42" s="32"/>
      <c r="AA42" s="30"/>
      <c r="AB42" s="32"/>
      <c r="AC42" s="30"/>
      <c r="AD42" s="36">
        <f t="shared" si="19"/>
        <v>3.1574170530000076</v>
      </c>
      <c r="AE42" s="44">
        <f t="shared" si="1"/>
        <v>0.96733806499992003</v>
      </c>
      <c r="AF42" s="44">
        <f t="shared" si="2"/>
        <v>0.84324470800004003</v>
      </c>
      <c r="AG42" s="44">
        <f t="shared" si="3"/>
        <v>0.2904321179999001</v>
      </c>
      <c r="AH42" s="44">
        <f t="shared" si="4"/>
        <v>0.15024313300000003</v>
      </c>
      <c r="AI42" s="44">
        <f t="shared" si="5"/>
        <v>0.22281666200002004</v>
      </c>
      <c r="AJ42" s="44">
        <f t="shared" si="12"/>
        <v>0.31109187499998958</v>
      </c>
      <c r="AK42" s="30"/>
      <c r="AL42" s="47">
        <f t="shared" si="13"/>
        <v>7.5131383000098029E-2</v>
      </c>
      <c r="AM42" s="47">
        <f t="shared" si="14"/>
        <v>5.7827620000010072E-2</v>
      </c>
      <c r="AN42" s="47">
        <f t="shared" si="15"/>
        <v>5.073923600002983E-2</v>
      </c>
      <c r="AO42" s="47">
        <f t="shared" si="16"/>
        <v>1.8836155000029997E-2</v>
      </c>
      <c r="AP42" s="47">
        <f t="shared" si="17"/>
        <v>4.9733072999969874E-2</v>
      </c>
      <c r="AQ42" s="47">
        <f t="shared" si="18"/>
        <v>7.7393805000040228E-2</v>
      </c>
      <c r="AR42" s="47">
        <f t="shared" si="20"/>
        <v>4.2589219999960015E-2</v>
      </c>
      <c r="AS42" s="30"/>
      <c r="AT42" s="32"/>
      <c r="AU42" s="30"/>
      <c r="AV42" s="32"/>
      <c r="AW42" s="30"/>
      <c r="AX42" s="32"/>
      <c r="AY42" s="30"/>
      <c r="AZ42" s="32"/>
      <c r="BA42" s="30"/>
      <c r="BB42" s="32"/>
      <c r="BC42" s="30"/>
      <c r="BD42" s="32"/>
      <c r="BE42" s="30"/>
    </row>
    <row r="43" spans="1:57" x14ac:dyDescent="0.25">
      <c r="A43" s="8" t="s">
        <v>12</v>
      </c>
      <c r="B43">
        <v>7</v>
      </c>
      <c r="C43">
        <v>43</v>
      </c>
      <c r="D43" s="33">
        <v>0.744186415000058</v>
      </c>
      <c r="E43" s="31">
        <v>0.80816807400003599</v>
      </c>
      <c r="F43" s="33">
        <v>1.87485275899996</v>
      </c>
      <c r="G43" s="31">
        <v>1.9275842719999901</v>
      </c>
      <c r="H43" s="33">
        <v>2.9661873590000498</v>
      </c>
      <c r="I43" s="31">
        <v>3.016853867</v>
      </c>
      <c r="J43" s="33">
        <v>3.32167032300003</v>
      </c>
      <c r="K43" s="31">
        <v>3.3512363009999699</v>
      </c>
      <c r="L43" s="33">
        <v>3.5050267709999599</v>
      </c>
      <c r="M43" s="31">
        <v>3.5554687</v>
      </c>
      <c r="N43" s="33">
        <v>3.7943331259999602</v>
      </c>
      <c r="O43" s="31">
        <v>3.8473419289999802</v>
      </c>
      <c r="P43" s="33">
        <v>4.11371568399999</v>
      </c>
      <c r="Q43" s="31">
        <v>4.1962379699999701</v>
      </c>
      <c r="R43" s="33"/>
      <c r="S43" s="31"/>
      <c r="T43" s="33"/>
      <c r="V43" s="33"/>
      <c r="W43" s="31"/>
      <c r="X43" s="33"/>
      <c r="Y43" s="31"/>
      <c r="Z43" s="33"/>
      <c r="AA43" s="31"/>
      <c r="AB43" s="33"/>
      <c r="AC43" s="31"/>
      <c r="AD43" s="36">
        <f t="shared" si="19"/>
        <v>3.4520515549999122</v>
      </c>
      <c r="AE43" s="44">
        <f t="shared" si="1"/>
        <v>1.0666846849999239</v>
      </c>
      <c r="AF43" s="44">
        <f t="shared" si="2"/>
        <v>1.0386030870000598</v>
      </c>
      <c r="AG43" s="44">
        <f t="shared" si="3"/>
        <v>0.30481645600002993</v>
      </c>
      <c r="AH43" s="44">
        <f t="shared" si="4"/>
        <v>0.15379046999998991</v>
      </c>
      <c r="AI43" s="44">
        <f t="shared" si="5"/>
        <v>0.23886442599996016</v>
      </c>
      <c r="AJ43" s="44">
        <f t="shared" si="12"/>
        <v>0.26637375500000982</v>
      </c>
      <c r="AK43" s="31"/>
      <c r="AL43" s="47">
        <f t="shared" si="13"/>
        <v>6.3981658999977986E-2</v>
      </c>
      <c r="AM43" s="47">
        <f t="shared" si="14"/>
        <v>5.2731513000030095E-2</v>
      </c>
      <c r="AN43" s="47">
        <f t="shared" si="15"/>
        <v>5.0666507999950205E-2</v>
      </c>
      <c r="AO43" s="47">
        <f t="shared" si="16"/>
        <v>2.9565977999939985E-2</v>
      </c>
      <c r="AP43" s="47">
        <f t="shared" si="17"/>
        <v>5.0441929000040187E-2</v>
      </c>
      <c r="AQ43" s="47">
        <f t="shared" si="18"/>
        <v>5.3008803000019977E-2</v>
      </c>
      <c r="AR43" s="47">
        <f t="shared" si="20"/>
        <v>8.2522285999980127E-2</v>
      </c>
      <c r="AS43" s="31"/>
      <c r="AT43" s="33"/>
      <c r="AU43" s="31"/>
      <c r="AV43" s="33"/>
      <c r="AW43" s="31"/>
      <c r="AX43" s="33"/>
      <c r="AY43" s="31"/>
      <c r="AZ43" s="33"/>
      <c r="BA43" s="31"/>
      <c r="BB43" s="33"/>
      <c r="BC43" s="31"/>
      <c r="BD43" s="33"/>
      <c r="BE43" s="31"/>
    </row>
    <row r="44" spans="1:57" x14ac:dyDescent="0.25">
      <c r="A44" s="8" t="s">
        <v>12</v>
      </c>
      <c r="B44">
        <v>7</v>
      </c>
      <c r="C44">
        <v>44</v>
      </c>
      <c r="D44" s="32">
        <v>0.67886541600000705</v>
      </c>
      <c r="E44" s="30">
        <v>0.74524265599995898</v>
      </c>
      <c r="F44" s="32">
        <v>1.81987217199991</v>
      </c>
      <c r="G44" s="30">
        <v>1.8986472369999701</v>
      </c>
      <c r="H44" s="32">
        <v>2.8992331959999502</v>
      </c>
      <c r="I44" s="30">
        <v>2.96023392099994</v>
      </c>
      <c r="J44" s="32">
        <v>3.2802653969999902</v>
      </c>
      <c r="K44" s="30">
        <v>3.3066473189999201</v>
      </c>
      <c r="L44" s="32">
        <v>3.4575846829999302</v>
      </c>
      <c r="M44" s="30">
        <v>3.51939739499994</v>
      </c>
      <c r="N44" s="32">
        <v>3.7361160429999201</v>
      </c>
      <c r="O44" s="30">
        <v>3.7867745819999001</v>
      </c>
      <c r="P44" s="32">
        <v>4.0488290649999499</v>
      </c>
      <c r="Q44" s="30">
        <v>4.1228625519998996</v>
      </c>
      <c r="R44" s="32"/>
      <c r="S44" s="30"/>
      <c r="T44" s="32"/>
      <c r="V44" s="32"/>
      <c r="W44" s="30"/>
      <c r="X44" s="32"/>
      <c r="Y44" s="30"/>
      <c r="Z44" s="32"/>
      <c r="AA44" s="30"/>
      <c r="AB44" s="32"/>
      <c r="AC44" s="30"/>
      <c r="AD44" s="36">
        <f t="shared" si="19"/>
        <v>3.4439971359998927</v>
      </c>
      <c r="AE44" s="44">
        <f t="shared" si="1"/>
        <v>1.074629515999951</v>
      </c>
      <c r="AF44" s="44">
        <f t="shared" si="2"/>
        <v>1.0005859589999802</v>
      </c>
      <c r="AG44" s="44">
        <f t="shared" si="3"/>
        <v>0.32003147600005022</v>
      </c>
      <c r="AH44" s="44">
        <f t="shared" si="4"/>
        <v>0.15093736400001001</v>
      </c>
      <c r="AI44" s="44">
        <f t="shared" si="5"/>
        <v>0.21671864799998009</v>
      </c>
      <c r="AJ44" s="44">
        <f t="shared" si="12"/>
        <v>0.26205448300004974</v>
      </c>
      <c r="AK44" s="30"/>
      <c r="AL44" s="47">
        <f t="shared" si="13"/>
        <v>6.6377239999951931E-2</v>
      </c>
      <c r="AM44" s="47">
        <f t="shared" si="14"/>
        <v>7.8775065000060041E-2</v>
      </c>
      <c r="AN44" s="47">
        <f t="shared" si="15"/>
        <v>6.1000724999989764E-2</v>
      </c>
      <c r="AO44" s="47">
        <f t="shared" si="16"/>
        <v>2.6381921999929947E-2</v>
      </c>
      <c r="AP44" s="47">
        <f t="shared" si="17"/>
        <v>6.1812712000009817E-2</v>
      </c>
      <c r="AQ44" s="47">
        <f t="shared" si="18"/>
        <v>5.0658538999980074E-2</v>
      </c>
      <c r="AR44" s="47">
        <f t="shared" si="20"/>
        <v>7.4033486999949716E-2</v>
      </c>
      <c r="AS44" s="30"/>
      <c r="AT44" s="32"/>
      <c r="AU44" s="30"/>
      <c r="AV44" s="32"/>
      <c r="AW44" s="30"/>
      <c r="AX44" s="32"/>
      <c r="AY44" s="30"/>
      <c r="AZ44" s="32"/>
      <c r="BA44" s="30"/>
      <c r="BB44" s="32"/>
      <c r="BC44" s="30"/>
      <c r="BD44" s="32"/>
      <c r="BE44" s="30"/>
    </row>
    <row r="45" spans="1:57" x14ac:dyDescent="0.25">
      <c r="A45" s="8" t="s">
        <v>12</v>
      </c>
      <c r="B45">
        <v>7</v>
      </c>
      <c r="C45">
        <v>45</v>
      </c>
      <c r="D45" s="33">
        <v>0.48830709200001299</v>
      </c>
      <c r="E45" s="31">
        <v>0.57401121500004104</v>
      </c>
      <c r="F45" s="33">
        <v>1.70034334700005</v>
      </c>
      <c r="G45" s="31">
        <v>1.7591247560000001</v>
      </c>
      <c r="H45" s="33">
        <v>2.7092662620000199</v>
      </c>
      <c r="I45" s="31">
        <v>2.7597303530000001</v>
      </c>
      <c r="J45" s="33">
        <v>3.0352817120000202</v>
      </c>
      <c r="K45" s="31">
        <v>3.06164630800003</v>
      </c>
      <c r="L45" s="33">
        <v>3.2177365310000101</v>
      </c>
      <c r="M45" s="31">
        <v>3.2605601600000602</v>
      </c>
      <c r="N45" s="33">
        <v>3.5176479770000202</v>
      </c>
      <c r="O45" s="31">
        <v>3.5682004740000299</v>
      </c>
      <c r="P45" s="33">
        <v>3.8837107930000898</v>
      </c>
      <c r="Q45" s="31">
        <v>3.9502591740000499</v>
      </c>
      <c r="R45" s="33"/>
      <c r="S45" s="31"/>
      <c r="T45" s="33"/>
      <c r="V45" s="33"/>
      <c r="W45" s="31"/>
      <c r="X45" s="33"/>
      <c r="Y45" s="31"/>
      <c r="Z45" s="33"/>
      <c r="AA45" s="31"/>
      <c r="AB45" s="33"/>
      <c r="AC45" s="31"/>
      <c r="AD45" s="36">
        <f t="shared" si="19"/>
        <v>3.4619520820000371</v>
      </c>
      <c r="AE45" s="44">
        <f t="shared" si="1"/>
        <v>1.1263321320000088</v>
      </c>
      <c r="AF45" s="44">
        <f t="shared" si="2"/>
        <v>0.95014150600001979</v>
      </c>
      <c r="AG45" s="44">
        <f t="shared" si="3"/>
        <v>0.27555135900002004</v>
      </c>
      <c r="AH45" s="44">
        <f t="shared" si="4"/>
        <v>0.1560902229999801</v>
      </c>
      <c r="AI45" s="44">
        <f t="shared" si="5"/>
        <v>0.25708781699995997</v>
      </c>
      <c r="AJ45" s="44">
        <f t="shared" si="12"/>
        <v>0.31551031900005988</v>
      </c>
      <c r="AK45" s="31"/>
      <c r="AL45" s="47">
        <f t="shared" si="13"/>
        <v>8.5704123000028054E-2</v>
      </c>
      <c r="AM45" s="47">
        <f t="shared" si="14"/>
        <v>5.8781408999950102E-2</v>
      </c>
      <c r="AN45" s="47">
        <f t="shared" si="15"/>
        <v>5.0464090999980282E-2</v>
      </c>
      <c r="AO45" s="47">
        <f t="shared" si="16"/>
        <v>2.6364596000009843E-2</v>
      </c>
      <c r="AP45" s="47">
        <f t="shared" si="17"/>
        <v>4.2823629000050101E-2</v>
      </c>
      <c r="AQ45" s="47">
        <f t="shared" si="18"/>
        <v>5.0552497000009744E-2</v>
      </c>
      <c r="AR45" s="47">
        <f t="shared" si="20"/>
        <v>6.6548380999960077E-2</v>
      </c>
      <c r="AS45" s="31"/>
      <c r="AT45" s="33"/>
      <c r="AU45" s="31"/>
      <c r="AV45" s="33"/>
      <c r="AW45" s="31"/>
      <c r="AX45" s="33"/>
      <c r="AY45" s="31"/>
      <c r="AZ45" s="33"/>
      <c r="BA45" s="31"/>
      <c r="BB45" s="33"/>
      <c r="BC45" s="31"/>
      <c r="BD45" s="33"/>
      <c r="BE45" s="31"/>
    </row>
    <row r="46" spans="1:57" x14ac:dyDescent="0.25">
      <c r="A46" s="8" t="s">
        <v>12</v>
      </c>
      <c r="B46">
        <v>7</v>
      </c>
      <c r="C46">
        <v>46</v>
      </c>
      <c r="D46" s="32">
        <v>0.67902237900000195</v>
      </c>
      <c r="E46" s="30">
        <v>0.74541703800002701</v>
      </c>
      <c r="F46" s="32">
        <v>1.8214037509999299</v>
      </c>
      <c r="G46" s="30">
        <v>1.8614634909999901</v>
      </c>
      <c r="H46" s="32">
        <v>2.9016251159999902</v>
      </c>
      <c r="I46" s="30">
        <v>2.9665462059999701</v>
      </c>
      <c r="J46" s="32">
        <v>3.25172880799993</v>
      </c>
      <c r="K46" s="30">
        <v>3.2973638549999502</v>
      </c>
      <c r="L46" s="32">
        <v>3.4294054699999998</v>
      </c>
      <c r="M46" s="30">
        <v>3.4958828649999898</v>
      </c>
      <c r="N46" s="32">
        <v>3.69962645600003</v>
      </c>
      <c r="O46" s="30">
        <v>3.7661126039999999</v>
      </c>
      <c r="P46" s="32">
        <v>4.041622136</v>
      </c>
      <c r="Q46" s="30">
        <v>4.1001955220000301</v>
      </c>
      <c r="R46" s="32"/>
      <c r="S46" s="30"/>
      <c r="T46" s="32"/>
      <c r="V46" s="32"/>
      <c r="W46" s="30"/>
      <c r="X46" s="32"/>
      <c r="Y46" s="30"/>
      <c r="Z46" s="32"/>
      <c r="AA46" s="30"/>
      <c r="AB46" s="32"/>
      <c r="AC46" s="30"/>
      <c r="AD46" s="36">
        <f t="shared" si="19"/>
        <v>3.4211731430000283</v>
      </c>
      <c r="AE46" s="44">
        <f t="shared" si="1"/>
        <v>1.075986712999903</v>
      </c>
      <c r="AF46" s="44">
        <f t="shared" si="2"/>
        <v>1.0401616250000001</v>
      </c>
      <c r="AG46" s="44">
        <f t="shared" si="3"/>
        <v>0.28518260199995993</v>
      </c>
      <c r="AH46" s="44">
        <f t="shared" si="4"/>
        <v>0.13204161500004963</v>
      </c>
      <c r="AI46" s="44">
        <f t="shared" si="5"/>
        <v>0.20374359100004025</v>
      </c>
      <c r="AJ46" s="44">
        <f t="shared" si="12"/>
        <v>0.27550953200000006</v>
      </c>
      <c r="AK46" s="30"/>
      <c r="AL46" s="47">
        <f t="shared" si="13"/>
        <v>6.6394659000025058E-2</v>
      </c>
      <c r="AM46" s="47">
        <f t="shared" si="14"/>
        <v>4.0059740000060184E-2</v>
      </c>
      <c r="AN46" s="47">
        <f t="shared" si="15"/>
        <v>6.492108999997992E-2</v>
      </c>
      <c r="AO46" s="47">
        <f t="shared" si="16"/>
        <v>4.563504700002019E-2</v>
      </c>
      <c r="AP46" s="47">
        <f t="shared" si="17"/>
        <v>6.6477394999989947E-2</v>
      </c>
      <c r="AQ46" s="47">
        <f t="shared" si="18"/>
        <v>6.648614799996988E-2</v>
      </c>
      <c r="AR46" s="47">
        <f t="shared" si="20"/>
        <v>5.8573386000030148E-2</v>
      </c>
      <c r="AS46" s="30"/>
      <c r="AT46" s="32"/>
      <c r="AU46" s="30"/>
      <c r="AV46" s="32"/>
      <c r="AW46" s="30"/>
      <c r="AX46" s="32"/>
      <c r="AY46" s="30"/>
      <c r="AZ46" s="32"/>
      <c r="BA46" s="30"/>
      <c r="BB46" s="32"/>
      <c r="BC46" s="30"/>
      <c r="BD46" s="32"/>
      <c r="BE46" s="30"/>
    </row>
    <row r="47" spans="1:57" s="2" customFormat="1" x14ac:dyDescent="0.25">
      <c r="A47" s="10" t="s">
        <v>12</v>
      </c>
      <c r="B47" s="2">
        <v>7</v>
      </c>
      <c r="C47" s="2">
        <v>47</v>
      </c>
      <c r="D47" s="33">
        <v>6.8717886040000096</v>
      </c>
      <c r="E47" s="31">
        <v>6.9183448040000703</v>
      </c>
      <c r="F47" s="33">
        <v>7.99700894099999</v>
      </c>
      <c r="G47" s="31">
        <v>8.0235236409999899</v>
      </c>
      <c r="H47" s="33">
        <v>9.11530169700006</v>
      </c>
      <c r="I47" s="31">
        <v>9.1746344670000308</v>
      </c>
      <c r="J47" s="33">
        <v>9.4918457940000192</v>
      </c>
      <c r="K47" s="31">
        <v>9.5264920750000694</v>
      </c>
      <c r="L47" s="33">
        <v>9.6637827470000204</v>
      </c>
      <c r="M47" s="31">
        <v>9.7093163900000192</v>
      </c>
      <c r="N47" s="33">
        <v>9.9349429180000399</v>
      </c>
      <c r="O47" s="31">
        <v>9.9854420380000803</v>
      </c>
      <c r="P47" s="33">
        <v>10.237981292000001</v>
      </c>
      <c r="Q47" s="31">
        <v>10.2959609719999</v>
      </c>
      <c r="R47" s="33"/>
      <c r="S47" s="31"/>
      <c r="T47" s="33"/>
      <c r="U47" s="29"/>
      <c r="V47" s="33"/>
      <c r="W47" s="31"/>
      <c r="X47" s="33"/>
      <c r="Y47" s="31"/>
      <c r="Z47" s="33"/>
      <c r="AA47" s="31"/>
      <c r="AB47" s="33"/>
      <c r="AC47" s="31"/>
      <c r="AD47" s="36">
        <f t="shared" si="19"/>
        <v>3.4241723679998906</v>
      </c>
      <c r="AE47" s="44">
        <f t="shared" si="1"/>
        <v>1.0786641369999197</v>
      </c>
      <c r="AF47" s="44">
        <f t="shared" si="2"/>
        <v>1.0917780560000701</v>
      </c>
      <c r="AG47" s="44">
        <f t="shared" si="3"/>
        <v>0.31721132699998833</v>
      </c>
      <c r="AH47" s="44">
        <f t="shared" si="4"/>
        <v>0.13729067199995093</v>
      </c>
      <c r="AI47" s="44">
        <f t="shared" si="5"/>
        <v>0.2256265280000207</v>
      </c>
      <c r="AJ47" s="44">
        <f t="shared" si="12"/>
        <v>0.25253925399992028</v>
      </c>
      <c r="AK47" s="31"/>
      <c r="AL47" s="47">
        <f t="shared" si="13"/>
        <v>4.6556200000060777E-2</v>
      </c>
      <c r="AM47" s="47">
        <f t="shared" si="14"/>
        <v>2.6514699999999891E-2</v>
      </c>
      <c r="AN47" s="47">
        <f t="shared" si="15"/>
        <v>5.9332769999970836E-2</v>
      </c>
      <c r="AO47" s="47">
        <f t="shared" si="16"/>
        <v>3.4646281000050294E-2</v>
      </c>
      <c r="AP47" s="47">
        <f t="shared" si="17"/>
        <v>4.5533642999998847E-2</v>
      </c>
      <c r="AQ47" s="47">
        <f t="shared" si="18"/>
        <v>5.0499120000040421E-2</v>
      </c>
      <c r="AR47" s="47">
        <f t="shared" si="20"/>
        <v>5.7979679999899503E-2</v>
      </c>
      <c r="AS47" s="31"/>
      <c r="AT47" s="33"/>
      <c r="AU47" s="31"/>
      <c r="AV47" s="33"/>
      <c r="AW47" s="31"/>
      <c r="AX47" s="33"/>
      <c r="AY47" s="31"/>
      <c r="AZ47" s="33"/>
      <c r="BA47" s="31"/>
      <c r="BB47" s="33"/>
      <c r="BC47" s="31"/>
      <c r="BD47" s="33"/>
      <c r="BE47" s="31"/>
    </row>
    <row r="48" spans="1:57" s="2" customFormat="1" x14ac:dyDescent="0.25">
      <c r="A48" s="10" t="s">
        <v>12</v>
      </c>
      <c r="B48" s="2">
        <v>7</v>
      </c>
      <c r="C48" s="2">
        <v>48</v>
      </c>
      <c r="D48" s="32">
        <v>0.88762342999996202</v>
      </c>
      <c r="E48" s="30">
        <v>0.96173134299999596</v>
      </c>
      <c r="F48" s="32">
        <v>2.2367363949999799</v>
      </c>
      <c r="G48" s="30">
        <v>2.29909498799997</v>
      </c>
      <c r="H48" s="32">
        <v>3.53400929499991</v>
      </c>
      <c r="I48" s="30">
        <v>3.57338063899999</v>
      </c>
      <c r="J48" s="32">
        <v>3.92938844599996</v>
      </c>
      <c r="K48" s="30">
        <v>3.9714550300000102</v>
      </c>
      <c r="L48" s="32">
        <v>4.1161566969999503</v>
      </c>
      <c r="M48" s="30">
        <v>4.15493801299999</v>
      </c>
      <c r="N48" s="32">
        <v>4.3496402969999499</v>
      </c>
      <c r="O48" s="30">
        <v>4.4082696749999197</v>
      </c>
      <c r="P48" s="32">
        <v>4.6705062869999603</v>
      </c>
      <c r="Q48" s="30">
        <v>4.73636800899998</v>
      </c>
      <c r="R48" s="32"/>
      <c r="S48" s="30"/>
      <c r="T48" s="32"/>
      <c r="U48" s="29"/>
      <c r="V48" s="32"/>
      <c r="W48" s="30"/>
      <c r="X48" s="32"/>
      <c r="Y48" s="30"/>
      <c r="Z48" s="32"/>
      <c r="AA48" s="30"/>
      <c r="AB48" s="32"/>
      <c r="AC48" s="30"/>
      <c r="AD48" s="36">
        <f t="shared" si="19"/>
        <v>3.8487445790000181</v>
      </c>
      <c r="AE48" s="44">
        <f t="shared" si="1"/>
        <v>1.275005051999984</v>
      </c>
      <c r="AF48" s="44">
        <f t="shared" si="2"/>
        <v>1.23491430699994</v>
      </c>
      <c r="AG48" s="44">
        <f t="shared" si="3"/>
        <v>0.35600780699996992</v>
      </c>
      <c r="AH48" s="44">
        <f t="shared" si="4"/>
        <v>0.14470166699994014</v>
      </c>
      <c r="AI48" s="44">
        <f t="shared" si="5"/>
        <v>0.19470228399995992</v>
      </c>
      <c r="AJ48" s="44">
        <f t="shared" si="12"/>
        <v>0.26223661200004056</v>
      </c>
      <c r="AK48" s="30"/>
      <c r="AL48" s="47">
        <f t="shared" si="13"/>
        <v>7.4107913000033943E-2</v>
      </c>
      <c r="AM48" s="47">
        <f t="shared" si="14"/>
        <v>6.2358592999990137E-2</v>
      </c>
      <c r="AN48" s="47">
        <f t="shared" si="15"/>
        <v>3.9371344000080022E-2</v>
      </c>
      <c r="AO48" s="47">
        <f t="shared" si="16"/>
        <v>4.2066584000050256E-2</v>
      </c>
      <c r="AP48" s="47">
        <f t="shared" si="17"/>
        <v>3.8781316000039645E-2</v>
      </c>
      <c r="AQ48" s="47">
        <f t="shared" si="18"/>
        <v>5.8629377999969812E-2</v>
      </c>
      <c r="AR48" s="47">
        <f t="shared" si="20"/>
        <v>6.5861722000019718E-2</v>
      </c>
      <c r="AS48" s="30"/>
      <c r="AT48" s="32"/>
      <c r="AU48" s="30"/>
      <c r="AV48" s="32"/>
      <c r="AW48" s="30"/>
      <c r="AX48" s="32"/>
      <c r="AY48" s="30"/>
      <c r="AZ48" s="32"/>
      <c r="BA48" s="30"/>
      <c r="BB48" s="32"/>
      <c r="BC48" s="30"/>
      <c r="BD48" s="32"/>
      <c r="BE48" s="30"/>
    </row>
    <row r="49" spans="1:57" s="2" customFormat="1" x14ac:dyDescent="0.25">
      <c r="A49" s="10" t="s">
        <v>12</v>
      </c>
      <c r="B49" s="2">
        <v>7</v>
      </c>
      <c r="C49" s="2">
        <v>49</v>
      </c>
      <c r="D49" s="33">
        <v>0.76747708500010903</v>
      </c>
      <c r="E49" s="31">
        <v>0.84156230700000301</v>
      </c>
      <c r="F49" s="33">
        <v>2.00222674500003</v>
      </c>
      <c r="G49" s="31">
        <v>2.0706778099999998</v>
      </c>
      <c r="H49" s="33">
        <v>3.2164481750000902</v>
      </c>
      <c r="I49" s="31">
        <v>3.2661889620000002</v>
      </c>
      <c r="J49" s="33">
        <v>3.5906138690000899</v>
      </c>
      <c r="K49" s="31">
        <v>3.6329667770000902</v>
      </c>
      <c r="L49" s="33">
        <v>3.8014842250000802</v>
      </c>
      <c r="M49" s="31">
        <v>3.8434210400000599</v>
      </c>
      <c r="N49" s="33">
        <v>4.1144421549999999</v>
      </c>
      <c r="O49" s="31">
        <v>4.1645872830000599</v>
      </c>
      <c r="P49" s="33">
        <v>4.4315490009999996</v>
      </c>
      <c r="Q49" s="31">
        <v>4.4977471840001</v>
      </c>
      <c r="R49" s="33"/>
      <c r="S49" s="31"/>
      <c r="T49" s="33"/>
      <c r="U49" s="29"/>
      <c r="V49" s="33"/>
      <c r="W49" s="31"/>
      <c r="X49" s="33"/>
      <c r="Y49" s="31"/>
      <c r="Z49" s="33"/>
      <c r="AA49" s="31"/>
      <c r="AB49" s="33"/>
      <c r="AC49" s="31"/>
      <c r="AD49" s="36">
        <f t="shared" si="19"/>
        <v>3.7302700989999908</v>
      </c>
      <c r="AE49" s="44">
        <f t="shared" si="1"/>
        <v>1.1606644380000271</v>
      </c>
      <c r="AF49" s="44">
        <f t="shared" si="2"/>
        <v>1.1457703650000903</v>
      </c>
      <c r="AG49" s="44">
        <f t="shared" si="3"/>
        <v>0.32442490700008975</v>
      </c>
      <c r="AH49" s="44">
        <f t="shared" si="4"/>
        <v>0.16851744799999002</v>
      </c>
      <c r="AI49" s="44">
        <f t="shared" si="5"/>
        <v>0.27102111499993997</v>
      </c>
      <c r="AJ49" s="44">
        <f t="shared" si="12"/>
        <v>0.26696171799993973</v>
      </c>
      <c r="AK49" s="31"/>
      <c r="AL49" s="47">
        <f t="shared" si="13"/>
        <v>7.408522199989398E-2</v>
      </c>
      <c r="AM49" s="47">
        <f t="shared" si="14"/>
        <v>6.8451064999969891E-2</v>
      </c>
      <c r="AN49" s="47">
        <f t="shared" si="15"/>
        <v>4.9740786999910025E-2</v>
      </c>
      <c r="AO49" s="47">
        <f t="shared" si="16"/>
        <v>4.2352908000000244E-2</v>
      </c>
      <c r="AP49" s="47">
        <f t="shared" si="17"/>
        <v>4.1936814999979699E-2</v>
      </c>
      <c r="AQ49" s="47">
        <f t="shared" si="18"/>
        <v>5.0145128000059991E-2</v>
      </c>
      <c r="AR49" s="47">
        <f t="shared" si="20"/>
        <v>6.6198183000100386E-2</v>
      </c>
      <c r="AS49" s="31"/>
      <c r="AT49" s="33"/>
      <c r="AU49" s="31"/>
      <c r="AV49" s="33"/>
      <c r="AW49" s="31"/>
      <c r="AX49" s="33"/>
      <c r="AY49" s="31"/>
      <c r="AZ49" s="33"/>
      <c r="BA49" s="31"/>
      <c r="BB49" s="33"/>
      <c r="BC49" s="31"/>
      <c r="BD49" s="33"/>
      <c r="BE49" s="31"/>
    </row>
    <row r="50" spans="1:57" s="2" customFormat="1" x14ac:dyDescent="0.25">
      <c r="A50" s="10" t="s">
        <v>12</v>
      </c>
      <c r="B50" s="2">
        <v>7</v>
      </c>
      <c r="C50" s="2">
        <v>50</v>
      </c>
      <c r="D50" s="32">
        <v>0.79754145399999699</v>
      </c>
      <c r="E50" s="30">
        <v>0.86392398399993897</v>
      </c>
      <c r="F50" s="32">
        <v>2.2468960759999801</v>
      </c>
      <c r="G50" s="30">
        <v>2.3015731649999198</v>
      </c>
      <c r="H50" s="32">
        <v>3.4841365959999799</v>
      </c>
      <c r="I50" s="30">
        <v>3.5502862259999102</v>
      </c>
      <c r="J50" s="32">
        <v>4.0010626869999397</v>
      </c>
      <c r="K50" s="30">
        <v>4.0548043889999601</v>
      </c>
      <c r="L50" s="32">
        <v>4.2135959499998901</v>
      </c>
      <c r="M50" s="30">
        <v>4.2562326169999096</v>
      </c>
      <c r="N50" s="32">
        <v>4.5270004929999397</v>
      </c>
      <c r="O50" s="30">
        <v>4.5695088969999897</v>
      </c>
      <c r="P50" s="32">
        <v>4.8492679629999804</v>
      </c>
      <c r="Q50" s="30">
        <v>4.9155533589999996</v>
      </c>
      <c r="R50" s="32"/>
      <c r="S50" s="30"/>
      <c r="T50" s="32"/>
      <c r="U50" s="29"/>
      <c r="V50" s="32"/>
      <c r="W50" s="30"/>
      <c r="X50" s="32"/>
      <c r="Y50" s="30"/>
      <c r="Z50" s="32"/>
      <c r="AA50" s="30"/>
      <c r="AB50" s="32"/>
      <c r="AC50" s="30"/>
      <c r="AD50" s="36">
        <f t="shared" si="19"/>
        <v>4.118011905000003</v>
      </c>
      <c r="AE50" s="44">
        <f t="shared" si="1"/>
        <v>1.382972092000041</v>
      </c>
      <c r="AF50" s="44">
        <f t="shared" si="2"/>
        <v>1.1825634310000601</v>
      </c>
      <c r="AG50" s="44">
        <f t="shared" si="3"/>
        <v>0.45077646100002955</v>
      </c>
      <c r="AH50" s="44">
        <f t="shared" si="4"/>
        <v>0.15879156099992997</v>
      </c>
      <c r="AI50" s="44">
        <f t="shared" si="5"/>
        <v>0.27076787600003005</v>
      </c>
      <c r="AJ50" s="44">
        <f t="shared" si="12"/>
        <v>0.27975906599999067</v>
      </c>
      <c r="AK50" s="30"/>
      <c r="AL50" s="47">
        <f t="shared" si="13"/>
        <v>6.6382529999941986E-2</v>
      </c>
      <c r="AM50" s="47">
        <f t="shared" si="14"/>
        <v>5.4677088999939727E-2</v>
      </c>
      <c r="AN50" s="47">
        <f t="shared" si="15"/>
        <v>6.6149629999930237E-2</v>
      </c>
      <c r="AO50" s="47">
        <f t="shared" si="16"/>
        <v>5.3741702000020375E-2</v>
      </c>
      <c r="AP50" s="47">
        <f t="shared" si="17"/>
        <v>4.2636667000019557E-2</v>
      </c>
      <c r="AQ50" s="47">
        <f t="shared" si="18"/>
        <v>4.2508404000050071E-2</v>
      </c>
      <c r="AR50" s="47">
        <f t="shared" si="20"/>
        <v>6.6285396000019148E-2</v>
      </c>
      <c r="AS50" s="30"/>
      <c r="AT50" s="32"/>
      <c r="AU50" s="30"/>
      <c r="AV50" s="32"/>
      <c r="AW50" s="30"/>
      <c r="AX50" s="32"/>
      <c r="AY50" s="30"/>
      <c r="AZ50" s="32"/>
      <c r="BA50" s="30"/>
      <c r="BB50" s="32"/>
      <c r="BC50" s="30"/>
      <c r="BD50" s="32"/>
      <c r="BE50" s="30"/>
    </row>
    <row r="51" spans="1:57" s="2" customFormat="1" x14ac:dyDescent="0.25">
      <c r="A51" s="10" t="s">
        <v>12</v>
      </c>
      <c r="B51" s="2">
        <v>7</v>
      </c>
      <c r="C51" s="2">
        <v>51</v>
      </c>
      <c r="D51" s="33">
        <v>0.736740632000078</v>
      </c>
      <c r="E51" s="31">
        <v>0.81147520500007797</v>
      </c>
      <c r="F51" s="33">
        <v>1.9253355060000099</v>
      </c>
      <c r="G51" s="31">
        <v>2.00339898800007</v>
      </c>
      <c r="H51" s="33">
        <v>3.2192554790000201</v>
      </c>
      <c r="I51" s="31">
        <v>3.2720326099999899</v>
      </c>
      <c r="J51" s="33">
        <v>3.6766634699999901</v>
      </c>
      <c r="K51" s="31">
        <v>3.7113157280000402</v>
      </c>
      <c r="L51" s="33">
        <v>3.8658702150000801</v>
      </c>
      <c r="M51" s="31">
        <v>3.9163804240000601</v>
      </c>
      <c r="N51" s="33">
        <v>4.1511417440000198</v>
      </c>
      <c r="O51" s="31">
        <v>4.2019587540000796</v>
      </c>
      <c r="P51" s="33">
        <v>4.5048134570000604</v>
      </c>
      <c r="Q51" s="31">
        <v>4.5670194269999902</v>
      </c>
      <c r="R51" s="33"/>
      <c r="S51" s="31"/>
      <c r="T51" s="33"/>
      <c r="U51" s="29"/>
      <c r="V51" s="33"/>
      <c r="W51" s="31"/>
      <c r="X51" s="33"/>
      <c r="Y51" s="31"/>
      <c r="Z51" s="33"/>
      <c r="AA51" s="31"/>
      <c r="AB51" s="33"/>
      <c r="AC51" s="31"/>
      <c r="AD51" s="36">
        <f t="shared" si="19"/>
        <v>3.830278794999912</v>
      </c>
      <c r="AE51" s="44">
        <f t="shared" si="1"/>
        <v>1.1138603009999319</v>
      </c>
      <c r="AF51" s="44">
        <f t="shared" si="2"/>
        <v>1.2158564909999501</v>
      </c>
      <c r="AG51" s="44">
        <f t="shared" si="3"/>
        <v>0.40463086000000015</v>
      </c>
      <c r="AH51" s="44">
        <f t="shared" si="4"/>
        <v>0.15455448700003993</v>
      </c>
      <c r="AI51" s="44">
        <f t="shared" si="5"/>
        <v>0.23476131999995964</v>
      </c>
      <c r="AJ51" s="44">
        <f t="shared" si="12"/>
        <v>0.30285470299998085</v>
      </c>
      <c r="AK51" s="31"/>
      <c r="AL51" s="47">
        <f t="shared" si="13"/>
        <v>7.4734572999999971E-2</v>
      </c>
      <c r="AM51" s="47">
        <f t="shared" si="14"/>
        <v>7.806348200006008E-2</v>
      </c>
      <c r="AN51" s="47">
        <f t="shared" si="15"/>
        <v>5.2777130999969835E-2</v>
      </c>
      <c r="AO51" s="47">
        <f t="shared" si="16"/>
        <v>3.4652258000050118E-2</v>
      </c>
      <c r="AP51" s="47">
        <f t="shared" si="17"/>
        <v>5.0510208999980044E-2</v>
      </c>
      <c r="AQ51" s="47">
        <f t="shared" si="18"/>
        <v>5.0817010000059781E-2</v>
      </c>
      <c r="AR51" s="47">
        <f t="shared" si="20"/>
        <v>6.2205969999929778E-2</v>
      </c>
      <c r="AS51" s="31"/>
      <c r="AT51" s="33"/>
      <c r="AU51" s="31"/>
      <c r="AV51" s="33"/>
      <c r="AW51" s="31"/>
      <c r="AX51" s="33"/>
      <c r="AY51" s="31"/>
      <c r="AZ51" s="33"/>
      <c r="BA51" s="31"/>
      <c r="BB51" s="33"/>
      <c r="BC51" s="31"/>
      <c r="BD51" s="33"/>
      <c r="BE51" s="31"/>
    </row>
    <row r="52" spans="1:57" s="2" customFormat="1" x14ac:dyDescent="0.25">
      <c r="A52" s="10" t="s">
        <v>12</v>
      </c>
      <c r="B52" s="2">
        <v>7</v>
      </c>
      <c r="C52" s="2">
        <v>52</v>
      </c>
      <c r="D52" s="32">
        <v>6.1416207360000499</v>
      </c>
      <c r="E52" s="30">
        <v>6.1722402650000197</v>
      </c>
      <c r="F52" s="32">
        <v>7.2910060779999997</v>
      </c>
      <c r="G52" s="30">
        <v>7.3584059050000397</v>
      </c>
      <c r="H52" s="32">
        <v>8.5126461260000497</v>
      </c>
      <c r="I52" s="30">
        <v>8.5676905600000701</v>
      </c>
      <c r="J52" s="32">
        <v>8.9495926840000894</v>
      </c>
      <c r="K52" s="30">
        <v>8.9758712910000895</v>
      </c>
      <c r="L52" s="32">
        <v>9.1343036020000401</v>
      </c>
      <c r="M52" s="30">
        <v>9.1688836180001001</v>
      </c>
      <c r="N52" s="32">
        <v>9.4074823250000392</v>
      </c>
      <c r="O52" s="30">
        <v>9.4665509180000509</v>
      </c>
      <c r="P52" s="32">
        <v>9.6881697820000401</v>
      </c>
      <c r="Q52" s="30">
        <v>9.7624691490000206</v>
      </c>
      <c r="R52" s="32"/>
      <c r="S52" s="30"/>
      <c r="T52" s="32"/>
      <c r="U52" s="29"/>
      <c r="V52" s="32"/>
      <c r="W52" s="30"/>
      <c r="X52" s="32"/>
      <c r="Y52" s="30"/>
      <c r="Z52" s="32"/>
      <c r="AA52" s="30"/>
      <c r="AB52" s="32"/>
      <c r="AC52" s="30"/>
      <c r="AD52" s="36">
        <f t="shared" si="19"/>
        <v>3.6208484129999707</v>
      </c>
      <c r="AE52" s="44">
        <f t="shared" si="1"/>
        <v>1.11876581299998</v>
      </c>
      <c r="AF52" s="44">
        <f t="shared" si="2"/>
        <v>1.15424022100001</v>
      </c>
      <c r="AG52" s="44">
        <f t="shared" si="3"/>
        <v>0.38190212400001933</v>
      </c>
      <c r="AH52" s="44">
        <f t="shared" si="4"/>
        <v>0.15843231099995059</v>
      </c>
      <c r="AI52" s="44">
        <f t="shared" si="5"/>
        <v>0.23859870699993913</v>
      </c>
      <c r="AJ52" s="44">
        <f t="shared" si="12"/>
        <v>0.2216188639999892</v>
      </c>
      <c r="AK52" s="30"/>
      <c r="AL52" s="47">
        <f t="shared" si="13"/>
        <v>3.0619528999969781E-2</v>
      </c>
      <c r="AM52" s="47">
        <f t="shared" si="14"/>
        <v>6.7399827000039991E-2</v>
      </c>
      <c r="AN52" s="47">
        <f t="shared" si="15"/>
        <v>5.5044434000020459E-2</v>
      </c>
      <c r="AO52" s="47">
        <f t="shared" si="16"/>
        <v>2.6278607000000065E-2</v>
      </c>
      <c r="AP52" s="47">
        <f t="shared" si="17"/>
        <v>3.4580016000059999E-2</v>
      </c>
      <c r="AQ52" s="47">
        <f t="shared" si="18"/>
        <v>5.906859300001166E-2</v>
      </c>
      <c r="AR52" s="47">
        <f t="shared" si="20"/>
        <v>7.4299366999980521E-2</v>
      </c>
      <c r="AS52" s="30"/>
      <c r="AT52" s="32"/>
      <c r="AU52" s="30"/>
      <c r="AV52" s="32"/>
      <c r="AW52" s="30"/>
      <c r="AX52" s="32"/>
      <c r="AY52" s="30"/>
      <c r="AZ52" s="32"/>
      <c r="BA52" s="30"/>
      <c r="BB52" s="32"/>
      <c r="BC52" s="30"/>
      <c r="BD52" s="32"/>
      <c r="BE52" s="30"/>
    </row>
    <row r="53" spans="1:57" s="2" customFormat="1" x14ac:dyDescent="0.25">
      <c r="A53" s="10" t="s">
        <v>12</v>
      </c>
      <c r="B53" s="2">
        <v>7</v>
      </c>
      <c r="C53" s="2">
        <v>53</v>
      </c>
      <c r="D53" s="33">
        <v>0.55856025900004602</v>
      </c>
      <c r="E53" s="31">
        <v>0.62446925900007899</v>
      </c>
      <c r="F53" s="33">
        <v>1.7705127280000801</v>
      </c>
      <c r="G53" s="31">
        <v>1.8367557490000701</v>
      </c>
      <c r="H53" s="33">
        <v>2.91232860700006</v>
      </c>
      <c r="I53" s="31">
        <v>2.98493902400002</v>
      </c>
      <c r="J53" s="33">
        <v>3.3540628379999999</v>
      </c>
      <c r="K53" s="31">
        <v>3.3882350109999999</v>
      </c>
      <c r="L53" s="33">
        <v>3.5427610020000202</v>
      </c>
      <c r="M53" s="31">
        <v>3.5771205370000398</v>
      </c>
      <c r="N53" s="33">
        <v>3.80727256900001</v>
      </c>
      <c r="O53" s="31">
        <v>3.8899510050000501</v>
      </c>
      <c r="P53" s="33">
        <v>4.1315678360000403</v>
      </c>
      <c r="Q53" s="31">
        <v>4.20624314100007</v>
      </c>
      <c r="R53" s="33"/>
      <c r="S53" s="31"/>
      <c r="T53" s="33"/>
      <c r="U53" s="29"/>
      <c r="V53" s="33"/>
      <c r="W53" s="31"/>
      <c r="X53" s="33"/>
      <c r="Y53" s="31"/>
      <c r="Z53" s="33"/>
      <c r="AA53" s="31"/>
      <c r="AB53" s="33"/>
      <c r="AC53" s="31"/>
      <c r="AD53" s="36">
        <f t="shared" si="19"/>
        <v>3.6476828820000238</v>
      </c>
      <c r="AE53" s="44">
        <f t="shared" si="1"/>
        <v>1.1460434690000012</v>
      </c>
      <c r="AF53" s="44">
        <f t="shared" si="2"/>
        <v>1.0755728579999899</v>
      </c>
      <c r="AG53" s="44">
        <f t="shared" si="3"/>
        <v>0.36912381399997996</v>
      </c>
      <c r="AH53" s="44">
        <f t="shared" si="4"/>
        <v>0.15452599100002029</v>
      </c>
      <c r="AI53" s="44">
        <f t="shared" si="5"/>
        <v>0.23015203199997014</v>
      </c>
      <c r="AJ53" s="44">
        <f t="shared" si="12"/>
        <v>0.24161683099999021</v>
      </c>
      <c r="AK53" s="31"/>
      <c r="AL53" s="47">
        <f t="shared" si="13"/>
        <v>6.5909000000032969E-2</v>
      </c>
      <c r="AM53" s="47">
        <f t="shared" si="14"/>
        <v>6.6243020999990021E-2</v>
      </c>
      <c r="AN53" s="47">
        <f t="shared" si="15"/>
        <v>7.2610416999959959E-2</v>
      </c>
      <c r="AO53" s="47">
        <f t="shared" si="16"/>
        <v>3.4172172999999972E-2</v>
      </c>
      <c r="AP53" s="47">
        <f t="shared" si="17"/>
        <v>3.4359535000019648E-2</v>
      </c>
      <c r="AQ53" s="47">
        <f t="shared" si="18"/>
        <v>8.2678436000040101E-2</v>
      </c>
      <c r="AR53" s="47">
        <f t="shared" si="20"/>
        <v>7.4675305000029724E-2</v>
      </c>
      <c r="AS53" s="31"/>
      <c r="AT53" s="33"/>
      <c r="AU53" s="31"/>
      <c r="AV53" s="33"/>
      <c r="AW53" s="31"/>
      <c r="AX53" s="33"/>
      <c r="AY53" s="31"/>
      <c r="AZ53" s="33"/>
      <c r="BA53" s="31"/>
      <c r="BB53" s="33"/>
      <c r="BC53" s="31"/>
      <c r="BD53" s="33"/>
      <c r="BE53" s="31"/>
    </row>
    <row r="54" spans="1:57" s="2" customFormat="1" x14ac:dyDescent="0.25">
      <c r="A54" s="10" t="s">
        <v>12</v>
      </c>
      <c r="B54" s="2">
        <v>7</v>
      </c>
      <c r="C54" s="2">
        <v>54</v>
      </c>
      <c r="D54" s="32">
        <v>0.68374409799991998</v>
      </c>
      <c r="E54" s="30">
        <v>0.757788377999986</v>
      </c>
      <c r="F54" s="32">
        <v>1.9775137839999299</v>
      </c>
      <c r="G54" s="30">
        <v>2.05466483599991</v>
      </c>
      <c r="H54" s="32">
        <v>3.5044303959999699</v>
      </c>
      <c r="I54" s="30">
        <v>3.55627657399998</v>
      </c>
      <c r="J54" s="32">
        <v>3.9792436519999201</v>
      </c>
      <c r="K54" s="30">
        <v>4.01377343199999</v>
      </c>
      <c r="L54" s="32">
        <v>4.1637893729999798</v>
      </c>
      <c r="M54" s="30">
        <v>4.1981089029999303</v>
      </c>
      <c r="N54" s="32">
        <v>4.4595847889998996</v>
      </c>
      <c r="O54" s="30">
        <v>4.5185756209999601</v>
      </c>
      <c r="P54" s="32">
        <v>4.8591698379999499</v>
      </c>
      <c r="Q54" s="30">
        <v>4.9230191119999001</v>
      </c>
      <c r="R54" s="32"/>
      <c r="S54" s="30"/>
      <c r="T54" s="32"/>
      <c r="U54" s="29"/>
      <c r="V54" s="32"/>
      <c r="W54" s="30"/>
      <c r="X54" s="32"/>
      <c r="Y54" s="30"/>
      <c r="Z54" s="32"/>
      <c r="AA54" s="30"/>
      <c r="AB54" s="32"/>
      <c r="AC54" s="30"/>
      <c r="AD54" s="36">
        <f t="shared" si="19"/>
        <v>4.23927501399998</v>
      </c>
      <c r="AE54" s="44">
        <f t="shared" si="1"/>
        <v>1.2197254059999438</v>
      </c>
      <c r="AF54" s="44">
        <f t="shared" si="2"/>
        <v>1.4497655600000598</v>
      </c>
      <c r="AG54" s="44">
        <f t="shared" si="3"/>
        <v>0.42296707799994016</v>
      </c>
      <c r="AH54" s="44">
        <f t="shared" si="4"/>
        <v>0.15001594099998972</v>
      </c>
      <c r="AI54" s="44">
        <f t="shared" si="5"/>
        <v>0.26147588599996929</v>
      </c>
      <c r="AJ54" s="44">
        <f t="shared" si="12"/>
        <v>0.34059421699998982</v>
      </c>
      <c r="AK54" s="30"/>
      <c r="AL54" s="47">
        <f t="shared" si="13"/>
        <v>7.4044280000066021E-2</v>
      </c>
      <c r="AM54" s="47">
        <f t="shared" si="14"/>
        <v>7.7151051999980069E-2</v>
      </c>
      <c r="AN54" s="47">
        <f t="shared" si="15"/>
        <v>5.1846178000010124E-2</v>
      </c>
      <c r="AO54" s="47">
        <f t="shared" si="16"/>
        <v>3.4529780000069898E-2</v>
      </c>
      <c r="AP54" s="47">
        <f t="shared" si="17"/>
        <v>3.4319529999950582E-2</v>
      </c>
      <c r="AQ54" s="47">
        <f t="shared" si="18"/>
        <v>5.89908320000605E-2</v>
      </c>
      <c r="AR54" s="47">
        <f t="shared" si="20"/>
        <v>6.3849273999950107E-2</v>
      </c>
      <c r="AS54" s="30"/>
      <c r="AT54" s="32"/>
      <c r="AU54" s="30"/>
      <c r="AV54" s="32"/>
      <c r="AW54" s="30"/>
      <c r="AX54" s="32"/>
      <c r="AY54" s="30"/>
      <c r="AZ54" s="32"/>
      <c r="BA54" s="30"/>
      <c r="BB54" s="32"/>
      <c r="BC54" s="30"/>
      <c r="BD54" s="32"/>
      <c r="BE54" s="30"/>
    </row>
    <row r="55" spans="1:57" s="2" customFormat="1" x14ac:dyDescent="0.25">
      <c r="A55" s="10" t="s">
        <v>12</v>
      </c>
      <c r="B55" s="2">
        <v>7</v>
      </c>
      <c r="C55" s="2">
        <v>55</v>
      </c>
      <c r="D55" s="33">
        <v>0.635480774000029</v>
      </c>
      <c r="E55" s="31">
        <v>0.69503686100006201</v>
      </c>
      <c r="F55" s="33">
        <v>1.6626987880000501</v>
      </c>
      <c r="G55" s="31">
        <v>1.7286487060000499</v>
      </c>
      <c r="H55" s="33">
        <v>2.7497752120000301</v>
      </c>
      <c r="I55" s="31">
        <v>2.7918130240000201</v>
      </c>
      <c r="J55" s="33">
        <v>3.0582235689999999</v>
      </c>
      <c r="K55" s="31">
        <v>3.1004065630000901</v>
      </c>
      <c r="L55" s="33">
        <v>3.2414192730000102</v>
      </c>
      <c r="M55" s="31">
        <v>3.27574588800007</v>
      </c>
      <c r="N55" s="33">
        <v>3.4705463040000901</v>
      </c>
      <c r="O55" s="31">
        <v>3.5128266180000698</v>
      </c>
      <c r="P55" s="33">
        <v>3.7672611440000301</v>
      </c>
      <c r="Q55" s="31">
        <v>3.8285193770000201</v>
      </c>
      <c r="R55" s="33"/>
      <c r="S55" s="31"/>
      <c r="T55" s="33"/>
      <c r="U55" s="29"/>
      <c r="V55" s="33"/>
      <c r="W55" s="31"/>
      <c r="X55" s="33"/>
      <c r="Y55" s="31"/>
      <c r="Z55" s="33"/>
      <c r="AA55" s="31"/>
      <c r="AB55" s="33"/>
      <c r="AC55" s="31"/>
      <c r="AD55" s="36">
        <f t="shared" si="19"/>
        <v>3.1930386029999909</v>
      </c>
      <c r="AE55" s="44">
        <f t="shared" si="1"/>
        <v>0.9676619269999881</v>
      </c>
      <c r="AF55" s="44">
        <f t="shared" si="2"/>
        <v>1.0211265059999801</v>
      </c>
      <c r="AG55" s="44">
        <f t="shared" si="3"/>
        <v>0.26641054499997985</v>
      </c>
      <c r="AH55" s="44">
        <f t="shared" si="4"/>
        <v>0.14101270999992011</v>
      </c>
      <c r="AI55" s="44">
        <f t="shared" si="5"/>
        <v>0.19480041600002007</v>
      </c>
      <c r="AJ55" s="44">
        <f t="shared" si="12"/>
        <v>0.2544345259999603</v>
      </c>
      <c r="AK55" s="31"/>
      <c r="AL55" s="47">
        <f t="shared" si="13"/>
        <v>5.9556087000033009E-2</v>
      </c>
      <c r="AM55" s="47">
        <f t="shared" si="14"/>
        <v>6.594991799999983E-2</v>
      </c>
      <c r="AN55" s="47">
        <f t="shared" si="15"/>
        <v>4.2037811999990016E-2</v>
      </c>
      <c r="AO55" s="47">
        <f t="shared" si="16"/>
        <v>4.2182994000090179E-2</v>
      </c>
      <c r="AP55" s="47">
        <f t="shared" si="17"/>
        <v>3.4326615000059846E-2</v>
      </c>
      <c r="AQ55" s="47">
        <f t="shared" si="18"/>
        <v>4.2280313999979668E-2</v>
      </c>
      <c r="AR55" s="47">
        <f t="shared" si="20"/>
        <v>6.1258232999990003E-2</v>
      </c>
      <c r="AS55" s="31"/>
      <c r="AT55" s="33"/>
      <c r="AU55" s="31"/>
      <c r="AV55" s="33"/>
      <c r="AW55" s="31"/>
      <c r="AX55" s="33"/>
      <c r="AY55" s="31"/>
      <c r="AZ55" s="33"/>
      <c r="BA55" s="31"/>
      <c r="BB55" s="33"/>
      <c r="BC55" s="31"/>
      <c r="BD55" s="33"/>
      <c r="BE55" s="31"/>
    </row>
    <row r="56" spans="1:57" s="2" customFormat="1" x14ac:dyDescent="0.25">
      <c r="A56" s="10" t="s">
        <v>12</v>
      </c>
      <c r="B56" s="2">
        <v>7</v>
      </c>
      <c r="C56" s="2">
        <v>56</v>
      </c>
      <c r="D56" s="32">
        <v>0.63183865099995196</v>
      </c>
      <c r="E56" s="30">
        <v>0.674275258999955</v>
      </c>
      <c r="F56" s="32">
        <v>1.5717828449999101</v>
      </c>
      <c r="G56" s="30">
        <v>1.6292276689999801</v>
      </c>
      <c r="H56" s="32">
        <v>2.2074090419999899</v>
      </c>
      <c r="I56" s="30">
        <v>2.2818351019999401</v>
      </c>
      <c r="J56" s="32">
        <v>2.7674823419999899</v>
      </c>
      <c r="K56" s="30">
        <v>2.80276708199994</v>
      </c>
      <c r="L56" s="32">
        <v>2.9434703629999599</v>
      </c>
      <c r="M56" s="30">
        <v>2.9782676019999599</v>
      </c>
      <c r="N56" s="32">
        <v>3.19862156399995</v>
      </c>
      <c r="O56" s="30">
        <v>3.2332870299999201</v>
      </c>
      <c r="P56" s="32">
        <v>3.4640248439999302</v>
      </c>
      <c r="Q56" s="30">
        <v>3.5145244249999901</v>
      </c>
      <c r="R56" s="32"/>
      <c r="S56" s="30"/>
      <c r="T56" s="32"/>
      <c r="U56" s="29"/>
      <c r="V56" s="32"/>
      <c r="W56" s="30"/>
      <c r="X56" s="32"/>
      <c r="Y56" s="30"/>
      <c r="Z56" s="32"/>
      <c r="AA56" s="30"/>
      <c r="AB56" s="32"/>
      <c r="AC56" s="30"/>
      <c r="AD56" s="36">
        <f t="shared" si="19"/>
        <v>2.8826857740000382</v>
      </c>
      <c r="AE56" s="44">
        <f t="shared" si="1"/>
        <v>0.89750758599995506</v>
      </c>
      <c r="AF56" s="44">
        <f t="shared" si="2"/>
        <v>0.57818137300000982</v>
      </c>
      <c r="AG56" s="44">
        <f t="shared" si="3"/>
        <v>0.48564724000004977</v>
      </c>
      <c r="AH56" s="44">
        <f t="shared" si="4"/>
        <v>0.14070328100001994</v>
      </c>
      <c r="AI56" s="44">
        <f t="shared" si="5"/>
        <v>0.22035396199999013</v>
      </c>
      <c r="AJ56" s="44">
        <f t="shared" si="12"/>
        <v>0.23073781400001003</v>
      </c>
      <c r="AK56" s="30"/>
      <c r="AL56" s="47">
        <f t="shared" si="13"/>
        <v>4.243660800000304E-2</v>
      </c>
      <c r="AM56" s="47">
        <f t="shared" si="14"/>
        <v>5.7444824000070005E-2</v>
      </c>
      <c r="AN56" s="47">
        <f t="shared" si="15"/>
        <v>7.4426059999950223E-2</v>
      </c>
      <c r="AO56" s="47">
        <f t="shared" si="16"/>
        <v>3.5284739999950077E-2</v>
      </c>
      <c r="AP56" s="47">
        <f t="shared" si="17"/>
        <v>3.479723899999998E-2</v>
      </c>
      <c r="AQ56" s="47">
        <f t="shared" si="18"/>
        <v>3.4665465999970113E-2</v>
      </c>
      <c r="AR56" s="47">
        <f t="shared" si="20"/>
        <v>5.0499581000059912E-2</v>
      </c>
      <c r="AS56" s="30"/>
      <c r="AT56" s="32"/>
      <c r="AU56" s="30"/>
      <c r="AV56" s="32"/>
      <c r="AW56" s="30"/>
      <c r="AX56" s="32"/>
      <c r="AY56" s="30"/>
      <c r="AZ56" s="32"/>
      <c r="BA56" s="30"/>
      <c r="BB56" s="32"/>
      <c r="BC56" s="30"/>
      <c r="BD56" s="32"/>
      <c r="BE56" s="30"/>
    </row>
    <row r="57" spans="1:57" s="2" customFormat="1" x14ac:dyDescent="0.25">
      <c r="A57" s="10" t="s">
        <v>12</v>
      </c>
      <c r="B57" s="2">
        <v>7</v>
      </c>
      <c r="C57" s="2">
        <v>57</v>
      </c>
      <c r="D57" s="33">
        <v>12.7315768629999</v>
      </c>
      <c r="E57" s="31">
        <v>12.7860993169999</v>
      </c>
      <c r="F57" s="33">
        <v>13.912573532</v>
      </c>
      <c r="G57" s="31">
        <v>13.9706645779999</v>
      </c>
      <c r="H57" s="33">
        <v>14.936005055000001</v>
      </c>
      <c r="I57" s="31">
        <v>15.0018871419999</v>
      </c>
      <c r="J57" s="33">
        <v>15.2346376629999</v>
      </c>
      <c r="K57" s="31">
        <v>15.268746647999899</v>
      </c>
      <c r="L57" s="33">
        <v>15.40876656</v>
      </c>
      <c r="M57" s="31">
        <v>15.458957593999999</v>
      </c>
      <c r="N57" s="33">
        <v>15.6737282279999</v>
      </c>
      <c r="O57" s="31">
        <v>15.7240268109999</v>
      </c>
      <c r="P57" s="33">
        <v>15.963143383999901</v>
      </c>
      <c r="Q57" s="31">
        <v>16.045766607000001</v>
      </c>
      <c r="R57" s="33"/>
      <c r="S57" s="31"/>
      <c r="T57" s="33"/>
      <c r="U57" s="29"/>
      <c r="V57" s="33"/>
      <c r="W57" s="31"/>
      <c r="X57" s="33"/>
      <c r="Y57" s="31"/>
      <c r="Z57" s="33"/>
      <c r="AA57" s="31"/>
      <c r="AB57" s="33"/>
      <c r="AC57" s="31"/>
      <c r="AD57" s="36">
        <f t="shared" si="19"/>
        <v>3.3141897440001014</v>
      </c>
      <c r="AE57" s="44">
        <f t="shared" si="1"/>
        <v>1.1264742150000995</v>
      </c>
      <c r="AF57" s="44">
        <f t="shared" si="2"/>
        <v>0.96534047700010106</v>
      </c>
      <c r="AG57" s="44">
        <f t="shared" si="3"/>
        <v>0.23275052099999982</v>
      </c>
      <c r="AH57" s="44">
        <f t="shared" si="4"/>
        <v>0.14001991200010089</v>
      </c>
      <c r="AI57" s="44">
        <f t="shared" si="5"/>
        <v>0.21477063399990115</v>
      </c>
      <c r="AJ57" s="44">
        <f t="shared" si="12"/>
        <v>0.23911657300000044</v>
      </c>
      <c r="AK57" s="31"/>
      <c r="AL57" s="47">
        <f t="shared" si="13"/>
        <v>5.4522454000000664E-2</v>
      </c>
      <c r="AM57" s="47">
        <f t="shared" si="14"/>
        <v>5.8091045999900004E-2</v>
      </c>
      <c r="AN57" s="47">
        <f t="shared" si="15"/>
        <v>6.5882086999899059E-2</v>
      </c>
      <c r="AO57" s="47">
        <f t="shared" si="16"/>
        <v>3.4108984999999592E-2</v>
      </c>
      <c r="AP57" s="47">
        <f t="shared" si="17"/>
        <v>5.0191033999999135E-2</v>
      </c>
      <c r="AQ57" s="47">
        <f t="shared" si="18"/>
        <v>5.0298583000000008E-2</v>
      </c>
      <c r="AR57" s="47">
        <f t="shared" si="20"/>
        <v>8.2623223000100054E-2</v>
      </c>
      <c r="AS57" s="31"/>
      <c r="AT57" s="33"/>
      <c r="AU57" s="31"/>
      <c r="AV57" s="33"/>
      <c r="AW57" s="31"/>
      <c r="AX57" s="33"/>
      <c r="AY57" s="31"/>
      <c r="AZ57" s="33"/>
      <c r="BA57" s="31"/>
      <c r="BB57" s="33"/>
      <c r="BC57" s="31"/>
      <c r="BD57" s="33"/>
      <c r="BE57" s="31"/>
    </row>
    <row r="58" spans="1:57" s="2" customFormat="1" x14ac:dyDescent="0.25">
      <c r="A58" s="10" t="s">
        <v>12</v>
      </c>
      <c r="B58" s="2">
        <v>7</v>
      </c>
      <c r="C58" s="2">
        <v>58</v>
      </c>
      <c r="D58" s="32">
        <v>3.5666623380000102</v>
      </c>
      <c r="E58" s="30">
        <v>3.6254956390000599</v>
      </c>
      <c r="F58" s="32">
        <v>4.6763112190000102</v>
      </c>
      <c r="G58" s="30">
        <v>4.74524150500008</v>
      </c>
      <c r="H58" s="32">
        <v>5.7308369120000799</v>
      </c>
      <c r="I58" s="30">
        <v>5.7890071990000198</v>
      </c>
      <c r="J58" s="32">
        <v>6.0443540810000496</v>
      </c>
      <c r="K58" s="30">
        <v>6.0944808789999998</v>
      </c>
      <c r="L58" s="32">
        <v>6.2534218980000498</v>
      </c>
      <c r="M58" s="30">
        <v>6.3035004240000401</v>
      </c>
      <c r="N58" s="32">
        <v>6.5741955629999804</v>
      </c>
      <c r="O58" s="30">
        <v>6.6565229710000704</v>
      </c>
      <c r="P58" s="32">
        <v>6.9102472550000504</v>
      </c>
      <c r="Q58" s="30">
        <v>6.9760105860000197</v>
      </c>
      <c r="R58" s="32"/>
      <c r="S58" s="30"/>
      <c r="T58" s="32"/>
      <c r="U58" s="29"/>
      <c r="V58" s="32"/>
      <c r="W58" s="30"/>
      <c r="X58" s="32"/>
      <c r="Y58" s="30"/>
      <c r="Z58" s="32"/>
      <c r="AA58" s="30"/>
      <c r="AB58" s="32"/>
      <c r="AC58" s="30"/>
      <c r="AD58" s="36">
        <f t="shared" si="19"/>
        <v>3.4093482480000095</v>
      </c>
      <c r="AE58" s="44">
        <f t="shared" si="1"/>
        <v>1.0508155799999503</v>
      </c>
      <c r="AF58" s="44">
        <f t="shared" si="2"/>
        <v>0.98559540699999992</v>
      </c>
      <c r="AG58" s="44">
        <f t="shared" si="3"/>
        <v>0.25534688200002975</v>
      </c>
      <c r="AH58" s="44">
        <f t="shared" si="4"/>
        <v>0.15894101900004998</v>
      </c>
      <c r="AI58" s="44">
        <f t="shared" si="5"/>
        <v>0.27069513899994035</v>
      </c>
      <c r="AJ58" s="44">
        <f t="shared" si="12"/>
        <v>0.25372428399998004</v>
      </c>
      <c r="AK58" s="30"/>
      <c r="AL58" s="47">
        <f t="shared" si="13"/>
        <v>5.8833301000049687E-2</v>
      </c>
      <c r="AM58" s="47">
        <f t="shared" si="14"/>
        <v>6.8930286000069785E-2</v>
      </c>
      <c r="AN58" s="47">
        <f t="shared" si="15"/>
        <v>5.8170286999939869E-2</v>
      </c>
      <c r="AO58" s="47">
        <f t="shared" si="16"/>
        <v>5.0126797999950234E-2</v>
      </c>
      <c r="AP58" s="47">
        <f t="shared" si="17"/>
        <v>5.0078525999990298E-2</v>
      </c>
      <c r="AQ58" s="47">
        <f t="shared" si="18"/>
        <v>8.2327408000089974E-2</v>
      </c>
      <c r="AR58" s="47">
        <f t="shared" si="20"/>
        <v>6.5763330999969227E-2</v>
      </c>
      <c r="AS58" s="30"/>
      <c r="AT58" s="32"/>
      <c r="AU58" s="30"/>
      <c r="AV58" s="32"/>
      <c r="AW58" s="30"/>
      <c r="AX58" s="32"/>
      <c r="AY58" s="30"/>
      <c r="AZ58" s="32"/>
      <c r="BA58" s="30"/>
      <c r="BB58" s="32"/>
      <c r="BC58" s="30"/>
      <c r="BD58" s="32"/>
      <c r="BE58" s="30"/>
    </row>
    <row r="59" spans="1:57" s="2" customFormat="1" x14ac:dyDescent="0.25">
      <c r="A59" s="10" t="s">
        <v>12</v>
      </c>
      <c r="B59" s="2">
        <v>7</v>
      </c>
      <c r="C59" s="2">
        <v>59</v>
      </c>
      <c r="D59" s="33">
        <v>0.69486638700004699</v>
      </c>
      <c r="E59" s="31">
        <v>0.74476460200003203</v>
      </c>
      <c r="F59" s="33">
        <v>1.9083906030000399</v>
      </c>
      <c r="G59" s="31">
        <v>1.98787752500004</v>
      </c>
      <c r="H59" s="33">
        <v>2.9199892730000498</v>
      </c>
      <c r="I59" s="31">
        <v>2.9939513489999801</v>
      </c>
      <c r="J59" s="33">
        <v>3.3456793130000002</v>
      </c>
      <c r="K59" s="31">
        <v>3.38029522500005</v>
      </c>
      <c r="L59" s="33">
        <v>3.5306366429999798</v>
      </c>
      <c r="M59" s="31">
        <v>3.584028934</v>
      </c>
      <c r="N59" s="33">
        <v>3.81355972300002</v>
      </c>
      <c r="O59" s="31">
        <v>3.8807742530000202</v>
      </c>
      <c r="P59" s="33">
        <v>4.1437277579999501</v>
      </c>
      <c r="Q59" s="31">
        <v>4.2264382590000196</v>
      </c>
      <c r="R59" s="33"/>
      <c r="S59" s="31"/>
      <c r="T59" s="33"/>
      <c r="U59" s="29"/>
      <c r="V59" s="33"/>
      <c r="W59" s="31"/>
      <c r="X59" s="33"/>
      <c r="Y59" s="31"/>
      <c r="Z59" s="33"/>
      <c r="AA59" s="31"/>
      <c r="AB59" s="33"/>
      <c r="AC59" s="31"/>
      <c r="AD59" s="36">
        <f t="shared" si="19"/>
        <v>3.5315718719999727</v>
      </c>
      <c r="AE59" s="44">
        <f t="shared" si="1"/>
        <v>1.1636260010000079</v>
      </c>
      <c r="AF59" s="44">
        <f t="shared" si="2"/>
        <v>0.93211174800000984</v>
      </c>
      <c r="AG59" s="44">
        <f t="shared" si="3"/>
        <v>0.35172796400002015</v>
      </c>
      <c r="AH59" s="44">
        <f t="shared" si="4"/>
        <v>0.15034141799992984</v>
      </c>
      <c r="AI59" s="44">
        <f t="shared" si="5"/>
        <v>0.22953078900002</v>
      </c>
      <c r="AJ59" s="44">
        <f t="shared" si="12"/>
        <v>0.26295350499992987</v>
      </c>
      <c r="AK59" s="31"/>
      <c r="AL59" s="47">
        <f t="shared" si="13"/>
        <v>4.9898214999985036E-2</v>
      </c>
      <c r="AM59" s="47">
        <f t="shared" si="14"/>
        <v>7.9486922000000071E-2</v>
      </c>
      <c r="AN59" s="47">
        <f t="shared" si="15"/>
        <v>7.396207599993021E-2</v>
      </c>
      <c r="AO59" s="47">
        <f t="shared" si="16"/>
        <v>3.4615912000049764E-2</v>
      </c>
      <c r="AP59" s="47">
        <f t="shared" si="17"/>
        <v>5.3392291000020187E-2</v>
      </c>
      <c r="AQ59" s="47">
        <f t="shared" si="18"/>
        <v>6.7214530000000217E-2</v>
      </c>
      <c r="AR59" s="47">
        <f t="shared" si="20"/>
        <v>8.2710501000069492E-2</v>
      </c>
      <c r="AS59" s="31"/>
      <c r="AT59" s="33"/>
      <c r="AU59" s="31"/>
      <c r="AV59" s="33"/>
      <c r="AW59" s="31"/>
      <c r="AX59" s="33"/>
      <c r="AY59" s="31"/>
      <c r="AZ59" s="33"/>
      <c r="BA59" s="31"/>
      <c r="BB59" s="33"/>
      <c r="BC59" s="31"/>
      <c r="BD59" s="33"/>
      <c r="BE59" s="31"/>
    </row>
    <row r="60" spans="1:57" s="2" customFormat="1" x14ac:dyDescent="0.25">
      <c r="A60" s="10" t="s">
        <v>12</v>
      </c>
      <c r="B60" s="2">
        <v>7</v>
      </c>
      <c r="C60" s="2">
        <v>60</v>
      </c>
      <c r="D60" s="32">
        <v>0.61418799200009699</v>
      </c>
      <c r="E60" s="30">
        <v>0.66609336200008296</v>
      </c>
      <c r="F60" s="32">
        <v>1.7742050720000799</v>
      </c>
      <c r="G60" s="30">
        <v>1.85655331999998</v>
      </c>
      <c r="H60" s="32">
        <v>2.95203535500002</v>
      </c>
      <c r="I60" s="30">
        <v>2.97364740400007</v>
      </c>
      <c r="J60" s="32">
        <v>3.2843549480001002</v>
      </c>
      <c r="K60" s="30">
        <v>3.3118196920000802</v>
      </c>
      <c r="L60" s="32">
        <v>3.4614800500000902</v>
      </c>
      <c r="M60" s="30">
        <v>3.5111665290000902</v>
      </c>
      <c r="N60" s="32">
        <v>3.737723576</v>
      </c>
      <c r="O60" s="30">
        <v>3.7878574759999899</v>
      </c>
      <c r="P60" s="32">
        <v>4.0458227640000297</v>
      </c>
      <c r="Q60" s="30">
        <v>4.1270032730000104</v>
      </c>
      <c r="R60" s="32"/>
      <c r="S60" s="30"/>
      <c r="T60" s="32"/>
      <c r="U60" s="29"/>
      <c r="V60" s="32"/>
      <c r="W60" s="30"/>
      <c r="X60" s="32"/>
      <c r="Y60" s="30"/>
      <c r="Z60" s="32"/>
      <c r="AA60" s="30"/>
      <c r="AB60" s="32"/>
      <c r="AC60" s="30"/>
      <c r="AD60" s="36">
        <f t="shared" si="19"/>
        <v>3.5128152809999134</v>
      </c>
      <c r="AE60" s="44">
        <f t="shared" si="1"/>
        <v>1.1081117099999971</v>
      </c>
      <c r="AF60" s="44">
        <f t="shared" si="2"/>
        <v>1.09548203500004</v>
      </c>
      <c r="AG60" s="44">
        <f t="shared" si="3"/>
        <v>0.3107075440000302</v>
      </c>
      <c r="AH60" s="44">
        <f t="shared" si="4"/>
        <v>0.14966035800000999</v>
      </c>
      <c r="AI60" s="44">
        <f t="shared" si="5"/>
        <v>0.22655704699990986</v>
      </c>
      <c r="AJ60" s="44">
        <f t="shared" si="12"/>
        <v>0.25796528800003982</v>
      </c>
      <c r="AK60" s="30"/>
      <c r="AL60" s="47">
        <f t="shared" si="13"/>
        <v>5.1905369999985962E-2</v>
      </c>
      <c r="AM60" s="47">
        <f t="shared" si="14"/>
        <v>8.2348247999900037E-2</v>
      </c>
      <c r="AN60" s="47">
        <f t="shared" si="15"/>
        <v>2.1612049000049982E-2</v>
      </c>
      <c r="AO60" s="47">
        <f t="shared" si="16"/>
        <v>2.7464743999980001E-2</v>
      </c>
      <c r="AP60" s="47">
        <f t="shared" si="17"/>
        <v>4.9686479000000006E-2</v>
      </c>
      <c r="AQ60" s="47">
        <f t="shared" si="18"/>
        <v>5.013389999998985E-2</v>
      </c>
      <c r="AR60" s="47">
        <f t="shared" si="20"/>
        <v>8.1180508999980638E-2</v>
      </c>
      <c r="AS60" s="30"/>
      <c r="AT60" s="32"/>
      <c r="AU60" s="30"/>
      <c r="AV60" s="32"/>
      <c r="AW60" s="30"/>
      <c r="AX60" s="32"/>
      <c r="AY60" s="30"/>
      <c r="AZ60" s="32"/>
      <c r="BA60" s="30"/>
      <c r="BB60" s="32"/>
      <c r="BC60" s="30"/>
      <c r="BD60" s="32"/>
      <c r="BE60" s="30"/>
    </row>
    <row r="61" spans="1:57" s="2" customFormat="1" x14ac:dyDescent="0.25">
      <c r="A61" s="10" t="s">
        <v>12</v>
      </c>
      <c r="B61" s="2">
        <v>7</v>
      </c>
      <c r="C61" s="2">
        <v>61</v>
      </c>
      <c r="D61" s="33">
        <v>1.16245141399997</v>
      </c>
      <c r="E61" s="31">
        <v>1.21582451300002</v>
      </c>
      <c r="F61" s="33">
        <v>2.2758318200000001</v>
      </c>
      <c r="G61" s="31">
        <v>2.347042289</v>
      </c>
      <c r="H61" s="33">
        <v>3.4414568189999901</v>
      </c>
      <c r="I61" s="31">
        <v>3.4903315590000799</v>
      </c>
      <c r="J61" s="33">
        <v>3.7964375000000201</v>
      </c>
      <c r="K61" s="31">
        <v>3.81485416400005</v>
      </c>
      <c r="L61" s="33">
        <v>3.9613898900000701</v>
      </c>
      <c r="M61" s="31">
        <v>4.0150771849999902</v>
      </c>
      <c r="N61" s="33">
        <v>4.2554299939999902</v>
      </c>
      <c r="O61" s="31">
        <v>4.3050056750000696</v>
      </c>
      <c r="P61" s="33">
        <v>4.5800069410000699</v>
      </c>
      <c r="Q61" s="31">
        <v>4.6547361430000302</v>
      </c>
      <c r="R61" s="33"/>
      <c r="S61" s="31"/>
      <c r="T61" s="33"/>
      <c r="U61" s="29"/>
      <c r="V61" s="33"/>
      <c r="W61" s="31"/>
      <c r="X61" s="33"/>
      <c r="Y61" s="31"/>
      <c r="Z61" s="33"/>
      <c r="AA61" s="31"/>
      <c r="AB61" s="33"/>
      <c r="AC61" s="31">
        <v>1</v>
      </c>
      <c r="AD61" s="36">
        <f t="shared" si="19"/>
        <v>3.49228472900006</v>
      </c>
      <c r="AE61" s="44">
        <f t="shared" si="1"/>
        <v>1.06000730699998</v>
      </c>
      <c r="AF61" s="44">
        <f t="shared" si="2"/>
        <v>1.0944145299999901</v>
      </c>
      <c r="AG61" s="44">
        <f t="shared" si="3"/>
        <v>0.30610594099994026</v>
      </c>
      <c r="AH61" s="44">
        <f t="shared" si="4"/>
        <v>0.14653572600002018</v>
      </c>
      <c r="AI61" s="44">
        <f t="shared" si="5"/>
        <v>0.240352809</v>
      </c>
      <c r="AJ61" s="44">
        <f t="shared" si="12"/>
        <v>0.2750012660000003</v>
      </c>
      <c r="AK61" s="31"/>
      <c r="AL61" s="47">
        <f t="shared" si="13"/>
        <v>5.337309900005005E-2</v>
      </c>
      <c r="AM61" s="47">
        <f t="shared" si="14"/>
        <v>7.1210468999999943E-2</v>
      </c>
      <c r="AN61" s="47">
        <f t="shared" si="15"/>
        <v>4.8874740000089734E-2</v>
      </c>
      <c r="AO61" s="47">
        <f t="shared" si="16"/>
        <v>1.8416664000029837E-2</v>
      </c>
      <c r="AP61" s="47">
        <f t="shared" si="17"/>
        <v>5.3687294999920088E-2</v>
      </c>
      <c r="AQ61" s="47">
        <f t="shared" si="18"/>
        <v>4.9575681000079364E-2</v>
      </c>
      <c r="AR61" s="47">
        <f t="shared" si="20"/>
        <v>7.472920199996036E-2</v>
      </c>
      <c r="AS61" s="31"/>
      <c r="AT61" s="33"/>
      <c r="AU61" s="31"/>
      <c r="AV61" s="33"/>
      <c r="AW61" s="31"/>
      <c r="AX61" s="33"/>
      <c r="AY61" s="31"/>
      <c r="AZ61" s="33"/>
      <c r="BA61" s="31"/>
      <c r="BB61" s="33"/>
      <c r="BC61" s="31"/>
      <c r="BD61" s="33"/>
      <c r="BE61" s="31"/>
    </row>
    <row r="62" spans="1:57" x14ac:dyDescent="0.25">
      <c r="A62" s="8" t="s">
        <v>13</v>
      </c>
      <c r="B62">
        <v>8</v>
      </c>
      <c r="C62">
        <v>62</v>
      </c>
      <c r="D62" s="32">
        <v>35.596287322000002</v>
      </c>
      <c r="E62" s="30">
        <v>35.674372224999999</v>
      </c>
      <c r="F62" s="32">
        <v>36.001735089</v>
      </c>
      <c r="G62" s="30">
        <v>36.076593058</v>
      </c>
      <c r="H62" s="32">
        <v>36.241102695000102</v>
      </c>
      <c r="I62" s="30">
        <v>36.302560610999898</v>
      </c>
      <c r="J62" s="32">
        <v>36.527444535000001</v>
      </c>
      <c r="K62" s="30">
        <v>36.618585092000103</v>
      </c>
      <c r="L62" s="32">
        <v>37.141181498000101</v>
      </c>
      <c r="M62" s="30">
        <v>37.266646756</v>
      </c>
      <c r="N62" s="32">
        <v>37.581493317000103</v>
      </c>
      <c r="O62" s="30">
        <v>37.672243268000102</v>
      </c>
      <c r="P62" s="32">
        <v>37.814290715000197</v>
      </c>
      <c r="Q62" s="30">
        <v>37.869838058000099</v>
      </c>
      <c r="R62" s="32">
        <v>38.077425564000102</v>
      </c>
      <c r="S62" s="30">
        <v>38.159509204000102</v>
      </c>
      <c r="T62" s="32"/>
      <c r="U62" s="30"/>
      <c r="V62" s="32"/>
      <c r="X62" s="32"/>
      <c r="Y62" s="30"/>
      <c r="Z62" s="32"/>
      <c r="AA62" s="30"/>
      <c r="AB62" s="32"/>
      <c r="AC62" s="30">
        <v>2</v>
      </c>
      <c r="AD62" s="36">
        <f t="shared" si="19"/>
        <v>2.2735507360000966</v>
      </c>
      <c r="AE62" s="44">
        <f t="shared" si="1"/>
        <v>0.32736286400000125</v>
      </c>
      <c r="AF62" s="44">
        <f t="shared" si="2"/>
        <v>0.16450963700010135</v>
      </c>
      <c r="AG62" s="44">
        <f t="shared" si="3"/>
        <v>0.22488392400010326</v>
      </c>
      <c r="AH62" s="44">
        <f t="shared" si="4"/>
        <v>0.52259640599999813</v>
      </c>
      <c r="AI62" s="44">
        <f t="shared" si="5"/>
        <v>0.31484656100010255</v>
      </c>
      <c r="AJ62" s="44">
        <f t="shared" ref="AJ62:AJ89" si="21">P62-O62</f>
        <v>0.14204744700009542</v>
      </c>
      <c r="AL62" s="47">
        <f t="shared" si="13"/>
        <v>7.8084902999997041E-2</v>
      </c>
      <c r="AM62" s="47">
        <f t="shared" si="14"/>
        <v>7.4857968999999969E-2</v>
      </c>
      <c r="AN62" s="47">
        <f t="shared" si="15"/>
        <v>6.1457915999795887E-2</v>
      </c>
      <c r="AO62" s="47">
        <f t="shared" si="16"/>
        <v>9.1140557000102262E-2</v>
      </c>
      <c r="AP62" s="47">
        <f t="shared" si="17"/>
        <v>0.12546525799989894</v>
      </c>
      <c r="AQ62" s="47">
        <f t="shared" si="18"/>
        <v>9.0749950999999385E-2</v>
      </c>
      <c r="AR62" s="47">
        <f t="shared" si="20"/>
        <v>5.5547342999901161E-2</v>
      </c>
      <c r="AS62" s="47">
        <f>S62-R62</f>
        <v>8.2083640000000457E-2</v>
      </c>
      <c r="AT62" s="32"/>
      <c r="AU62" s="30"/>
      <c r="AV62" s="32"/>
      <c r="AW62" s="30"/>
      <c r="AX62" s="32"/>
      <c r="AY62" s="30"/>
      <c r="AZ62" s="32"/>
      <c r="BA62" s="30"/>
      <c r="BB62" s="32"/>
      <c r="BC62" s="30"/>
      <c r="BD62" s="32"/>
      <c r="BE62" s="30"/>
    </row>
    <row r="63" spans="1:57" x14ac:dyDescent="0.25">
      <c r="A63" s="8" t="s">
        <v>13</v>
      </c>
      <c r="B63">
        <v>8</v>
      </c>
      <c r="C63">
        <v>63</v>
      </c>
      <c r="D63" s="33">
        <v>1.4759027709999299</v>
      </c>
      <c r="E63" s="31">
        <v>1.5898419400000401</v>
      </c>
      <c r="F63" s="33">
        <v>1.9583015869998199</v>
      </c>
      <c r="G63" s="31">
        <v>2.0562979279998199</v>
      </c>
      <c r="H63" s="33">
        <v>2.2266758450000399</v>
      </c>
      <c r="I63" s="31">
        <v>2.3018660529999102</v>
      </c>
      <c r="J63" s="33">
        <v>2.4660705319999998</v>
      </c>
      <c r="K63" s="31">
        <v>2.56769745899987</v>
      </c>
      <c r="L63" s="33">
        <v>3.0703023809999102</v>
      </c>
      <c r="M63" s="31">
        <v>3.2163511049998301</v>
      </c>
      <c r="N63" s="33">
        <v>3.5581333309999001</v>
      </c>
      <c r="O63" s="31">
        <v>3.6322374080000301</v>
      </c>
      <c r="P63" s="33">
        <v>3.81635433199994</v>
      </c>
      <c r="Q63" s="31">
        <v>3.8716232409999498</v>
      </c>
      <c r="R63" s="33">
        <v>4.0391567859999196</v>
      </c>
      <c r="S63" s="31">
        <v>4.1135568339998301</v>
      </c>
      <c r="T63" s="33"/>
      <c r="U63" s="31"/>
      <c r="V63" s="33"/>
      <c r="X63" s="33"/>
      <c r="Y63" s="31"/>
      <c r="Z63" s="33"/>
      <c r="AA63" s="31"/>
      <c r="AB63" s="33"/>
      <c r="AC63" s="31"/>
      <c r="AD63" s="36">
        <f t="shared" si="19"/>
        <v>2.3957204700000201</v>
      </c>
      <c r="AE63" s="44">
        <f t="shared" si="1"/>
        <v>0.36845964699977984</v>
      </c>
      <c r="AF63" s="44">
        <f t="shared" si="2"/>
        <v>0.17037791700021998</v>
      </c>
      <c r="AG63" s="44">
        <f t="shared" si="3"/>
        <v>0.16420447900008961</v>
      </c>
      <c r="AH63" s="44">
        <f t="shared" si="4"/>
        <v>0.50260492200004014</v>
      </c>
      <c r="AI63" s="44">
        <f t="shared" si="5"/>
        <v>0.34178222600007002</v>
      </c>
      <c r="AJ63" s="44">
        <f t="shared" si="21"/>
        <v>0.18411692399990987</v>
      </c>
      <c r="AL63" s="47">
        <f t="shared" si="13"/>
        <v>0.11393916900011014</v>
      </c>
      <c r="AM63" s="47">
        <f t="shared" si="14"/>
        <v>9.7996340999999987E-2</v>
      </c>
      <c r="AN63" s="47">
        <f t="shared" si="15"/>
        <v>7.5190207999870307E-2</v>
      </c>
      <c r="AO63" s="47">
        <f t="shared" si="16"/>
        <v>0.10162692699987019</v>
      </c>
      <c r="AP63" s="47">
        <f t="shared" si="17"/>
        <v>0.14604872399991997</v>
      </c>
      <c r="AQ63" s="47">
        <f t="shared" si="18"/>
        <v>7.4104077000129998E-2</v>
      </c>
      <c r="AR63" s="47">
        <f t="shared" si="20"/>
        <v>5.5268909000009803E-2</v>
      </c>
      <c r="AS63" s="47">
        <f t="shared" ref="AS63:AS90" si="22">S63-R63</f>
        <v>7.4400047999910512E-2</v>
      </c>
      <c r="AT63" s="33"/>
      <c r="AU63" s="31"/>
      <c r="AV63" s="33"/>
      <c r="AW63" s="31"/>
      <c r="AX63" s="33"/>
      <c r="AY63" s="31"/>
      <c r="AZ63" s="33"/>
      <c r="BA63" s="31"/>
      <c r="BB63" s="33"/>
      <c r="BC63" s="31"/>
      <c r="BD63" s="33"/>
      <c r="BE63" s="31"/>
    </row>
    <row r="64" spans="1:57" x14ac:dyDescent="0.25">
      <c r="A64" s="8" t="s">
        <v>13</v>
      </c>
      <c r="B64">
        <v>8</v>
      </c>
      <c r="C64">
        <v>64</v>
      </c>
      <c r="D64" s="32">
        <v>1.49382831699995</v>
      </c>
      <c r="E64" s="30">
        <v>1.55676258199991</v>
      </c>
      <c r="F64" s="32">
        <v>1.95222998999997</v>
      </c>
      <c r="G64" s="30">
        <v>2.0345008700000999</v>
      </c>
      <c r="H64" s="32">
        <v>2.2157377910000302</v>
      </c>
      <c r="I64" s="30">
        <v>2.2738559169999899</v>
      </c>
      <c r="J64" s="32">
        <v>2.4546720119999401</v>
      </c>
      <c r="K64" s="30">
        <v>2.5690036769999498</v>
      </c>
      <c r="L64" s="32">
        <v>2.99135583399993</v>
      </c>
      <c r="M64" s="30">
        <v>3.1134036759999599</v>
      </c>
      <c r="N64" s="32">
        <v>3.4013603870000599</v>
      </c>
      <c r="O64" s="30">
        <v>3.50829440699999</v>
      </c>
      <c r="P64" s="32">
        <v>3.6704408139999001</v>
      </c>
      <c r="Q64" s="30">
        <v>3.7206339370000001</v>
      </c>
      <c r="R64" s="32">
        <v>3.9239608640000299</v>
      </c>
      <c r="S64" s="30">
        <v>4.0065024789998898</v>
      </c>
      <c r="T64" s="32"/>
      <c r="U64" s="30"/>
      <c r="V64" s="32"/>
      <c r="X64" s="32"/>
      <c r="Y64" s="30"/>
      <c r="Z64" s="32"/>
      <c r="AA64" s="30"/>
      <c r="AB64" s="32"/>
      <c r="AC64" s="30"/>
      <c r="AD64" s="36">
        <f t="shared" si="19"/>
        <v>2.2268056200000501</v>
      </c>
      <c r="AE64" s="44">
        <f t="shared" si="1"/>
        <v>0.39546740800005997</v>
      </c>
      <c r="AF64" s="44">
        <f t="shared" si="2"/>
        <v>0.18123692099993027</v>
      </c>
      <c r="AG64" s="44">
        <f t="shared" si="3"/>
        <v>0.18081609499995022</v>
      </c>
      <c r="AH64" s="44">
        <f t="shared" si="4"/>
        <v>0.42235215699998019</v>
      </c>
      <c r="AI64" s="44">
        <f t="shared" si="5"/>
        <v>0.28795671100010001</v>
      </c>
      <c r="AJ64" s="44">
        <f t="shared" si="21"/>
        <v>0.16214640699991012</v>
      </c>
      <c r="AL64" s="47">
        <f t="shared" si="13"/>
        <v>6.2934264999960021E-2</v>
      </c>
      <c r="AM64" s="47">
        <f t="shared" si="14"/>
        <v>8.2270880000129942E-2</v>
      </c>
      <c r="AN64" s="47">
        <f t="shared" si="15"/>
        <v>5.8118125999959691E-2</v>
      </c>
      <c r="AO64" s="47">
        <f t="shared" si="16"/>
        <v>0.11433166500000969</v>
      </c>
      <c r="AP64" s="47">
        <f t="shared" si="17"/>
        <v>0.12204784200002994</v>
      </c>
      <c r="AQ64" s="47">
        <f t="shared" si="18"/>
        <v>0.10693401999993002</v>
      </c>
      <c r="AR64" s="47">
        <f t="shared" si="20"/>
        <v>5.0193123000100037E-2</v>
      </c>
      <c r="AS64" s="47">
        <f t="shared" si="22"/>
        <v>8.2541614999859902E-2</v>
      </c>
      <c r="AT64" s="32"/>
      <c r="AU64" s="30"/>
      <c r="AV64" s="32"/>
      <c r="AW64" s="30"/>
      <c r="AX64" s="32"/>
      <c r="AY64" s="30"/>
      <c r="AZ64" s="32"/>
      <c r="BA64" s="30"/>
      <c r="BB64" s="32"/>
      <c r="BC64" s="30"/>
      <c r="BD64" s="32"/>
      <c r="BE64" s="30"/>
    </row>
    <row r="65" spans="1:57" x14ac:dyDescent="0.25">
      <c r="A65" s="8" t="s">
        <v>13</v>
      </c>
      <c r="B65">
        <v>8</v>
      </c>
      <c r="C65">
        <v>65</v>
      </c>
      <c r="D65" s="33">
        <v>0.54979401399987105</v>
      </c>
      <c r="E65" s="31">
        <v>0.67239177299984398</v>
      </c>
      <c r="F65" s="33">
        <v>1.0739154169998499</v>
      </c>
      <c r="G65" s="31">
        <v>1.15855942799998</v>
      </c>
      <c r="H65" s="33">
        <v>1.37526583199996</v>
      </c>
      <c r="I65" s="31">
        <v>1.41749807299993</v>
      </c>
      <c r="J65" s="33">
        <v>1.5818450009999101</v>
      </c>
      <c r="K65" s="31">
        <v>1.68664968899997</v>
      </c>
      <c r="L65" s="33">
        <v>2.1342645239999398</v>
      </c>
      <c r="M65" s="31">
        <v>2.2530152619999599</v>
      </c>
      <c r="N65" s="33">
        <v>2.5871348979999298</v>
      </c>
      <c r="O65" s="31">
        <v>2.6991629169999598</v>
      </c>
      <c r="P65" s="33">
        <v>2.8817102609998502</v>
      </c>
      <c r="Q65" s="31">
        <v>2.9477735420000499</v>
      </c>
      <c r="R65" s="33">
        <v>3.1257482280000199</v>
      </c>
      <c r="S65" s="31">
        <v>3.2033506249999801</v>
      </c>
      <c r="T65" s="33"/>
      <c r="U65" s="31"/>
      <c r="V65" s="33"/>
      <c r="X65" s="33"/>
      <c r="Y65" s="31"/>
      <c r="Z65" s="33"/>
      <c r="AA65" s="31"/>
      <c r="AB65" s="33"/>
      <c r="AC65" s="31"/>
      <c r="AD65" s="36">
        <f t="shared" si="19"/>
        <v>2.397979528000179</v>
      </c>
      <c r="AE65" s="44">
        <f t="shared" si="1"/>
        <v>0.40152364400000595</v>
      </c>
      <c r="AF65" s="44">
        <f t="shared" si="2"/>
        <v>0.21670640399997998</v>
      </c>
      <c r="AG65" s="44">
        <f t="shared" si="3"/>
        <v>0.16434692799998007</v>
      </c>
      <c r="AH65" s="44">
        <f t="shared" si="4"/>
        <v>0.44761483499996979</v>
      </c>
      <c r="AI65" s="44">
        <f t="shared" si="5"/>
        <v>0.33411963599996986</v>
      </c>
      <c r="AJ65" s="44">
        <f t="shared" si="21"/>
        <v>0.18254734399989037</v>
      </c>
      <c r="AL65" s="47">
        <f t="shared" si="13"/>
        <v>0.12259775899997294</v>
      </c>
      <c r="AM65" s="47">
        <f t="shared" si="14"/>
        <v>8.4644011000130082E-2</v>
      </c>
      <c r="AN65" s="47">
        <f t="shared" si="15"/>
        <v>4.2232240999970028E-2</v>
      </c>
      <c r="AO65" s="47">
        <f t="shared" si="16"/>
        <v>0.10480468800005993</v>
      </c>
      <c r="AP65" s="47">
        <f t="shared" si="17"/>
        <v>0.11875073800002012</v>
      </c>
      <c r="AQ65" s="47">
        <f t="shared" si="18"/>
        <v>0.11202801900003001</v>
      </c>
      <c r="AR65" s="47">
        <f t="shared" si="20"/>
        <v>6.6063281000199758E-2</v>
      </c>
      <c r="AS65" s="47">
        <f t="shared" si="22"/>
        <v>7.7602396999960188E-2</v>
      </c>
      <c r="AT65" s="33"/>
      <c r="AU65" s="31"/>
      <c r="AV65" s="33"/>
      <c r="AW65" s="31"/>
      <c r="AX65" s="33"/>
      <c r="AY65" s="31"/>
      <c r="AZ65" s="33"/>
      <c r="BA65" s="31"/>
      <c r="BB65" s="33"/>
      <c r="BC65" s="31"/>
      <c r="BD65" s="33"/>
      <c r="BE65" s="31"/>
    </row>
    <row r="66" spans="1:57" x14ac:dyDescent="0.25">
      <c r="A66" s="8" t="s">
        <v>13</v>
      </c>
      <c r="B66">
        <v>8</v>
      </c>
      <c r="C66">
        <v>66</v>
      </c>
      <c r="D66" s="32">
        <v>0.64207048600019301</v>
      </c>
      <c r="E66" s="30">
        <v>0.75179281400005404</v>
      </c>
      <c r="F66" s="32">
        <v>1.1349723490000001</v>
      </c>
      <c r="G66" s="30">
        <v>1.25811843800011</v>
      </c>
      <c r="H66" s="32">
        <v>1.4439711470001799</v>
      </c>
      <c r="I66" s="30">
        <v>1.52949739700011</v>
      </c>
      <c r="J66" s="32">
        <v>1.71516771000005</v>
      </c>
      <c r="K66" s="30">
        <v>1.80572729200002</v>
      </c>
      <c r="L66" s="32">
        <v>2.2723616160001199</v>
      </c>
      <c r="M66" s="30">
        <v>2.4039347410000498</v>
      </c>
      <c r="N66" s="32">
        <v>2.7360509780000899</v>
      </c>
      <c r="O66" s="30">
        <v>2.8187458350000698</v>
      </c>
      <c r="P66" s="32">
        <v>2.9917196860001201</v>
      </c>
      <c r="Q66" s="30">
        <v>3.0689042720000499</v>
      </c>
      <c r="R66" s="32">
        <v>3.2142970320001001</v>
      </c>
      <c r="S66" s="30">
        <v>3.2888535420001901</v>
      </c>
      <c r="T66" s="32"/>
      <c r="U66" s="30"/>
      <c r="V66" s="32"/>
      <c r="X66" s="32"/>
      <c r="Y66" s="30"/>
      <c r="Z66" s="32"/>
      <c r="AA66" s="30"/>
      <c r="AB66" s="32"/>
      <c r="AC66" s="30"/>
      <c r="AD66" s="36">
        <f t="shared" si="19"/>
        <v>2.426833785999857</v>
      </c>
      <c r="AE66" s="44">
        <f t="shared" si="1"/>
        <v>0.38317953499994606</v>
      </c>
      <c r="AF66" s="44">
        <f t="shared" si="2"/>
        <v>0.18585270900006989</v>
      </c>
      <c r="AG66" s="44">
        <f t="shared" si="3"/>
        <v>0.18567031299993997</v>
      </c>
      <c r="AH66" s="44">
        <f t="shared" si="4"/>
        <v>0.46663432400009985</v>
      </c>
      <c r="AI66" s="44">
        <f t="shared" si="5"/>
        <v>0.33211623700004012</v>
      </c>
      <c r="AJ66" s="44">
        <f t="shared" si="21"/>
        <v>0.17297385100005025</v>
      </c>
      <c r="AL66" s="47">
        <f t="shared" si="13"/>
        <v>0.10972232799986104</v>
      </c>
      <c r="AM66" s="47">
        <f t="shared" si="14"/>
        <v>0.12314608900010993</v>
      </c>
      <c r="AN66" s="47">
        <f t="shared" si="15"/>
        <v>8.5526249999930082E-2</v>
      </c>
      <c r="AO66" s="47">
        <f t="shared" si="16"/>
        <v>9.0559581999970051E-2</v>
      </c>
      <c r="AP66" s="47">
        <f t="shared" si="17"/>
        <v>0.1315731249999299</v>
      </c>
      <c r="AQ66" s="47">
        <f t="shared" si="18"/>
        <v>8.2694856999979915E-2</v>
      </c>
      <c r="AR66" s="47">
        <f t="shared" si="20"/>
        <v>7.7184585999929833E-2</v>
      </c>
      <c r="AS66" s="47">
        <f t="shared" si="22"/>
        <v>7.4556510000090004E-2</v>
      </c>
      <c r="AT66" s="32"/>
      <c r="AU66" s="30"/>
      <c r="AV66" s="32"/>
      <c r="AW66" s="30"/>
      <c r="AX66" s="32"/>
      <c r="AY66" s="30"/>
      <c r="AZ66" s="32"/>
      <c r="BA66" s="30"/>
      <c r="BB66" s="32"/>
      <c r="BC66" s="30"/>
      <c r="BD66" s="32"/>
      <c r="BE66" s="30"/>
    </row>
    <row r="67" spans="1:57" x14ac:dyDescent="0.25">
      <c r="A67" s="8" t="s">
        <v>13</v>
      </c>
      <c r="B67">
        <v>8</v>
      </c>
      <c r="C67">
        <v>67</v>
      </c>
      <c r="D67" s="33">
        <v>0.78006230100004303</v>
      </c>
      <c r="E67" s="31">
        <v>0.84643948000007097</v>
      </c>
      <c r="F67" s="33">
        <v>1.27770563299986</v>
      </c>
      <c r="G67" s="31">
        <v>1.3522067219998899</v>
      </c>
      <c r="H67" s="33">
        <v>1.56037119899997</v>
      </c>
      <c r="I67" s="31">
        <v>1.61041927299993</v>
      </c>
      <c r="J67" s="33">
        <v>1.7960378170000599</v>
      </c>
      <c r="K67" s="31">
        <v>1.89469890700002</v>
      </c>
      <c r="L67" s="33">
        <v>2.3348111719999398</v>
      </c>
      <c r="M67" s="31">
        <v>2.40936729300005</v>
      </c>
      <c r="N67" s="33">
        <v>2.7867339090000698</v>
      </c>
      <c r="O67" s="31">
        <v>2.8853035429999601</v>
      </c>
      <c r="P67" s="33">
        <v>3.10649173599995</v>
      </c>
      <c r="Q67" s="31">
        <v>3.17257677199995</v>
      </c>
      <c r="R67" s="33">
        <v>3.38056125299999</v>
      </c>
      <c r="S67" s="31">
        <v>3.4428461469999498</v>
      </c>
      <c r="T67" s="33"/>
      <c r="U67" s="31"/>
      <c r="V67" s="33"/>
      <c r="X67" s="33"/>
      <c r="Y67" s="31"/>
      <c r="Z67" s="33"/>
      <c r="AA67" s="31"/>
      <c r="AB67" s="33"/>
      <c r="AC67" s="31"/>
      <c r="AD67" s="36">
        <f t="shared" si="19"/>
        <v>2.3925144709999069</v>
      </c>
      <c r="AE67" s="44">
        <f t="shared" ref="AE67:AE130" si="23">F67-E67</f>
        <v>0.43126615299978899</v>
      </c>
      <c r="AF67" s="44">
        <f t="shared" ref="AF67:AF130" si="24">H67-G67</f>
        <v>0.20816447700008012</v>
      </c>
      <c r="AG67" s="44">
        <f t="shared" ref="AG67:AG130" si="25">J67-I67</f>
        <v>0.18561854400012989</v>
      </c>
      <c r="AH67" s="44">
        <f t="shared" ref="AH67:AH130" si="26">L67-K67</f>
        <v>0.44011226499991984</v>
      </c>
      <c r="AI67" s="44">
        <f t="shared" ref="AI67:AI130" si="27">N67-M67</f>
        <v>0.37736661600001975</v>
      </c>
      <c r="AJ67" s="44">
        <f t="shared" si="21"/>
        <v>0.22118819299998993</v>
      </c>
      <c r="AL67" s="47">
        <f t="shared" si="13"/>
        <v>6.637717900002793E-2</v>
      </c>
      <c r="AM67" s="47">
        <f t="shared" si="14"/>
        <v>7.4501089000029941E-2</v>
      </c>
      <c r="AN67" s="47">
        <f t="shared" si="15"/>
        <v>5.004807399996003E-2</v>
      </c>
      <c r="AO67" s="47">
        <f t="shared" si="16"/>
        <v>9.8661089999960039E-2</v>
      </c>
      <c r="AP67" s="47">
        <f t="shared" si="17"/>
        <v>7.455612100011022E-2</v>
      </c>
      <c r="AQ67" s="47">
        <f t="shared" si="18"/>
        <v>9.8569633999890272E-2</v>
      </c>
      <c r="AR67" s="47">
        <f t="shared" si="20"/>
        <v>6.6085036000000041E-2</v>
      </c>
      <c r="AS67" s="47">
        <f t="shared" si="22"/>
        <v>6.2284893999959845E-2</v>
      </c>
      <c r="AT67" s="33"/>
      <c r="AU67" s="31"/>
      <c r="AV67" s="33"/>
      <c r="AW67" s="31"/>
      <c r="AX67" s="33"/>
      <c r="AY67" s="31"/>
      <c r="AZ67" s="33"/>
      <c r="BA67" s="31"/>
      <c r="BB67" s="33"/>
      <c r="BC67" s="31"/>
      <c r="BD67" s="33"/>
      <c r="BE67" s="31"/>
    </row>
    <row r="68" spans="1:57" x14ac:dyDescent="0.25">
      <c r="A68" s="8" t="s">
        <v>13</v>
      </c>
      <c r="B68">
        <v>8</v>
      </c>
      <c r="C68">
        <v>68</v>
      </c>
      <c r="D68" s="32">
        <v>0.67932883299999902</v>
      </c>
      <c r="E68" s="30">
        <v>0.78518246499993405</v>
      </c>
      <c r="F68" s="32">
        <v>1.18951029199979</v>
      </c>
      <c r="G68" s="30">
        <v>1.2794664229998001</v>
      </c>
      <c r="H68" s="32">
        <v>1.4917966349998999</v>
      </c>
      <c r="I68" s="30">
        <v>1.56604183999979</v>
      </c>
      <c r="J68" s="32">
        <v>1.7557010049999899</v>
      </c>
      <c r="K68" s="30">
        <v>1.84587407999993</v>
      </c>
      <c r="L68" s="32">
        <v>2.3008456949999001</v>
      </c>
      <c r="M68" s="30">
        <v>2.3862143409999099</v>
      </c>
      <c r="N68" s="32">
        <v>2.7329153289999701</v>
      </c>
      <c r="O68" s="30">
        <v>2.79959173499992</v>
      </c>
      <c r="P68" s="32">
        <v>3.0073788249999298</v>
      </c>
      <c r="Q68" s="30">
        <v>3.06529829699979</v>
      </c>
      <c r="R68" s="32">
        <v>3.25519512299979</v>
      </c>
      <c r="S68" s="30">
        <v>3.353730068</v>
      </c>
      <c r="T68" s="32"/>
      <c r="U68" s="30"/>
      <c r="V68" s="32"/>
      <c r="X68" s="32"/>
      <c r="Y68" s="30"/>
      <c r="Z68" s="32"/>
      <c r="AA68" s="30"/>
      <c r="AB68" s="32"/>
      <c r="AC68" s="30"/>
      <c r="AD68" s="36">
        <f t="shared" si="19"/>
        <v>2.3859694639997908</v>
      </c>
      <c r="AE68" s="44">
        <f t="shared" si="23"/>
        <v>0.40432782699985592</v>
      </c>
      <c r="AF68" s="44">
        <f t="shared" si="24"/>
        <v>0.21233021200009983</v>
      </c>
      <c r="AG68" s="44">
        <f t="shared" si="25"/>
        <v>0.18965916500019997</v>
      </c>
      <c r="AH68" s="44">
        <f t="shared" si="26"/>
        <v>0.45497161499997008</v>
      </c>
      <c r="AI68" s="44">
        <f t="shared" si="27"/>
        <v>0.34670098800006022</v>
      </c>
      <c r="AJ68" s="44">
        <f t="shared" si="21"/>
        <v>0.20778709000000983</v>
      </c>
      <c r="AL68" s="47">
        <f t="shared" si="13"/>
        <v>0.10585363199993503</v>
      </c>
      <c r="AM68" s="47">
        <f t="shared" si="14"/>
        <v>8.9956131000010098E-2</v>
      </c>
      <c r="AN68" s="47">
        <f t="shared" si="15"/>
        <v>7.4245204999890069E-2</v>
      </c>
      <c r="AO68" s="47">
        <f t="shared" si="16"/>
        <v>9.0173074999940095E-2</v>
      </c>
      <c r="AP68" s="47">
        <f t="shared" si="17"/>
        <v>8.5368646000009818E-2</v>
      </c>
      <c r="AQ68" s="47">
        <f t="shared" si="18"/>
        <v>6.6676405999949839E-2</v>
      </c>
      <c r="AR68" s="47">
        <f t="shared" si="20"/>
        <v>5.7919471999860139E-2</v>
      </c>
      <c r="AS68" s="47">
        <f t="shared" si="22"/>
        <v>9.8534945000209984E-2</v>
      </c>
      <c r="AT68" s="32"/>
      <c r="AU68" s="30"/>
      <c r="AV68" s="32"/>
      <c r="AW68" s="30"/>
      <c r="AX68" s="32"/>
      <c r="AY68" s="30"/>
      <c r="AZ68" s="32"/>
      <c r="BA68" s="30"/>
      <c r="BB68" s="32"/>
      <c r="BC68" s="30"/>
      <c r="BD68" s="32"/>
      <c r="BE68" s="30"/>
    </row>
    <row r="69" spans="1:57" x14ac:dyDescent="0.25">
      <c r="A69" s="8" t="s">
        <v>13</v>
      </c>
      <c r="B69">
        <v>8</v>
      </c>
      <c r="C69">
        <v>69</v>
      </c>
      <c r="D69" s="33">
        <v>0.59364077200007104</v>
      </c>
      <c r="E69" s="31">
        <v>0.70853327999998295</v>
      </c>
      <c r="F69" s="33">
        <v>1.0858850009999499</v>
      </c>
      <c r="G69" s="31">
        <v>1.18428015400013</v>
      </c>
      <c r="H69" s="33">
        <v>1.3739078690000399</v>
      </c>
      <c r="I69" s="31">
        <v>1.4508804659999399</v>
      </c>
      <c r="J69" s="33">
        <v>1.6425496350000199</v>
      </c>
      <c r="K69" s="31">
        <v>1.7333795280001101</v>
      </c>
      <c r="L69" s="33">
        <v>2.1647260400000001</v>
      </c>
      <c r="M69" s="31">
        <v>2.2230639040001199</v>
      </c>
      <c r="N69" s="33">
        <v>2.6093445819999399</v>
      </c>
      <c r="O69" s="31">
        <v>2.7079119259999498</v>
      </c>
      <c r="P69" s="33">
        <v>2.8848822889999601</v>
      </c>
      <c r="Q69" s="31">
        <v>2.9521916119999698</v>
      </c>
      <c r="R69" s="33">
        <v>3.18633103699994</v>
      </c>
      <c r="S69" s="31">
        <v>3.2608904670000798</v>
      </c>
      <c r="T69" s="33"/>
      <c r="U69" s="31"/>
      <c r="V69" s="33"/>
      <c r="X69" s="33"/>
      <c r="Y69" s="31"/>
      <c r="Z69" s="33"/>
      <c r="AA69" s="31"/>
      <c r="AB69" s="33"/>
      <c r="AC69" s="31"/>
      <c r="AD69" s="36">
        <f t="shared" si="19"/>
        <v>2.3585508399998987</v>
      </c>
      <c r="AE69" s="44">
        <f t="shared" si="23"/>
        <v>0.37735172099996694</v>
      </c>
      <c r="AF69" s="44">
        <f t="shared" si="24"/>
        <v>0.18962771499990994</v>
      </c>
      <c r="AG69" s="44">
        <f t="shared" si="25"/>
        <v>0.19166916900008002</v>
      </c>
      <c r="AH69" s="44">
        <f t="shared" si="26"/>
        <v>0.43134651199989005</v>
      </c>
      <c r="AI69" s="44">
        <f t="shared" si="27"/>
        <v>0.38628067799982002</v>
      </c>
      <c r="AJ69" s="44">
        <f t="shared" si="21"/>
        <v>0.17697036300001034</v>
      </c>
      <c r="AL69" s="47">
        <f t="shared" si="13"/>
        <v>0.11489250799991191</v>
      </c>
      <c r="AM69" s="47">
        <f t="shared" si="14"/>
        <v>9.8395153000180091E-2</v>
      </c>
      <c r="AN69" s="47">
        <f t="shared" si="15"/>
        <v>7.69725969999E-2</v>
      </c>
      <c r="AO69" s="47">
        <f t="shared" si="16"/>
        <v>9.0829893000090145E-2</v>
      </c>
      <c r="AP69" s="47">
        <f t="shared" si="17"/>
        <v>5.8337864000119755E-2</v>
      </c>
      <c r="AQ69" s="47">
        <f t="shared" si="18"/>
        <v>9.8567344000009882E-2</v>
      </c>
      <c r="AR69" s="47">
        <f t="shared" si="20"/>
        <v>6.7309323000009691E-2</v>
      </c>
      <c r="AS69" s="47">
        <f t="shared" si="22"/>
        <v>7.4559430000139759E-2</v>
      </c>
      <c r="AT69" s="33"/>
      <c r="AU69" s="31"/>
      <c r="AV69" s="33"/>
      <c r="AW69" s="31"/>
      <c r="AX69" s="33"/>
      <c r="AY69" s="31"/>
      <c r="AZ69" s="33"/>
      <c r="BA69" s="31"/>
      <c r="BB69" s="33"/>
      <c r="BC69" s="31"/>
      <c r="BD69" s="33"/>
      <c r="BE69" s="31"/>
    </row>
    <row r="70" spans="1:57" x14ac:dyDescent="0.25">
      <c r="A70" s="8" t="s">
        <v>13</v>
      </c>
      <c r="B70">
        <v>8</v>
      </c>
      <c r="C70">
        <v>70</v>
      </c>
      <c r="D70" s="32">
        <v>0.699474942000051</v>
      </c>
      <c r="E70" s="30">
        <v>0.74919556800000398</v>
      </c>
      <c r="F70" s="32">
        <v>1.2527730799999901</v>
      </c>
      <c r="G70" s="30">
        <v>1.3024105140000299</v>
      </c>
      <c r="H70" s="32">
        <v>1.5151101530000199</v>
      </c>
      <c r="I70" s="30">
        <v>1.573314578</v>
      </c>
      <c r="J70" s="32">
        <v>1.7628316640000301</v>
      </c>
      <c r="K70" s="30">
        <v>1.8296082760000401</v>
      </c>
      <c r="L70" s="32">
        <v>2.2713768700000401</v>
      </c>
      <c r="M70" s="30">
        <v>2.3566714529999899</v>
      </c>
      <c r="N70" s="32">
        <v>2.6900265570000101</v>
      </c>
      <c r="O70" s="30">
        <v>2.7718190580001099</v>
      </c>
      <c r="P70" s="32">
        <v>2.9634397310001002</v>
      </c>
      <c r="Q70" s="30">
        <v>3.0325723910000302</v>
      </c>
      <c r="R70" s="32">
        <v>3.1781053600000102</v>
      </c>
      <c r="S70" s="30">
        <v>3.2282212449999799</v>
      </c>
      <c r="T70" s="32"/>
      <c r="U70" s="30"/>
      <c r="V70" s="32"/>
      <c r="X70" s="32"/>
      <c r="Y70" s="30"/>
      <c r="Z70" s="32"/>
      <c r="AA70" s="30"/>
      <c r="AB70" s="32"/>
      <c r="AC70" s="30"/>
      <c r="AD70" s="36">
        <f t="shared" si="19"/>
        <v>2.333097448999979</v>
      </c>
      <c r="AE70" s="44">
        <f t="shared" si="23"/>
        <v>0.50357751199998613</v>
      </c>
      <c r="AF70" s="44">
        <f t="shared" si="24"/>
        <v>0.21269963899999</v>
      </c>
      <c r="AG70" s="44">
        <f t="shared" si="25"/>
        <v>0.18951708600003014</v>
      </c>
      <c r="AH70" s="44">
        <f t="shared" si="26"/>
        <v>0.44176859400000001</v>
      </c>
      <c r="AI70" s="44">
        <f t="shared" si="27"/>
        <v>0.33335510400002022</v>
      </c>
      <c r="AJ70" s="44">
        <f t="shared" si="21"/>
        <v>0.1916206729999903</v>
      </c>
      <c r="AL70" s="47">
        <f t="shared" si="13"/>
        <v>4.9720625999952972E-2</v>
      </c>
      <c r="AM70" s="47">
        <f t="shared" si="14"/>
        <v>4.9637434000039837E-2</v>
      </c>
      <c r="AN70" s="47">
        <f t="shared" si="15"/>
        <v>5.820442499998002E-2</v>
      </c>
      <c r="AO70" s="47">
        <f t="shared" si="16"/>
        <v>6.6776612000009949E-2</v>
      </c>
      <c r="AP70" s="47">
        <f t="shared" si="17"/>
        <v>8.5294582999949853E-2</v>
      </c>
      <c r="AQ70" s="47">
        <f t="shared" si="18"/>
        <v>8.1792501000099715E-2</v>
      </c>
      <c r="AR70" s="47">
        <f t="shared" si="20"/>
        <v>6.9132659999930013E-2</v>
      </c>
      <c r="AS70" s="47">
        <f t="shared" si="22"/>
        <v>5.0115884999969662E-2</v>
      </c>
      <c r="AT70" s="32"/>
      <c r="AU70" s="30"/>
      <c r="AV70" s="32"/>
      <c r="AW70" s="30"/>
      <c r="AX70" s="32"/>
      <c r="AY70" s="30"/>
      <c r="AZ70" s="32"/>
      <c r="BA70" s="30"/>
      <c r="BB70" s="32"/>
      <c r="BC70" s="30"/>
      <c r="BD70" s="32"/>
      <c r="BE70" s="30"/>
    </row>
    <row r="71" spans="1:57" x14ac:dyDescent="0.25">
      <c r="A71" s="8" t="s">
        <v>13</v>
      </c>
      <c r="B71">
        <v>8</v>
      </c>
      <c r="C71">
        <v>71</v>
      </c>
      <c r="D71" s="33">
        <v>0.70567731899996</v>
      </c>
      <c r="E71" s="31">
        <v>0.77974685799995302</v>
      </c>
      <c r="F71" s="33">
        <v>1.2111309250001301</v>
      </c>
      <c r="G71" s="31">
        <v>1.2855327950001001</v>
      </c>
      <c r="H71" s="33">
        <v>1.4395981610000399</v>
      </c>
      <c r="I71" s="31">
        <v>1.47487524300004</v>
      </c>
      <c r="J71" s="33">
        <v>1.72723794900002</v>
      </c>
      <c r="K71" s="31">
        <v>1.7859662329999499</v>
      </c>
      <c r="L71" s="33">
        <v>2.2257217930000399</v>
      </c>
      <c r="M71" s="31">
        <v>2.2999065980000002</v>
      </c>
      <c r="N71" s="33">
        <v>2.6148395899999701</v>
      </c>
      <c r="O71" s="31">
        <v>2.71326071099997</v>
      </c>
      <c r="P71" s="33">
        <v>2.88519222100012</v>
      </c>
      <c r="Q71" s="31">
        <v>2.9516509190000302</v>
      </c>
      <c r="R71" s="33">
        <v>3.1686533760000599</v>
      </c>
      <c r="S71" s="31">
        <v>3.2428936260000598</v>
      </c>
      <c r="T71" s="33"/>
      <c r="U71" s="31"/>
      <c r="V71" s="33"/>
      <c r="X71" s="33"/>
      <c r="Y71" s="31"/>
      <c r="Z71" s="33"/>
      <c r="AA71" s="31"/>
      <c r="AB71" s="33"/>
      <c r="AC71" s="31"/>
      <c r="AD71" s="36">
        <f t="shared" si="19"/>
        <v>2.2459736000000703</v>
      </c>
      <c r="AE71" s="44">
        <f t="shared" si="23"/>
        <v>0.43138406700017706</v>
      </c>
      <c r="AF71" s="44">
        <f t="shared" si="24"/>
        <v>0.15406536599993981</v>
      </c>
      <c r="AG71" s="44">
        <f t="shared" si="25"/>
        <v>0.25236270599998001</v>
      </c>
      <c r="AH71" s="44">
        <f t="shared" si="26"/>
        <v>0.43975556000008997</v>
      </c>
      <c r="AI71" s="44">
        <f t="shared" si="27"/>
        <v>0.31493299199996994</v>
      </c>
      <c r="AJ71" s="44">
        <f t="shared" si="21"/>
        <v>0.17193151000014995</v>
      </c>
      <c r="AL71" s="47">
        <f t="shared" si="13"/>
        <v>7.4069538999993023E-2</v>
      </c>
      <c r="AM71" s="47">
        <f t="shared" si="14"/>
        <v>7.4401869999970005E-2</v>
      </c>
      <c r="AN71" s="47">
        <f t="shared" si="15"/>
        <v>3.5277082000000126E-2</v>
      </c>
      <c r="AO71" s="47">
        <f t="shared" si="16"/>
        <v>5.8728283999929909E-2</v>
      </c>
      <c r="AP71" s="47">
        <f t="shared" si="17"/>
        <v>7.4184804999960274E-2</v>
      </c>
      <c r="AQ71" s="47">
        <f t="shared" si="18"/>
        <v>9.8421120999999889E-2</v>
      </c>
      <c r="AR71" s="47">
        <f t="shared" si="20"/>
        <v>6.6458697999910221E-2</v>
      </c>
      <c r="AS71" s="47">
        <f t="shared" si="22"/>
        <v>7.4240249999999897E-2</v>
      </c>
      <c r="AT71" s="33"/>
      <c r="AU71" s="31"/>
      <c r="AV71" s="33"/>
      <c r="AW71" s="31"/>
      <c r="AX71" s="33"/>
      <c r="AY71" s="31"/>
      <c r="AZ71" s="33"/>
      <c r="BA71" s="31"/>
      <c r="BB71" s="33"/>
      <c r="BC71" s="31"/>
      <c r="BD71" s="33"/>
      <c r="BE71" s="31"/>
    </row>
    <row r="72" spans="1:57" x14ac:dyDescent="0.25">
      <c r="A72" s="8" t="s">
        <v>13</v>
      </c>
      <c r="B72">
        <v>8</v>
      </c>
      <c r="C72">
        <v>72</v>
      </c>
      <c r="D72" s="32">
        <v>0.54256093599997202</v>
      </c>
      <c r="E72" s="30">
        <v>0.62433559800001603</v>
      </c>
      <c r="F72" s="32">
        <v>1.0335823169998499</v>
      </c>
      <c r="G72" s="30">
        <v>1.1159215329998899</v>
      </c>
      <c r="H72" s="32">
        <v>1.2880030500000399</v>
      </c>
      <c r="I72" s="30">
        <v>1.34696601199993</v>
      </c>
      <c r="J72" s="32">
        <v>1.51869757700001</v>
      </c>
      <c r="K72" s="30">
        <v>1.60121720999995</v>
      </c>
      <c r="L72" s="32">
        <v>2.0375658129999001</v>
      </c>
      <c r="M72" s="30">
        <v>2.1288704389999098</v>
      </c>
      <c r="N72" s="32">
        <v>2.4439606490000099</v>
      </c>
      <c r="O72" s="30">
        <v>2.5425189289999199</v>
      </c>
      <c r="P72" s="32">
        <v>2.7018248150000002</v>
      </c>
      <c r="Q72" s="30">
        <v>2.7518467929999102</v>
      </c>
      <c r="R72" s="32">
        <v>2.9553018980000099</v>
      </c>
      <c r="S72" s="30">
        <v>3.0133538249999599</v>
      </c>
      <c r="T72" s="32"/>
      <c r="U72" s="30"/>
      <c r="V72" s="32"/>
      <c r="X72" s="32"/>
      <c r="Y72" s="30"/>
      <c r="Z72" s="32"/>
      <c r="AA72" s="30"/>
      <c r="AB72" s="32"/>
      <c r="AC72" s="30"/>
      <c r="AD72" s="36">
        <f t="shared" si="19"/>
        <v>2.2092858569999381</v>
      </c>
      <c r="AE72" s="44">
        <f t="shared" si="23"/>
        <v>0.40924671899983389</v>
      </c>
      <c r="AF72" s="44">
        <f t="shared" si="24"/>
        <v>0.17208151700014995</v>
      </c>
      <c r="AG72" s="44">
        <f t="shared" si="25"/>
        <v>0.17173156500007991</v>
      </c>
      <c r="AH72" s="44">
        <f t="shared" si="26"/>
        <v>0.43634860299995015</v>
      </c>
      <c r="AI72" s="44">
        <f t="shared" si="27"/>
        <v>0.31509021000010007</v>
      </c>
      <c r="AJ72" s="44">
        <f t="shared" si="21"/>
        <v>0.15930588600008022</v>
      </c>
      <c r="AL72" s="47">
        <f t="shared" si="13"/>
        <v>8.1774662000044018E-2</v>
      </c>
      <c r="AM72" s="47">
        <f t="shared" si="14"/>
        <v>8.2339216000040016E-2</v>
      </c>
      <c r="AN72" s="47">
        <f t="shared" si="15"/>
        <v>5.8962961999890151E-2</v>
      </c>
      <c r="AO72" s="47">
        <f t="shared" si="16"/>
        <v>8.2519632999940029E-2</v>
      </c>
      <c r="AP72" s="47">
        <f t="shared" si="17"/>
        <v>9.1304626000009659E-2</v>
      </c>
      <c r="AQ72" s="47">
        <f t="shared" si="18"/>
        <v>9.855827999991007E-2</v>
      </c>
      <c r="AR72" s="47">
        <f t="shared" si="20"/>
        <v>5.0021977999910039E-2</v>
      </c>
      <c r="AS72" s="47">
        <f t="shared" si="22"/>
        <v>5.8051926999949988E-2</v>
      </c>
      <c r="AT72" s="32"/>
      <c r="AU72" s="30"/>
      <c r="AV72" s="32"/>
      <c r="AW72" s="30"/>
      <c r="AX72" s="32"/>
      <c r="AY72" s="30"/>
      <c r="AZ72" s="32"/>
      <c r="BA72" s="30"/>
      <c r="BB72" s="32"/>
      <c r="BC72" s="30"/>
      <c r="BD72" s="32"/>
      <c r="BE72" s="30"/>
    </row>
    <row r="73" spans="1:57" x14ac:dyDescent="0.25">
      <c r="A73" s="8" t="s">
        <v>13</v>
      </c>
      <c r="B73">
        <v>8</v>
      </c>
      <c r="C73">
        <v>73</v>
      </c>
      <c r="D73" s="33">
        <v>0.49935473599998598</v>
      </c>
      <c r="E73" s="31">
        <v>0.56526697999993303</v>
      </c>
      <c r="F73" s="33">
        <v>0.94454676700001905</v>
      </c>
      <c r="G73" s="31">
        <v>0.99797130299998504</v>
      </c>
      <c r="H73" s="33">
        <v>1.19754510100005</v>
      </c>
      <c r="I73" s="31">
        <v>1.24789448000001</v>
      </c>
      <c r="J73" s="33">
        <v>1.4066005209999699</v>
      </c>
      <c r="K73" s="31">
        <v>1.4724035940000699</v>
      </c>
      <c r="L73" s="33">
        <v>1.94532932299989</v>
      </c>
      <c r="M73" s="31">
        <v>2.0148076569998898</v>
      </c>
      <c r="N73" s="33">
        <v>2.4698399960000099</v>
      </c>
      <c r="O73" s="31">
        <v>2.5397087500000399</v>
      </c>
      <c r="P73" s="33">
        <v>2.7073136970000098</v>
      </c>
      <c r="Q73" s="31">
        <v>2.7575201039999202</v>
      </c>
      <c r="R73" s="33">
        <v>2.96232603899989</v>
      </c>
      <c r="S73" s="31">
        <v>3.00784937499997</v>
      </c>
      <c r="T73" s="33"/>
      <c r="U73" s="31"/>
      <c r="V73" s="33"/>
      <c r="X73" s="33"/>
      <c r="Y73" s="31"/>
      <c r="Z73" s="33"/>
      <c r="AA73" s="31"/>
      <c r="AB73" s="33"/>
      <c r="AC73" s="31"/>
      <c r="AD73" s="36">
        <f t="shared" si="19"/>
        <v>2.2581653679999341</v>
      </c>
      <c r="AE73" s="44">
        <f t="shared" si="23"/>
        <v>0.37927978700008602</v>
      </c>
      <c r="AF73" s="44">
        <f t="shared" si="24"/>
        <v>0.19957379800006492</v>
      </c>
      <c r="AG73" s="44">
        <f t="shared" si="25"/>
        <v>0.15870604099995989</v>
      </c>
      <c r="AH73" s="44">
        <f t="shared" si="26"/>
        <v>0.47292572899982011</v>
      </c>
      <c r="AI73" s="44">
        <f t="shared" si="27"/>
        <v>0.45503233900012008</v>
      </c>
      <c r="AJ73" s="44">
        <f t="shared" si="21"/>
        <v>0.16760494699996986</v>
      </c>
      <c r="AL73" s="47">
        <f t="shared" si="13"/>
        <v>6.5912243999947051E-2</v>
      </c>
      <c r="AM73" s="47">
        <f t="shared" si="14"/>
        <v>5.3424535999965994E-2</v>
      </c>
      <c r="AN73" s="47">
        <f t="shared" si="15"/>
        <v>5.0349378999960059E-2</v>
      </c>
      <c r="AO73" s="47">
        <f t="shared" si="16"/>
        <v>6.5803073000100021E-2</v>
      </c>
      <c r="AP73" s="47">
        <f t="shared" si="17"/>
        <v>6.9478333999999808E-2</v>
      </c>
      <c r="AQ73" s="47">
        <f t="shared" si="18"/>
        <v>6.9868754000030009E-2</v>
      </c>
      <c r="AR73" s="47">
        <f t="shared" si="20"/>
        <v>5.0206406999910413E-2</v>
      </c>
      <c r="AS73" s="47">
        <f t="shared" si="22"/>
        <v>4.5523336000079961E-2</v>
      </c>
      <c r="AT73" s="33"/>
      <c r="AU73" s="31"/>
      <c r="AV73" s="33"/>
      <c r="AW73" s="31"/>
      <c r="AX73" s="33"/>
      <c r="AY73" s="31"/>
      <c r="AZ73" s="33"/>
      <c r="BA73" s="31"/>
      <c r="BB73" s="33"/>
      <c r="BC73" s="31"/>
      <c r="BD73" s="33"/>
      <c r="BE73" s="31"/>
    </row>
    <row r="74" spans="1:57" x14ac:dyDescent="0.25">
      <c r="A74" s="8" t="s">
        <v>13</v>
      </c>
      <c r="B74">
        <v>8</v>
      </c>
      <c r="C74">
        <v>74</v>
      </c>
      <c r="D74" s="32">
        <v>0.54131707800002005</v>
      </c>
      <c r="E74" s="30">
        <v>0.65395682300004399</v>
      </c>
      <c r="F74" s="32">
        <v>0.99891745100012397</v>
      </c>
      <c r="G74" s="30">
        <v>1.0684627610000901</v>
      </c>
      <c r="H74" s="32">
        <v>1.2449662040000899</v>
      </c>
      <c r="I74" s="30">
        <v>1.2873993220000499</v>
      </c>
      <c r="J74" s="32">
        <v>1.45987224100008</v>
      </c>
      <c r="K74" s="30">
        <v>1.582109166</v>
      </c>
      <c r="L74" s="32">
        <v>1.95529372800001</v>
      </c>
      <c r="M74" s="30">
        <v>2.1103778120000198</v>
      </c>
      <c r="N74" s="32">
        <v>2.36822150900002</v>
      </c>
      <c r="O74" s="30">
        <v>2.43429312400007</v>
      </c>
      <c r="P74" s="32">
        <v>2.6119510440000702</v>
      </c>
      <c r="Q74" s="30">
        <v>2.6615029669999299</v>
      </c>
      <c r="R74" s="32">
        <v>2.8694732280000599</v>
      </c>
      <c r="S74" s="30">
        <v>2.9439501550000302</v>
      </c>
      <c r="T74" s="32"/>
      <c r="U74" s="30"/>
      <c r="V74" s="32"/>
      <c r="X74" s="32"/>
      <c r="Y74" s="30"/>
      <c r="Z74" s="32"/>
      <c r="AA74" s="30"/>
      <c r="AB74" s="32"/>
      <c r="AC74" s="30"/>
      <c r="AD74" s="36">
        <f t="shared" si="19"/>
        <v>2.1201858889999099</v>
      </c>
      <c r="AE74" s="44">
        <f t="shared" si="23"/>
        <v>0.34496062800007998</v>
      </c>
      <c r="AF74" s="44">
        <f t="shared" si="24"/>
        <v>0.17650344299999987</v>
      </c>
      <c r="AG74" s="44">
        <f t="shared" si="25"/>
        <v>0.17247291900003003</v>
      </c>
      <c r="AH74" s="44">
        <f t="shared" si="26"/>
        <v>0.37318456200001004</v>
      </c>
      <c r="AI74" s="44">
        <f t="shared" si="27"/>
        <v>0.2578436970000002</v>
      </c>
      <c r="AJ74" s="44">
        <f t="shared" si="21"/>
        <v>0.17765792000000014</v>
      </c>
      <c r="AL74" s="47">
        <f t="shared" si="13"/>
        <v>0.11263974500002394</v>
      </c>
      <c r="AM74" s="47">
        <f t="shared" si="14"/>
        <v>6.954530999996611E-2</v>
      </c>
      <c r="AN74" s="47">
        <f t="shared" si="15"/>
        <v>4.2433117999959968E-2</v>
      </c>
      <c r="AO74" s="47">
        <f t="shared" si="16"/>
        <v>0.12223692499992</v>
      </c>
      <c r="AP74" s="47">
        <f t="shared" si="17"/>
        <v>0.15508408400000984</v>
      </c>
      <c r="AQ74" s="47">
        <f t="shared" si="18"/>
        <v>6.6071615000049988E-2</v>
      </c>
      <c r="AR74" s="47">
        <f t="shared" si="20"/>
        <v>4.9551922999859777E-2</v>
      </c>
      <c r="AS74" s="47">
        <f t="shared" si="22"/>
        <v>7.4476926999970328E-2</v>
      </c>
      <c r="AT74" s="32"/>
      <c r="AU74" s="30"/>
      <c r="AV74" s="32"/>
      <c r="AW74" s="30"/>
      <c r="AX74" s="32"/>
      <c r="AY74" s="30"/>
      <c r="AZ74" s="32"/>
      <c r="BA74" s="30"/>
      <c r="BB74" s="32"/>
      <c r="BC74" s="30"/>
      <c r="BD74" s="32"/>
      <c r="BE74" s="30"/>
    </row>
    <row r="75" spans="1:57" x14ac:dyDescent="0.25">
      <c r="A75" s="8" t="s">
        <v>13</v>
      </c>
      <c r="B75">
        <v>8</v>
      </c>
      <c r="C75">
        <v>75</v>
      </c>
      <c r="D75" s="33">
        <v>0.56327498600012404</v>
      </c>
      <c r="E75" s="31">
        <v>0.663666326000111</v>
      </c>
      <c r="F75" s="33">
        <v>1.0073690940000599</v>
      </c>
      <c r="G75" s="31">
        <v>1.08971356500001</v>
      </c>
      <c r="H75" s="33">
        <v>1.2800308089999799</v>
      </c>
      <c r="I75" s="31">
        <v>1.33024950200001</v>
      </c>
      <c r="J75" s="33">
        <v>1.56546393100006</v>
      </c>
      <c r="K75" s="31">
        <v>1.63161143000002</v>
      </c>
      <c r="L75" s="33">
        <v>2.0860429670001301</v>
      </c>
      <c r="M75" s="31">
        <v>2.2081600240001</v>
      </c>
      <c r="N75" s="33">
        <v>2.5056970650000401</v>
      </c>
      <c r="O75" s="31">
        <v>2.5748284599999298</v>
      </c>
      <c r="P75" s="33">
        <v>2.7338229940000902</v>
      </c>
      <c r="Q75" s="31">
        <v>2.7839198670001202</v>
      </c>
      <c r="R75" s="33">
        <v>2.99221788599993</v>
      </c>
      <c r="S75" s="31">
        <v>3.0743633570000299</v>
      </c>
      <c r="T75" s="33"/>
      <c r="U75" s="31"/>
      <c r="V75" s="33"/>
      <c r="X75" s="33"/>
      <c r="Y75" s="31"/>
      <c r="Z75" s="33"/>
      <c r="AA75" s="31"/>
      <c r="AB75" s="33"/>
      <c r="AC75" s="31"/>
      <c r="AD75" s="36">
        <f t="shared" si="19"/>
        <v>2.2206448809999961</v>
      </c>
      <c r="AE75" s="44">
        <f t="shared" si="23"/>
        <v>0.34370276799994892</v>
      </c>
      <c r="AF75" s="44">
        <f t="shared" si="24"/>
        <v>0.19031724399996985</v>
      </c>
      <c r="AG75" s="44">
        <f t="shared" si="25"/>
        <v>0.23521442900004996</v>
      </c>
      <c r="AH75" s="44">
        <f t="shared" si="26"/>
        <v>0.45443153700011019</v>
      </c>
      <c r="AI75" s="44">
        <f t="shared" si="27"/>
        <v>0.29753704099994005</v>
      </c>
      <c r="AJ75" s="44">
        <f t="shared" si="21"/>
        <v>0.15899453400016039</v>
      </c>
      <c r="AL75" s="47">
        <f t="shared" si="13"/>
        <v>0.10039133999998695</v>
      </c>
      <c r="AM75" s="47">
        <f t="shared" si="14"/>
        <v>8.2344470999950126E-2</v>
      </c>
      <c r="AN75" s="47">
        <f t="shared" si="15"/>
        <v>5.0218693000030123E-2</v>
      </c>
      <c r="AO75" s="47">
        <f t="shared" si="16"/>
        <v>6.6147498999959975E-2</v>
      </c>
      <c r="AP75" s="47">
        <f t="shared" si="17"/>
        <v>0.12211705699996989</v>
      </c>
      <c r="AQ75" s="47">
        <f t="shared" si="18"/>
        <v>6.9131394999889739E-2</v>
      </c>
      <c r="AR75" s="47">
        <f t="shared" si="20"/>
        <v>5.0096873000029962E-2</v>
      </c>
      <c r="AS75" s="47">
        <f t="shared" si="22"/>
        <v>8.2145471000099946E-2</v>
      </c>
      <c r="AT75" s="33"/>
      <c r="AU75" s="31"/>
      <c r="AV75" s="33"/>
      <c r="AW75" s="31"/>
      <c r="AX75" s="33"/>
      <c r="AY75" s="31"/>
      <c r="AZ75" s="33"/>
      <c r="BA75" s="31"/>
      <c r="BB75" s="33"/>
      <c r="BC75" s="31"/>
      <c r="BD75" s="33"/>
      <c r="BE75" s="31"/>
    </row>
    <row r="76" spans="1:57" x14ac:dyDescent="0.25">
      <c r="A76" s="8" t="s">
        <v>13</v>
      </c>
      <c r="B76">
        <v>8</v>
      </c>
      <c r="C76">
        <v>76</v>
      </c>
      <c r="D76" s="32">
        <v>0.670845565000036</v>
      </c>
      <c r="E76" s="30">
        <v>0.74732062900011398</v>
      </c>
      <c r="F76" s="32">
        <v>1.0541054010000099</v>
      </c>
      <c r="G76" s="30">
        <v>1.1280941700001601</v>
      </c>
      <c r="H76" s="32">
        <v>1.3049884470001401</v>
      </c>
      <c r="I76" s="30">
        <v>1.36318823100009</v>
      </c>
      <c r="J76" s="32">
        <v>1.5310446910000299</v>
      </c>
      <c r="K76" s="30">
        <v>1.6376952110001599</v>
      </c>
      <c r="L76" s="32">
        <v>2.0293770279999901</v>
      </c>
      <c r="M76" s="30">
        <v>2.1358096900000798</v>
      </c>
      <c r="N76" s="32">
        <v>2.40686267500018</v>
      </c>
      <c r="O76" s="30">
        <v>2.4889102120000599</v>
      </c>
      <c r="P76" s="32">
        <v>2.7065302110001901</v>
      </c>
      <c r="Q76" s="30">
        <v>2.7806593260002002</v>
      </c>
      <c r="R76" s="32">
        <v>2.9397276660001799</v>
      </c>
      <c r="S76" s="30">
        <v>3.0217235439999901</v>
      </c>
      <c r="T76" s="32"/>
      <c r="U76" s="30"/>
      <c r="V76" s="32"/>
      <c r="X76" s="32"/>
      <c r="Y76" s="30"/>
      <c r="Z76" s="32"/>
      <c r="AA76" s="30"/>
      <c r="AB76" s="32"/>
      <c r="AC76" s="30"/>
      <c r="AD76" s="36">
        <f t="shared" si="19"/>
        <v>2.1098137610001642</v>
      </c>
      <c r="AE76" s="44">
        <f t="shared" si="23"/>
        <v>0.30678477199989596</v>
      </c>
      <c r="AF76" s="44">
        <f t="shared" si="24"/>
        <v>0.17689427699997995</v>
      </c>
      <c r="AG76" s="44">
        <f t="shared" si="25"/>
        <v>0.16785645999993992</v>
      </c>
      <c r="AH76" s="44">
        <f t="shared" si="26"/>
        <v>0.39168181699983018</v>
      </c>
      <c r="AI76" s="44">
        <f t="shared" si="27"/>
        <v>0.27105298500010022</v>
      </c>
      <c r="AJ76" s="44">
        <f t="shared" si="21"/>
        <v>0.21761999900013018</v>
      </c>
      <c r="AL76" s="47">
        <f t="shared" si="13"/>
        <v>7.6475064000077975E-2</v>
      </c>
      <c r="AM76" s="47">
        <f t="shared" si="14"/>
        <v>7.3988769000150167E-2</v>
      </c>
      <c r="AN76" s="47">
        <f t="shared" si="15"/>
        <v>5.8199783999949961E-2</v>
      </c>
      <c r="AO76" s="47">
        <f t="shared" si="16"/>
        <v>0.10665052000012998</v>
      </c>
      <c r="AP76" s="47">
        <f t="shared" si="17"/>
        <v>0.10643266200008972</v>
      </c>
      <c r="AQ76" s="47">
        <f t="shared" si="18"/>
        <v>8.2047536999879878E-2</v>
      </c>
      <c r="AR76" s="47">
        <f t="shared" si="20"/>
        <v>7.4129115000010071E-2</v>
      </c>
      <c r="AS76" s="47">
        <f t="shared" si="22"/>
        <v>8.1995877999810229E-2</v>
      </c>
      <c r="AT76" s="32"/>
      <c r="AU76" s="30"/>
      <c r="AV76" s="32"/>
      <c r="AW76" s="30"/>
      <c r="AX76" s="32"/>
      <c r="AY76" s="30"/>
      <c r="AZ76" s="32"/>
      <c r="BA76" s="30"/>
      <c r="BB76" s="32"/>
      <c r="BC76" s="30"/>
      <c r="BD76" s="32"/>
      <c r="BE76" s="30"/>
    </row>
    <row r="77" spans="1:57" s="2" customFormat="1" x14ac:dyDescent="0.25">
      <c r="A77" s="10" t="s">
        <v>13</v>
      </c>
      <c r="B77" s="2">
        <v>8</v>
      </c>
      <c r="C77" s="2">
        <v>77</v>
      </c>
      <c r="D77" s="33">
        <v>14.229270497</v>
      </c>
      <c r="E77" s="31">
        <v>14.3366570590001</v>
      </c>
      <c r="F77" s="33">
        <v>14.637120496</v>
      </c>
      <c r="G77" s="31">
        <v>14.744202684000101</v>
      </c>
      <c r="H77" s="33">
        <v>14.899980862000101</v>
      </c>
      <c r="I77" s="31">
        <v>14.9660784659999</v>
      </c>
      <c r="J77" s="33">
        <v>15.1521775820001</v>
      </c>
      <c r="K77" s="31">
        <v>15.2534176850001</v>
      </c>
      <c r="L77" s="33">
        <v>15.6382850970001</v>
      </c>
      <c r="M77" s="31">
        <v>15.755955861</v>
      </c>
      <c r="N77" s="33">
        <v>16.030508089000001</v>
      </c>
      <c r="O77" s="31">
        <v>16.096799142999998</v>
      </c>
      <c r="P77" s="33">
        <v>16.269570079999902</v>
      </c>
      <c r="Q77" s="31">
        <v>16.3040909129999</v>
      </c>
      <c r="R77" s="33">
        <v>16.4438664860001</v>
      </c>
      <c r="S77" s="31">
        <v>16.486322423000001</v>
      </c>
      <c r="T77" s="33"/>
      <c r="U77" s="31"/>
      <c r="V77" s="33"/>
      <c r="X77" s="33"/>
      <c r="Y77" s="31"/>
      <c r="Z77" s="33"/>
      <c r="AA77" s="31"/>
      <c r="AB77" s="33"/>
      <c r="AC77" s="31"/>
      <c r="AD77" s="36">
        <f t="shared" si="19"/>
        <v>2.0748204159999002</v>
      </c>
      <c r="AE77" s="44">
        <f t="shared" si="23"/>
        <v>0.30046343699989997</v>
      </c>
      <c r="AF77" s="44">
        <f t="shared" si="24"/>
        <v>0.15577817800000027</v>
      </c>
      <c r="AG77" s="44">
        <f t="shared" si="25"/>
        <v>0.18609911600020013</v>
      </c>
      <c r="AH77" s="44">
        <f t="shared" si="26"/>
        <v>0.38486741200000019</v>
      </c>
      <c r="AI77" s="44">
        <f t="shared" si="27"/>
        <v>0.27455222800000101</v>
      </c>
      <c r="AJ77" s="44">
        <f t="shared" si="21"/>
        <v>0.17277093699990331</v>
      </c>
      <c r="AL77" s="47">
        <f t="shared" si="13"/>
        <v>0.10738656200009977</v>
      </c>
      <c r="AM77" s="47">
        <f t="shared" si="14"/>
        <v>0.10708218800010094</v>
      </c>
      <c r="AN77" s="47">
        <f t="shared" si="15"/>
        <v>6.6097603999798693E-2</v>
      </c>
      <c r="AO77" s="47">
        <f t="shared" si="16"/>
        <v>0.1012401030000003</v>
      </c>
      <c r="AP77" s="47">
        <f t="shared" si="17"/>
        <v>0.11767076399990017</v>
      </c>
      <c r="AQ77" s="47">
        <f t="shared" si="18"/>
        <v>6.6291053999997018E-2</v>
      </c>
      <c r="AR77" s="47">
        <f t="shared" si="20"/>
        <v>3.4520832999998419E-2</v>
      </c>
      <c r="AS77" s="47">
        <f t="shared" si="22"/>
        <v>4.2455936999900246E-2</v>
      </c>
      <c r="AT77" s="33"/>
      <c r="AU77" s="31"/>
      <c r="AV77" s="33"/>
      <c r="AW77" s="31"/>
      <c r="AX77" s="33"/>
      <c r="AY77" s="31"/>
      <c r="AZ77" s="33"/>
      <c r="BA77" s="31"/>
      <c r="BB77" s="33"/>
      <c r="BC77" s="31"/>
      <c r="BD77" s="33"/>
      <c r="BE77" s="31"/>
    </row>
    <row r="78" spans="1:57" s="2" customFormat="1" x14ac:dyDescent="0.25">
      <c r="A78" s="10" t="s">
        <v>13</v>
      </c>
      <c r="B78" s="2">
        <v>8</v>
      </c>
      <c r="C78" s="2">
        <v>78</v>
      </c>
      <c r="D78" s="32">
        <v>5.1202336119999901</v>
      </c>
      <c r="E78" s="30">
        <v>5.2438522429999903</v>
      </c>
      <c r="F78" s="32">
        <v>5.5139962010000501</v>
      </c>
      <c r="G78" s="30">
        <v>5.6210792219999304</v>
      </c>
      <c r="H78" s="32">
        <v>5.7824371399999501</v>
      </c>
      <c r="I78" s="30">
        <v>5.8421374009999401</v>
      </c>
      <c r="J78" s="32">
        <v>6.0190305799999297</v>
      </c>
      <c r="K78" s="30">
        <v>6.1285345879998596</v>
      </c>
      <c r="L78" s="32">
        <v>6.5527195810000096</v>
      </c>
      <c r="M78" s="30">
        <v>6.66937318099985</v>
      </c>
      <c r="N78" s="32">
        <v>6.9283212519999298</v>
      </c>
      <c r="O78" s="30">
        <v>7.0185595339999001</v>
      </c>
      <c r="P78" s="32">
        <v>7.1820004219998701</v>
      </c>
      <c r="Q78" s="30">
        <v>7.2319090659998402</v>
      </c>
      <c r="R78" s="32">
        <v>7.3728940119999598</v>
      </c>
      <c r="S78" s="30">
        <v>7.4389653680000203</v>
      </c>
      <c r="T78" s="32"/>
      <c r="U78" s="30"/>
      <c r="V78" s="32"/>
      <c r="X78" s="32"/>
      <c r="Y78" s="30"/>
      <c r="Z78" s="32"/>
      <c r="AA78" s="30"/>
      <c r="AB78" s="32"/>
      <c r="AC78" s="30"/>
      <c r="AD78" s="36">
        <f t="shared" si="19"/>
        <v>2.1116754539998501</v>
      </c>
      <c r="AE78" s="44">
        <f t="shared" si="23"/>
        <v>0.27014395800005975</v>
      </c>
      <c r="AF78" s="44">
        <f t="shared" si="24"/>
        <v>0.16135791800001975</v>
      </c>
      <c r="AG78" s="44">
        <f t="shared" si="25"/>
        <v>0.17689317899998969</v>
      </c>
      <c r="AH78" s="44">
        <f t="shared" si="26"/>
        <v>0.42418499300015</v>
      </c>
      <c r="AI78" s="44">
        <f t="shared" si="27"/>
        <v>0.25894807100007977</v>
      </c>
      <c r="AJ78" s="44">
        <f t="shared" si="21"/>
        <v>0.16344088799997003</v>
      </c>
      <c r="AL78" s="47">
        <f t="shared" si="13"/>
        <v>0.12361863100000026</v>
      </c>
      <c r="AM78" s="47">
        <f t="shared" si="14"/>
        <v>0.10708302099988032</v>
      </c>
      <c r="AN78" s="47">
        <f t="shared" si="15"/>
        <v>5.9700260999989929E-2</v>
      </c>
      <c r="AO78" s="47">
        <f t="shared" si="16"/>
        <v>0.10950400799992988</v>
      </c>
      <c r="AP78" s="47">
        <f t="shared" si="17"/>
        <v>0.11665359999984037</v>
      </c>
      <c r="AQ78" s="47">
        <f t="shared" si="18"/>
        <v>9.0238281999970305E-2</v>
      </c>
      <c r="AR78" s="47">
        <f t="shared" si="20"/>
        <v>4.9908643999970081E-2</v>
      </c>
      <c r="AS78" s="47">
        <f t="shared" si="22"/>
        <v>6.6071356000060533E-2</v>
      </c>
      <c r="AT78" s="32"/>
      <c r="AU78" s="30"/>
      <c r="AV78" s="32"/>
      <c r="AW78" s="30"/>
      <c r="AX78" s="32"/>
      <c r="AY78" s="30"/>
      <c r="AZ78" s="32"/>
      <c r="BA78" s="30"/>
      <c r="BB78" s="32"/>
      <c r="BC78" s="30"/>
      <c r="BD78" s="32"/>
      <c r="BE78" s="30"/>
    </row>
    <row r="79" spans="1:57" s="2" customFormat="1" x14ac:dyDescent="0.25">
      <c r="A79" s="10" t="s">
        <v>13</v>
      </c>
      <c r="B79" s="2">
        <v>8</v>
      </c>
      <c r="C79" s="2">
        <v>79</v>
      </c>
      <c r="D79" s="33">
        <v>1.9590879139998301</v>
      </c>
      <c r="E79" s="31">
        <v>2.0449437989998298</v>
      </c>
      <c r="F79" s="33">
        <v>2.39332434199991</v>
      </c>
      <c r="G79" s="31">
        <v>2.4781411429998998</v>
      </c>
      <c r="H79" s="33">
        <v>2.6772261989999602</v>
      </c>
      <c r="I79" s="31">
        <v>2.74393384999984</v>
      </c>
      <c r="J79" s="33">
        <v>2.9091422869998902</v>
      </c>
      <c r="K79" s="31">
        <v>3.02274447499985</v>
      </c>
      <c r="L79" s="33">
        <v>3.49503281499983</v>
      </c>
      <c r="M79" s="31">
        <v>3.5844350999998298</v>
      </c>
      <c r="N79" s="33">
        <v>3.87834333599994</v>
      </c>
      <c r="O79" s="31">
        <v>3.9399890569998202</v>
      </c>
      <c r="P79" s="33">
        <v>4.1660648899999098</v>
      </c>
      <c r="Q79" s="31">
        <v>4.2242580159997898</v>
      </c>
      <c r="R79" s="33">
        <v>4.3799857769999999</v>
      </c>
      <c r="S79" s="31">
        <v>4.4574253599998803</v>
      </c>
      <c r="T79" s="33"/>
      <c r="U79" s="31"/>
      <c r="V79" s="33"/>
      <c r="X79" s="33"/>
      <c r="Y79" s="31"/>
      <c r="Z79" s="33"/>
      <c r="AA79" s="31"/>
      <c r="AB79" s="33"/>
      <c r="AC79" s="31"/>
      <c r="AD79" s="36">
        <f t="shared" si="19"/>
        <v>2.2651701019999599</v>
      </c>
      <c r="AE79" s="44">
        <f t="shared" si="23"/>
        <v>0.34838054300008015</v>
      </c>
      <c r="AF79" s="44">
        <f t="shared" si="24"/>
        <v>0.19908505600006032</v>
      </c>
      <c r="AG79" s="44">
        <f t="shared" si="25"/>
        <v>0.16520843700005017</v>
      </c>
      <c r="AH79" s="44">
        <f t="shared" si="26"/>
        <v>0.47228833999997999</v>
      </c>
      <c r="AI79" s="44">
        <f t="shared" si="27"/>
        <v>0.29390823600011018</v>
      </c>
      <c r="AJ79" s="44">
        <f t="shared" si="21"/>
        <v>0.2260758330000896</v>
      </c>
      <c r="AL79" s="47">
        <f t="shared" si="13"/>
        <v>8.5855884999999743E-2</v>
      </c>
      <c r="AM79" s="47">
        <f t="shared" si="14"/>
        <v>8.4816800999989894E-2</v>
      </c>
      <c r="AN79" s="47">
        <f t="shared" si="15"/>
        <v>6.6707650999879853E-2</v>
      </c>
      <c r="AO79" s="47">
        <f t="shared" si="16"/>
        <v>0.1136021879999598</v>
      </c>
      <c r="AP79" s="47">
        <f t="shared" si="17"/>
        <v>8.9402284999999804E-2</v>
      </c>
      <c r="AQ79" s="47">
        <f t="shared" si="18"/>
        <v>6.1645720999880194E-2</v>
      </c>
      <c r="AR79" s="47">
        <f t="shared" si="20"/>
        <v>5.8193125999880024E-2</v>
      </c>
      <c r="AS79" s="47">
        <f t="shared" si="22"/>
        <v>7.7439582999880407E-2</v>
      </c>
      <c r="AT79" s="33"/>
      <c r="AU79" s="31"/>
      <c r="AV79" s="33"/>
      <c r="AW79" s="31"/>
      <c r="AX79" s="33"/>
      <c r="AY79" s="31"/>
      <c r="AZ79" s="33"/>
      <c r="BA79" s="31"/>
      <c r="BB79" s="33"/>
      <c r="BC79" s="31"/>
      <c r="BD79" s="33"/>
      <c r="BE79" s="31"/>
    </row>
    <row r="80" spans="1:57" s="2" customFormat="1" x14ac:dyDescent="0.25">
      <c r="A80" s="10" t="s">
        <v>13</v>
      </c>
      <c r="B80" s="2">
        <v>8</v>
      </c>
      <c r="C80" s="2">
        <v>80</v>
      </c>
      <c r="D80" s="32">
        <v>0.90161249900006601</v>
      </c>
      <c r="E80" s="30">
        <v>0.97925192799993899</v>
      </c>
      <c r="F80" s="32">
        <v>1.32163729100011</v>
      </c>
      <c r="G80" s="30">
        <v>1.39582151100012</v>
      </c>
      <c r="H80" s="32">
        <v>1.56371947899992</v>
      </c>
      <c r="I80" s="30">
        <v>1.6141336979999299</v>
      </c>
      <c r="J80" s="32">
        <v>1.7859612520001</v>
      </c>
      <c r="K80" s="30">
        <v>1.8767914590000601</v>
      </c>
      <c r="L80" s="32">
        <v>2.2731031099999601</v>
      </c>
      <c r="M80" s="30">
        <v>2.36320411600013</v>
      </c>
      <c r="N80" s="32">
        <v>2.7278048570001299</v>
      </c>
      <c r="O80" s="30">
        <v>2.8027926570000501</v>
      </c>
      <c r="P80" s="32">
        <v>2.9795019279999901</v>
      </c>
      <c r="Q80" s="30">
        <v>3.0375778130000901</v>
      </c>
      <c r="R80" s="32">
        <v>3.1874261990001198</v>
      </c>
      <c r="S80" s="30">
        <v>3.2297787510001399</v>
      </c>
      <c r="T80" s="32"/>
      <c r="U80" s="30"/>
      <c r="V80" s="32"/>
      <c r="X80" s="32"/>
      <c r="Y80" s="30"/>
      <c r="Z80" s="32"/>
      <c r="AA80" s="30"/>
      <c r="AB80" s="32"/>
      <c r="AC80" s="30"/>
      <c r="AD80" s="36">
        <f t="shared" si="19"/>
        <v>2.1359653140000239</v>
      </c>
      <c r="AE80" s="44">
        <f t="shared" si="23"/>
        <v>0.34238536300017097</v>
      </c>
      <c r="AF80" s="44">
        <f t="shared" si="24"/>
        <v>0.16789796799980006</v>
      </c>
      <c r="AG80" s="44">
        <f t="shared" si="25"/>
        <v>0.17182755400017014</v>
      </c>
      <c r="AH80" s="44">
        <f t="shared" si="26"/>
        <v>0.39631165099990007</v>
      </c>
      <c r="AI80" s="44">
        <f t="shared" si="27"/>
        <v>0.36460074099999984</v>
      </c>
      <c r="AJ80" s="44">
        <f t="shared" si="21"/>
        <v>0.17670927099994005</v>
      </c>
      <c r="AL80" s="47">
        <f t="shared" si="13"/>
        <v>7.7639428999872973E-2</v>
      </c>
      <c r="AM80" s="47">
        <f t="shared" si="14"/>
        <v>7.4184220000010015E-2</v>
      </c>
      <c r="AN80" s="47">
        <f t="shared" si="15"/>
        <v>5.0414219000009863E-2</v>
      </c>
      <c r="AO80" s="47">
        <f t="shared" si="16"/>
        <v>9.0830206999960028E-2</v>
      </c>
      <c r="AP80" s="47">
        <f t="shared" si="17"/>
        <v>9.0101006000169903E-2</v>
      </c>
      <c r="AQ80" s="47">
        <f t="shared" si="18"/>
        <v>7.4987799999920224E-2</v>
      </c>
      <c r="AR80" s="47">
        <f t="shared" si="20"/>
        <v>5.8075885000099969E-2</v>
      </c>
      <c r="AS80" s="47">
        <f t="shared" si="22"/>
        <v>4.2352552000020083E-2</v>
      </c>
      <c r="AT80" s="32"/>
      <c r="AU80" s="30"/>
      <c r="AV80" s="32"/>
      <c r="AW80" s="30"/>
      <c r="AX80" s="32"/>
      <c r="AY80" s="30"/>
      <c r="AZ80" s="32"/>
      <c r="BA80" s="30"/>
      <c r="BB80" s="32"/>
      <c r="BC80" s="30"/>
      <c r="BD80" s="32"/>
      <c r="BE80" s="30"/>
    </row>
    <row r="81" spans="1:57" s="2" customFormat="1" x14ac:dyDescent="0.25">
      <c r="A81" s="10" t="s">
        <v>13</v>
      </c>
      <c r="B81" s="2">
        <v>8</v>
      </c>
      <c r="C81" s="2">
        <v>81</v>
      </c>
      <c r="D81" s="33">
        <v>0.652922327999931</v>
      </c>
      <c r="E81" s="31">
        <v>0.73011227599999895</v>
      </c>
      <c r="F81" s="33">
        <v>1.0679430749998999</v>
      </c>
      <c r="G81" s="31">
        <v>1.1359516519999</v>
      </c>
      <c r="H81" s="33">
        <v>1.30183066199992</v>
      </c>
      <c r="I81" s="31">
        <v>1.35250211999982</v>
      </c>
      <c r="J81" s="33">
        <v>1.4797622229998499</v>
      </c>
      <c r="K81" s="31">
        <v>1.5540993579997999</v>
      </c>
      <c r="L81" s="33">
        <v>1.9859972259998799</v>
      </c>
      <c r="M81" s="31">
        <v>2.0760814419998002</v>
      </c>
      <c r="N81" s="33">
        <v>2.3643943179999898</v>
      </c>
      <c r="O81" s="31">
        <v>2.4307159729998999</v>
      </c>
      <c r="P81" s="33">
        <v>2.6072497249999702</v>
      </c>
      <c r="Q81" s="31">
        <v>2.6579356599997901</v>
      </c>
      <c r="R81" s="33">
        <v>2.7899456619998002</v>
      </c>
      <c r="S81" s="31">
        <v>2.8403926930000098</v>
      </c>
      <c r="T81" s="33"/>
      <c r="U81" s="31"/>
      <c r="V81" s="33"/>
      <c r="X81" s="33"/>
      <c r="Y81" s="31"/>
      <c r="Z81" s="33"/>
      <c r="AA81" s="31"/>
      <c r="AB81" s="33"/>
      <c r="AC81" s="31"/>
      <c r="AD81" s="36">
        <f t="shared" si="19"/>
        <v>2.0050133319998591</v>
      </c>
      <c r="AE81" s="44">
        <f t="shared" si="23"/>
        <v>0.33783079899990098</v>
      </c>
      <c r="AF81" s="44">
        <f t="shared" si="24"/>
        <v>0.16587901000002003</v>
      </c>
      <c r="AG81" s="44">
        <f t="shared" si="25"/>
        <v>0.12726010300002999</v>
      </c>
      <c r="AH81" s="44">
        <f t="shared" si="26"/>
        <v>0.43189786800008001</v>
      </c>
      <c r="AI81" s="44">
        <f t="shared" si="27"/>
        <v>0.28831287600018962</v>
      </c>
      <c r="AJ81" s="44">
        <f t="shared" si="21"/>
        <v>0.17653375200007027</v>
      </c>
      <c r="AL81" s="47">
        <f t="shared" si="13"/>
        <v>7.7189948000067954E-2</v>
      </c>
      <c r="AM81" s="47">
        <f t="shared" si="14"/>
        <v>6.800857700000007E-2</v>
      </c>
      <c r="AN81" s="47">
        <f t="shared" si="15"/>
        <v>5.0671457999899916E-2</v>
      </c>
      <c r="AO81" s="47">
        <f t="shared" si="16"/>
        <v>7.4337134999949983E-2</v>
      </c>
      <c r="AP81" s="47">
        <f t="shared" si="17"/>
        <v>9.0084215999920225E-2</v>
      </c>
      <c r="AQ81" s="47">
        <f t="shared" si="18"/>
        <v>6.6321654999910162E-2</v>
      </c>
      <c r="AR81" s="47">
        <f t="shared" si="20"/>
        <v>5.0685934999819882E-2</v>
      </c>
      <c r="AS81" s="47">
        <f t="shared" si="22"/>
        <v>5.0447031000209641E-2</v>
      </c>
      <c r="AT81" s="33"/>
      <c r="AU81" s="31"/>
      <c r="AV81" s="33"/>
      <c r="AW81" s="31"/>
      <c r="AX81" s="33"/>
      <c r="AY81" s="31"/>
      <c r="AZ81" s="33"/>
      <c r="BA81" s="31"/>
      <c r="BB81" s="33"/>
      <c r="BC81" s="31"/>
      <c r="BD81" s="33"/>
      <c r="BE81" s="31"/>
    </row>
    <row r="82" spans="1:57" s="2" customFormat="1" x14ac:dyDescent="0.25">
      <c r="A82" s="10" t="s">
        <v>13</v>
      </c>
      <c r="B82" s="2">
        <v>8</v>
      </c>
      <c r="C82" s="2">
        <v>82</v>
      </c>
      <c r="D82" s="32">
        <v>1.7119414989999699</v>
      </c>
      <c r="E82" s="30">
        <v>1.7977688949999899</v>
      </c>
      <c r="F82" s="32">
        <v>2.1366040000000299</v>
      </c>
      <c r="G82" s="30">
        <v>2.2303553530000499</v>
      </c>
      <c r="H82" s="32">
        <v>2.3858012909999999</v>
      </c>
      <c r="I82" s="30">
        <v>2.4476248329999599</v>
      </c>
      <c r="J82" s="32">
        <v>2.5896479059999802</v>
      </c>
      <c r="K82" s="30">
        <v>2.6751236349998599</v>
      </c>
      <c r="L82" s="32">
        <v>3.0847913989998599</v>
      </c>
      <c r="M82" s="30">
        <v>3.16663467500006</v>
      </c>
      <c r="N82" s="32">
        <v>3.4955870789999599</v>
      </c>
      <c r="O82" s="30">
        <v>3.59409878999986</v>
      </c>
      <c r="P82" s="32">
        <v>3.7569401969999401</v>
      </c>
      <c r="Q82" s="30">
        <v>3.8233423829999502</v>
      </c>
      <c r="R82" s="32">
        <v>4.0045568210000502</v>
      </c>
      <c r="S82" s="30">
        <v>4.0628883199999501</v>
      </c>
      <c r="T82" s="32"/>
      <c r="U82" s="30"/>
      <c r="V82" s="32"/>
      <c r="X82" s="32"/>
      <c r="Y82" s="30"/>
      <c r="Z82" s="32"/>
      <c r="AA82" s="30"/>
      <c r="AB82" s="32"/>
      <c r="AC82" s="30"/>
      <c r="AD82" s="36">
        <f t="shared" si="19"/>
        <v>2.1114008839999805</v>
      </c>
      <c r="AE82" s="44">
        <f t="shared" si="23"/>
        <v>0.33883510500003999</v>
      </c>
      <c r="AF82" s="44">
        <f t="shared" si="24"/>
        <v>0.15544593799994999</v>
      </c>
      <c r="AG82" s="44">
        <f t="shared" si="25"/>
        <v>0.14202307300002026</v>
      </c>
      <c r="AH82" s="44">
        <f t="shared" si="26"/>
        <v>0.40966776399999993</v>
      </c>
      <c r="AI82" s="44">
        <f t="shared" si="27"/>
        <v>0.32895240399989989</v>
      </c>
      <c r="AJ82" s="44">
        <f t="shared" si="21"/>
        <v>0.1628414070000801</v>
      </c>
      <c r="AL82" s="47">
        <f t="shared" si="13"/>
        <v>8.5827396000019984E-2</v>
      </c>
      <c r="AM82" s="47">
        <f t="shared" si="14"/>
        <v>9.3751353000020021E-2</v>
      </c>
      <c r="AN82" s="47">
        <f t="shared" si="15"/>
        <v>6.1823541999959986E-2</v>
      </c>
      <c r="AO82" s="47">
        <f t="shared" si="16"/>
        <v>8.5475728999879763E-2</v>
      </c>
      <c r="AP82" s="47">
        <f t="shared" si="17"/>
        <v>8.1843276000200138E-2</v>
      </c>
      <c r="AQ82" s="47">
        <f t="shared" si="18"/>
        <v>9.8511710999900082E-2</v>
      </c>
      <c r="AR82" s="47">
        <f t="shared" si="20"/>
        <v>6.6402186000010133E-2</v>
      </c>
      <c r="AS82" s="47">
        <f t="shared" si="22"/>
        <v>5.8331498999899978E-2</v>
      </c>
      <c r="AT82" s="32"/>
      <c r="AU82" s="30"/>
      <c r="AV82" s="32"/>
      <c r="AW82" s="30"/>
      <c r="AX82" s="32"/>
      <c r="AY82" s="30"/>
      <c r="AZ82" s="32"/>
      <c r="BA82" s="30"/>
      <c r="BB82" s="32"/>
      <c r="BC82" s="30"/>
      <c r="BD82" s="32"/>
      <c r="BE82" s="30"/>
    </row>
    <row r="83" spans="1:57" s="2" customFormat="1" x14ac:dyDescent="0.25">
      <c r="A83" s="10" t="s">
        <v>13</v>
      </c>
      <c r="B83" s="2">
        <v>8</v>
      </c>
      <c r="C83" s="2">
        <v>83</v>
      </c>
      <c r="D83" s="33">
        <v>0.767006751000053</v>
      </c>
      <c r="E83" s="31">
        <v>0.85727307299998701</v>
      </c>
      <c r="F83" s="33">
        <v>1.1373217749999101</v>
      </c>
      <c r="G83" s="31">
        <v>1.22763583200003</v>
      </c>
      <c r="H83" s="33">
        <v>1.4281108840000301</v>
      </c>
      <c r="I83" s="31">
        <v>1.48326526000005</v>
      </c>
      <c r="J83" s="33">
        <v>1.6717033400000201</v>
      </c>
      <c r="K83" s="31">
        <v>1.7706430189998601</v>
      </c>
      <c r="L83" s="33">
        <v>2.1749901099999498</v>
      </c>
      <c r="M83" s="31">
        <v>2.25746426899991</v>
      </c>
      <c r="N83" s="33">
        <v>2.63569937800002</v>
      </c>
      <c r="O83" s="31">
        <v>2.7178941649999602</v>
      </c>
      <c r="P83" s="33">
        <v>2.8766730219999701</v>
      </c>
      <c r="Q83" s="31">
        <v>2.9353361949999899</v>
      </c>
      <c r="R83" s="33">
        <v>3.0761761979999802</v>
      </c>
      <c r="S83" s="31">
        <v>3.1425160920000499</v>
      </c>
      <c r="T83" s="33"/>
      <c r="U83" s="31"/>
      <c r="V83" s="33"/>
      <c r="X83" s="33"/>
      <c r="Y83" s="31"/>
      <c r="Z83" s="33"/>
      <c r="AA83" s="31"/>
      <c r="AB83" s="33"/>
      <c r="AC83" s="31"/>
      <c r="AD83" s="36">
        <f t="shared" si="19"/>
        <v>2.1683294439999368</v>
      </c>
      <c r="AE83" s="44">
        <f t="shared" si="23"/>
        <v>0.28004870199992304</v>
      </c>
      <c r="AF83" s="44">
        <f t="shared" si="24"/>
        <v>0.20047505200000004</v>
      </c>
      <c r="AG83" s="44">
        <f t="shared" si="25"/>
        <v>0.18843807999997009</v>
      </c>
      <c r="AH83" s="44">
        <f t="shared" si="26"/>
        <v>0.4043470910000897</v>
      </c>
      <c r="AI83" s="44">
        <f t="shared" si="27"/>
        <v>0.37823510900010993</v>
      </c>
      <c r="AJ83" s="44">
        <f t="shared" si="21"/>
        <v>0.15877885700000993</v>
      </c>
      <c r="AL83" s="47">
        <f t="shared" si="13"/>
        <v>9.0266321999934007E-2</v>
      </c>
      <c r="AM83" s="47">
        <f t="shared" si="14"/>
        <v>9.0314057000119963E-2</v>
      </c>
      <c r="AN83" s="47">
        <f t="shared" si="15"/>
        <v>5.5154376000019933E-2</v>
      </c>
      <c r="AO83" s="47">
        <f t="shared" si="16"/>
        <v>9.8939678999840019E-2</v>
      </c>
      <c r="AP83" s="47">
        <f t="shared" si="17"/>
        <v>8.2474158999960245E-2</v>
      </c>
      <c r="AQ83" s="47">
        <f t="shared" si="18"/>
        <v>8.2194786999940206E-2</v>
      </c>
      <c r="AR83" s="47">
        <f t="shared" si="20"/>
        <v>5.8663173000019775E-2</v>
      </c>
      <c r="AS83" s="47">
        <f t="shared" si="22"/>
        <v>6.6339894000069677E-2</v>
      </c>
      <c r="AT83" s="33"/>
      <c r="AU83" s="31"/>
      <c r="AV83" s="33"/>
      <c r="AW83" s="31"/>
      <c r="AX83" s="33"/>
      <c r="AY83" s="31"/>
      <c r="AZ83" s="33"/>
      <c r="BA83" s="31"/>
      <c r="BB83" s="33"/>
      <c r="BC83" s="31"/>
      <c r="BD83" s="33"/>
      <c r="BE83" s="31"/>
    </row>
    <row r="84" spans="1:57" s="2" customFormat="1" x14ac:dyDescent="0.25">
      <c r="A84" s="10" t="s">
        <v>13</v>
      </c>
      <c r="B84" s="2">
        <v>8</v>
      </c>
      <c r="C84" s="2">
        <v>84</v>
      </c>
      <c r="D84" s="32">
        <v>0.47758587099997302</v>
      </c>
      <c r="E84" s="30">
        <v>0.55969154900003504</v>
      </c>
      <c r="F84" s="32">
        <v>0.92058717500003695</v>
      </c>
      <c r="G84" s="30">
        <v>0.99482066499990596</v>
      </c>
      <c r="H84" s="32">
        <v>1.18485910799995</v>
      </c>
      <c r="I84" s="30">
        <v>1.25970493399995</v>
      </c>
      <c r="J84" s="32">
        <v>1.41428066499997</v>
      </c>
      <c r="K84" s="30">
        <v>1.4889131630000001</v>
      </c>
      <c r="L84" s="32">
        <v>1.88525358099991</v>
      </c>
      <c r="M84" s="30">
        <v>1.9671785789998899</v>
      </c>
      <c r="N84" s="32">
        <v>2.35911165199991</v>
      </c>
      <c r="O84" s="30">
        <v>2.457723944</v>
      </c>
      <c r="P84" s="32">
        <v>2.6121000389998699</v>
      </c>
      <c r="Q84" s="30">
        <v>2.6704168080000201</v>
      </c>
      <c r="R84" s="32">
        <v>2.8081136299999798</v>
      </c>
      <c r="S84" s="30">
        <v>2.8693083189998498</v>
      </c>
      <c r="T84" s="32"/>
      <c r="U84" s="30"/>
      <c r="V84" s="32"/>
      <c r="X84" s="32"/>
      <c r="Y84" s="30"/>
      <c r="Z84" s="32"/>
      <c r="AA84" s="30"/>
      <c r="AB84" s="32"/>
      <c r="AC84" s="30"/>
      <c r="AD84" s="36">
        <f t="shared" si="19"/>
        <v>2.1928309370000472</v>
      </c>
      <c r="AE84" s="44">
        <f t="shared" si="23"/>
        <v>0.36089562600000191</v>
      </c>
      <c r="AF84" s="44">
        <f t="shared" si="24"/>
        <v>0.19003844300004402</v>
      </c>
      <c r="AG84" s="44">
        <f t="shared" si="25"/>
        <v>0.15457573100001998</v>
      </c>
      <c r="AH84" s="44">
        <f t="shared" si="26"/>
        <v>0.39634041799990993</v>
      </c>
      <c r="AI84" s="44">
        <f t="shared" si="27"/>
        <v>0.39193307300002012</v>
      </c>
      <c r="AJ84" s="44">
        <f t="shared" si="21"/>
        <v>0.15437609499986982</v>
      </c>
      <c r="AL84" s="47">
        <f t="shared" si="13"/>
        <v>8.2105678000062021E-2</v>
      </c>
      <c r="AM84" s="47">
        <f t="shared" si="14"/>
        <v>7.4233489999869007E-2</v>
      </c>
      <c r="AN84" s="47">
        <f t="shared" si="15"/>
        <v>7.4845826000000004E-2</v>
      </c>
      <c r="AO84" s="47">
        <f t="shared" si="16"/>
        <v>7.4632498000030134E-2</v>
      </c>
      <c r="AP84" s="47">
        <f t="shared" si="17"/>
        <v>8.1924997999979876E-2</v>
      </c>
      <c r="AQ84" s="47">
        <f t="shared" si="18"/>
        <v>9.8612292000090029E-2</v>
      </c>
      <c r="AR84" s="47">
        <f t="shared" si="20"/>
        <v>5.8316769000150259E-2</v>
      </c>
      <c r="AS84" s="47">
        <f t="shared" si="22"/>
        <v>6.1194688999870017E-2</v>
      </c>
      <c r="AT84" s="32"/>
      <c r="AU84" s="30"/>
      <c r="AV84" s="32"/>
      <c r="AW84" s="30"/>
      <c r="AX84" s="32"/>
      <c r="AY84" s="30"/>
      <c r="AZ84" s="32"/>
      <c r="BA84" s="30"/>
      <c r="BB84" s="32"/>
      <c r="BC84" s="30"/>
      <c r="BD84" s="32"/>
      <c r="BE84" s="30"/>
    </row>
    <row r="85" spans="1:57" s="2" customFormat="1" x14ac:dyDescent="0.25">
      <c r="A85" s="10" t="s">
        <v>13</v>
      </c>
      <c r="B85" s="2">
        <v>8</v>
      </c>
      <c r="C85" s="2">
        <v>85</v>
      </c>
      <c r="D85" s="33">
        <v>0.48770621100015799</v>
      </c>
      <c r="E85" s="31">
        <v>0.59403260100020805</v>
      </c>
      <c r="F85" s="33">
        <v>0.94116980200010403</v>
      </c>
      <c r="G85" s="31">
        <v>1.0237869230002099</v>
      </c>
      <c r="H85" s="33">
        <v>1.2181928610000301</v>
      </c>
      <c r="I85" s="31">
        <v>1.26850421500012</v>
      </c>
      <c r="J85" s="33">
        <v>1.4273747350000501</v>
      </c>
      <c r="K85" s="31">
        <v>1.5097679640000401</v>
      </c>
      <c r="L85" s="33">
        <v>1.9600766180001301</v>
      </c>
      <c r="M85" s="31">
        <v>2.0660028070001299</v>
      </c>
      <c r="N85" s="33">
        <v>2.3545259840000199</v>
      </c>
      <c r="O85" s="31">
        <v>2.4294884840001001</v>
      </c>
      <c r="P85" s="33">
        <v>2.58537421400001</v>
      </c>
      <c r="Q85" s="31">
        <v>2.65378791200009</v>
      </c>
      <c r="R85" s="33">
        <v>2.7807771840000401</v>
      </c>
      <c r="S85" s="31">
        <v>2.8474578080001698</v>
      </c>
      <c r="T85" s="33"/>
      <c r="U85" s="31"/>
      <c r="V85" s="33"/>
      <c r="X85" s="33"/>
      <c r="Y85" s="31"/>
      <c r="Z85" s="33"/>
      <c r="AA85" s="31"/>
      <c r="AB85" s="33"/>
      <c r="AC85" s="31"/>
      <c r="AD85" s="36">
        <f t="shared" si="19"/>
        <v>2.166081700999932</v>
      </c>
      <c r="AE85" s="44">
        <f t="shared" si="23"/>
        <v>0.34713720099989598</v>
      </c>
      <c r="AF85" s="44">
        <f t="shared" si="24"/>
        <v>0.1944059379998202</v>
      </c>
      <c r="AG85" s="44">
        <f t="shared" si="25"/>
        <v>0.15887051999993007</v>
      </c>
      <c r="AH85" s="44">
        <f t="shared" si="26"/>
        <v>0.45030865400009001</v>
      </c>
      <c r="AI85" s="44">
        <f t="shared" si="27"/>
        <v>0.28852317699988994</v>
      </c>
      <c r="AJ85" s="44">
        <f t="shared" si="21"/>
        <v>0.15588572999990991</v>
      </c>
      <c r="AL85" s="47">
        <f t="shared" si="13"/>
        <v>0.10632639000005006</v>
      </c>
      <c r="AM85" s="47">
        <f t="shared" si="14"/>
        <v>8.2617121000105875E-2</v>
      </c>
      <c r="AN85" s="47">
        <f t="shared" si="15"/>
        <v>5.0311354000089903E-2</v>
      </c>
      <c r="AO85" s="47">
        <f t="shared" si="16"/>
        <v>8.239322899999002E-2</v>
      </c>
      <c r="AP85" s="47">
        <f t="shared" si="17"/>
        <v>0.10592618899999984</v>
      </c>
      <c r="AQ85" s="47">
        <f t="shared" si="18"/>
        <v>7.4962500000080201E-2</v>
      </c>
      <c r="AR85" s="47">
        <f t="shared" si="20"/>
        <v>6.8413698000080014E-2</v>
      </c>
      <c r="AS85" s="47">
        <f t="shared" si="22"/>
        <v>6.668062400012964E-2</v>
      </c>
      <c r="AT85" s="33"/>
      <c r="AU85" s="31"/>
      <c r="AV85" s="33"/>
      <c r="AW85" s="31"/>
      <c r="AX85" s="33"/>
      <c r="AY85" s="31"/>
      <c r="AZ85" s="33"/>
      <c r="BA85" s="31"/>
      <c r="BB85" s="33"/>
      <c r="BC85" s="31"/>
      <c r="BD85" s="33"/>
      <c r="BE85" s="31"/>
    </row>
    <row r="86" spans="1:57" s="2" customFormat="1" x14ac:dyDescent="0.25">
      <c r="A86" s="10" t="s">
        <v>13</v>
      </c>
      <c r="B86" s="2">
        <v>8</v>
      </c>
      <c r="C86" s="2">
        <v>86</v>
      </c>
      <c r="D86" s="32">
        <v>0.50197300199988604</v>
      </c>
      <c r="E86" s="30">
        <v>0.58443931099986901</v>
      </c>
      <c r="F86" s="32">
        <v>0.92258358899994097</v>
      </c>
      <c r="G86" s="30">
        <v>0.98878883999987</v>
      </c>
      <c r="H86" s="32">
        <v>1.21916373699991</v>
      </c>
      <c r="I86" s="30">
        <v>1.2856845709998099</v>
      </c>
      <c r="J86" s="32">
        <v>1.4533635399998199</v>
      </c>
      <c r="K86" s="30">
        <v>1.5438934759999901</v>
      </c>
      <c r="L86" s="32">
        <v>1.96240826899997</v>
      </c>
      <c r="M86" s="30">
        <v>2.0541891009997899</v>
      </c>
      <c r="N86" s="32">
        <v>2.4094909239997802</v>
      </c>
      <c r="O86" s="30">
        <v>2.4844256639998998</v>
      </c>
      <c r="P86" s="32">
        <v>2.6397197269998198</v>
      </c>
      <c r="Q86" s="30">
        <v>2.7095191529999698</v>
      </c>
      <c r="R86" s="32">
        <v>2.87261218099979</v>
      </c>
      <c r="S86" s="30">
        <v>2.9715835279998801</v>
      </c>
      <c r="T86" s="32"/>
      <c r="U86" s="30"/>
      <c r="V86" s="32"/>
      <c r="X86" s="32"/>
      <c r="Y86" s="30"/>
      <c r="Z86" s="32"/>
      <c r="AA86" s="30"/>
      <c r="AB86" s="32"/>
      <c r="AC86" s="30"/>
      <c r="AD86" s="36">
        <f t="shared" si="19"/>
        <v>2.2075461510000838</v>
      </c>
      <c r="AE86" s="44">
        <f t="shared" si="23"/>
        <v>0.33814427800007196</v>
      </c>
      <c r="AF86" s="44">
        <f t="shared" si="24"/>
        <v>0.23037489700003999</v>
      </c>
      <c r="AG86" s="44">
        <f t="shared" si="25"/>
        <v>0.16767896900001</v>
      </c>
      <c r="AH86" s="44">
        <f t="shared" si="26"/>
        <v>0.41851479299997996</v>
      </c>
      <c r="AI86" s="44">
        <f t="shared" si="27"/>
        <v>0.35530182299999025</v>
      </c>
      <c r="AJ86" s="44">
        <f t="shared" si="21"/>
        <v>0.15529406299991999</v>
      </c>
      <c r="AL86" s="47">
        <f t="shared" si="13"/>
        <v>8.2466308999982973E-2</v>
      </c>
      <c r="AM86" s="47">
        <f t="shared" si="14"/>
        <v>6.6205250999929022E-2</v>
      </c>
      <c r="AN86" s="47">
        <f t="shared" si="15"/>
        <v>6.6520833999899942E-2</v>
      </c>
      <c r="AO86" s="47">
        <f t="shared" si="16"/>
        <v>9.0529936000170119E-2</v>
      </c>
      <c r="AP86" s="47">
        <f t="shared" si="17"/>
        <v>9.1780831999819901E-2</v>
      </c>
      <c r="AQ86" s="47">
        <f t="shared" si="18"/>
        <v>7.4934740000119682E-2</v>
      </c>
      <c r="AR86" s="47">
        <f t="shared" si="20"/>
        <v>6.9799426000149989E-2</v>
      </c>
      <c r="AS86" s="47">
        <f t="shared" si="22"/>
        <v>9.8971347000090137E-2</v>
      </c>
      <c r="AT86" s="32"/>
      <c r="AU86" s="30"/>
      <c r="AV86" s="32"/>
      <c r="AW86" s="30"/>
      <c r="AX86" s="32"/>
      <c r="AY86" s="30"/>
      <c r="AZ86" s="32"/>
      <c r="BA86" s="30"/>
      <c r="BB86" s="32"/>
      <c r="BC86" s="30"/>
      <c r="BD86" s="32"/>
      <c r="BE86" s="30"/>
    </row>
    <row r="87" spans="1:57" s="2" customFormat="1" x14ac:dyDescent="0.25">
      <c r="A87" s="10" t="s">
        <v>13</v>
      </c>
      <c r="B87" s="2">
        <v>8</v>
      </c>
      <c r="C87" s="2">
        <v>87</v>
      </c>
      <c r="D87" s="33">
        <v>0.66326337400005198</v>
      </c>
      <c r="E87" s="31">
        <v>0.72156561399992802</v>
      </c>
      <c r="F87" s="33">
        <v>1.04201853400013</v>
      </c>
      <c r="G87" s="31">
        <v>1.1083511350000199</v>
      </c>
      <c r="H87" s="33">
        <v>1.28072390000011</v>
      </c>
      <c r="I87" s="31">
        <v>1.3154282709999701</v>
      </c>
      <c r="J87" s="33">
        <v>1.4399181650001001</v>
      </c>
      <c r="K87" s="31">
        <v>1.4774732700000099</v>
      </c>
      <c r="L87" s="33">
        <v>1.8382321750000301</v>
      </c>
      <c r="M87" s="31">
        <v>1.9125754060000799</v>
      </c>
      <c r="N87" s="33">
        <v>2.1552199899999702</v>
      </c>
      <c r="O87" s="31">
        <v>2.21496733399999</v>
      </c>
      <c r="P87" s="33">
        <v>2.3929092600001201</v>
      </c>
      <c r="Q87" s="31">
        <v>2.44697561499992</v>
      </c>
      <c r="R87" s="33">
        <v>2.5756833230000198</v>
      </c>
      <c r="S87" s="31">
        <v>2.6291828539999602</v>
      </c>
      <c r="T87" s="33"/>
      <c r="U87" s="31"/>
      <c r="V87" s="33"/>
      <c r="X87" s="33"/>
      <c r="Y87" s="31"/>
      <c r="Z87" s="33"/>
      <c r="AA87" s="31"/>
      <c r="AB87" s="33"/>
      <c r="AC87" s="31"/>
      <c r="AD87" s="36">
        <f t="shared" si="19"/>
        <v>1.783712240999868</v>
      </c>
      <c r="AE87" s="44">
        <f t="shared" si="23"/>
        <v>0.32045292000020198</v>
      </c>
      <c r="AF87" s="44">
        <f t="shared" si="24"/>
        <v>0.17237276500009013</v>
      </c>
      <c r="AG87" s="44">
        <f t="shared" si="25"/>
        <v>0.12448989400013</v>
      </c>
      <c r="AH87" s="44">
        <f t="shared" si="26"/>
        <v>0.36075890500002017</v>
      </c>
      <c r="AI87" s="44">
        <f t="shared" si="27"/>
        <v>0.24264458399989031</v>
      </c>
      <c r="AJ87" s="44">
        <f t="shared" si="21"/>
        <v>0.17794192600013004</v>
      </c>
      <c r="AL87" s="47">
        <f t="shared" si="13"/>
        <v>5.8302239999876049E-2</v>
      </c>
      <c r="AM87" s="47">
        <f t="shared" si="14"/>
        <v>6.6332600999889912E-2</v>
      </c>
      <c r="AN87" s="47">
        <f t="shared" si="15"/>
        <v>3.4704370999860013E-2</v>
      </c>
      <c r="AO87" s="47">
        <f t="shared" si="16"/>
        <v>3.7555104999909883E-2</v>
      </c>
      <c r="AP87" s="47">
        <f t="shared" si="17"/>
        <v>7.4343231000049803E-2</v>
      </c>
      <c r="AQ87" s="47">
        <f t="shared" si="18"/>
        <v>5.9747344000019798E-2</v>
      </c>
      <c r="AR87" s="47">
        <f t="shared" si="20"/>
        <v>5.4066354999799948E-2</v>
      </c>
      <c r="AS87" s="47">
        <f t="shared" si="22"/>
        <v>5.3499530999940426E-2</v>
      </c>
      <c r="AT87" s="33"/>
      <c r="AU87" s="31"/>
      <c r="AV87" s="33"/>
      <c r="AW87" s="31"/>
      <c r="AX87" s="33"/>
      <c r="AY87" s="31"/>
      <c r="AZ87" s="33"/>
      <c r="BA87" s="31"/>
      <c r="BB87" s="33"/>
      <c r="BC87" s="31"/>
      <c r="BD87" s="33"/>
      <c r="BE87" s="31"/>
    </row>
    <row r="88" spans="1:57" s="2" customFormat="1" x14ac:dyDescent="0.25">
      <c r="A88" s="10" t="s">
        <v>13</v>
      </c>
      <c r="B88" s="2">
        <v>8</v>
      </c>
      <c r="C88" s="2">
        <v>88</v>
      </c>
      <c r="D88" s="32">
        <v>0.99908334199994897</v>
      </c>
      <c r="E88" s="30">
        <v>1.02520380400005</v>
      </c>
      <c r="F88" s="32">
        <v>1.3136887479999999</v>
      </c>
      <c r="G88" s="30">
        <v>1.34030781399997</v>
      </c>
      <c r="H88" s="32">
        <v>1.4903096880000199</v>
      </c>
      <c r="I88" s="30">
        <v>1.516805105</v>
      </c>
      <c r="J88" s="32">
        <v>1.6587323440001001</v>
      </c>
      <c r="K88" s="30">
        <v>1.69226109400005</v>
      </c>
      <c r="L88" s="32">
        <v>2.0391032820000401</v>
      </c>
      <c r="M88" s="30">
        <v>2.0817544280000599</v>
      </c>
      <c r="N88" s="32">
        <v>2.3123141139999399</v>
      </c>
      <c r="O88" s="30">
        <v>2.35460250100004</v>
      </c>
      <c r="P88" s="32">
        <v>2.5137221929999201</v>
      </c>
      <c r="Q88" s="30">
        <v>2.5639453129999699</v>
      </c>
      <c r="R88" s="32">
        <v>2.6959353659999499</v>
      </c>
      <c r="S88" s="30">
        <v>2.7306510949999798</v>
      </c>
      <c r="T88" s="32"/>
      <c r="U88" s="30"/>
      <c r="V88" s="32"/>
      <c r="X88" s="32"/>
      <c r="Y88" s="30"/>
      <c r="Z88" s="32"/>
      <c r="AA88" s="30"/>
      <c r="AB88" s="32"/>
      <c r="AC88" s="30"/>
      <c r="AD88" s="36">
        <f t="shared" si="19"/>
        <v>1.5648619710000209</v>
      </c>
      <c r="AE88" s="44">
        <f t="shared" si="23"/>
        <v>0.28848494399994995</v>
      </c>
      <c r="AF88" s="44">
        <f t="shared" si="24"/>
        <v>0.15000187400004994</v>
      </c>
      <c r="AG88" s="44">
        <f t="shared" si="25"/>
        <v>0.14192723900010007</v>
      </c>
      <c r="AH88" s="44">
        <f t="shared" si="26"/>
        <v>0.34684218799999011</v>
      </c>
      <c r="AI88" s="44">
        <f t="shared" si="27"/>
        <v>0.23055968599987997</v>
      </c>
      <c r="AJ88" s="44">
        <f t="shared" si="21"/>
        <v>0.15911969199988008</v>
      </c>
      <c r="AL88" s="47">
        <f t="shared" si="13"/>
        <v>2.6120462000100986E-2</v>
      </c>
      <c r="AM88" s="47">
        <f t="shared" si="14"/>
        <v>2.6619065999970104E-2</v>
      </c>
      <c r="AN88" s="47">
        <f t="shared" si="15"/>
        <v>2.6495416999980037E-2</v>
      </c>
      <c r="AO88" s="47">
        <f t="shared" si="16"/>
        <v>3.3528749999949925E-2</v>
      </c>
      <c r="AP88" s="47">
        <f t="shared" si="17"/>
        <v>4.2651146000019846E-2</v>
      </c>
      <c r="AQ88" s="47">
        <f t="shared" si="18"/>
        <v>4.2288387000100069E-2</v>
      </c>
      <c r="AR88" s="47">
        <f t="shared" si="20"/>
        <v>5.0223120000049803E-2</v>
      </c>
      <c r="AS88" s="47">
        <f t="shared" si="22"/>
        <v>3.4715729000029949E-2</v>
      </c>
      <c r="AT88" s="32"/>
      <c r="AU88" s="30"/>
      <c r="AV88" s="32"/>
      <c r="AW88" s="30"/>
      <c r="AX88" s="32"/>
      <c r="AY88" s="30"/>
      <c r="AZ88" s="32"/>
      <c r="BA88" s="30"/>
      <c r="BB88" s="32"/>
      <c r="BC88" s="30"/>
      <c r="BD88" s="32"/>
      <c r="BE88" s="30"/>
    </row>
    <row r="89" spans="1:57" s="2" customFormat="1" x14ac:dyDescent="0.25">
      <c r="A89" s="10" t="s">
        <v>13</v>
      </c>
      <c r="B89" s="2">
        <v>8</v>
      </c>
      <c r="C89" s="2">
        <v>89</v>
      </c>
      <c r="D89" s="33">
        <v>2.21469682300016</v>
      </c>
      <c r="E89" s="31">
        <v>2.2370990630001799</v>
      </c>
      <c r="F89" s="33">
        <v>2.3685742190000298</v>
      </c>
      <c r="G89" s="31">
        <v>2.4191374480001202</v>
      </c>
      <c r="H89" s="33">
        <v>2.5791848960000099</v>
      </c>
      <c r="I89" s="31">
        <v>2.6247346879999802</v>
      </c>
      <c r="J89" s="33">
        <v>2.7439036980001599</v>
      </c>
      <c r="K89" s="31">
        <v>2.7938333860001801</v>
      </c>
      <c r="L89" s="33">
        <v>3.11998188000006</v>
      </c>
      <c r="M89" s="31">
        <v>3.1657698950000301</v>
      </c>
      <c r="N89" s="33">
        <v>3.43181092100007</v>
      </c>
      <c r="O89" s="31">
        <v>3.4588246350001501</v>
      </c>
      <c r="P89" s="33">
        <v>3.59265573000016</v>
      </c>
      <c r="Q89" s="31">
        <v>3.62944755300009</v>
      </c>
      <c r="R89" s="33">
        <v>3.760712345</v>
      </c>
      <c r="S89" s="31">
        <v>3.7883370829999801</v>
      </c>
      <c r="T89" s="33"/>
      <c r="U89" s="31"/>
      <c r="V89" s="33"/>
      <c r="X89" s="33"/>
      <c r="Y89" s="31"/>
      <c r="Z89" s="33"/>
      <c r="AA89" s="31"/>
      <c r="AB89" s="33"/>
      <c r="AC89" s="31"/>
      <c r="AD89" s="36">
        <f t="shared" si="19"/>
        <v>1.41475072999993</v>
      </c>
      <c r="AE89" s="44">
        <f t="shared" si="23"/>
        <v>0.13147515599984994</v>
      </c>
      <c r="AF89" s="44">
        <f t="shared" si="24"/>
        <v>0.16004744799988968</v>
      </c>
      <c r="AG89" s="44">
        <f t="shared" si="25"/>
        <v>0.11916901000017965</v>
      </c>
      <c r="AH89" s="44">
        <f t="shared" si="26"/>
        <v>0.32614849399988</v>
      </c>
      <c r="AI89" s="44">
        <f t="shared" si="27"/>
        <v>0.26604102600003987</v>
      </c>
      <c r="AJ89" s="44">
        <f t="shared" si="21"/>
        <v>0.13383109500000989</v>
      </c>
      <c r="AL89" s="47">
        <f t="shared" si="13"/>
        <v>2.2402240000019891E-2</v>
      </c>
      <c r="AM89" s="47">
        <f t="shared" si="14"/>
        <v>5.0563229000090359E-2</v>
      </c>
      <c r="AN89" s="47">
        <f t="shared" si="15"/>
        <v>4.5549791999970335E-2</v>
      </c>
      <c r="AO89" s="47">
        <f t="shared" si="16"/>
        <v>4.9929688000020178E-2</v>
      </c>
      <c r="AP89" s="47">
        <f t="shared" si="17"/>
        <v>4.5788014999970095E-2</v>
      </c>
      <c r="AQ89" s="47">
        <f t="shared" si="18"/>
        <v>2.7013714000080125E-2</v>
      </c>
      <c r="AR89" s="47">
        <f t="shared" si="20"/>
        <v>3.6791822999930002E-2</v>
      </c>
      <c r="AS89" s="47">
        <f t="shared" si="22"/>
        <v>2.7624737999980109E-2</v>
      </c>
      <c r="AT89" s="33"/>
      <c r="AU89" s="31"/>
      <c r="AV89" s="33"/>
      <c r="AW89" s="31"/>
      <c r="AX89" s="33"/>
      <c r="AY89" s="31"/>
      <c r="AZ89" s="33"/>
      <c r="BA89" s="31"/>
      <c r="BB89" s="33"/>
      <c r="BC89" s="31"/>
      <c r="BD89" s="33"/>
      <c r="BE89" s="31"/>
    </row>
    <row r="90" spans="1:57" s="2" customFormat="1" x14ac:dyDescent="0.25">
      <c r="A90" s="10" t="s">
        <v>13</v>
      </c>
      <c r="B90" s="2">
        <v>8</v>
      </c>
      <c r="C90" s="2">
        <v>90</v>
      </c>
      <c r="D90" s="32">
        <v>7.5520200569999298</v>
      </c>
      <c r="E90" s="30">
        <v>7.64991416399993</v>
      </c>
      <c r="F90" s="32">
        <v>7.9788890569998303</v>
      </c>
      <c r="G90" s="30">
        <v>8.1014892199998396</v>
      </c>
      <c r="H90" s="32">
        <v>8.2557754160000005</v>
      </c>
      <c r="I90" s="30">
        <v>8.3180645830000195</v>
      </c>
      <c r="J90" s="32">
        <v>8.4951718259999307</v>
      </c>
      <c r="K90" s="30">
        <v>8.5696549469998899</v>
      </c>
      <c r="L90" s="32">
        <v>8.93005575099982</v>
      </c>
      <c r="M90" s="30">
        <v>9.0123510419998603</v>
      </c>
      <c r="N90" s="32">
        <v>9.2972654689999601</v>
      </c>
      <c r="O90" s="30">
        <v>9.3952991659998499</v>
      </c>
      <c r="P90" s="32">
        <v>9.5701191649998201</v>
      </c>
      <c r="Q90" s="30">
        <v>9.6233408319999398</v>
      </c>
      <c r="R90" s="32">
        <v>9.7379613529999407</v>
      </c>
      <c r="S90" s="30">
        <v>9.7871730199999494</v>
      </c>
      <c r="T90" s="32"/>
      <c r="U90" s="30"/>
      <c r="V90" s="32"/>
      <c r="X90" s="32"/>
      <c r="Y90" s="30"/>
      <c r="Z90" s="32"/>
      <c r="AA90" s="30"/>
      <c r="AB90" s="32"/>
      <c r="AC90" s="30">
        <v>2</v>
      </c>
      <c r="AD90" s="36">
        <f t="shared" si="19"/>
        <v>2.07132077500001</v>
      </c>
      <c r="AE90" s="44">
        <f t="shared" si="23"/>
        <v>0.32897489299990035</v>
      </c>
      <c r="AF90" s="44">
        <f t="shared" si="24"/>
        <v>0.15428619600016091</v>
      </c>
      <c r="AG90" s="44">
        <f t="shared" si="25"/>
        <v>0.17710724299991121</v>
      </c>
      <c r="AH90" s="44">
        <f t="shared" si="26"/>
        <v>0.36040080399993002</v>
      </c>
      <c r="AI90" s="44">
        <f t="shared" si="27"/>
        <v>0.28491442700009983</v>
      </c>
      <c r="AJ90" s="44">
        <f>P90-O90</f>
        <v>0.17481999899997014</v>
      </c>
      <c r="AL90" s="47">
        <f t="shared" si="13"/>
        <v>9.7894107000000119E-2</v>
      </c>
      <c r="AM90" s="47">
        <f t="shared" si="14"/>
        <v>0.12260016300000931</v>
      </c>
      <c r="AN90" s="47">
        <f t="shared" si="15"/>
        <v>6.2289167000018963E-2</v>
      </c>
      <c r="AO90" s="47">
        <f t="shared" si="16"/>
        <v>7.448312099995924E-2</v>
      </c>
      <c r="AP90" s="47">
        <f t="shared" si="17"/>
        <v>8.2295291000040294E-2</v>
      </c>
      <c r="AQ90" s="47">
        <f t="shared" si="18"/>
        <v>9.8033696999889841E-2</v>
      </c>
      <c r="AR90" s="47">
        <f t="shared" si="20"/>
        <v>5.3221667000119766E-2</v>
      </c>
      <c r="AS90" s="47">
        <f t="shared" si="22"/>
        <v>4.9211667000008674E-2</v>
      </c>
      <c r="AT90" s="32"/>
      <c r="AU90" s="30"/>
      <c r="AV90" s="32"/>
      <c r="AW90" s="30"/>
      <c r="AX90" s="32"/>
      <c r="AY90" s="30"/>
      <c r="AZ90" s="32"/>
      <c r="BA90" s="30"/>
      <c r="BB90" s="32"/>
      <c r="BC90" s="30"/>
      <c r="BD90" s="32"/>
      <c r="BE90" s="30"/>
    </row>
    <row r="91" spans="1:57" x14ac:dyDescent="0.25">
      <c r="A91" s="12" t="s">
        <v>14</v>
      </c>
      <c r="B91">
        <v>6</v>
      </c>
      <c r="C91">
        <v>91</v>
      </c>
      <c r="D91" s="33">
        <v>12.168258217999799</v>
      </c>
      <c r="E91" s="31">
        <v>12.2230046520001</v>
      </c>
      <c r="F91" s="33">
        <v>12.298677744000001</v>
      </c>
      <c r="G91" s="31">
        <v>12.335985093</v>
      </c>
      <c r="H91" s="33">
        <v>12.412530263000001</v>
      </c>
      <c r="I91" s="31">
        <v>12.449695422000101</v>
      </c>
      <c r="J91" s="33">
        <v>12.534122711999901</v>
      </c>
      <c r="K91" s="31">
        <v>12.572028232999999</v>
      </c>
      <c r="L91" s="33">
        <v>12.648714742999999</v>
      </c>
      <c r="M91" s="31">
        <v>12.677972141</v>
      </c>
      <c r="N91" s="33">
        <v>12.7628532329999</v>
      </c>
      <c r="O91" s="31">
        <v>12.784245943</v>
      </c>
      <c r="P91" s="33"/>
      <c r="Q91" s="31"/>
      <c r="S91" s="31"/>
      <c r="T91" s="33"/>
      <c r="U91" s="31"/>
      <c r="V91" s="33"/>
      <c r="W91" s="31"/>
      <c r="X91" s="33"/>
      <c r="Y91" s="31"/>
      <c r="Z91" s="33"/>
      <c r="AA91" s="31"/>
      <c r="AB91" s="33"/>
      <c r="AC91" s="31"/>
      <c r="AD91" s="37">
        <f t="shared" ref="AD91:AD122" si="28">O91-D91</f>
        <v>0.61598772500020083</v>
      </c>
      <c r="AE91" s="44">
        <f t="shared" si="23"/>
        <v>7.5673091999901132E-2</v>
      </c>
      <c r="AF91" s="44">
        <f t="shared" si="24"/>
        <v>7.654517000000105E-2</v>
      </c>
      <c r="AG91" s="44">
        <f t="shared" si="25"/>
        <v>8.4427289999799982E-2</v>
      </c>
      <c r="AH91" s="44">
        <f t="shared" si="26"/>
        <v>7.6686510000000041E-2</v>
      </c>
      <c r="AI91" s="44">
        <f t="shared" si="27"/>
        <v>8.4881091999900349E-2</v>
      </c>
      <c r="AJ91" s="44">
        <f>R72-Q72</f>
        <v>0.20345510500009967</v>
      </c>
      <c r="AK91" s="31"/>
      <c r="AL91" s="47">
        <f t="shared" si="13"/>
        <v>5.4746434000300326E-2</v>
      </c>
      <c r="AM91" s="47">
        <f t="shared" si="14"/>
        <v>3.7307348999998879E-2</v>
      </c>
      <c r="AN91" s="47">
        <f t="shared" si="15"/>
        <v>3.716515900010009E-2</v>
      </c>
      <c r="AO91" s="47">
        <f t="shared" si="16"/>
        <v>3.7905521000098474E-2</v>
      </c>
      <c r="AP91" s="47">
        <f t="shared" si="17"/>
        <v>2.9257398000000379E-2</v>
      </c>
      <c r="AQ91" s="47">
        <f t="shared" si="18"/>
        <v>2.1392710000100124E-2</v>
      </c>
      <c r="AR91" s="33"/>
      <c r="AS91" s="31"/>
      <c r="AT91" s="33"/>
      <c r="AU91" s="31"/>
      <c r="AV91" s="33"/>
      <c r="AW91" s="31"/>
      <c r="AX91" s="33"/>
      <c r="AY91" s="31"/>
      <c r="AZ91" s="33"/>
      <c r="BA91" s="31"/>
      <c r="BB91" s="33"/>
      <c r="BC91" s="31"/>
      <c r="BD91" s="33"/>
      <c r="BE91" s="31"/>
    </row>
    <row r="92" spans="1:57" x14ac:dyDescent="0.25">
      <c r="A92" s="12" t="s">
        <v>14</v>
      </c>
      <c r="B92">
        <v>6</v>
      </c>
      <c r="C92">
        <v>92</v>
      </c>
      <c r="D92" s="32">
        <v>0.40525008700001303</v>
      </c>
      <c r="E92" s="30">
        <v>0.44748622999986698</v>
      </c>
      <c r="F92" s="32">
        <v>0.52374455799986197</v>
      </c>
      <c r="G92" s="30">
        <v>0.55362102100002597</v>
      </c>
      <c r="H92" s="32">
        <v>0.62964065300002403</v>
      </c>
      <c r="I92" s="30">
        <v>0.66733252999983905</v>
      </c>
      <c r="J92" s="32">
        <v>0.74356414399994697</v>
      </c>
      <c r="K92" s="30">
        <v>0.76636643699998697</v>
      </c>
      <c r="L92" s="32">
        <v>0.84303914399993096</v>
      </c>
      <c r="M92" s="30">
        <v>0.88078763399994298</v>
      </c>
      <c r="N92" s="32">
        <v>1.0330681549999099</v>
      </c>
      <c r="O92" s="30">
        <v>1.06820841599983</v>
      </c>
      <c r="P92" s="32"/>
      <c r="Q92" s="30"/>
      <c r="S92" s="30"/>
      <c r="T92" s="32"/>
      <c r="U92" s="30"/>
      <c r="V92" s="32"/>
      <c r="W92" s="30"/>
      <c r="X92" s="32"/>
      <c r="Y92" s="30"/>
      <c r="Z92" s="32"/>
      <c r="AA92" s="30"/>
      <c r="AB92" s="32"/>
      <c r="AC92" s="30"/>
      <c r="AD92" s="37">
        <f t="shared" si="28"/>
        <v>0.66295832899981688</v>
      </c>
      <c r="AE92" s="44">
        <f t="shared" si="23"/>
        <v>7.625832799999499E-2</v>
      </c>
      <c r="AF92" s="44">
        <f t="shared" si="24"/>
        <v>7.6019631999998061E-2</v>
      </c>
      <c r="AG92" s="44">
        <f t="shared" si="25"/>
        <v>7.6231614000107917E-2</v>
      </c>
      <c r="AH92" s="44">
        <f t="shared" si="26"/>
        <v>7.6672706999943996E-2</v>
      </c>
      <c r="AI92" s="44">
        <f t="shared" si="27"/>
        <v>0.15228052099996692</v>
      </c>
      <c r="AJ92" s="44">
        <f>R73-Q73</f>
        <v>0.2048059349999698</v>
      </c>
      <c r="AK92" s="30"/>
      <c r="AL92" s="47">
        <f t="shared" si="13"/>
        <v>4.2236142999853954E-2</v>
      </c>
      <c r="AM92" s="47">
        <f t="shared" si="14"/>
        <v>2.9876463000164E-2</v>
      </c>
      <c r="AN92" s="47">
        <f t="shared" si="15"/>
        <v>3.7691876999815022E-2</v>
      </c>
      <c r="AO92" s="47">
        <f t="shared" si="16"/>
        <v>2.2802293000039997E-2</v>
      </c>
      <c r="AP92" s="47">
        <f t="shared" si="17"/>
        <v>3.7748490000012014E-2</v>
      </c>
      <c r="AQ92" s="47">
        <f t="shared" si="18"/>
        <v>3.514026099992007E-2</v>
      </c>
      <c r="AR92" s="32"/>
      <c r="AS92" s="30"/>
      <c r="AT92" s="32"/>
      <c r="AU92" s="30"/>
      <c r="AV92" s="32"/>
      <c r="AW92" s="30"/>
      <c r="AX92" s="32"/>
      <c r="AY92" s="30"/>
      <c r="AZ92" s="32"/>
      <c r="BA92" s="30"/>
      <c r="BB92" s="32"/>
      <c r="BC92" s="30"/>
      <c r="BD92" s="32"/>
      <c r="BE92" s="30"/>
    </row>
    <row r="93" spans="1:57" x14ac:dyDescent="0.25">
      <c r="A93" s="12" t="s">
        <v>14</v>
      </c>
      <c r="B93">
        <v>6</v>
      </c>
      <c r="C93">
        <v>93</v>
      </c>
      <c r="D93" s="33">
        <v>0.66765333799980897</v>
      </c>
      <c r="E93" s="31">
        <v>0.72737599399988495</v>
      </c>
      <c r="F93" s="33">
        <v>0.806772556999931</v>
      </c>
      <c r="G93" s="31">
        <v>0.85313562999999704</v>
      </c>
      <c r="H93" s="33">
        <v>0.93015568099986001</v>
      </c>
      <c r="I93" s="31">
        <v>0.95168156599993303</v>
      </c>
      <c r="J93" s="33">
        <v>1.03602942999987</v>
      </c>
      <c r="K93" s="31">
        <v>1.07461333899982</v>
      </c>
      <c r="L93" s="33">
        <v>1.1514542739998801</v>
      </c>
      <c r="M93" s="31">
        <v>1.1748593799998099</v>
      </c>
      <c r="N93" s="33">
        <v>1.27976994999994</v>
      </c>
      <c r="O93" s="31">
        <v>1.2933363059998999</v>
      </c>
      <c r="P93" s="33"/>
      <c r="Q93" s="31"/>
      <c r="S93" s="31"/>
      <c r="T93" s="33"/>
      <c r="U93" s="31"/>
      <c r="V93" s="33"/>
      <c r="W93" s="31"/>
      <c r="X93" s="33"/>
      <c r="Y93" s="31"/>
      <c r="Z93" s="33"/>
      <c r="AA93" s="31"/>
      <c r="AB93" s="33"/>
      <c r="AC93" s="31"/>
      <c r="AD93" s="37">
        <f t="shared" si="28"/>
        <v>0.62568296800009093</v>
      </c>
      <c r="AE93" s="44">
        <f t="shared" si="23"/>
        <v>7.939656300004605E-2</v>
      </c>
      <c r="AF93" s="44">
        <f t="shared" si="24"/>
        <v>7.7020050999862977E-2</v>
      </c>
      <c r="AG93" s="44">
        <f t="shared" si="25"/>
        <v>8.4347863999936989E-2</v>
      </c>
      <c r="AH93" s="44">
        <f t="shared" si="26"/>
        <v>7.6840935000060062E-2</v>
      </c>
      <c r="AI93" s="44">
        <f t="shared" si="27"/>
        <v>0.10491057000013004</v>
      </c>
      <c r="AJ93" s="44">
        <f>R74-Q74</f>
        <v>0.20797026100012994</v>
      </c>
      <c r="AK93" s="31"/>
      <c r="AL93" s="47">
        <f t="shared" si="13"/>
        <v>5.972265600007598E-2</v>
      </c>
      <c r="AM93" s="47">
        <f t="shared" si="14"/>
        <v>4.6363073000066035E-2</v>
      </c>
      <c r="AN93" s="47">
        <f t="shared" si="15"/>
        <v>2.152588500007302E-2</v>
      </c>
      <c r="AO93" s="47">
        <f t="shared" si="16"/>
        <v>3.8583908999950012E-2</v>
      </c>
      <c r="AP93" s="47">
        <f t="shared" si="17"/>
        <v>2.3405105999929843E-2</v>
      </c>
      <c r="AQ93" s="47">
        <f t="shared" si="18"/>
        <v>1.3566355999959923E-2</v>
      </c>
      <c r="AR93" s="33"/>
      <c r="AS93" s="31"/>
      <c r="AT93" s="33"/>
      <c r="AU93" s="31"/>
      <c r="AV93" s="33"/>
      <c r="AW93" s="31"/>
      <c r="AX93" s="33"/>
      <c r="AY93" s="31"/>
      <c r="AZ93" s="33"/>
      <c r="BA93" s="31"/>
      <c r="BB93" s="33"/>
      <c r="BC93" s="31"/>
      <c r="BD93" s="33"/>
      <c r="BE93" s="31"/>
    </row>
    <row r="94" spans="1:57" x14ac:dyDescent="0.25">
      <c r="A94" s="12" t="s">
        <v>14</v>
      </c>
      <c r="B94">
        <v>6</v>
      </c>
      <c r="C94">
        <v>94</v>
      </c>
      <c r="D94" s="32">
        <v>1.5134380209999501</v>
      </c>
      <c r="E94" s="30">
        <v>1.57079963499995</v>
      </c>
      <c r="F94" s="32">
        <v>1.6761211460000101</v>
      </c>
      <c r="G94" s="30">
        <v>1.70475578199989</v>
      </c>
      <c r="H94" s="32">
        <v>1.7800008829999501</v>
      </c>
      <c r="I94" s="30">
        <v>1.7941442179999201</v>
      </c>
      <c r="J94" s="32">
        <v>1.869216821</v>
      </c>
      <c r="K94" s="30">
        <v>1.89318484299997</v>
      </c>
      <c r="L94" s="32">
        <v>1.96829114399997</v>
      </c>
      <c r="M94" s="30">
        <v>1.99023166500001</v>
      </c>
      <c r="N94" s="32">
        <v>2.07854228999985</v>
      </c>
      <c r="O94" s="30">
        <v>2.1002121859998999</v>
      </c>
      <c r="P94" s="32"/>
      <c r="Q94" s="30"/>
      <c r="S94" s="30"/>
      <c r="T94" s="32"/>
      <c r="U94" s="30"/>
      <c r="V94" s="32"/>
      <c r="W94" s="30"/>
      <c r="X94" s="32"/>
      <c r="Y94" s="30"/>
      <c r="Z94" s="32"/>
      <c r="AA94" s="30"/>
      <c r="AB94" s="32"/>
      <c r="AC94" s="30"/>
      <c r="AD94" s="37">
        <f t="shared" si="28"/>
        <v>0.58677416499994983</v>
      </c>
      <c r="AE94" s="44">
        <f t="shared" si="23"/>
        <v>0.10532151100006004</v>
      </c>
      <c r="AF94" s="44">
        <f t="shared" si="24"/>
        <v>7.5245101000060099E-2</v>
      </c>
      <c r="AG94" s="44">
        <f t="shared" si="25"/>
        <v>7.5072603000079896E-2</v>
      </c>
      <c r="AH94" s="44">
        <f t="shared" si="26"/>
        <v>7.5106300999999931E-2</v>
      </c>
      <c r="AI94" s="44">
        <f t="shared" si="27"/>
        <v>8.8310624999839993E-2</v>
      </c>
      <c r="AJ94" s="44">
        <f>R75-Q75</f>
        <v>0.20829801899980982</v>
      </c>
      <c r="AK94" s="30"/>
      <c r="AL94" s="47">
        <f t="shared" si="13"/>
        <v>5.736161399999995E-2</v>
      </c>
      <c r="AM94" s="47">
        <f t="shared" si="14"/>
        <v>2.863463599987992E-2</v>
      </c>
      <c r="AN94" s="47">
        <f t="shared" si="15"/>
        <v>1.4143334999970003E-2</v>
      </c>
      <c r="AO94" s="47">
        <f t="shared" si="16"/>
        <v>2.3968021999970057E-2</v>
      </c>
      <c r="AP94" s="47">
        <f t="shared" si="17"/>
        <v>2.194052100004007E-2</v>
      </c>
      <c r="AQ94" s="47">
        <f t="shared" si="18"/>
        <v>2.1669896000049871E-2</v>
      </c>
      <c r="AR94" s="32"/>
      <c r="AS94" s="30"/>
      <c r="AT94" s="32"/>
      <c r="AU94" s="30"/>
      <c r="AV94" s="32"/>
      <c r="AW94" s="30"/>
      <c r="AX94" s="32"/>
      <c r="AY94" s="30"/>
      <c r="AZ94" s="32"/>
      <c r="BA94" s="30"/>
      <c r="BB94" s="32"/>
      <c r="BC94" s="30"/>
      <c r="BD94" s="32"/>
      <c r="BE94" s="30"/>
    </row>
    <row r="95" spans="1:57" x14ac:dyDescent="0.25">
      <c r="A95" s="12" t="s">
        <v>14</v>
      </c>
      <c r="B95">
        <v>6</v>
      </c>
      <c r="C95">
        <v>95</v>
      </c>
      <c r="D95" s="33">
        <v>0.99616927399983901</v>
      </c>
      <c r="E95" s="31">
        <v>1.0462032169998501</v>
      </c>
      <c r="F95" s="33">
        <v>1.1221115499999901</v>
      </c>
      <c r="G95" s="31">
        <v>1.15203467499986</v>
      </c>
      <c r="H95" s="33">
        <v>1.2296870709999399</v>
      </c>
      <c r="I95" s="31">
        <v>1.27493644599985</v>
      </c>
      <c r="J95" s="33">
        <v>1.35155066399988</v>
      </c>
      <c r="K95" s="31">
        <v>1.3566978519997901</v>
      </c>
      <c r="L95" s="33">
        <v>1.4615961329998299</v>
      </c>
      <c r="M95" s="31">
        <v>1.5133628529999801</v>
      </c>
      <c r="N95" s="33">
        <v>1.58369899799981</v>
      </c>
      <c r="O95" s="31">
        <v>1.5885958739997901</v>
      </c>
      <c r="P95" s="33"/>
      <c r="Q95" s="31"/>
      <c r="S95" s="31"/>
      <c r="T95" s="33"/>
      <c r="U95" s="31"/>
      <c r="V95" s="33"/>
      <c r="W95" s="31"/>
      <c r="X95" s="33"/>
      <c r="Y95" s="31"/>
      <c r="Z95" s="33"/>
      <c r="AA95" s="31"/>
      <c r="AB95" s="33"/>
      <c r="AC95" s="31"/>
      <c r="AD95" s="37">
        <f t="shared" si="28"/>
        <v>0.59242659999995106</v>
      </c>
      <c r="AE95" s="44">
        <f t="shared" si="23"/>
        <v>7.5908333000139994E-2</v>
      </c>
      <c r="AF95" s="44">
        <f t="shared" si="24"/>
        <v>7.7652396000079893E-2</v>
      </c>
      <c r="AG95" s="44">
        <f t="shared" si="25"/>
        <v>7.6614218000029988E-2</v>
      </c>
      <c r="AH95" s="44">
        <f t="shared" si="26"/>
        <v>0.10489828100003984</v>
      </c>
      <c r="AI95" s="44">
        <f t="shared" si="27"/>
        <v>7.0336144999829875E-2</v>
      </c>
      <c r="AJ95" s="44">
        <f>R76-Q76</f>
        <v>0.15906833999997971</v>
      </c>
      <c r="AK95" s="31"/>
      <c r="AL95" s="47">
        <f t="shared" si="13"/>
        <v>5.0033943000011072E-2</v>
      </c>
      <c r="AM95" s="47">
        <f t="shared" si="14"/>
        <v>2.9923124999869932E-2</v>
      </c>
      <c r="AN95" s="47">
        <f t="shared" si="15"/>
        <v>4.5249374999910108E-2</v>
      </c>
      <c r="AO95" s="47">
        <f t="shared" si="16"/>
        <v>5.1471879999100967E-3</v>
      </c>
      <c r="AP95" s="47">
        <f t="shared" si="17"/>
        <v>5.1766720000150146E-2</v>
      </c>
      <c r="AQ95" s="47">
        <f t="shared" si="18"/>
        <v>4.8968759999801215E-3</v>
      </c>
      <c r="AR95" s="33"/>
      <c r="AS95" s="31"/>
      <c r="AT95" s="33"/>
      <c r="AU95" s="31"/>
      <c r="AV95" s="33"/>
      <c r="AW95" s="31"/>
      <c r="AX95" s="33"/>
      <c r="AY95" s="31"/>
      <c r="AZ95" s="33"/>
      <c r="BA95" s="31"/>
      <c r="BB95" s="33"/>
      <c r="BC95" s="31"/>
      <c r="BD95" s="33"/>
      <c r="BE95" s="31"/>
    </row>
    <row r="96" spans="1:57" x14ac:dyDescent="0.25">
      <c r="A96" s="12" t="s">
        <v>14</v>
      </c>
      <c r="B96">
        <v>6</v>
      </c>
      <c r="C96">
        <v>96</v>
      </c>
      <c r="D96" s="32">
        <v>0.65286729200010996</v>
      </c>
      <c r="E96" s="30">
        <v>0.71483151000006695</v>
      </c>
      <c r="F96" s="32">
        <v>0.79981619700015405</v>
      </c>
      <c r="G96" s="30">
        <v>0.81359275900012995</v>
      </c>
      <c r="H96" s="32">
        <v>0.91538203000004603</v>
      </c>
      <c r="I96" s="30">
        <v>0.96063317600010101</v>
      </c>
      <c r="J96" s="32">
        <v>1.04085213300004</v>
      </c>
      <c r="K96" s="30">
        <v>1.0865507280000199</v>
      </c>
      <c r="L96" s="32">
        <v>1.16411234200018</v>
      </c>
      <c r="M96" s="30">
        <v>1.19312432200013</v>
      </c>
      <c r="N96" s="32">
        <v>1.26959640400014</v>
      </c>
      <c r="O96" s="30">
        <v>1.2988903630000499</v>
      </c>
      <c r="P96" s="32"/>
      <c r="Q96" s="30"/>
      <c r="S96" s="30"/>
      <c r="T96" s="32"/>
      <c r="U96" s="30"/>
      <c r="V96" s="32"/>
      <c r="W96" s="30"/>
      <c r="X96" s="32"/>
      <c r="Y96" s="30"/>
      <c r="Z96" s="32"/>
      <c r="AA96" s="30"/>
      <c r="AB96" s="32"/>
      <c r="AC96" s="30"/>
      <c r="AD96" s="37">
        <f t="shared" si="28"/>
        <v>0.64602307099993994</v>
      </c>
      <c r="AE96" s="44">
        <f t="shared" si="23"/>
        <v>8.49846870000871E-2</v>
      </c>
      <c r="AF96" s="44">
        <f t="shared" si="24"/>
        <v>0.10178927099991608</v>
      </c>
      <c r="AG96" s="44">
        <f t="shared" si="25"/>
        <v>8.0218956999938973E-2</v>
      </c>
      <c r="AH96" s="44">
        <f t="shared" si="26"/>
        <v>7.756161400016004E-2</v>
      </c>
      <c r="AI96" s="44">
        <f t="shared" si="27"/>
        <v>7.6472082000009989E-2</v>
      </c>
      <c r="AJ96" s="44">
        <f>R77-Q77</f>
        <v>0.13977557300020038</v>
      </c>
      <c r="AK96" s="30"/>
      <c r="AL96" s="47">
        <f t="shared" ref="AL96:AL159" si="29">E96-D96</f>
        <v>6.1964217999956994E-2</v>
      </c>
      <c r="AM96" s="47">
        <f t="shared" ref="AM96:AM159" si="30">G96-F96</f>
        <v>1.37765619999759E-2</v>
      </c>
      <c r="AN96" s="47">
        <f t="shared" ref="AN96:AN159" si="31">I96-H96</f>
        <v>4.5251146000054976E-2</v>
      </c>
      <c r="AO96" s="47">
        <f t="shared" ref="AO96:AO159" si="32">K96-J96</f>
        <v>4.5698594999979969E-2</v>
      </c>
      <c r="AP96" s="47">
        <f t="shared" ref="AP96:AP159" si="33">M96-L96</f>
        <v>2.9011979999949977E-2</v>
      </c>
      <c r="AQ96" s="47">
        <f t="shared" ref="AQ96:AQ159" si="34">O96-N96</f>
        <v>2.9293958999909941E-2</v>
      </c>
      <c r="AR96" s="32"/>
      <c r="AS96" s="30"/>
      <c r="AT96" s="32"/>
      <c r="AU96" s="30"/>
      <c r="AV96" s="32"/>
      <c r="AW96" s="30"/>
      <c r="AX96" s="32"/>
      <c r="AY96" s="30"/>
      <c r="AZ96" s="32"/>
      <c r="BA96" s="30"/>
      <c r="BB96" s="32"/>
      <c r="BC96" s="30"/>
      <c r="BD96" s="32"/>
      <c r="BE96" s="30"/>
    </row>
    <row r="97" spans="1:57" x14ac:dyDescent="0.25">
      <c r="A97" s="12" t="s">
        <v>14</v>
      </c>
      <c r="B97">
        <v>6</v>
      </c>
      <c r="C97">
        <v>97</v>
      </c>
      <c r="D97" s="33">
        <v>0.55305508000014902</v>
      </c>
      <c r="E97" s="31">
        <v>0.59586369399994499</v>
      </c>
      <c r="F97" s="33">
        <v>0.70099135300006299</v>
      </c>
      <c r="G97" s="31">
        <v>0.72728510299998494</v>
      </c>
      <c r="H97" s="33">
        <v>0.803510520000145</v>
      </c>
      <c r="I97" s="31">
        <v>0.84954432300014504</v>
      </c>
      <c r="J97" s="33">
        <v>0.92696051699999704</v>
      </c>
      <c r="K97" s="31">
        <v>0.95044218600014496</v>
      </c>
      <c r="L97" s="33">
        <v>1.0492791629999301</v>
      </c>
      <c r="M97" s="31">
        <v>1.0848971340001199</v>
      </c>
      <c r="N97" s="33">
        <v>1.1231776550000601</v>
      </c>
      <c r="O97" s="31">
        <v>1.12801437300004</v>
      </c>
      <c r="P97" s="33"/>
      <c r="Q97" s="31"/>
      <c r="S97" s="31"/>
      <c r="T97" s="33"/>
      <c r="U97" s="31"/>
      <c r="V97" s="33"/>
      <c r="W97" s="31"/>
      <c r="X97" s="33"/>
      <c r="Y97" s="31"/>
      <c r="Z97" s="33"/>
      <c r="AA97" s="31"/>
      <c r="AB97" s="33"/>
      <c r="AC97" s="31"/>
      <c r="AD97" s="37">
        <f t="shared" si="28"/>
        <v>0.57495929299989101</v>
      </c>
      <c r="AE97" s="44">
        <f t="shared" si="23"/>
        <v>0.105127659000118</v>
      </c>
      <c r="AF97" s="44">
        <f t="shared" si="24"/>
        <v>7.6225417000160056E-2</v>
      </c>
      <c r="AG97" s="44">
        <f t="shared" si="25"/>
        <v>7.7416193999852001E-2</v>
      </c>
      <c r="AH97" s="44">
        <f t="shared" si="26"/>
        <v>9.8836976999785109E-2</v>
      </c>
      <c r="AI97" s="44">
        <f t="shared" si="27"/>
        <v>3.8280520999940171E-2</v>
      </c>
      <c r="AJ97" s="44">
        <f>R78-Q78</f>
        <v>0.14098494600011957</v>
      </c>
      <c r="AK97" s="31"/>
      <c r="AL97" s="47">
        <f t="shared" si="29"/>
        <v>4.2808613999795964E-2</v>
      </c>
      <c r="AM97" s="47">
        <f t="shared" si="30"/>
        <v>2.6293749999921956E-2</v>
      </c>
      <c r="AN97" s="47">
        <f t="shared" si="31"/>
        <v>4.603380300000004E-2</v>
      </c>
      <c r="AO97" s="47">
        <f t="shared" si="32"/>
        <v>2.348166900014792E-2</v>
      </c>
      <c r="AP97" s="47">
        <f t="shared" si="33"/>
        <v>3.5617971000189819E-2</v>
      </c>
      <c r="AQ97" s="47">
        <f t="shared" si="34"/>
        <v>4.8367179999799781E-3</v>
      </c>
      <c r="AR97" s="33"/>
      <c r="AS97" s="31"/>
      <c r="AT97" s="33"/>
      <c r="AU97" s="31"/>
      <c r="AV97" s="33"/>
      <c r="AW97" s="31"/>
      <c r="AX97" s="33"/>
      <c r="AY97" s="31"/>
      <c r="AZ97" s="33"/>
      <c r="BA97" s="31"/>
      <c r="BB97" s="33"/>
      <c r="BC97" s="31"/>
      <c r="BD97" s="33"/>
      <c r="BE97" s="31"/>
    </row>
    <row r="98" spans="1:57" x14ac:dyDescent="0.25">
      <c r="A98" s="12" t="s">
        <v>14</v>
      </c>
      <c r="B98">
        <v>6</v>
      </c>
      <c r="C98">
        <v>98</v>
      </c>
      <c r="D98" s="32">
        <v>0.29435317399997901</v>
      </c>
      <c r="E98" s="30">
        <v>0.34501854899986001</v>
      </c>
      <c r="F98" s="32">
        <v>0.42164933000003602</v>
      </c>
      <c r="G98" s="30">
        <v>0.443231516999958</v>
      </c>
      <c r="H98" s="32">
        <v>0.51916313299989203</v>
      </c>
      <c r="I98" s="30">
        <v>0.56592188199988402</v>
      </c>
      <c r="J98" s="32">
        <v>0.64171365299989702</v>
      </c>
      <c r="K98" s="30">
        <v>0.64676287099996399</v>
      </c>
      <c r="L98" s="32">
        <v>0.73231011200005003</v>
      </c>
      <c r="M98" s="30">
        <v>0.77004672699990795</v>
      </c>
      <c r="N98" s="32">
        <v>0.82440646600002698</v>
      </c>
      <c r="O98" s="30">
        <v>0.82894177899993304</v>
      </c>
      <c r="P98" s="32"/>
      <c r="Q98" s="30"/>
      <c r="S98" s="30"/>
      <c r="T98" s="32"/>
      <c r="U98" s="30"/>
      <c r="V98" s="32"/>
      <c r="W98" s="30"/>
      <c r="X98" s="32"/>
      <c r="Y98" s="30"/>
      <c r="Z98" s="32"/>
      <c r="AA98" s="30"/>
      <c r="AB98" s="32"/>
      <c r="AC98" s="30"/>
      <c r="AD98" s="37">
        <f t="shared" si="28"/>
        <v>0.53458860499995398</v>
      </c>
      <c r="AE98" s="44">
        <f t="shared" si="23"/>
        <v>7.6630781000176007E-2</v>
      </c>
      <c r="AF98" s="44">
        <f t="shared" si="24"/>
        <v>7.5931615999934032E-2</v>
      </c>
      <c r="AG98" s="44">
        <f t="shared" si="25"/>
        <v>7.5791771000012997E-2</v>
      </c>
      <c r="AH98" s="44">
        <f t="shared" si="26"/>
        <v>8.5547241000086038E-2</v>
      </c>
      <c r="AI98" s="44">
        <f t="shared" si="27"/>
        <v>5.4359739000119034E-2</v>
      </c>
      <c r="AJ98" s="44">
        <f>R79-Q79</f>
        <v>0.15572776100021013</v>
      </c>
      <c r="AK98" s="30"/>
      <c r="AL98" s="47">
        <f t="shared" si="29"/>
        <v>5.0665374999880997E-2</v>
      </c>
      <c r="AM98" s="47">
        <f t="shared" si="30"/>
        <v>2.1582186999921982E-2</v>
      </c>
      <c r="AN98" s="47">
        <f t="shared" si="31"/>
        <v>4.6758748999991995E-2</v>
      </c>
      <c r="AO98" s="47">
        <f t="shared" si="32"/>
        <v>5.0492180000669684E-3</v>
      </c>
      <c r="AP98" s="47">
        <f t="shared" si="33"/>
        <v>3.773661499985792E-2</v>
      </c>
      <c r="AQ98" s="47">
        <f t="shared" si="34"/>
        <v>4.5353129999060604E-3</v>
      </c>
      <c r="AR98" s="32"/>
      <c r="AS98" s="30"/>
      <c r="AT98" s="32"/>
      <c r="AU98" s="30"/>
      <c r="AV98" s="32"/>
      <c r="AW98" s="30"/>
      <c r="AX98" s="32"/>
      <c r="AY98" s="30"/>
      <c r="AZ98" s="32"/>
      <c r="BA98" s="30"/>
      <c r="BB98" s="32"/>
      <c r="BC98" s="30"/>
      <c r="BD98" s="32"/>
      <c r="BE98" s="30"/>
    </row>
    <row r="99" spans="1:57" x14ac:dyDescent="0.25">
      <c r="A99" s="12" t="s">
        <v>14</v>
      </c>
      <c r="B99">
        <v>6</v>
      </c>
      <c r="C99">
        <v>99</v>
      </c>
      <c r="D99" s="33">
        <v>0.47361758000010901</v>
      </c>
      <c r="E99" s="31">
        <v>0.51587607999999796</v>
      </c>
      <c r="F99" s="33">
        <v>0.60958946400000902</v>
      </c>
      <c r="G99" s="31">
        <v>0.63978633900001103</v>
      </c>
      <c r="H99" s="33">
        <v>0.71434909999993501</v>
      </c>
      <c r="I99" s="31">
        <v>0.75236290199995803</v>
      </c>
      <c r="J99" s="33">
        <v>0.82728967299999501</v>
      </c>
      <c r="K99" s="31">
        <v>0.84306186000003402</v>
      </c>
      <c r="L99" s="33">
        <v>0.94332852599995898</v>
      </c>
      <c r="M99" s="31">
        <v>0.98199045299998</v>
      </c>
      <c r="N99" s="33">
        <v>1.0303543069999199</v>
      </c>
      <c r="O99" s="31">
        <v>1.0353773799999999</v>
      </c>
      <c r="P99" s="33"/>
      <c r="Q99" s="31"/>
      <c r="S99" s="31"/>
      <c r="T99" s="33"/>
      <c r="U99" s="31"/>
      <c r="V99" s="33"/>
      <c r="W99" s="31"/>
      <c r="X99" s="33"/>
      <c r="Y99" s="31"/>
      <c r="Z99" s="33"/>
      <c r="AA99" s="31"/>
      <c r="AB99" s="33"/>
      <c r="AC99" s="31"/>
      <c r="AD99" s="37">
        <f t="shared" si="28"/>
        <v>0.5617597999998909</v>
      </c>
      <c r="AE99" s="44">
        <f t="shared" si="23"/>
        <v>9.3713384000011057E-2</v>
      </c>
      <c r="AF99" s="44">
        <f t="shared" si="24"/>
        <v>7.4562760999923983E-2</v>
      </c>
      <c r="AG99" s="44">
        <f t="shared" si="25"/>
        <v>7.4926771000036974E-2</v>
      </c>
      <c r="AH99" s="44">
        <f t="shared" si="26"/>
        <v>0.10026666599992495</v>
      </c>
      <c r="AI99" s="44">
        <f t="shared" si="27"/>
        <v>4.8363853999939921E-2</v>
      </c>
      <c r="AJ99" s="44">
        <f>R80-Q80</f>
        <v>0.1498483860000297</v>
      </c>
      <c r="AK99" s="31"/>
      <c r="AL99" s="47">
        <f t="shared" si="29"/>
        <v>4.2258499999888954E-2</v>
      </c>
      <c r="AM99" s="47">
        <f t="shared" si="30"/>
        <v>3.019687500000201E-2</v>
      </c>
      <c r="AN99" s="47">
        <f t="shared" si="31"/>
        <v>3.8013802000023023E-2</v>
      </c>
      <c r="AO99" s="47">
        <f t="shared" si="32"/>
        <v>1.5772187000039017E-2</v>
      </c>
      <c r="AP99" s="47">
        <f t="shared" si="33"/>
        <v>3.8661927000021024E-2</v>
      </c>
      <c r="AQ99" s="47">
        <f t="shared" si="34"/>
        <v>5.0230730000799806E-3</v>
      </c>
      <c r="AR99" s="33"/>
      <c r="AS99" s="31"/>
      <c r="AT99" s="33"/>
      <c r="AU99" s="31"/>
      <c r="AV99" s="33"/>
      <c r="AW99" s="31"/>
      <c r="AX99" s="33"/>
      <c r="AY99" s="31"/>
      <c r="AZ99" s="33"/>
      <c r="BA99" s="31"/>
      <c r="BB99" s="33"/>
      <c r="BC99" s="31"/>
      <c r="BD99" s="33"/>
      <c r="BE99" s="31"/>
    </row>
    <row r="100" spans="1:57" x14ac:dyDescent="0.25">
      <c r="A100" s="12" t="s">
        <v>14</v>
      </c>
      <c r="B100">
        <v>6</v>
      </c>
      <c r="C100">
        <v>100</v>
      </c>
      <c r="D100" s="32">
        <v>0.57956452999996999</v>
      </c>
      <c r="E100" s="30">
        <v>0.60690187199998002</v>
      </c>
      <c r="F100" s="32">
        <v>0.68221322599992995</v>
      </c>
      <c r="G100" s="30">
        <v>0.68988260099990795</v>
      </c>
      <c r="H100" s="32">
        <v>0.798239684000009</v>
      </c>
      <c r="I100" s="30">
        <v>0.83686588199998302</v>
      </c>
      <c r="J100" s="32">
        <v>0.89636760099983803</v>
      </c>
      <c r="K100" s="30">
        <v>0.90149463199986701</v>
      </c>
      <c r="L100" s="32">
        <v>1.04212739499985</v>
      </c>
      <c r="M100" s="30">
        <v>1.07082374599986</v>
      </c>
      <c r="N100" s="32">
        <v>1.0730592149998299</v>
      </c>
      <c r="O100" s="30">
        <v>1.07606957999996</v>
      </c>
      <c r="P100" s="32"/>
      <c r="Q100" s="30"/>
      <c r="S100" s="30"/>
      <c r="T100" s="32"/>
      <c r="U100" s="30"/>
      <c r="V100" s="32"/>
      <c r="W100" s="30"/>
      <c r="X100" s="32"/>
      <c r="Y100" s="30"/>
      <c r="Z100" s="32"/>
      <c r="AA100" s="30"/>
      <c r="AB100" s="32"/>
      <c r="AC100" s="30"/>
      <c r="AD100" s="37">
        <f t="shared" si="28"/>
        <v>0.49650504999999001</v>
      </c>
      <c r="AE100" s="44">
        <f t="shared" si="23"/>
        <v>7.5311353999949926E-2</v>
      </c>
      <c r="AF100" s="44">
        <f t="shared" si="24"/>
        <v>0.10835708300010105</v>
      </c>
      <c r="AG100" s="44">
        <f t="shared" si="25"/>
        <v>5.9501718999855013E-2</v>
      </c>
      <c r="AH100" s="44">
        <f t="shared" si="26"/>
        <v>0.14063276299998295</v>
      </c>
      <c r="AI100" s="44">
        <f t="shared" si="27"/>
        <v>2.2354689999699584E-3</v>
      </c>
      <c r="AJ100" s="44">
        <f>R81-Q81</f>
        <v>0.13201000200001012</v>
      </c>
      <c r="AK100" s="30"/>
      <c r="AL100" s="47">
        <f t="shared" si="29"/>
        <v>2.7337342000010034E-2</v>
      </c>
      <c r="AM100" s="47">
        <f t="shared" si="30"/>
        <v>7.6693749999779959E-3</v>
      </c>
      <c r="AN100" s="47">
        <f t="shared" si="31"/>
        <v>3.8626197999974021E-2</v>
      </c>
      <c r="AO100" s="47">
        <f t="shared" si="32"/>
        <v>5.1270310000289809E-3</v>
      </c>
      <c r="AP100" s="47">
        <f t="shared" si="33"/>
        <v>2.8696351000010001E-2</v>
      </c>
      <c r="AQ100" s="47">
        <f t="shared" si="34"/>
        <v>3.0103650001300775E-3</v>
      </c>
      <c r="AR100" s="32"/>
      <c r="AS100" s="30"/>
      <c r="AT100" s="32"/>
      <c r="AU100" s="30"/>
      <c r="AV100" s="32"/>
      <c r="AW100" s="30"/>
      <c r="AX100" s="32"/>
      <c r="AY100" s="30"/>
      <c r="AZ100" s="32"/>
      <c r="BA100" s="30"/>
      <c r="BB100" s="32"/>
      <c r="BC100" s="30"/>
      <c r="BD100" s="32"/>
      <c r="BE100" s="30"/>
    </row>
    <row r="101" spans="1:57" x14ac:dyDescent="0.25">
      <c r="A101" s="12" t="s">
        <v>14</v>
      </c>
      <c r="B101">
        <v>6</v>
      </c>
      <c r="C101">
        <v>101</v>
      </c>
      <c r="D101" s="33">
        <v>0.83736726699998998</v>
      </c>
      <c r="E101" s="31">
        <v>0.87937294500011298</v>
      </c>
      <c r="F101" s="33">
        <v>0.98039018300005398</v>
      </c>
      <c r="G101" s="31">
        <v>1.00656497599993</v>
      </c>
      <c r="H101" s="33">
        <v>1.0827932560000499</v>
      </c>
      <c r="I101" s="31">
        <v>1.12951304900002</v>
      </c>
      <c r="J101" s="33">
        <v>1.2058528919999301</v>
      </c>
      <c r="K101" s="31">
        <v>1.2112853390001399</v>
      </c>
      <c r="L101" s="33">
        <v>1.33220971500009</v>
      </c>
      <c r="M101" s="31">
        <v>1.3437638820000699</v>
      </c>
      <c r="N101" s="33">
        <v>1.3980123720000299</v>
      </c>
      <c r="O101" s="31">
        <v>1.40281028799995</v>
      </c>
      <c r="P101" s="33"/>
      <c r="Q101" s="31"/>
      <c r="S101" s="31"/>
      <c r="T101" s="33"/>
      <c r="U101" s="31"/>
      <c r="V101" s="33"/>
      <c r="W101" s="31"/>
      <c r="X101" s="33"/>
      <c r="Y101" s="31"/>
      <c r="Z101" s="33"/>
      <c r="AA101" s="31"/>
      <c r="AB101" s="33"/>
      <c r="AC101" s="31"/>
      <c r="AD101" s="37">
        <f t="shared" si="28"/>
        <v>0.56544302099996002</v>
      </c>
      <c r="AE101" s="44">
        <f t="shared" si="23"/>
        <v>0.101017237999941</v>
      </c>
      <c r="AF101" s="44">
        <f t="shared" si="24"/>
        <v>7.6228280000119941E-2</v>
      </c>
      <c r="AG101" s="44">
        <f t="shared" si="25"/>
        <v>7.6339842999910035E-2</v>
      </c>
      <c r="AH101" s="44">
        <f t="shared" si="26"/>
        <v>0.1209243759999501</v>
      </c>
      <c r="AI101" s="44">
        <f t="shared" si="27"/>
        <v>5.4248489999960015E-2</v>
      </c>
      <c r="AJ101" s="44">
        <f>R82-Q82</f>
        <v>0.18121443800009995</v>
      </c>
      <c r="AK101" s="31"/>
      <c r="AL101" s="47">
        <f t="shared" si="29"/>
        <v>4.2005678000123003E-2</v>
      </c>
      <c r="AM101" s="47">
        <f t="shared" si="30"/>
        <v>2.6174792999876018E-2</v>
      </c>
      <c r="AN101" s="47">
        <f t="shared" si="31"/>
        <v>4.6719792999970089E-2</v>
      </c>
      <c r="AO101" s="47">
        <f t="shared" si="32"/>
        <v>5.4324470002098391E-3</v>
      </c>
      <c r="AP101" s="47">
        <f t="shared" si="33"/>
        <v>1.1554166999979909E-2</v>
      </c>
      <c r="AQ101" s="47">
        <f t="shared" si="34"/>
        <v>4.7979159999200771E-3</v>
      </c>
      <c r="AR101" s="33"/>
      <c r="AS101" s="31"/>
      <c r="AT101" s="33"/>
      <c r="AU101" s="31"/>
      <c r="AV101" s="33"/>
      <c r="AW101" s="31"/>
      <c r="AX101" s="33"/>
      <c r="AY101" s="31"/>
      <c r="AZ101" s="33"/>
      <c r="BA101" s="31"/>
      <c r="BB101" s="33"/>
      <c r="BC101" s="31"/>
      <c r="BD101" s="33"/>
      <c r="BE101" s="31"/>
    </row>
    <row r="102" spans="1:57" x14ac:dyDescent="0.25">
      <c r="A102" s="12" t="s">
        <v>14</v>
      </c>
      <c r="B102">
        <v>6</v>
      </c>
      <c r="C102">
        <v>102</v>
      </c>
      <c r="D102" s="32">
        <v>0.53378076699982502</v>
      </c>
      <c r="E102" s="30">
        <v>0.59911160100000405</v>
      </c>
      <c r="F102" s="32">
        <v>0.67984602799992899</v>
      </c>
      <c r="G102" s="30">
        <v>0.70949373599978505</v>
      </c>
      <c r="H102" s="32">
        <v>0.78958560999990302</v>
      </c>
      <c r="I102" s="30">
        <v>0.83562055899983501</v>
      </c>
      <c r="J102" s="32">
        <v>0.91203649599992698</v>
      </c>
      <c r="K102" s="30">
        <v>0.92568993399981903</v>
      </c>
      <c r="L102" s="32">
        <v>1.02312232699978</v>
      </c>
      <c r="M102" s="30">
        <v>1.0619601419998601</v>
      </c>
      <c r="N102" s="32">
        <v>1.12120956799981</v>
      </c>
      <c r="O102" s="30">
        <v>1.1262570689998399</v>
      </c>
      <c r="P102" s="32"/>
      <c r="Q102" s="30"/>
      <c r="S102" s="30"/>
      <c r="T102" s="32"/>
      <c r="U102" s="30"/>
      <c r="V102" s="32"/>
      <c r="W102" s="30"/>
      <c r="X102" s="32"/>
      <c r="Y102" s="30"/>
      <c r="Z102" s="32"/>
      <c r="AA102" s="30"/>
      <c r="AB102" s="32"/>
      <c r="AC102" s="30"/>
      <c r="AD102" s="37">
        <f t="shared" si="28"/>
        <v>0.59247630200001489</v>
      </c>
      <c r="AE102" s="44">
        <f t="shared" si="23"/>
        <v>8.0734426999924946E-2</v>
      </c>
      <c r="AF102" s="44">
        <f t="shared" si="24"/>
        <v>8.0091874000117969E-2</v>
      </c>
      <c r="AG102" s="44">
        <f t="shared" si="25"/>
        <v>7.6415937000091971E-2</v>
      </c>
      <c r="AH102" s="44">
        <f t="shared" si="26"/>
        <v>9.7432392999960982E-2</v>
      </c>
      <c r="AI102" s="44">
        <f t="shared" si="27"/>
        <v>5.9249425999949867E-2</v>
      </c>
      <c r="AJ102" s="44">
        <f>R83-Q83</f>
        <v>0.14084000299999033</v>
      </c>
      <c r="AK102" s="30"/>
      <c r="AL102" s="47">
        <f t="shared" si="29"/>
        <v>6.5330834000179028E-2</v>
      </c>
      <c r="AM102" s="47">
        <f t="shared" si="30"/>
        <v>2.9647707999856054E-2</v>
      </c>
      <c r="AN102" s="47">
        <f t="shared" si="31"/>
        <v>4.6034948999931991E-2</v>
      </c>
      <c r="AO102" s="47">
        <f t="shared" si="32"/>
        <v>1.3653437999892049E-2</v>
      </c>
      <c r="AP102" s="47">
        <f t="shared" si="33"/>
        <v>3.88378150000801E-2</v>
      </c>
      <c r="AQ102" s="47">
        <f t="shared" si="34"/>
        <v>5.0475010000299303E-3</v>
      </c>
      <c r="AR102" s="32"/>
      <c r="AS102" s="30"/>
      <c r="AT102" s="32"/>
      <c r="AU102" s="30"/>
      <c r="AV102" s="32"/>
      <c r="AW102" s="30"/>
      <c r="AX102" s="32"/>
      <c r="AY102" s="30"/>
      <c r="AZ102" s="32"/>
      <c r="BA102" s="30"/>
      <c r="BB102" s="32"/>
      <c r="BC102" s="30"/>
      <c r="BD102" s="32"/>
      <c r="BE102" s="30"/>
    </row>
    <row r="103" spans="1:57" x14ac:dyDescent="0.25">
      <c r="A103" s="12" t="s">
        <v>14</v>
      </c>
      <c r="B103">
        <v>6</v>
      </c>
      <c r="C103">
        <v>103</v>
      </c>
      <c r="D103" s="33">
        <v>0.60463759899994296</v>
      </c>
      <c r="E103" s="31">
        <v>0.63970536600004302</v>
      </c>
      <c r="F103" s="33">
        <v>0.74986411300005695</v>
      </c>
      <c r="G103" s="31">
        <v>0.76786843800005</v>
      </c>
      <c r="H103" s="33">
        <v>0.84430728899997098</v>
      </c>
      <c r="I103" s="31">
        <v>0.89726635400006605</v>
      </c>
      <c r="J103" s="33">
        <v>0.97459140599994498</v>
      </c>
      <c r="K103" s="31">
        <v>0.99147729099991</v>
      </c>
      <c r="L103" s="33">
        <v>1.0901618739999299</v>
      </c>
      <c r="M103" s="31">
        <v>1.12861838499998</v>
      </c>
      <c r="N103" s="33">
        <v>1.1770155720000699</v>
      </c>
      <c r="O103" s="31">
        <v>1.18206739599986</v>
      </c>
      <c r="P103" s="33"/>
      <c r="Q103" s="31"/>
      <c r="S103" s="31"/>
      <c r="T103" s="33"/>
      <c r="U103" s="31"/>
      <c r="V103" s="33"/>
      <c r="W103" s="31"/>
      <c r="X103" s="33"/>
      <c r="Y103" s="31"/>
      <c r="Z103" s="33"/>
      <c r="AA103" s="31"/>
      <c r="AB103" s="33"/>
      <c r="AC103" s="31"/>
      <c r="AD103" s="37">
        <f t="shared" si="28"/>
        <v>0.57742979699991703</v>
      </c>
      <c r="AE103" s="44">
        <f t="shared" si="23"/>
        <v>0.11015874700001393</v>
      </c>
      <c r="AF103" s="44">
        <f t="shared" si="24"/>
        <v>7.6438850999920982E-2</v>
      </c>
      <c r="AG103" s="44">
        <f t="shared" si="25"/>
        <v>7.7325051999878935E-2</v>
      </c>
      <c r="AH103" s="44">
        <f t="shared" si="26"/>
        <v>9.8684583000019921E-2</v>
      </c>
      <c r="AI103" s="44">
        <f t="shared" si="27"/>
        <v>4.8397187000089881E-2</v>
      </c>
      <c r="AJ103" s="44">
        <f>R84-Q84</f>
        <v>0.1376968219999597</v>
      </c>
      <c r="AK103" s="31"/>
      <c r="AL103" s="47">
        <f t="shared" si="29"/>
        <v>3.5067767000100059E-2</v>
      </c>
      <c r="AM103" s="47">
        <f t="shared" si="30"/>
        <v>1.8004324999993049E-2</v>
      </c>
      <c r="AN103" s="47">
        <f t="shared" si="31"/>
        <v>5.2959065000095062E-2</v>
      </c>
      <c r="AO103" s="47">
        <f t="shared" si="32"/>
        <v>1.6885884999965017E-2</v>
      </c>
      <c r="AP103" s="47">
        <f t="shared" si="33"/>
        <v>3.8456511000050098E-2</v>
      </c>
      <c r="AQ103" s="47">
        <f t="shared" si="34"/>
        <v>5.0518239997900949E-3</v>
      </c>
      <c r="AR103" s="33"/>
      <c r="AS103" s="31"/>
      <c r="AT103" s="33"/>
      <c r="AU103" s="31"/>
      <c r="AV103" s="33"/>
      <c r="AW103" s="31"/>
      <c r="AX103" s="33"/>
      <c r="AY103" s="31"/>
      <c r="AZ103" s="33"/>
      <c r="BA103" s="31"/>
      <c r="BB103" s="33"/>
      <c r="BC103" s="31"/>
      <c r="BD103" s="33"/>
      <c r="BE103" s="31"/>
    </row>
    <row r="104" spans="1:57" x14ac:dyDescent="0.25">
      <c r="A104" s="12" t="s">
        <v>14</v>
      </c>
      <c r="B104">
        <v>6</v>
      </c>
      <c r="C104">
        <v>104</v>
      </c>
      <c r="D104" s="32">
        <v>1.10520935700014</v>
      </c>
      <c r="E104" s="30">
        <v>1.14043514000013</v>
      </c>
      <c r="F104" s="32">
        <v>1.22983123300014</v>
      </c>
      <c r="G104" s="30">
        <v>1.2673757649999899</v>
      </c>
      <c r="H104" s="32">
        <v>1.3446105570001201</v>
      </c>
      <c r="I104" s="30">
        <v>1.3988739420001299</v>
      </c>
      <c r="J104" s="32">
        <v>1.4755546179999299</v>
      </c>
      <c r="K104" s="30">
        <v>1.4888490989999299</v>
      </c>
      <c r="L104" s="32">
        <v>1.59441524199996</v>
      </c>
      <c r="M104" s="30">
        <v>1.62992227600011</v>
      </c>
      <c r="N104" s="32">
        <v>1.6776524320000501</v>
      </c>
      <c r="O104" s="30">
        <v>1.6819956090000601</v>
      </c>
      <c r="P104" s="32"/>
      <c r="Q104" s="30"/>
      <c r="S104" s="30"/>
      <c r="T104" s="32"/>
      <c r="U104" s="30"/>
      <c r="V104" s="32"/>
      <c r="W104" s="30"/>
      <c r="X104" s="32"/>
      <c r="Y104" s="30"/>
      <c r="Z104" s="32"/>
      <c r="AA104" s="30"/>
      <c r="AB104" s="32"/>
      <c r="AC104" s="30"/>
      <c r="AD104" s="37">
        <f t="shared" si="28"/>
        <v>0.57678625199992006</v>
      </c>
      <c r="AE104" s="44">
        <f t="shared" si="23"/>
        <v>8.9396093000009946E-2</v>
      </c>
      <c r="AF104" s="44">
        <f t="shared" si="24"/>
        <v>7.723479200013017E-2</v>
      </c>
      <c r="AG104" s="44">
        <f t="shared" si="25"/>
        <v>7.6680675999799996E-2</v>
      </c>
      <c r="AH104" s="44">
        <f t="shared" si="26"/>
        <v>0.10556614300003009</v>
      </c>
      <c r="AI104" s="44">
        <f t="shared" si="27"/>
        <v>4.7730155999940127E-2</v>
      </c>
      <c r="AJ104" s="44">
        <f>R85-Q85</f>
        <v>0.12698927199995014</v>
      </c>
      <c r="AK104" s="30"/>
      <c r="AL104" s="47">
        <f t="shared" si="29"/>
        <v>3.5225782999990018E-2</v>
      </c>
      <c r="AM104" s="47">
        <f t="shared" si="30"/>
        <v>3.7544531999849973E-2</v>
      </c>
      <c r="AN104" s="47">
        <f t="shared" si="31"/>
        <v>5.4263385000009823E-2</v>
      </c>
      <c r="AO104" s="47">
        <f t="shared" si="32"/>
        <v>1.3294480999999969E-2</v>
      </c>
      <c r="AP104" s="47">
        <f t="shared" si="33"/>
        <v>3.5507034000149984E-2</v>
      </c>
      <c r="AQ104" s="47">
        <f t="shared" si="34"/>
        <v>4.3431770000099679E-3</v>
      </c>
      <c r="AR104" s="32"/>
      <c r="AS104" s="30"/>
      <c r="AT104" s="32"/>
      <c r="AU104" s="30"/>
      <c r="AV104" s="32"/>
      <c r="AW104" s="30"/>
      <c r="AX104" s="32"/>
      <c r="AY104" s="30"/>
      <c r="AZ104" s="32"/>
      <c r="BA104" s="30"/>
      <c r="BB104" s="32"/>
      <c r="BC104" s="30"/>
      <c r="BD104" s="32"/>
      <c r="BE104" s="30"/>
    </row>
    <row r="105" spans="1:57" x14ac:dyDescent="0.25">
      <c r="A105" s="12" t="s">
        <v>14</v>
      </c>
      <c r="B105">
        <v>6</v>
      </c>
      <c r="C105">
        <v>105</v>
      </c>
      <c r="D105" s="33">
        <v>0.350971717999982</v>
      </c>
      <c r="E105" s="31">
        <v>0.40126192699995</v>
      </c>
      <c r="F105" s="33">
        <v>0.47767577900003699</v>
      </c>
      <c r="G105" s="31">
        <v>0.49131348800005897</v>
      </c>
      <c r="H105" s="33">
        <v>0.58418978999998195</v>
      </c>
      <c r="I105" s="31">
        <v>0.63032489500005795</v>
      </c>
      <c r="J105" s="33">
        <v>0.70560911300003604</v>
      </c>
      <c r="K105" s="31">
        <v>0.71065385199995001</v>
      </c>
      <c r="L105" s="33">
        <v>0.80884379999997602</v>
      </c>
      <c r="M105" s="31">
        <v>0.85611494599993399</v>
      </c>
      <c r="N105" s="33">
        <v>0.88740874800009795</v>
      </c>
      <c r="O105" s="31">
        <v>0.89246400900014999</v>
      </c>
      <c r="P105" s="33"/>
      <c r="Q105" s="31"/>
      <c r="S105" s="31"/>
      <c r="T105" s="33"/>
      <c r="U105" s="31"/>
      <c r="V105" s="33"/>
      <c r="W105" s="31"/>
      <c r="X105" s="33"/>
      <c r="Y105" s="31"/>
      <c r="Z105" s="33"/>
      <c r="AA105" s="31"/>
      <c r="AB105" s="33"/>
      <c r="AC105" s="31"/>
      <c r="AD105" s="37">
        <f t="shared" si="28"/>
        <v>0.54149229100016805</v>
      </c>
      <c r="AE105" s="44">
        <f t="shared" si="23"/>
        <v>7.641385200008699E-2</v>
      </c>
      <c r="AF105" s="44">
        <f t="shared" si="24"/>
        <v>9.2876301999922972E-2</v>
      </c>
      <c r="AG105" s="44">
        <f t="shared" si="25"/>
        <v>7.5284217999978087E-2</v>
      </c>
      <c r="AH105" s="44">
        <f t="shared" si="26"/>
        <v>9.8189948000026006E-2</v>
      </c>
      <c r="AI105" s="44">
        <f t="shared" si="27"/>
        <v>3.1293802000163962E-2</v>
      </c>
      <c r="AJ105" s="44">
        <f>R86-Q86</f>
        <v>0.16309302799982017</v>
      </c>
      <c r="AK105" s="31"/>
      <c r="AL105" s="47">
        <f t="shared" si="29"/>
        <v>5.0290208999968E-2</v>
      </c>
      <c r="AM105" s="47">
        <f t="shared" si="30"/>
        <v>1.363770900002198E-2</v>
      </c>
      <c r="AN105" s="47">
        <f t="shared" si="31"/>
        <v>4.6135105000076004E-2</v>
      </c>
      <c r="AO105" s="47">
        <f t="shared" si="32"/>
        <v>5.044738999913978E-3</v>
      </c>
      <c r="AP105" s="47">
        <f t="shared" si="33"/>
        <v>4.7271145999957964E-2</v>
      </c>
      <c r="AQ105" s="47">
        <f t="shared" si="34"/>
        <v>5.055261000052047E-3</v>
      </c>
      <c r="AR105" s="33"/>
      <c r="AS105" s="31"/>
      <c r="AT105" s="33"/>
      <c r="AU105" s="31"/>
      <c r="AV105" s="33"/>
      <c r="AW105" s="31"/>
      <c r="AX105" s="33"/>
      <c r="AY105" s="31"/>
      <c r="AZ105" s="33"/>
      <c r="BA105" s="31"/>
      <c r="BB105" s="33"/>
      <c r="BC105" s="31"/>
      <c r="BD105" s="33"/>
      <c r="BE105" s="31"/>
    </row>
    <row r="106" spans="1:57" s="2" customFormat="1" x14ac:dyDescent="0.25">
      <c r="A106" s="11" t="s">
        <v>14</v>
      </c>
      <c r="B106" s="2">
        <v>6</v>
      </c>
      <c r="C106" s="2">
        <v>106</v>
      </c>
      <c r="D106" s="32">
        <v>12.694809387999999</v>
      </c>
      <c r="E106" s="30">
        <v>12.722676245000001</v>
      </c>
      <c r="F106" s="32">
        <v>12.799015412999999</v>
      </c>
      <c r="G106" s="30">
        <v>12.804229268000199</v>
      </c>
      <c r="H106" s="32">
        <v>12.932303901999999</v>
      </c>
      <c r="I106" s="30">
        <v>13.006188328999899</v>
      </c>
      <c r="J106" s="32">
        <v>13.1163455160001</v>
      </c>
      <c r="K106" s="30">
        <v>13.151358746000099</v>
      </c>
      <c r="L106" s="32">
        <v>13.22745463</v>
      </c>
      <c r="M106" s="30">
        <v>13.280796974000101</v>
      </c>
      <c r="N106" s="32">
        <v>13.36118463</v>
      </c>
      <c r="O106" s="30">
        <v>13.398462755000001</v>
      </c>
      <c r="P106" s="32"/>
      <c r="Q106" s="30"/>
      <c r="S106" s="30"/>
      <c r="T106" s="32"/>
      <c r="U106" s="30"/>
      <c r="V106" s="32"/>
      <c r="W106" s="30"/>
      <c r="X106" s="32"/>
      <c r="Y106" s="30"/>
      <c r="Z106" s="32"/>
      <c r="AA106" s="30"/>
      <c r="AB106" s="32"/>
      <c r="AC106" s="30"/>
      <c r="AD106" s="37">
        <f t="shared" si="28"/>
        <v>0.70365336700000114</v>
      </c>
      <c r="AE106" s="44">
        <f t="shared" si="23"/>
        <v>7.6339167999998736E-2</v>
      </c>
      <c r="AF106" s="44">
        <f t="shared" si="24"/>
        <v>0.12807463399980001</v>
      </c>
      <c r="AG106" s="44">
        <f t="shared" si="25"/>
        <v>0.11015718700020116</v>
      </c>
      <c r="AH106" s="44">
        <f t="shared" si="26"/>
        <v>7.6095883999901304E-2</v>
      </c>
      <c r="AI106" s="44">
        <f t="shared" si="27"/>
        <v>8.0387655999899721E-2</v>
      </c>
      <c r="AJ106" s="44">
        <f>R87-Q87</f>
        <v>0.12870770800009979</v>
      </c>
      <c r="AK106" s="30"/>
      <c r="AL106" s="47">
        <f t="shared" si="29"/>
        <v>2.7866857000001133E-2</v>
      </c>
      <c r="AM106" s="47">
        <f t="shared" si="30"/>
        <v>5.2138550001998851E-3</v>
      </c>
      <c r="AN106" s="47">
        <f t="shared" si="31"/>
        <v>7.3884426999899944E-2</v>
      </c>
      <c r="AO106" s="47">
        <f t="shared" si="32"/>
        <v>3.5013229999998785E-2</v>
      </c>
      <c r="AP106" s="47">
        <f t="shared" si="33"/>
        <v>5.3342344000100184E-2</v>
      </c>
      <c r="AQ106" s="47">
        <f t="shared" si="34"/>
        <v>3.7278125000000273E-2</v>
      </c>
      <c r="AR106" s="32"/>
      <c r="AS106" s="30"/>
      <c r="AT106" s="32"/>
      <c r="AU106" s="30"/>
      <c r="AV106" s="32"/>
      <c r="AW106" s="30"/>
      <c r="AX106" s="32"/>
      <c r="AY106" s="30"/>
      <c r="AZ106" s="32"/>
      <c r="BA106" s="30"/>
      <c r="BB106" s="32"/>
      <c r="BC106" s="30"/>
      <c r="BD106" s="32"/>
      <c r="BE106" s="30"/>
    </row>
    <row r="107" spans="1:57" s="2" customFormat="1" x14ac:dyDescent="0.25">
      <c r="A107" s="11" t="s">
        <v>14</v>
      </c>
      <c r="B107" s="2">
        <v>6</v>
      </c>
      <c r="C107" s="2">
        <v>107</v>
      </c>
      <c r="D107" s="33">
        <v>2.05729305999989</v>
      </c>
      <c r="E107" s="31">
        <v>2.0774404919998202</v>
      </c>
      <c r="F107" s="33">
        <v>2.1518418050000001</v>
      </c>
      <c r="G107" s="31">
        <v>2.18132724099996</v>
      </c>
      <c r="H107" s="33">
        <v>2.2571797379998699</v>
      </c>
      <c r="I107" s="31">
        <v>2.3036304169997899</v>
      </c>
      <c r="J107" s="33">
        <v>2.3794656239999701</v>
      </c>
      <c r="K107" s="31">
        <v>2.3842403109999801</v>
      </c>
      <c r="L107" s="33">
        <v>2.47322239399977</v>
      </c>
      <c r="M107" s="31">
        <v>2.5118584379999902</v>
      </c>
      <c r="N107" s="33">
        <v>2.5665840109997999</v>
      </c>
      <c r="O107" s="31">
        <v>2.57085182299988</v>
      </c>
      <c r="P107" s="33"/>
      <c r="Q107" s="31"/>
      <c r="S107" s="31"/>
      <c r="T107" s="33"/>
      <c r="U107" s="31"/>
      <c r="V107" s="33"/>
      <c r="W107" s="31"/>
      <c r="X107" s="33"/>
      <c r="Y107" s="31"/>
      <c r="Z107" s="33"/>
      <c r="AA107" s="31"/>
      <c r="AB107" s="33"/>
      <c r="AC107" s="31"/>
      <c r="AD107" s="37">
        <f t="shared" si="28"/>
        <v>0.51355876299999004</v>
      </c>
      <c r="AE107" s="44">
        <f t="shared" si="23"/>
        <v>7.4401313000179936E-2</v>
      </c>
      <c r="AF107" s="44">
        <f t="shared" si="24"/>
        <v>7.5852496999909924E-2</v>
      </c>
      <c r="AG107" s="44">
        <f t="shared" si="25"/>
        <v>7.5835207000180205E-2</v>
      </c>
      <c r="AH107" s="44">
        <f t="shared" si="26"/>
        <v>8.8982082999789824E-2</v>
      </c>
      <c r="AI107" s="44">
        <f t="shared" si="27"/>
        <v>5.4725572999809735E-2</v>
      </c>
      <c r="AJ107" s="44">
        <f>R88-Q88</f>
        <v>0.13199005299998001</v>
      </c>
      <c r="AK107" s="31"/>
      <c r="AL107" s="47">
        <f t="shared" si="29"/>
        <v>2.0147431999930188E-2</v>
      </c>
      <c r="AM107" s="47">
        <f t="shared" si="30"/>
        <v>2.9485435999959897E-2</v>
      </c>
      <c r="AN107" s="47">
        <f t="shared" si="31"/>
        <v>4.6450678999919948E-2</v>
      </c>
      <c r="AO107" s="47">
        <f t="shared" si="32"/>
        <v>4.7746870000100472E-3</v>
      </c>
      <c r="AP107" s="47">
        <f t="shared" si="33"/>
        <v>3.8636044000220249E-2</v>
      </c>
      <c r="AQ107" s="47">
        <f t="shared" si="34"/>
        <v>4.2678120000800845E-3</v>
      </c>
      <c r="AR107" s="33"/>
      <c r="AS107" s="31"/>
      <c r="AT107" s="33"/>
      <c r="AU107" s="31"/>
      <c r="AV107" s="33"/>
      <c r="AW107" s="31"/>
      <c r="AX107" s="33"/>
      <c r="AY107" s="31"/>
      <c r="AZ107" s="33"/>
      <c r="BA107" s="31"/>
      <c r="BB107" s="33"/>
      <c r="BC107" s="31"/>
      <c r="BD107" s="33"/>
      <c r="BE107" s="31"/>
    </row>
    <row r="108" spans="1:57" s="2" customFormat="1" x14ac:dyDescent="0.25">
      <c r="A108" s="11" t="s">
        <v>14</v>
      </c>
      <c r="B108" s="2">
        <v>6</v>
      </c>
      <c r="C108" s="2">
        <v>108</v>
      </c>
      <c r="D108" s="32">
        <v>0.67703315800008501</v>
      </c>
      <c r="E108" s="30">
        <v>0.72648109300007402</v>
      </c>
      <c r="F108" s="32">
        <v>0.79962197800000401</v>
      </c>
      <c r="G108" s="30">
        <v>0.83041776000004497</v>
      </c>
      <c r="H108" s="32">
        <v>0.90789338500007899</v>
      </c>
      <c r="I108" s="30">
        <v>0.94955281200009201</v>
      </c>
      <c r="J108" s="32">
        <v>1.02280499900007</v>
      </c>
      <c r="K108" s="30">
        <v>1.0362532290000599</v>
      </c>
      <c r="L108" s="32">
        <v>1.1120982279999201</v>
      </c>
      <c r="M108" s="30">
        <v>1.15054145699991</v>
      </c>
      <c r="N108" s="32">
        <v>1.2266822910000801</v>
      </c>
      <c r="O108" s="30">
        <v>1.2318491139999399</v>
      </c>
      <c r="P108" s="32"/>
      <c r="Q108" s="30"/>
      <c r="S108" s="30"/>
      <c r="T108" s="32"/>
      <c r="U108" s="30"/>
      <c r="V108" s="32"/>
      <c r="W108" s="30"/>
      <c r="X108" s="32"/>
      <c r="Y108" s="30"/>
      <c r="Z108" s="32"/>
      <c r="AA108" s="30"/>
      <c r="AB108" s="32"/>
      <c r="AC108" s="30"/>
      <c r="AD108" s="37">
        <f t="shared" si="28"/>
        <v>0.55481595599985489</v>
      </c>
      <c r="AE108" s="44">
        <f t="shared" si="23"/>
        <v>7.3140884999929989E-2</v>
      </c>
      <c r="AF108" s="44">
        <f t="shared" si="24"/>
        <v>7.7475625000034021E-2</v>
      </c>
      <c r="AG108" s="44">
        <f t="shared" si="25"/>
        <v>7.3252186999978042E-2</v>
      </c>
      <c r="AH108" s="44">
        <f t="shared" si="26"/>
        <v>7.5844998999860191E-2</v>
      </c>
      <c r="AI108" s="44">
        <f t="shared" si="27"/>
        <v>7.6140834000170132E-2</v>
      </c>
      <c r="AJ108" s="44">
        <f>R89-Q89</f>
        <v>0.13126479199990992</v>
      </c>
      <c r="AK108" s="30"/>
      <c r="AL108" s="47">
        <f t="shared" si="29"/>
        <v>4.9447934999989007E-2</v>
      </c>
      <c r="AM108" s="47">
        <f t="shared" si="30"/>
        <v>3.0795782000040961E-2</v>
      </c>
      <c r="AN108" s="47">
        <f t="shared" si="31"/>
        <v>4.1659427000013016E-2</v>
      </c>
      <c r="AO108" s="47">
        <f t="shared" si="32"/>
        <v>1.3448229999989847E-2</v>
      </c>
      <c r="AP108" s="47">
        <f t="shared" si="33"/>
        <v>3.8443228999989865E-2</v>
      </c>
      <c r="AQ108" s="47">
        <f t="shared" si="34"/>
        <v>5.1668229998598214E-3</v>
      </c>
      <c r="AR108" s="32"/>
      <c r="AS108" s="30"/>
      <c r="AT108" s="32"/>
      <c r="AU108" s="30"/>
      <c r="AV108" s="32"/>
      <c r="AW108" s="30"/>
      <c r="AX108" s="32"/>
      <c r="AY108" s="30"/>
      <c r="AZ108" s="32"/>
      <c r="BA108" s="30"/>
      <c r="BB108" s="32"/>
      <c r="BC108" s="30"/>
      <c r="BD108" s="32"/>
      <c r="BE108" s="30"/>
    </row>
    <row r="109" spans="1:57" s="2" customFormat="1" x14ac:dyDescent="0.25">
      <c r="A109" s="11" t="s">
        <v>14</v>
      </c>
      <c r="B109" s="2">
        <v>6</v>
      </c>
      <c r="C109" s="2">
        <v>109</v>
      </c>
      <c r="D109" s="33">
        <v>2.5602523899999499</v>
      </c>
      <c r="E109" s="31">
        <v>2.6085034860000098</v>
      </c>
      <c r="F109" s="33">
        <v>2.6857507769998299</v>
      </c>
      <c r="G109" s="31">
        <v>2.7150089550000298</v>
      </c>
      <c r="H109" s="33">
        <v>2.7913976499999</v>
      </c>
      <c r="I109" s="31">
        <v>2.8376460379999999</v>
      </c>
      <c r="J109" s="33">
        <v>2.9083213489998299</v>
      </c>
      <c r="K109" s="31">
        <v>2.912882287</v>
      </c>
      <c r="L109" s="33">
        <v>3.0020134839999102</v>
      </c>
      <c r="M109" s="31">
        <v>3.04226926599994</v>
      </c>
      <c r="N109" s="33">
        <v>3.07378817199992</v>
      </c>
      <c r="O109" s="31">
        <v>3.0784059850000101</v>
      </c>
      <c r="P109" s="33"/>
      <c r="Q109" s="31"/>
      <c r="S109" s="31"/>
      <c r="T109" s="33"/>
      <c r="U109" s="31"/>
      <c r="V109" s="33"/>
      <c r="W109" s="31"/>
      <c r="X109" s="33"/>
      <c r="Y109" s="31"/>
      <c r="Z109" s="33"/>
      <c r="AA109" s="31"/>
      <c r="AB109" s="33"/>
      <c r="AC109" s="31"/>
      <c r="AD109" s="37">
        <f t="shared" si="28"/>
        <v>0.5181535950000602</v>
      </c>
      <c r="AE109" s="44">
        <f t="shared" si="23"/>
        <v>7.7247290999820084E-2</v>
      </c>
      <c r="AF109" s="44">
        <f t="shared" si="24"/>
        <v>7.6388694999870221E-2</v>
      </c>
      <c r="AG109" s="44">
        <f t="shared" si="25"/>
        <v>7.0675310999829932E-2</v>
      </c>
      <c r="AH109" s="44">
        <f t="shared" si="26"/>
        <v>8.9131196999910234E-2</v>
      </c>
      <c r="AI109" s="44">
        <f t="shared" si="27"/>
        <v>3.1518905999980085E-2</v>
      </c>
      <c r="AJ109" s="44">
        <f>R90-Q90</f>
        <v>0.11462052100000086</v>
      </c>
      <c r="AK109" s="31"/>
      <c r="AL109" s="47">
        <f t="shared" si="29"/>
        <v>4.8251096000059945E-2</v>
      </c>
      <c r="AM109" s="47">
        <f t="shared" si="30"/>
        <v>2.9258178000199919E-2</v>
      </c>
      <c r="AN109" s="47">
        <f t="shared" si="31"/>
        <v>4.6248388000099894E-2</v>
      </c>
      <c r="AO109" s="47">
        <f t="shared" si="32"/>
        <v>4.5609380001701005E-3</v>
      </c>
      <c r="AP109" s="47">
        <f t="shared" si="33"/>
        <v>4.0255782000029772E-2</v>
      </c>
      <c r="AQ109" s="47">
        <f t="shared" si="34"/>
        <v>4.6178130000900097E-3</v>
      </c>
      <c r="AR109" s="33"/>
      <c r="AS109" s="31"/>
      <c r="AT109" s="33"/>
      <c r="AU109" s="31"/>
      <c r="AV109" s="33"/>
      <c r="AW109" s="31"/>
      <c r="AX109" s="33"/>
      <c r="AY109" s="31"/>
      <c r="AZ109" s="33"/>
      <c r="BA109" s="31"/>
      <c r="BB109" s="33"/>
      <c r="BC109" s="31"/>
      <c r="BD109" s="33"/>
      <c r="BE109" s="31"/>
    </row>
    <row r="110" spans="1:57" s="2" customFormat="1" x14ac:dyDescent="0.25">
      <c r="A110" s="11" t="s">
        <v>14</v>
      </c>
      <c r="B110" s="2">
        <v>6</v>
      </c>
      <c r="C110" s="2">
        <v>110</v>
      </c>
      <c r="D110" s="32">
        <v>0.68688062699993602</v>
      </c>
      <c r="E110" s="30">
        <v>0.72884968599987499</v>
      </c>
      <c r="F110" s="32">
        <v>0.80557202999989297</v>
      </c>
      <c r="G110" s="30">
        <v>0.83814255099991897</v>
      </c>
      <c r="H110" s="32">
        <v>0.91492775799997605</v>
      </c>
      <c r="I110" s="30">
        <v>0.95326755099995297</v>
      </c>
      <c r="J110" s="32">
        <v>1.0298098409998599</v>
      </c>
      <c r="K110" s="30">
        <v>1.03536489399994</v>
      </c>
      <c r="L110" s="32">
        <v>1.11180171599994</v>
      </c>
      <c r="M110" s="30">
        <v>1.1582866659998601</v>
      </c>
      <c r="N110" s="32">
        <v>1.21780255199996</v>
      </c>
      <c r="O110" s="30">
        <v>1.22268895699994</v>
      </c>
      <c r="P110" s="32"/>
      <c r="Q110" s="30"/>
      <c r="S110" s="30"/>
      <c r="T110" s="32"/>
      <c r="U110" s="30"/>
      <c r="V110" s="32"/>
      <c r="W110" s="30"/>
      <c r="X110" s="32"/>
      <c r="Y110" s="30"/>
      <c r="Z110" s="32"/>
      <c r="AA110" s="30"/>
      <c r="AB110" s="32"/>
      <c r="AC110" s="30"/>
      <c r="AD110" s="37">
        <f t="shared" si="28"/>
        <v>0.53580833000000394</v>
      </c>
      <c r="AE110" s="44">
        <f t="shared" si="23"/>
        <v>7.6722344000017983E-2</v>
      </c>
      <c r="AF110" s="44">
        <f t="shared" si="24"/>
        <v>7.6785207000057087E-2</v>
      </c>
      <c r="AG110" s="44">
        <f t="shared" si="25"/>
        <v>7.6542289999906976E-2</v>
      </c>
      <c r="AH110" s="44">
        <f t="shared" si="26"/>
        <v>7.6436822000000015E-2</v>
      </c>
      <c r="AI110" s="44">
        <f t="shared" si="27"/>
        <v>5.9515886000099938E-2</v>
      </c>
      <c r="AJ110" s="46">
        <f>R299-Q299</f>
        <v>0.36911401000019595</v>
      </c>
      <c r="AK110" s="30"/>
      <c r="AL110" s="47">
        <f t="shared" si="29"/>
        <v>4.1969058999938968E-2</v>
      </c>
      <c r="AM110" s="47">
        <f t="shared" si="30"/>
        <v>3.2570521000025998E-2</v>
      </c>
      <c r="AN110" s="47">
        <f t="shared" si="31"/>
        <v>3.8339792999976918E-2</v>
      </c>
      <c r="AO110" s="47">
        <f t="shared" si="32"/>
        <v>5.5550530000800791E-3</v>
      </c>
      <c r="AP110" s="47">
        <f t="shared" si="33"/>
        <v>4.6484949999920033E-2</v>
      </c>
      <c r="AQ110" s="47">
        <f t="shared" si="34"/>
        <v>4.886404999979943E-3</v>
      </c>
      <c r="AR110" s="32"/>
      <c r="AS110" s="30"/>
      <c r="AT110" s="32"/>
      <c r="AU110" s="30"/>
      <c r="AV110" s="32"/>
      <c r="AW110" s="30"/>
      <c r="AX110" s="32"/>
      <c r="AY110" s="30"/>
      <c r="AZ110" s="32"/>
      <c r="BA110" s="30"/>
      <c r="BB110" s="32"/>
      <c r="BC110" s="30"/>
      <c r="BD110" s="32"/>
      <c r="BE110" s="30"/>
    </row>
    <row r="111" spans="1:57" s="2" customFormat="1" x14ac:dyDescent="0.25">
      <c r="A111" s="11" t="s">
        <v>14</v>
      </c>
      <c r="B111" s="2">
        <v>6</v>
      </c>
      <c r="C111" s="2">
        <v>111</v>
      </c>
      <c r="D111" s="33">
        <v>3.2286272369999498</v>
      </c>
      <c r="E111" s="31">
        <v>3.26743921499996</v>
      </c>
      <c r="F111" s="33">
        <v>3.3520459329999901</v>
      </c>
      <c r="G111" s="31">
        <v>3.3662224439999502</v>
      </c>
      <c r="H111" s="33">
        <v>3.4431692109999399</v>
      </c>
      <c r="I111" s="31">
        <v>3.4483085349997902</v>
      </c>
      <c r="J111" s="33">
        <v>3.5421711909998499</v>
      </c>
      <c r="K111" s="31">
        <v>3.5512006189999199</v>
      </c>
      <c r="L111" s="33">
        <v>3.6253756179999002</v>
      </c>
      <c r="M111" s="31">
        <v>3.63093738999987</v>
      </c>
      <c r="N111" s="33">
        <v>3.68512613999996</v>
      </c>
      <c r="O111" s="31">
        <v>3.6895630679998699</v>
      </c>
      <c r="P111" s="33"/>
      <c r="Q111" s="31"/>
      <c r="S111" s="31"/>
      <c r="T111" s="33"/>
      <c r="U111" s="31"/>
      <c r="V111" s="33"/>
      <c r="W111" s="31"/>
      <c r="X111" s="33"/>
      <c r="Y111" s="31"/>
      <c r="Z111" s="33"/>
      <c r="AA111" s="31"/>
      <c r="AB111" s="33"/>
      <c r="AC111" s="31"/>
      <c r="AD111" s="37">
        <f t="shared" si="28"/>
        <v>0.46093583099992008</v>
      </c>
      <c r="AE111" s="44">
        <f t="shared" si="23"/>
        <v>8.4606718000030057E-2</v>
      </c>
      <c r="AF111" s="44">
        <f t="shared" si="24"/>
        <v>7.6946766999989702E-2</v>
      </c>
      <c r="AG111" s="44">
        <f t="shared" si="25"/>
        <v>9.3862656000059719E-2</v>
      </c>
      <c r="AH111" s="44">
        <f t="shared" si="26"/>
        <v>7.4174998999980257E-2</v>
      </c>
      <c r="AI111" s="44">
        <f t="shared" si="27"/>
        <v>5.4188750000089936E-2</v>
      </c>
      <c r="AJ111" s="46">
        <f>R300-Q300</f>
        <v>0.31323505400018981</v>
      </c>
      <c r="AK111" s="31"/>
      <c r="AL111" s="47">
        <f t="shared" si="29"/>
        <v>3.8811978000010239E-2</v>
      </c>
      <c r="AM111" s="47">
        <f t="shared" si="30"/>
        <v>1.417651099996009E-2</v>
      </c>
      <c r="AN111" s="47">
        <f t="shared" si="31"/>
        <v>5.1393239998502871E-3</v>
      </c>
      <c r="AO111" s="47">
        <f t="shared" si="32"/>
        <v>9.0294280000700056E-3</v>
      </c>
      <c r="AP111" s="47">
        <f t="shared" si="33"/>
        <v>5.5617719999698778E-3</v>
      </c>
      <c r="AQ111" s="47">
        <f t="shared" si="34"/>
        <v>4.436927999909912E-3</v>
      </c>
      <c r="AR111" s="33"/>
      <c r="AS111" s="31"/>
      <c r="AT111" s="33"/>
      <c r="AU111" s="31"/>
      <c r="AV111" s="33"/>
      <c r="AW111" s="31"/>
      <c r="AX111" s="33"/>
      <c r="AY111" s="31"/>
      <c r="AZ111" s="33"/>
      <c r="BA111" s="31"/>
      <c r="BB111" s="33"/>
      <c r="BC111" s="31"/>
      <c r="BD111" s="33"/>
      <c r="BE111" s="31"/>
    </row>
    <row r="112" spans="1:57" s="2" customFormat="1" x14ac:dyDescent="0.25">
      <c r="A112" s="11" t="s">
        <v>14</v>
      </c>
      <c r="B112" s="2">
        <v>6</v>
      </c>
      <c r="C112" s="2">
        <v>112</v>
      </c>
      <c r="D112" s="32">
        <v>0.50473625999984495</v>
      </c>
      <c r="E112" s="30">
        <v>0.54712265299985996</v>
      </c>
      <c r="F112" s="32">
        <v>0.65284395599996903</v>
      </c>
      <c r="G112" s="30">
        <v>0.67242708300000198</v>
      </c>
      <c r="H112" s="32">
        <v>0.763355206999904</v>
      </c>
      <c r="I112" s="30">
        <v>0.76535140499981902</v>
      </c>
      <c r="J112" s="32">
        <v>0.84368130099983296</v>
      </c>
      <c r="K112" s="30">
        <v>0.84658088399987697</v>
      </c>
      <c r="L112" s="32">
        <v>0.927228383999818</v>
      </c>
      <c r="M112" s="30">
        <v>0.92974567599981095</v>
      </c>
      <c r="N112" s="32">
        <v>0.99455978999981198</v>
      </c>
      <c r="O112" s="30">
        <v>0.99849124899992603</v>
      </c>
      <c r="P112" s="32"/>
      <c r="Q112" s="30"/>
      <c r="S112" s="30"/>
      <c r="T112" s="32"/>
      <c r="U112" s="30"/>
      <c r="V112" s="32"/>
      <c r="W112" s="30"/>
      <c r="X112" s="32"/>
      <c r="Y112" s="30"/>
      <c r="Z112" s="32"/>
      <c r="AA112" s="30"/>
      <c r="AB112" s="32"/>
      <c r="AC112" s="30"/>
      <c r="AD112" s="37">
        <f t="shared" si="28"/>
        <v>0.49375498900008108</v>
      </c>
      <c r="AE112" s="44">
        <f t="shared" si="23"/>
        <v>0.10572130300010907</v>
      </c>
      <c r="AF112" s="44">
        <f t="shared" si="24"/>
        <v>9.0928123999902022E-2</v>
      </c>
      <c r="AG112" s="44">
        <f t="shared" si="25"/>
        <v>7.8329896000013943E-2</v>
      </c>
      <c r="AH112" s="44">
        <f t="shared" si="26"/>
        <v>8.064749999994103E-2</v>
      </c>
      <c r="AI112" s="44">
        <f t="shared" si="27"/>
        <v>6.4814114000001033E-2</v>
      </c>
      <c r="AJ112" s="46">
        <f>R301-Q301</f>
        <v>0.30356833099994951</v>
      </c>
      <c r="AK112" s="30"/>
      <c r="AL112" s="47">
        <f t="shared" si="29"/>
        <v>4.238639300001501E-2</v>
      </c>
      <c r="AM112" s="47">
        <f t="shared" si="30"/>
        <v>1.9583127000032952E-2</v>
      </c>
      <c r="AN112" s="47">
        <f t="shared" si="31"/>
        <v>1.996197999915017E-3</v>
      </c>
      <c r="AO112" s="47">
        <f t="shared" si="32"/>
        <v>2.8995830000440037E-3</v>
      </c>
      <c r="AP112" s="47">
        <f t="shared" si="33"/>
        <v>2.5172919999929544E-3</v>
      </c>
      <c r="AQ112" s="47">
        <f t="shared" si="34"/>
        <v>3.9314590001140459E-3</v>
      </c>
      <c r="AR112" s="32"/>
      <c r="AS112" s="30"/>
      <c r="AT112" s="32"/>
      <c r="AU112" s="30"/>
      <c r="AV112" s="32"/>
      <c r="AW112" s="30"/>
      <c r="AX112" s="32"/>
      <c r="AY112" s="30"/>
      <c r="AZ112" s="32"/>
      <c r="BA112" s="30"/>
      <c r="BB112" s="32"/>
      <c r="BC112" s="30"/>
      <c r="BD112" s="32"/>
      <c r="BE112" s="30"/>
    </row>
    <row r="113" spans="1:57" s="2" customFormat="1" x14ac:dyDescent="0.25">
      <c r="A113" s="11" t="s">
        <v>14</v>
      </c>
      <c r="B113" s="2">
        <v>6</v>
      </c>
      <c r="C113" s="2">
        <v>113</v>
      </c>
      <c r="D113" s="33">
        <v>0.50818939200007596</v>
      </c>
      <c r="E113" s="31">
        <v>0.55027406199997098</v>
      </c>
      <c r="F113" s="33">
        <v>0.62606489499989904</v>
      </c>
      <c r="G113" s="31">
        <v>0.65630843799999605</v>
      </c>
      <c r="H113" s="33">
        <v>0.73304010400010999</v>
      </c>
      <c r="I113" s="31">
        <v>0.75458380200007003</v>
      </c>
      <c r="J113" s="33">
        <v>0.83067260400002796</v>
      </c>
      <c r="K113" s="31">
        <v>0.83602927099991498</v>
      </c>
      <c r="L113" s="33">
        <v>0.91650385299999404</v>
      </c>
      <c r="M113" s="31">
        <v>0.955171978999942</v>
      </c>
      <c r="N113" s="33">
        <v>1.02546661399992</v>
      </c>
      <c r="O113" s="31">
        <v>1.03050802000007</v>
      </c>
      <c r="P113" s="33"/>
      <c r="Q113" s="31"/>
      <c r="S113" s="31"/>
      <c r="T113" s="33"/>
      <c r="U113" s="31"/>
      <c r="V113" s="33"/>
      <c r="W113" s="31"/>
      <c r="X113" s="33"/>
      <c r="Y113" s="31"/>
      <c r="Z113" s="33"/>
      <c r="AA113" s="31"/>
      <c r="AB113" s="33"/>
      <c r="AC113" s="31"/>
      <c r="AD113" s="37">
        <f t="shared" si="28"/>
        <v>0.52231862799999407</v>
      </c>
      <c r="AE113" s="44">
        <f t="shared" si="23"/>
        <v>7.5790832999928059E-2</v>
      </c>
      <c r="AF113" s="44">
        <f t="shared" si="24"/>
        <v>7.6731666000113941E-2</v>
      </c>
      <c r="AG113" s="44">
        <f t="shared" si="25"/>
        <v>7.6088801999957933E-2</v>
      </c>
      <c r="AH113" s="44">
        <f t="shared" si="26"/>
        <v>8.0474582000079065E-2</v>
      </c>
      <c r="AI113" s="44">
        <f t="shared" si="27"/>
        <v>7.0294634999978012E-2</v>
      </c>
      <c r="AJ113" s="46">
        <f>R302-Q302</f>
        <v>0.28692614600003985</v>
      </c>
      <c r="AK113" s="31"/>
      <c r="AL113" s="47">
        <f t="shared" si="29"/>
        <v>4.2084669999895019E-2</v>
      </c>
      <c r="AM113" s="47">
        <f t="shared" si="30"/>
        <v>3.0243543000097017E-2</v>
      </c>
      <c r="AN113" s="47">
        <f t="shared" si="31"/>
        <v>2.1543697999960032E-2</v>
      </c>
      <c r="AO113" s="47">
        <f t="shared" si="32"/>
        <v>5.3566669998870164E-3</v>
      </c>
      <c r="AP113" s="47">
        <f t="shared" si="33"/>
        <v>3.8668125999947955E-2</v>
      </c>
      <c r="AQ113" s="47">
        <f t="shared" si="34"/>
        <v>5.0414060001500172E-3</v>
      </c>
      <c r="AR113" s="33"/>
      <c r="AS113" s="31"/>
      <c r="AT113" s="33"/>
      <c r="AU113" s="31"/>
      <c r="AV113" s="33"/>
      <c r="AW113" s="31"/>
      <c r="AX113" s="33"/>
      <c r="AY113" s="31"/>
      <c r="AZ113" s="33"/>
      <c r="BA113" s="31"/>
      <c r="BB113" s="33"/>
      <c r="BC113" s="31"/>
      <c r="BD113" s="33"/>
      <c r="BE113" s="31"/>
    </row>
    <row r="114" spans="1:57" s="2" customFormat="1" x14ac:dyDescent="0.25">
      <c r="A114" s="11" t="s">
        <v>14</v>
      </c>
      <c r="B114" s="2">
        <v>6</v>
      </c>
      <c r="C114" s="2">
        <v>114</v>
      </c>
      <c r="D114" s="32">
        <v>0.77906322900003</v>
      </c>
      <c r="E114" s="30">
        <v>0.81663848900006997</v>
      </c>
      <c r="F114" s="32">
        <v>0.893620155999997</v>
      </c>
      <c r="G114" s="30">
        <v>0.90061666600013202</v>
      </c>
      <c r="H114" s="32">
        <v>0.98362520800014797</v>
      </c>
      <c r="I114" s="30">
        <v>1.02211968699998</v>
      </c>
      <c r="J114" s="32">
        <v>1.0818272910000799</v>
      </c>
      <c r="K114" s="30">
        <v>1.0867522390001301</v>
      </c>
      <c r="L114" s="32">
        <v>1.1805440089999499</v>
      </c>
      <c r="M114" s="30">
        <v>1.2108785929999599</v>
      </c>
      <c r="N114" s="32">
        <v>1.24874989600016</v>
      </c>
      <c r="O114" s="30">
        <v>1.2533054170000899</v>
      </c>
      <c r="P114" s="32"/>
      <c r="Q114" s="30"/>
      <c r="S114" s="30"/>
      <c r="T114" s="32"/>
      <c r="U114" s="30"/>
      <c r="V114" s="32"/>
      <c r="W114" s="30"/>
      <c r="X114" s="32"/>
      <c r="Y114" s="30"/>
      <c r="Z114" s="32"/>
      <c r="AA114" s="30"/>
      <c r="AB114" s="32"/>
      <c r="AC114" s="30"/>
      <c r="AD114" s="37">
        <f t="shared" si="28"/>
        <v>0.47424218800005991</v>
      </c>
      <c r="AE114" s="44">
        <f t="shared" si="23"/>
        <v>7.6981666999927034E-2</v>
      </c>
      <c r="AF114" s="44">
        <f t="shared" si="24"/>
        <v>8.300854200001595E-2</v>
      </c>
      <c r="AG114" s="44">
        <f t="shared" si="25"/>
        <v>5.970760400009989E-2</v>
      </c>
      <c r="AH114" s="44">
        <f t="shared" si="26"/>
        <v>9.3791769999819863E-2</v>
      </c>
      <c r="AI114" s="44">
        <f t="shared" si="27"/>
        <v>3.7871303000200029E-2</v>
      </c>
      <c r="AJ114" s="46">
        <f>R303-Q303</f>
        <v>0.29625734100000001</v>
      </c>
      <c r="AK114" s="30"/>
      <c r="AL114" s="47">
        <f t="shared" si="29"/>
        <v>3.7575260000039967E-2</v>
      </c>
      <c r="AM114" s="47">
        <f t="shared" si="30"/>
        <v>6.9965100001350145E-3</v>
      </c>
      <c r="AN114" s="47">
        <f t="shared" si="31"/>
        <v>3.8494478999832049E-2</v>
      </c>
      <c r="AO114" s="47">
        <f t="shared" si="32"/>
        <v>4.9249480000501666E-3</v>
      </c>
      <c r="AP114" s="47">
        <f t="shared" si="33"/>
        <v>3.033458400000999E-2</v>
      </c>
      <c r="AQ114" s="47">
        <f t="shared" si="34"/>
        <v>4.5555209999299517E-3</v>
      </c>
      <c r="AR114" s="32"/>
      <c r="AS114" s="30"/>
      <c r="AT114" s="32"/>
      <c r="AU114" s="30"/>
      <c r="AV114" s="32"/>
      <c r="AW114" s="30"/>
      <c r="AX114" s="32"/>
      <c r="AY114" s="30"/>
      <c r="AZ114" s="32"/>
      <c r="BA114" s="30"/>
      <c r="BB114" s="32"/>
      <c r="BC114" s="30"/>
      <c r="BD114" s="32"/>
      <c r="BE114" s="30"/>
    </row>
    <row r="115" spans="1:57" s="2" customFormat="1" x14ac:dyDescent="0.25">
      <c r="A115" s="11" t="s">
        <v>14</v>
      </c>
      <c r="B115" s="2">
        <v>6</v>
      </c>
      <c r="C115" s="2">
        <v>115</v>
      </c>
      <c r="D115" s="33">
        <v>0.51717871899995704</v>
      </c>
      <c r="E115" s="31">
        <v>0.56045619499991495</v>
      </c>
      <c r="F115" s="33">
        <v>0.63698864599996297</v>
      </c>
      <c r="G115" s="31">
        <v>0.65073447899999304</v>
      </c>
      <c r="H115" s="33">
        <v>0.72583104099999196</v>
      </c>
      <c r="I115" s="31">
        <v>0.756114842999977</v>
      </c>
      <c r="J115" s="33">
        <v>0.83204453000007506</v>
      </c>
      <c r="K115" s="31">
        <v>0.83697713500009696</v>
      </c>
      <c r="L115" s="33">
        <v>0.91349083099998996</v>
      </c>
      <c r="M115" s="31">
        <v>0.93622536399993805</v>
      </c>
      <c r="N115" s="33">
        <v>0.98969338400002005</v>
      </c>
      <c r="O115" s="31">
        <v>0.99744551999992803</v>
      </c>
      <c r="P115" s="33"/>
      <c r="Q115" s="31"/>
      <c r="S115" s="31"/>
      <c r="T115" s="33"/>
      <c r="U115" s="31"/>
      <c r="V115" s="33"/>
      <c r="W115" s="31"/>
      <c r="X115" s="33"/>
      <c r="Y115" s="31"/>
      <c r="Z115" s="33"/>
      <c r="AA115" s="31"/>
      <c r="AB115" s="33"/>
      <c r="AC115" s="31"/>
      <c r="AD115" s="37">
        <f t="shared" si="28"/>
        <v>0.48026680099997099</v>
      </c>
      <c r="AE115" s="44">
        <f t="shared" si="23"/>
        <v>7.6532451000048018E-2</v>
      </c>
      <c r="AF115" s="44">
        <f t="shared" si="24"/>
        <v>7.5096561999998923E-2</v>
      </c>
      <c r="AG115" s="44">
        <f t="shared" si="25"/>
        <v>7.5929687000098056E-2</v>
      </c>
      <c r="AH115" s="44">
        <f t="shared" si="26"/>
        <v>7.6513695999892994E-2</v>
      </c>
      <c r="AI115" s="44">
        <f t="shared" si="27"/>
        <v>5.3468020000081995E-2</v>
      </c>
      <c r="AJ115" s="46">
        <f>R304-Q304</f>
        <v>0.33423426900002973</v>
      </c>
      <c r="AK115" s="31"/>
      <c r="AL115" s="47">
        <f t="shared" si="29"/>
        <v>4.3277475999957904E-2</v>
      </c>
      <c r="AM115" s="47">
        <f t="shared" si="30"/>
        <v>1.3745833000030072E-2</v>
      </c>
      <c r="AN115" s="47">
        <f t="shared" si="31"/>
        <v>3.0283801999985038E-2</v>
      </c>
      <c r="AO115" s="47">
        <f t="shared" si="32"/>
        <v>4.9326050000219057E-3</v>
      </c>
      <c r="AP115" s="47">
        <f t="shared" si="33"/>
        <v>2.2734532999948098E-2</v>
      </c>
      <c r="AQ115" s="47">
        <f t="shared" si="34"/>
        <v>7.7521359999079831E-3</v>
      </c>
      <c r="AR115" s="33"/>
      <c r="AS115" s="31"/>
      <c r="AT115" s="33"/>
      <c r="AU115" s="31"/>
      <c r="AV115" s="33"/>
      <c r="AW115" s="31"/>
      <c r="AX115" s="33"/>
      <c r="AY115" s="31"/>
      <c r="AZ115" s="33"/>
      <c r="BA115" s="31"/>
      <c r="BB115" s="33"/>
      <c r="BC115" s="31"/>
      <c r="BD115" s="33"/>
      <c r="BE115" s="31"/>
    </row>
    <row r="116" spans="1:57" s="2" customFormat="1" x14ac:dyDescent="0.25">
      <c r="A116" s="11" t="s">
        <v>14</v>
      </c>
      <c r="B116" s="2">
        <v>6</v>
      </c>
      <c r="C116" s="2">
        <v>116</v>
      </c>
      <c r="D116" s="32">
        <v>0.65295208099996604</v>
      </c>
      <c r="E116" s="30">
        <v>0.68306458500001099</v>
      </c>
      <c r="F116" s="32">
        <v>0.75924671699999602</v>
      </c>
      <c r="G116" s="30">
        <v>0.78960223900003201</v>
      </c>
      <c r="H116" s="32">
        <v>0.866569582000011</v>
      </c>
      <c r="I116" s="30">
        <v>0.88011364600015396</v>
      </c>
      <c r="J116" s="32">
        <v>0.95680510300007804</v>
      </c>
      <c r="K116" s="30">
        <v>0.97022697900001698</v>
      </c>
      <c r="L116" s="32">
        <v>1.0461507280001501</v>
      </c>
      <c r="M116" s="30">
        <v>1.0837088030000299</v>
      </c>
      <c r="N116" s="32">
        <v>1.12191416700011</v>
      </c>
      <c r="O116" s="30">
        <v>1.12639020899996</v>
      </c>
      <c r="P116" s="32"/>
      <c r="Q116" s="30"/>
      <c r="S116" s="30"/>
      <c r="T116" s="32"/>
      <c r="U116" s="30"/>
      <c r="V116" s="32"/>
      <c r="W116" s="30"/>
      <c r="X116" s="32"/>
      <c r="Y116" s="30"/>
      <c r="Z116" s="32"/>
      <c r="AA116" s="30"/>
      <c r="AB116" s="32"/>
      <c r="AC116" s="30"/>
      <c r="AD116" s="37">
        <f t="shared" si="28"/>
        <v>0.47343812799999396</v>
      </c>
      <c r="AE116" s="44">
        <f t="shared" si="23"/>
        <v>7.6182131999985025E-2</v>
      </c>
      <c r="AF116" s="44">
        <f t="shared" si="24"/>
        <v>7.6967342999978983E-2</v>
      </c>
      <c r="AG116" s="44">
        <f t="shared" si="25"/>
        <v>7.6691456999924079E-2</v>
      </c>
      <c r="AH116" s="44">
        <f t="shared" si="26"/>
        <v>7.5923749000133101E-2</v>
      </c>
      <c r="AI116" s="44">
        <f t="shared" si="27"/>
        <v>3.8205364000080122E-2</v>
      </c>
      <c r="AJ116" s="46">
        <f>R305-Q305</f>
        <v>0.36656104400003997</v>
      </c>
      <c r="AK116" s="30"/>
      <c r="AL116" s="47">
        <f t="shared" si="29"/>
        <v>3.0112504000044948E-2</v>
      </c>
      <c r="AM116" s="47">
        <f t="shared" si="30"/>
        <v>3.0355522000035995E-2</v>
      </c>
      <c r="AN116" s="47">
        <f t="shared" si="31"/>
        <v>1.3544064000142964E-2</v>
      </c>
      <c r="AO116" s="47">
        <f t="shared" si="32"/>
        <v>1.3421875999938937E-2</v>
      </c>
      <c r="AP116" s="47">
        <f t="shared" si="33"/>
        <v>3.7558074999879842E-2</v>
      </c>
      <c r="AQ116" s="47">
        <f t="shared" si="34"/>
        <v>4.4760419998499668E-3</v>
      </c>
      <c r="AR116" s="32"/>
      <c r="AS116" s="30"/>
      <c r="AT116" s="32"/>
      <c r="AU116" s="30"/>
      <c r="AV116" s="32"/>
      <c r="AW116" s="30"/>
      <c r="AX116" s="32"/>
      <c r="AY116" s="30"/>
      <c r="AZ116" s="32"/>
      <c r="BA116" s="30"/>
      <c r="BB116" s="32"/>
      <c r="BC116" s="30"/>
      <c r="BD116" s="32"/>
      <c r="BE116" s="30"/>
    </row>
    <row r="117" spans="1:57" s="2" customFormat="1" x14ac:dyDescent="0.25">
      <c r="A117" s="11" t="s">
        <v>14</v>
      </c>
      <c r="B117" s="2">
        <v>6</v>
      </c>
      <c r="C117" s="2">
        <v>117</v>
      </c>
      <c r="D117" s="33">
        <v>0.69618986699993002</v>
      </c>
      <c r="E117" s="31">
        <v>0.738176894999924</v>
      </c>
      <c r="F117" s="33">
        <v>0.82771762299989804</v>
      </c>
      <c r="G117" s="31">
        <v>0.85804314400002102</v>
      </c>
      <c r="H117" s="33">
        <v>0.93492371699994603</v>
      </c>
      <c r="I117" s="31">
        <v>0.957603872999925</v>
      </c>
      <c r="J117" s="33">
        <v>1.0332173629999399</v>
      </c>
      <c r="K117" s="31">
        <v>1.0576160079999599</v>
      </c>
      <c r="L117" s="33">
        <v>1.13176871699988</v>
      </c>
      <c r="M117" s="31">
        <v>1.1541825189999599</v>
      </c>
      <c r="N117" s="33">
        <v>1.230848508</v>
      </c>
      <c r="O117" s="31">
        <v>1.235597675</v>
      </c>
      <c r="P117" s="33"/>
      <c r="Q117" s="31"/>
      <c r="S117" s="31"/>
      <c r="T117" s="33"/>
      <c r="U117" s="31"/>
      <c r="V117" s="33"/>
      <c r="W117" s="31"/>
      <c r="X117" s="33"/>
      <c r="Y117" s="31"/>
      <c r="Z117" s="33"/>
      <c r="AA117" s="31"/>
      <c r="AB117" s="33"/>
      <c r="AC117" s="31"/>
      <c r="AD117" s="37">
        <f t="shared" si="28"/>
        <v>0.53940780800006993</v>
      </c>
      <c r="AE117" s="44">
        <f t="shared" si="23"/>
        <v>8.9540727999974035E-2</v>
      </c>
      <c r="AF117" s="44">
        <f t="shared" si="24"/>
        <v>7.6880572999925012E-2</v>
      </c>
      <c r="AG117" s="44">
        <f t="shared" si="25"/>
        <v>7.5613490000014938E-2</v>
      </c>
      <c r="AH117" s="44">
        <f t="shared" si="26"/>
        <v>7.4152708999920103E-2</v>
      </c>
      <c r="AI117" s="44">
        <f t="shared" si="27"/>
        <v>7.6665989000040069E-2</v>
      </c>
      <c r="AJ117" s="46">
        <f>R306-Q306</f>
        <v>0.31068744799995995</v>
      </c>
      <c r="AK117" s="31"/>
      <c r="AL117" s="47">
        <f t="shared" si="29"/>
        <v>4.1987027999993987E-2</v>
      </c>
      <c r="AM117" s="47">
        <f t="shared" si="30"/>
        <v>3.0325521000122979E-2</v>
      </c>
      <c r="AN117" s="47">
        <f t="shared" si="31"/>
        <v>2.2680155999978968E-2</v>
      </c>
      <c r="AO117" s="47">
        <f t="shared" si="32"/>
        <v>2.4398645000019981E-2</v>
      </c>
      <c r="AP117" s="47">
        <f t="shared" si="33"/>
        <v>2.2413802000079919E-2</v>
      </c>
      <c r="AQ117" s="47">
        <f t="shared" si="34"/>
        <v>4.7491669999999431E-3</v>
      </c>
      <c r="AR117" s="33"/>
      <c r="AS117" s="31"/>
      <c r="AT117" s="33"/>
      <c r="AU117" s="31"/>
      <c r="AV117" s="33"/>
      <c r="AW117" s="31"/>
      <c r="AX117" s="33"/>
      <c r="AY117" s="31"/>
      <c r="AZ117" s="33"/>
      <c r="BA117" s="31"/>
      <c r="BB117" s="33"/>
      <c r="BC117" s="31"/>
      <c r="BD117" s="33"/>
      <c r="BE117" s="31"/>
    </row>
    <row r="118" spans="1:57" s="2" customFormat="1" x14ac:dyDescent="0.25">
      <c r="A118" s="11" t="s">
        <v>14</v>
      </c>
      <c r="B118" s="2">
        <v>6</v>
      </c>
      <c r="C118" s="2">
        <v>118</v>
      </c>
      <c r="D118" s="32">
        <v>0.51697333300012305</v>
      </c>
      <c r="E118" s="30">
        <v>0.57139906199995405</v>
      </c>
      <c r="F118" s="32">
        <v>0.64637203000006505</v>
      </c>
      <c r="G118" s="30">
        <v>0.67581817600011995</v>
      </c>
      <c r="H118" s="32">
        <v>0.75197854099997097</v>
      </c>
      <c r="I118" s="30">
        <v>0.78969869699994799</v>
      </c>
      <c r="J118" s="32">
        <v>0.86655359300016199</v>
      </c>
      <c r="K118" s="30">
        <v>0.88012077999996996</v>
      </c>
      <c r="L118" s="32">
        <v>0.95694317600009504</v>
      </c>
      <c r="M118" s="30">
        <v>0.98789958199995398</v>
      </c>
      <c r="N118" s="32">
        <v>1.0419428640000199</v>
      </c>
      <c r="O118" s="30">
        <v>1.0467158320000101</v>
      </c>
      <c r="P118" s="32"/>
      <c r="Q118" s="30"/>
      <c r="S118" s="30"/>
      <c r="T118" s="32"/>
      <c r="U118" s="30"/>
      <c r="V118" s="32"/>
      <c r="W118" s="30"/>
      <c r="X118" s="32"/>
      <c r="Y118" s="30"/>
      <c r="Z118" s="32"/>
      <c r="AA118" s="30"/>
      <c r="AB118" s="32"/>
      <c r="AC118" s="30"/>
      <c r="AD118" s="37">
        <f t="shared" si="28"/>
        <v>0.52974249899988701</v>
      </c>
      <c r="AE118" s="44">
        <f t="shared" si="23"/>
        <v>7.4972968000110995E-2</v>
      </c>
      <c r="AF118" s="44">
        <f t="shared" si="24"/>
        <v>7.6160364999851016E-2</v>
      </c>
      <c r="AG118" s="44">
        <f t="shared" si="25"/>
        <v>7.6854896000214001E-2</v>
      </c>
      <c r="AH118" s="44">
        <f t="shared" si="26"/>
        <v>7.6822396000125082E-2</v>
      </c>
      <c r="AI118" s="44">
        <f t="shared" si="27"/>
        <v>5.4043282000065918E-2</v>
      </c>
      <c r="AJ118" s="46">
        <f>R307-Q307</f>
        <v>0.28836015800016002</v>
      </c>
      <c r="AK118" s="30"/>
      <c r="AL118" s="47">
        <f t="shared" si="29"/>
        <v>5.4425728999831002E-2</v>
      </c>
      <c r="AM118" s="47">
        <f t="shared" si="30"/>
        <v>2.9446146000054907E-2</v>
      </c>
      <c r="AN118" s="47">
        <f t="shared" si="31"/>
        <v>3.7720155999977023E-2</v>
      </c>
      <c r="AO118" s="47">
        <f t="shared" si="32"/>
        <v>1.3567186999807967E-2</v>
      </c>
      <c r="AP118" s="47">
        <f t="shared" si="33"/>
        <v>3.0956405999858938E-2</v>
      </c>
      <c r="AQ118" s="47">
        <f t="shared" si="34"/>
        <v>4.7729679999901631E-3</v>
      </c>
      <c r="AR118" s="32"/>
      <c r="AS118" s="30"/>
      <c r="AT118" s="32"/>
      <c r="AU118" s="30"/>
      <c r="AV118" s="32"/>
      <c r="AW118" s="30"/>
      <c r="AX118" s="32"/>
      <c r="AY118" s="30"/>
      <c r="AZ118" s="32"/>
      <c r="BA118" s="30"/>
      <c r="BB118" s="32"/>
      <c r="BC118" s="30"/>
      <c r="BD118" s="32"/>
      <c r="BE118" s="30"/>
    </row>
    <row r="119" spans="1:57" s="2" customFormat="1" x14ac:dyDescent="0.25">
      <c r="A119" s="11" t="s">
        <v>14</v>
      </c>
      <c r="B119" s="2">
        <v>6</v>
      </c>
      <c r="C119" s="2">
        <v>119</v>
      </c>
      <c r="D119" s="33">
        <v>0.53601390699986895</v>
      </c>
      <c r="E119" s="31">
        <v>0.57858755200004397</v>
      </c>
      <c r="F119" s="33">
        <v>0.67578265599991005</v>
      </c>
      <c r="G119" s="31">
        <v>0.70309182300002204</v>
      </c>
      <c r="H119" s="33">
        <v>0.78004817700002604</v>
      </c>
      <c r="I119" s="31">
        <v>0.80201140600001897</v>
      </c>
      <c r="J119" s="33">
        <v>0.87724598999989201</v>
      </c>
      <c r="K119" s="31">
        <v>0.90280651099987996</v>
      </c>
      <c r="L119" s="33">
        <v>0.97581599000000097</v>
      </c>
      <c r="M119" s="31">
        <v>1.0069919269999399</v>
      </c>
      <c r="N119" s="33">
        <v>1.08293296900001</v>
      </c>
      <c r="O119" s="31">
        <v>1.08797525999989</v>
      </c>
      <c r="P119" s="33"/>
      <c r="Q119" s="31"/>
      <c r="S119" s="31"/>
      <c r="T119" s="33"/>
      <c r="U119" s="31"/>
      <c r="V119" s="33"/>
      <c r="W119" s="31"/>
      <c r="X119" s="33"/>
      <c r="Y119" s="31"/>
      <c r="Z119" s="33"/>
      <c r="AA119" s="31"/>
      <c r="AB119" s="33"/>
      <c r="AC119" s="31"/>
      <c r="AD119" s="37">
        <f t="shared" si="28"/>
        <v>0.55196135300002103</v>
      </c>
      <c r="AE119" s="44">
        <f t="shared" si="23"/>
        <v>9.7195103999866084E-2</v>
      </c>
      <c r="AF119" s="44">
        <f t="shared" si="24"/>
        <v>7.6956354000004001E-2</v>
      </c>
      <c r="AG119" s="44">
        <f t="shared" si="25"/>
        <v>7.5234583999873039E-2</v>
      </c>
      <c r="AH119" s="44">
        <f t="shared" si="26"/>
        <v>7.3009479000121003E-2</v>
      </c>
      <c r="AI119" s="44">
        <f t="shared" si="27"/>
        <v>7.5941042000070125E-2</v>
      </c>
      <c r="AJ119" s="46">
        <f>R308-Q308</f>
        <v>0.29856479199998009</v>
      </c>
      <c r="AK119" s="31"/>
      <c r="AL119" s="47">
        <f t="shared" si="29"/>
        <v>4.257364500017502E-2</v>
      </c>
      <c r="AM119" s="47">
        <f t="shared" si="30"/>
        <v>2.7309167000111989E-2</v>
      </c>
      <c r="AN119" s="47">
        <f t="shared" si="31"/>
        <v>2.1963228999992923E-2</v>
      </c>
      <c r="AO119" s="47">
        <f t="shared" si="32"/>
        <v>2.5560520999987957E-2</v>
      </c>
      <c r="AP119" s="47">
        <f t="shared" si="33"/>
        <v>3.1175936999938925E-2</v>
      </c>
      <c r="AQ119" s="47">
        <f t="shared" si="34"/>
        <v>5.0422909998799614E-3</v>
      </c>
      <c r="AR119" s="33"/>
      <c r="AS119" s="31"/>
      <c r="AT119" s="33"/>
      <c r="AU119" s="31"/>
      <c r="AV119" s="33"/>
      <c r="AW119" s="31"/>
      <c r="AX119" s="33"/>
      <c r="AY119" s="31"/>
      <c r="AZ119" s="33"/>
      <c r="BA119" s="31"/>
      <c r="BB119" s="33"/>
      <c r="BC119" s="31"/>
      <c r="BD119" s="33"/>
      <c r="BE119" s="31"/>
    </row>
    <row r="120" spans="1:57" s="2" customFormat="1" x14ac:dyDescent="0.25">
      <c r="A120" s="11" t="s">
        <v>14</v>
      </c>
      <c r="B120" s="2">
        <v>6</v>
      </c>
      <c r="C120" s="2">
        <v>120</v>
      </c>
      <c r="D120" s="32">
        <v>0.72208499200019105</v>
      </c>
      <c r="E120" s="30">
        <v>0.772616718000108</v>
      </c>
      <c r="F120" s="32">
        <v>0.86564004900014802</v>
      </c>
      <c r="G120" s="30">
        <v>0.887808228000039</v>
      </c>
      <c r="H120" s="32">
        <v>0.96417208100001495</v>
      </c>
      <c r="I120" s="30">
        <v>0.994054321000021</v>
      </c>
      <c r="J120" s="32">
        <v>1.0704038520000201</v>
      </c>
      <c r="K120" s="30">
        <v>1.1007411960001701</v>
      </c>
      <c r="L120" s="32">
        <v>1.1776456750001201</v>
      </c>
      <c r="M120" s="30">
        <v>1.20827286200005</v>
      </c>
      <c r="N120" s="32">
        <v>1.27877838300014</v>
      </c>
      <c r="O120" s="30">
        <v>1.28437421600006</v>
      </c>
      <c r="P120" s="32"/>
      <c r="Q120" s="30"/>
      <c r="S120" s="30"/>
      <c r="T120" s="32"/>
      <c r="U120" s="30"/>
      <c r="V120" s="32"/>
      <c r="W120" s="30"/>
      <c r="X120" s="32"/>
      <c r="Y120" s="30"/>
      <c r="Z120" s="32"/>
      <c r="AA120" s="30"/>
      <c r="AB120" s="32"/>
      <c r="AC120" s="30"/>
      <c r="AD120" s="37">
        <f t="shared" si="28"/>
        <v>0.56228922399986891</v>
      </c>
      <c r="AE120" s="44">
        <f t="shared" si="23"/>
        <v>9.302333100004001E-2</v>
      </c>
      <c r="AF120" s="44">
        <f t="shared" si="24"/>
        <v>7.6363852999975945E-2</v>
      </c>
      <c r="AG120" s="44">
        <f t="shared" si="25"/>
        <v>7.6349530999999082E-2</v>
      </c>
      <c r="AH120" s="44">
        <f t="shared" si="26"/>
        <v>7.690447899995001E-2</v>
      </c>
      <c r="AI120" s="44">
        <f t="shared" si="27"/>
        <v>7.0505521000089999E-2</v>
      </c>
      <c r="AJ120" s="46">
        <f>R309-Q309</f>
        <v>0.29966114699981983</v>
      </c>
      <c r="AK120" s="30"/>
      <c r="AL120" s="47">
        <f t="shared" si="29"/>
        <v>5.0531725999916954E-2</v>
      </c>
      <c r="AM120" s="47">
        <f t="shared" si="30"/>
        <v>2.2168178999890986E-2</v>
      </c>
      <c r="AN120" s="47">
        <f t="shared" si="31"/>
        <v>2.9882240000006055E-2</v>
      </c>
      <c r="AO120" s="47">
        <f t="shared" si="32"/>
        <v>3.0337344000149979E-2</v>
      </c>
      <c r="AP120" s="47">
        <f t="shared" si="33"/>
        <v>3.0627186999929945E-2</v>
      </c>
      <c r="AQ120" s="47">
        <f t="shared" si="34"/>
        <v>5.5958329999199474E-3</v>
      </c>
      <c r="AR120" s="32"/>
      <c r="AS120" s="30"/>
      <c r="AT120" s="32"/>
      <c r="AU120" s="30"/>
      <c r="AV120" s="32"/>
      <c r="AW120" s="30"/>
      <c r="AX120" s="32"/>
      <c r="AY120" s="30"/>
      <c r="AZ120" s="32"/>
      <c r="BA120" s="30"/>
      <c r="BB120" s="32"/>
      <c r="BC120" s="30"/>
      <c r="BD120" s="32"/>
      <c r="BE120" s="30"/>
    </row>
    <row r="121" spans="1:57" x14ac:dyDescent="0.25">
      <c r="A121" s="13" t="s">
        <v>15</v>
      </c>
      <c r="B121">
        <v>6</v>
      </c>
      <c r="C121">
        <v>121</v>
      </c>
      <c r="D121" s="33">
        <v>14.036518096999901</v>
      </c>
      <c r="E121" s="31">
        <v>14.106881482</v>
      </c>
      <c r="F121" s="33">
        <v>14.7043287369999</v>
      </c>
      <c r="G121" s="31">
        <v>14.778820959999999</v>
      </c>
      <c r="H121" s="33">
        <v>15.4085245349999</v>
      </c>
      <c r="I121" s="31">
        <v>15.5187867940001</v>
      </c>
      <c r="J121" s="33">
        <v>16.221784641000099</v>
      </c>
      <c r="K121" s="31">
        <v>16.288767370000102</v>
      </c>
      <c r="L121" s="33">
        <v>16.461929599000001</v>
      </c>
      <c r="M121" s="31">
        <v>16.523482157999901</v>
      </c>
      <c r="N121" s="33">
        <v>17.138365200000099</v>
      </c>
      <c r="O121" s="31">
        <v>17.197113719000001</v>
      </c>
      <c r="P121" s="33"/>
      <c r="Q121" s="31"/>
      <c r="S121" s="31"/>
      <c r="T121" s="33"/>
      <c r="U121" s="31"/>
      <c r="V121" s="33"/>
      <c r="W121" s="31"/>
      <c r="X121" s="33"/>
      <c r="Y121" s="31"/>
      <c r="Z121" s="33"/>
      <c r="AA121" s="31"/>
      <c r="AB121" s="33"/>
      <c r="AC121" s="31"/>
      <c r="AD121" s="37">
        <f t="shared" si="28"/>
        <v>3.1605956220001001</v>
      </c>
      <c r="AE121" s="44">
        <f t="shared" si="23"/>
        <v>0.59744725499989926</v>
      </c>
      <c r="AF121" s="44">
        <f t="shared" si="24"/>
        <v>0.62970357499990115</v>
      </c>
      <c r="AG121" s="44">
        <f t="shared" si="25"/>
        <v>0.7029978469999989</v>
      </c>
      <c r="AH121" s="44">
        <f t="shared" si="26"/>
        <v>0.17316222899989953</v>
      </c>
      <c r="AI121" s="44">
        <f t="shared" si="27"/>
        <v>0.61488304200019783</v>
      </c>
      <c r="AJ121" s="46">
        <f>R310-Q310</f>
        <v>0.31390765800006992</v>
      </c>
      <c r="AK121" s="31"/>
      <c r="AL121" s="47">
        <f t="shared" si="29"/>
        <v>7.0363385000099754E-2</v>
      </c>
      <c r="AM121" s="47">
        <f t="shared" si="30"/>
        <v>7.44922230000995E-2</v>
      </c>
      <c r="AN121" s="47">
        <f t="shared" si="31"/>
        <v>0.11026225900019959</v>
      </c>
      <c r="AO121" s="47">
        <f t="shared" si="32"/>
        <v>6.6982729000002905E-2</v>
      </c>
      <c r="AP121" s="47">
        <f t="shared" si="33"/>
        <v>6.1552558999899531E-2</v>
      </c>
      <c r="AQ121" s="47">
        <f t="shared" si="34"/>
        <v>5.8748518999902188E-2</v>
      </c>
      <c r="AR121" s="33"/>
      <c r="AS121" s="31"/>
      <c r="AT121" s="33"/>
      <c r="AU121" s="31"/>
      <c r="AV121" s="33"/>
      <c r="AW121" s="31"/>
      <c r="AX121" s="33"/>
      <c r="AY121" s="31"/>
      <c r="AZ121" s="33"/>
      <c r="BA121" s="31"/>
      <c r="BB121" s="33"/>
      <c r="BC121" s="31"/>
      <c r="BD121" s="33"/>
      <c r="BE121" s="31"/>
    </row>
    <row r="122" spans="1:57" x14ac:dyDescent="0.25">
      <c r="A122" s="13" t="s">
        <v>15</v>
      </c>
      <c r="B122">
        <v>6</v>
      </c>
      <c r="C122">
        <v>122</v>
      </c>
      <c r="D122" s="32">
        <v>1.10471894900001</v>
      </c>
      <c r="E122" s="30">
        <v>1.16917732999991</v>
      </c>
      <c r="F122" s="32">
        <v>1.8020755689999499</v>
      </c>
      <c r="G122" s="30">
        <v>1.8845911519999801</v>
      </c>
      <c r="H122" s="32">
        <v>2.6918721659999298</v>
      </c>
      <c r="I122" s="30">
        <v>2.76934214199991</v>
      </c>
      <c r="J122" s="32">
        <v>3.42045888300003</v>
      </c>
      <c r="K122" s="30">
        <v>3.4786146389999399</v>
      </c>
      <c r="L122" s="32">
        <v>3.7062167219998998</v>
      </c>
      <c r="M122" s="30">
        <v>3.7759154689999801</v>
      </c>
      <c r="N122" s="32">
        <v>4.6042479729999197</v>
      </c>
      <c r="O122" s="30">
        <v>4.6385128639999396</v>
      </c>
      <c r="P122" s="32"/>
      <c r="Q122" s="30"/>
      <c r="S122" s="30"/>
      <c r="T122" s="32"/>
      <c r="U122" s="30"/>
      <c r="V122" s="32"/>
      <c r="W122" s="30"/>
      <c r="X122" s="32"/>
      <c r="Y122" s="30"/>
      <c r="Z122" s="32"/>
      <c r="AA122" s="30"/>
      <c r="AB122" s="32"/>
      <c r="AC122" s="30"/>
      <c r="AD122" s="37">
        <f t="shared" si="28"/>
        <v>3.5337939149999293</v>
      </c>
      <c r="AE122" s="44">
        <f t="shared" si="23"/>
        <v>0.63289823900003994</v>
      </c>
      <c r="AF122" s="44">
        <f t="shared" si="24"/>
        <v>0.80728101399994978</v>
      </c>
      <c r="AG122" s="44">
        <f t="shared" si="25"/>
        <v>0.65111674100011996</v>
      </c>
      <c r="AH122" s="44">
        <f t="shared" si="26"/>
        <v>0.22760208299995988</v>
      </c>
      <c r="AI122" s="44">
        <f t="shared" si="27"/>
        <v>0.82833250399993963</v>
      </c>
      <c r="AJ122" s="46">
        <f>R311-Q311</f>
        <v>0.33850615100004022</v>
      </c>
      <c r="AK122" s="30"/>
      <c r="AL122" s="47">
        <f t="shared" si="29"/>
        <v>6.4458380999899978E-2</v>
      </c>
      <c r="AM122" s="47">
        <f t="shared" si="30"/>
        <v>8.2515583000030146E-2</v>
      </c>
      <c r="AN122" s="47">
        <f t="shared" si="31"/>
        <v>7.7469975999980178E-2</v>
      </c>
      <c r="AO122" s="47">
        <f t="shared" si="32"/>
        <v>5.8155755999909964E-2</v>
      </c>
      <c r="AP122" s="47">
        <f t="shared" si="33"/>
        <v>6.9698747000080274E-2</v>
      </c>
      <c r="AQ122" s="47">
        <f t="shared" si="34"/>
        <v>3.4264891000019837E-2</v>
      </c>
      <c r="AR122" s="32"/>
      <c r="AS122" s="30"/>
      <c r="AT122" s="32"/>
      <c r="AU122" s="30"/>
      <c r="AV122" s="32"/>
      <c r="AW122" s="30"/>
      <c r="AX122" s="32"/>
      <c r="AY122" s="30"/>
      <c r="AZ122" s="32"/>
      <c r="BA122" s="30"/>
      <c r="BB122" s="32"/>
      <c r="BC122" s="30"/>
      <c r="BD122" s="32"/>
      <c r="BE122" s="30"/>
    </row>
    <row r="123" spans="1:57" x14ac:dyDescent="0.25">
      <c r="A123" s="13" t="s">
        <v>15</v>
      </c>
      <c r="B123">
        <v>6</v>
      </c>
      <c r="C123">
        <v>123</v>
      </c>
      <c r="D123" s="33">
        <v>0.83615609899993604</v>
      </c>
      <c r="E123" s="31">
        <v>0.89445338600012203</v>
      </c>
      <c r="F123" s="33">
        <v>1.598690626</v>
      </c>
      <c r="G123" s="31">
        <v>1.6486806769999001</v>
      </c>
      <c r="H123" s="33">
        <v>2.3176957800001201</v>
      </c>
      <c r="I123" s="31">
        <v>2.3993708850000499</v>
      </c>
      <c r="J123" s="33">
        <v>3.1036323060000002</v>
      </c>
      <c r="K123" s="31">
        <v>3.1626838009999498</v>
      </c>
      <c r="L123" s="33">
        <v>3.3659131760000398</v>
      </c>
      <c r="M123" s="31">
        <v>3.44099859199991</v>
      </c>
      <c r="N123" s="33">
        <v>4.1089952800000402</v>
      </c>
      <c r="O123" s="31">
        <v>4.2000695310000502</v>
      </c>
      <c r="P123" s="33"/>
      <c r="Q123" s="31"/>
      <c r="S123" s="31"/>
      <c r="T123" s="33"/>
      <c r="U123" s="31"/>
      <c r="V123" s="33"/>
      <c r="W123" s="31"/>
      <c r="X123" s="33"/>
      <c r="Y123" s="31"/>
      <c r="Z123" s="33"/>
      <c r="AA123" s="31"/>
      <c r="AB123" s="33"/>
      <c r="AC123" s="31"/>
      <c r="AD123" s="37">
        <f t="shared" ref="AD123:AD150" si="35">O123-D123</f>
        <v>3.3639134320001141</v>
      </c>
      <c r="AE123" s="44">
        <f t="shared" si="23"/>
        <v>0.70423723999987797</v>
      </c>
      <c r="AF123" s="44">
        <f t="shared" si="24"/>
        <v>0.66901510300022005</v>
      </c>
      <c r="AG123" s="44">
        <f t="shared" si="25"/>
        <v>0.70426142099995026</v>
      </c>
      <c r="AH123" s="44">
        <f t="shared" si="26"/>
        <v>0.20322937500008997</v>
      </c>
      <c r="AI123" s="44">
        <f t="shared" si="27"/>
        <v>0.66799668800013023</v>
      </c>
      <c r="AJ123" s="46">
        <f>R312-Q312</f>
        <v>0.31190661499999983</v>
      </c>
      <c r="AK123" s="31"/>
      <c r="AL123" s="47">
        <f t="shared" si="29"/>
        <v>5.8297287000185993E-2</v>
      </c>
      <c r="AM123" s="47">
        <f t="shared" si="30"/>
        <v>4.999005099990006E-2</v>
      </c>
      <c r="AN123" s="47">
        <f t="shared" si="31"/>
        <v>8.1675104999929804E-2</v>
      </c>
      <c r="AO123" s="47">
        <f t="shared" si="32"/>
        <v>5.9051494999949661E-2</v>
      </c>
      <c r="AP123" s="47">
        <f t="shared" si="33"/>
        <v>7.5085415999870175E-2</v>
      </c>
      <c r="AQ123" s="47">
        <f t="shared" si="34"/>
        <v>9.1074251000009987E-2</v>
      </c>
      <c r="AR123" s="33"/>
      <c r="AS123" s="31"/>
      <c r="AT123" s="33"/>
      <c r="AU123" s="31"/>
      <c r="AV123" s="33"/>
      <c r="AW123" s="31"/>
      <c r="AX123" s="33"/>
      <c r="AY123" s="31"/>
      <c r="AZ123" s="33"/>
      <c r="BA123" s="31"/>
      <c r="BB123" s="33"/>
      <c r="BC123" s="31"/>
      <c r="BD123" s="33"/>
      <c r="BE123" s="31"/>
    </row>
    <row r="124" spans="1:57" x14ac:dyDescent="0.25">
      <c r="A124" s="13" t="s">
        <v>15</v>
      </c>
      <c r="B124">
        <v>6</v>
      </c>
      <c r="C124">
        <v>124</v>
      </c>
      <c r="D124" s="32">
        <v>0.70561325800008401</v>
      </c>
      <c r="E124" s="30">
        <v>0.768021591999968</v>
      </c>
      <c r="F124" s="32">
        <v>1.4540404980000401</v>
      </c>
      <c r="G124" s="30">
        <v>1.51280242400002</v>
      </c>
      <c r="H124" s="32">
        <v>2.0752863160000699</v>
      </c>
      <c r="I124" s="30">
        <v>2.1498007570000901</v>
      </c>
      <c r="J124" s="32">
        <v>2.6907349770001399</v>
      </c>
      <c r="K124" s="30">
        <v>2.7198221660000801</v>
      </c>
      <c r="L124" s="32">
        <v>2.9372913690001399</v>
      </c>
      <c r="M124" s="30">
        <v>2.9956593000001699</v>
      </c>
      <c r="N124" s="32">
        <v>3.71488920199999</v>
      </c>
      <c r="O124" s="30">
        <v>3.7363695789999798</v>
      </c>
      <c r="P124" s="32"/>
      <c r="Q124" s="30"/>
      <c r="S124" s="30"/>
      <c r="T124" s="32"/>
      <c r="U124" s="30"/>
      <c r="V124" s="32"/>
      <c r="W124" s="30"/>
      <c r="X124" s="32"/>
      <c r="Y124" s="30"/>
      <c r="Z124" s="32"/>
      <c r="AA124" s="30"/>
      <c r="AB124" s="32"/>
      <c r="AC124" s="30"/>
      <c r="AD124" s="37">
        <f t="shared" si="35"/>
        <v>3.0307563209998958</v>
      </c>
      <c r="AE124" s="44">
        <f t="shared" si="23"/>
        <v>0.68601890600007209</v>
      </c>
      <c r="AF124" s="44">
        <f t="shared" si="24"/>
        <v>0.56248389200004989</v>
      </c>
      <c r="AG124" s="44">
        <f t="shared" si="25"/>
        <v>0.54093422000004976</v>
      </c>
      <c r="AH124" s="44">
        <f t="shared" si="26"/>
        <v>0.21746920300005979</v>
      </c>
      <c r="AI124" s="44">
        <f t="shared" si="27"/>
        <v>0.71922990199982006</v>
      </c>
      <c r="AJ124" s="46">
        <f>R313-Q313</f>
        <v>0.27640510399987939</v>
      </c>
      <c r="AK124" s="30"/>
      <c r="AL124" s="47">
        <f t="shared" si="29"/>
        <v>6.2408333999883991E-2</v>
      </c>
      <c r="AM124" s="47">
        <f t="shared" si="30"/>
        <v>5.8761925999979869E-2</v>
      </c>
      <c r="AN124" s="47">
        <f t="shared" si="31"/>
        <v>7.4514441000020248E-2</v>
      </c>
      <c r="AO124" s="47">
        <f t="shared" si="32"/>
        <v>2.9087188999940228E-2</v>
      </c>
      <c r="AP124" s="47">
        <f t="shared" si="33"/>
        <v>5.8367931000030016E-2</v>
      </c>
      <c r="AQ124" s="47">
        <f t="shared" si="34"/>
        <v>2.1480376999989836E-2</v>
      </c>
      <c r="AR124" s="32"/>
      <c r="AS124" s="30"/>
      <c r="AT124" s="32"/>
      <c r="AU124" s="30"/>
      <c r="AV124" s="32"/>
      <c r="AW124" s="30"/>
      <c r="AX124" s="32"/>
      <c r="AY124" s="30"/>
      <c r="AZ124" s="32"/>
      <c r="BA124" s="30"/>
      <c r="BB124" s="32"/>
      <c r="BC124" s="30"/>
      <c r="BD124" s="32"/>
      <c r="BE124" s="30"/>
    </row>
    <row r="125" spans="1:57" x14ac:dyDescent="0.25">
      <c r="A125" s="13" t="s">
        <v>15</v>
      </c>
      <c r="B125">
        <v>6</v>
      </c>
      <c r="C125">
        <v>125</v>
      </c>
      <c r="D125" s="33">
        <v>0.77880948100005298</v>
      </c>
      <c r="E125" s="31">
        <v>0.84473748799996395</v>
      </c>
      <c r="F125" s="33">
        <v>1.4041368109999399</v>
      </c>
      <c r="G125" s="31">
        <v>1.4572845200000299</v>
      </c>
      <c r="H125" s="33">
        <v>2.01993212900015</v>
      </c>
      <c r="I125" s="31">
        <v>2.09466087300006</v>
      </c>
      <c r="J125" s="33">
        <v>2.7108972660000701</v>
      </c>
      <c r="K125" s="31">
        <v>2.7606553529999398</v>
      </c>
      <c r="L125" s="33">
        <v>2.95666623400006</v>
      </c>
      <c r="M125" s="31">
        <v>3.0190285810001498</v>
      </c>
      <c r="N125" s="33">
        <v>3.63417242000014</v>
      </c>
      <c r="O125" s="31">
        <v>3.7005196750001201</v>
      </c>
      <c r="P125" s="33"/>
      <c r="Q125" s="31"/>
      <c r="S125" s="31"/>
      <c r="T125" s="33"/>
      <c r="U125" s="31"/>
      <c r="V125" s="33"/>
      <c r="W125" s="31"/>
      <c r="X125" s="33"/>
      <c r="Y125" s="31"/>
      <c r="Z125" s="33"/>
      <c r="AA125" s="31"/>
      <c r="AB125" s="33"/>
      <c r="AC125" s="31"/>
      <c r="AD125" s="37">
        <f t="shared" si="35"/>
        <v>2.9217101940000672</v>
      </c>
      <c r="AE125" s="44">
        <f t="shared" si="23"/>
        <v>0.55939932299997597</v>
      </c>
      <c r="AF125" s="44">
        <f t="shared" si="24"/>
        <v>0.56264760900012001</v>
      </c>
      <c r="AG125" s="44">
        <f t="shared" si="25"/>
        <v>0.6162363930000101</v>
      </c>
      <c r="AH125" s="44">
        <f t="shared" si="26"/>
        <v>0.19601088100012021</v>
      </c>
      <c r="AI125" s="44">
        <f t="shared" si="27"/>
        <v>0.61514383899999014</v>
      </c>
      <c r="AJ125" s="46">
        <f>R314-Q314</f>
        <v>0.31295666800019895</v>
      </c>
      <c r="AK125" s="31"/>
      <c r="AL125" s="47">
        <f t="shared" si="29"/>
        <v>6.5928006999910971E-2</v>
      </c>
      <c r="AM125" s="47">
        <f t="shared" si="30"/>
        <v>5.3147709000090027E-2</v>
      </c>
      <c r="AN125" s="47">
        <f t="shared" si="31"/>
        <v>7.472874399991003E-2</v>
      </c>
      <c r="AO125" s="47">
        <f t="shared" si="32"/>
        <v>4.9758086999869722E-2</v>
      </c>
      <c r="AP125" s="47">
        <f t="shared" si="33"/>
        <v>6.2362347000089802E-2</v>
      </c>
      <c r="AQ125" s="47">
        <f t="shared" si="34"/>
        <v>6.6347254999980176E-2</v>
      </c>
      <c r="AR125" s="33"/>
      <c r="AS125" s="31"/>
      <c r="AT125" s="33"/>
      <c r="AU125" s="31"/>
      <c r="AV125" s="33"/>
      <c r="AW125" s="31"/>
      <c r="AX125" s="33"/>
      <c r="AY125" s="31"/>
      <c r="AZ125" s="33"/>
      <c r="BA125" s="31"/>
      <c r="BB125" s="33"/>
      <c r="BC125" s="31"/>
      <c r="BD125" s="33"/>
      <c r="BE125" s="31"/>
    </row>
    <row r="126" spans="1:57" x14ac:dyDescent="0.25">
      <c r="A126" s="13" t="s">
        <v>15</v>
      </c>
      <c r="B126">
        <v>6</v>
      </c>
      <c r="C126">
        <v>126</v>
      </c>
      <c r="D126" s="32">
        <v>0.60205297799984603</v>
      </c>
      <c r="E126" s="30">
        <v>0.67131844899995397</v>
      </c>
      <c r="F126" s="32">
        <v>1.28739271899985</v>
      </c>
      <c r="G126" s="30">
        <v>1.3213042299998901</v>
      </c>
      <c r="H126" s="32">
        <v>1.99032606499986</v>
      </c>
      <c r="I126" s="30">
        <v>2.04841339599988</v>
      </c>
      <c r="J126" s="32">
        <v>2.7883122069999899</v>
      </c>
      <c r="K126" s="30">
        <v>2.83022754299986</v>
      </c>
      <c r="L126" s="32">
        <v>3.05829974099992</v>
      </c>
      <c r="M126" s="30">
        <v>3.1118000119999998</v>
      </c>
      <c r="N126" s="32">
        <v>3.8168666919998402</v>
      </c>
      <c r="O126" s="30">
        <v>3.85861031399986</v>
      </c>
      <c r="P126" s="32"/>
      <c r="Q126" s="30"/>
      <c r="S126" s="30"/>
      <c r="T126" s="32"/>
      <c r="U126" s="30"/>
      <c r="V126" s="32"/>
      <c r="W126" s="30"/>
      <c r="X126" s="32"/>
      <c r="Y126" s="30"/>
      <c r="Z126" s="32"/>
      <c r="AA126" s="30"/>
      <c r="AB126" s="32"/>
      <c r="AC126" s="30"/>
      <c r="AD126" s="37">
        <f t="shared" si="35"/>
        <v>3.256557336000014</v>
      </c>
      <c r="AE126" s="44">
        <f t="shared" si="23"/>
        <v>0.61607426999989601</v>
      </c>
      <c r="AF126" s="44">
        <f t="shared" si="24"/>
        <v>0.66902183499996992</v>
      </c>
      <c r="AG126" s="44">
        <f t="shared" si="25"/>
        <v>0.7398988110001099</v>
      </c>
      <c r="AH126" s="44">
        <f t="shared" si="26"/>
        <v>0.22807219800005996</v>
      </c>
      <c r="AI126" s="44">
        <f t="shared" si="27"/>
        <v>0.70506667999984041</v>
      </c>
      <c r="AJ126" s="46">
        <f>R315-Q315</f>
        <v>0.31251328000008005</v>
      </c>
      <c r="AK126" s="30"/>
      <c r="AL126" s="47">
        <f t="shared" si="29"/>
        <v>6.9265471000107937E-2</v>
      </c>
      <c r="AM126" s="47">
        <f t="shared" si="30"/>
        <v>3.3911511000040084E-2</v>
      </c>
      <c r="AN126" s="47">
        <f t="shared" si="31"/>
        <v>5.8087331000020059E-2</v>
      </c>
      <c r="AO126" s="47">
        <f t="shared" si="32"/>
        <v>4.1915335999870074E-2</v>
      </c>
      <c r="AP126" s="47">
        <f t="shared" si="33"/>
        <v>5.3500271000079813E-2</v>
      </c>
      <c r="AQ126" s="47">
        <f t="shared" si="34"/>
        <v>4.1743622000019798E-2</v>
      </c>
      <c r="AR126" s="32"/>
      <c r="AS126" s="30"/>
      <c r="AT126" s="32"/>
      <c r="AU126" s="30"/>
      <c r="AV126" s="32"/>
      <c r="AW126" s="30"/>
      <c r="AX126" s="32"/>
      <c r="AY126" s="30"/>
      <c r="AZ126" s="32"/>
      <c r="BA126" s="30"/>
      <c r="BB126" s="32"/>
      <c r="BC126" s="30"/>
      <c r="BD126" s="32"/>
      <c r="BE126" s="30"/>
    </row>
    <row r="127" spans="1:57" x14ac:dyDescent="0.25">
      <c r="A127" s="13" t="s">
        <v>15</v>
      </c>
      <c r="B127">
        <v>6</v>
      </c>
      <c r="C127">
        <v>127</v>
      </c>
      <c r="D127" s="33">
        <v>0.74385657599987098</v>
      </c>
      <c r="E127" s="31">
        <v>0.80197618299985096</v>
      </c>
      <c r="F127" s="33">
        <v>1.4178159289999701</v>
      </c>
      <c r="G127" s="31">
        <v>1.46792436099985</v>
      </c>
      <c r="H127" s="33">
        <v>2.11938613699999</v>
      </c>
      <c r="I127" s="31">
        <v>2.1853617059998598</v>
      </c>
      <c r="J127" s="33">
        <v>2.8893422789999401</v>
      </c>
      <c r="K127" s="31">
        <v>2.9479604030000202</v>
      </c>
      <c r="L127" s="33">
        <v>3.1250929049999701</v>
      </c>
      <c r="M127" s="31">
        <v>3.1832757150000299</v>
      </c>
      <c r="N127" s="33">
        <v>3.9403596600000101</v>
      </c>
      <c r="O127" s="31">
        <v>3.99096097599999</v>
      </c>
      <c r="P127" s="33"/>
      <c r="Q127" s="31"/>
      <c r="S127" s="31"/>
      <c r="T127" s="33"/>
      <c r="U127" s="31"/>
      <c r="V127" s="33"/>
      <c r="W127" s="31"/>
      <c r="X127" s="33"/>
      <c r="Y127" s="31"/>
      <c r="Z127" s="33"/>
      <c r="AA127" s="31"/>
      <c r="AB127" s="33"/>
      <c r="AC127" s="31"/>
      <c r="AD127" s="37">
        <f t="shared" si="35"/>
        <v>3.247104400000119</v>
      </c>
      <c r="AE127" s="44">
        <f t="shared" si="23"/>
        <v>0.61583974600011915</v>
      </c>
      <c r="AF127" s="44">
        <f t="shared" si="24"/>
        <v>0.65146177600013999</v>
      </c>
      <c r="AG127" s="44">
        <f t="shared" si="25"/>
        <v>0.70398057300008032</v>
      </c>
      <c r="AH127" s="44">
        <f t="shared" si="26"/>
        <v>0.1771325019999499</v>
      </c>
      <c r="AI127" s="44">
        <f t="shared" si="27"/>
        <v>0.75708394499998022</v>
      </c>
      <c r="AJ127" s="46">
        <f>R316-Q316</f>
        <v>0.31637682299992997</v>
      </c>
      <c r="AK127" s="31"/>
      <c r="AL127" s="47">
        <f t="shared" si="29"/>
        <v>5.8119606999979978E-2</v>
      </c>
      <c r="AM127" s="47">
        <f t="shared" si="30"/>
        <v>5.010843199987991E-2</v>
      </c>
      <c r="AN127" s="47">
        <f t="shared" si="31"/>
        <v>6.5975568999869783E-2</v>
      </c>
      <c r="AO127" s="47">
        <f t="shared" si="32"/>
        <v>5.8618124000080041E-2</v>
      </c>
      <c r="AP127" s="47">
        <f t="shared" si="33"/>
        <v>5.818281000005987E-2</v>
      </c>
      <c r="AQ127" s="47">
        <f t="shared" si="34"/>
        <v>5.0601315999979857E-2</v>
      </c>
      <c r="AR127" s="33"/>
      <c r="AS127" s="31"/>
      <c r="AT127" s="33"/>
      <c r="AU127" s="31"/>
      <c r="AV127" s="33"/>
      <c r="AW127" s="31"/>
      <c r="AX127" s="33"/>
      <c r="AY127" s="31"/>
      <c r="AZ127" s="33"/>
      <c r="BA127" s="31"/>
      <c r="BB127" s="33"/>
      <c r="BC127" s="31"/>
      <c r="BD127" s="33"/>
      <c r="BE127" s="31"/>
    </row>
    <row r="128" spans="1:57" x14ac:dyDescent="0.25">
      <c r="A128" s="13" t="s">
        <v>15</v>
      </c>
      <c r="B128">
        <v>6</v>
      </c>
      <c r="C128">
        <v>128</v>
      </c>
      <c r="D128" s="32">
        <v>0.71994114199992498</v>
      </c>
      <c r="E128" s="30">
        <v>0.76999993999993399</v>
      </c>
      <c r="F128" s="32">
        <v>1.45636207799998</v>
      </c>
      <c r="G128" s="30">
        <v>1.5229036939999701</v>
      </c>
      <c r="H128" s="32">
        <v>2.0995604369998002</v>
      </c>
      <c r="I128" s="30">
        <v>2.1774669209998998</v>
      </c>
      <c r="J128" s="32">
        <v>2.8991589499999</v>
      </c>
      <c r="K128" s="30">
        <v>2.9656955649998</v>
      </c>
      <c r="L128" s="32">
        <v>3.16077301399991</v>
      </c>
      <c r="M128" s="30">
        <v>3.2355520239998401</v>
      </c>
      <c r="N128" s="32">
        <v>3.8689340779999299</v>
      </c>
      <c r="O128" s="30">
        <v>3.93525608499999</v>
      </c>
      <c r="P128" s="32"/>
      <c r="Q128" s="30"/>
      <c r="S128" s="30"/>
      <c r="T128" s="32"/>
      <c r="U128" s="30"/>
      <c r="V128" s="32"/>
      <c r="W128" s="30"/>
      <c r="X128" s="32"/>
      <c r="Y128" s="30"/>
      <c r="Z128" s="32"/>
      <c r="AA128" s="30"/>
      <c r="AB128" s="32"/>
      <c r="AC128" s="30"/>
      <c r="AD128" s="37">
        <f t="shared" si="35"/>
        <v>3.2153149430000649</v>
      </c>
      <c r="AE128" s="44">
        <f t="shared" si="23"/>
        <v>0.68636213800004597</v>
      </c>
      <c r="AF128" s="44">
        <f t="shared" si="24"/>
        <v>0.57665674299983016</v>
      </c>
      <c r="AG128" s="44">
        <f t="shared" si="25"/>
        <v>0.72169202900000018</v>
      </c>
      <c r="AH128" s="44">
        <f t="shared" si="26"/>
        <v>0.19507744900010993</v>
      </c>
      <c r="AI128" s="44">
        <f t="shared" si="27"/>
        <v>0.63338205400008984</v>
      </c>
      <c r="AJ128" s="46">
        <f>R317-Q317</f>
        <v>0.39291682399993988</v>
      </c>
      <c r="AK128" s="30"/>
      <c r="AL128" s="47">
        <f t="shared" si="29"/>
        <v>5.0058798000009008E-2</v>
      </c>
      <c r="AM128" s="47">
        <f t="shared" si="30"/>
        <v>6.6541615999990089E-2</v>
      </c>
      <c r="AN128" s="47">
        <f t="shared" si="31"/>
        <v>7.7906484000099585E-2</v>
      </c>
      <c r="AO128" s="47">
        <f t="shared" si="32"/>
        <v>6.6536614999900046E-2</v>
      </c>
      <c r="AP128" s="47">
        <f t="shared" si="33"/>
        <v>7.4779009999930146E-2</v>
      </c>
      <c r="AQ128" s="47">
        <f t="shared" si="34"/>
        <v>6.6322007000060079E-2</v>
      </c>
      <c r="AR128" s="32"/>
      <c r="AS128" s="30"/>
      <c r="AT128" s="32"/>
      <c r="AU128" s="30"/>
      <c r="AV128" s="32"/>
      <c r="AW128" s="30"/>
      <c r="AX128" s="32"/>
      <c r="AY128" s="30"/>
      <c r="AZ128" s="32"/>
      <c r="BA128" s="30"/>
      <c r="BB128" s="32"/>
      <c r="BC128" s="30"/>
      <c r="BD128" s="32"/>
      <c r="BE128" s="30"/>
    </row>
    <row r="129" spans="1:57" x14ac:dyDescent="0.25">
      <c r="A129" s="13" t="s">
        <v>15</v>
      </c>
      <c r="B129">
        <v>6</v>
      </c>
      <c r="C129">
        <v>129</v>
      </c>
      <c r="D129" s="33">
        <v>0.70220543799996404</v>
      </c>
      <c r="E129" s="31">
        <v>0.76020908899999995</v>
      </c>
      <c r="F129" s="33">
        <v>1.4284666250000499</v>
      </c>
      <c r="G129" s="31">
        <v>1.48748108399991</v>
      </c>
      <c r="H129" s="33">
        <v>2.10291500800008</v>
      </c>
      <c r="I129" s="31">
        <v>2.1535518999999099</v>
      </c>
      <c r="J129" s="33">
        <v>2.9111733469999299</v>
      </c>
      <c r="K129" s="31">
        <v>2.96131516399987</v>
      </c>
      <c r="L129" s="33">
        <v>3.1163625280000802</v>
      </c>
      <c r="M129" s="31">
        <v>3.1747772639998799</v>
      </c>
      <c r="N129" s="33">
        <v>3.8615533439999501</v>
      </c>
      <c r="O129" s="31">
        <v>3.8962333689999</v>
      </c>
      <c r="P129" s="33"/>
      <c r="Q129" s="31"/>
      <c r="S129" s="31"/>
      <c r="T129" s="33"/>
      <c r="U129" s="31"/>
      <c r="V129" s="33"/>
      <c r="W129" s="31"/>
      <c r="X129" s="33"/>
      <c r="Y129" s="31"/>
      <c r="Z129" s="33"/>
      <c r="AA129" s="31"/>
      <c r="AB129" s="33"/>
      <c r="AC129" s="31"/>
      <c r="AD129" s="37">
        <f t="shared" si="35"/>
        <v>3.194027930999936</v>
      </c>
      <c r="AE129" s="44">
        <f t="shared" si="23"/>
        <v>0.66825753600005</v>
      </c>
      <c r="AF129" s="44">
        <f t="shared" si="24"/>
        <v>0.61543392400017005</v>
      </c>
      <c r="AG129" s="44">
        <f t="shared" si="25"/>
        <v>0.75762144700001999</v>
      </c>
      <c r="AH129" s="44">
        <f t="shared" si="26"/>
        <v>0.15504736400021013</v>
      </c>
      <c r="AI129" s="44">
        <f t="shared" si="27"/>
        <v>0.68677608000007018</v>
      </c>
      <c r="AJ129" s="46">
        <f>R318-Q318</f>
        <v>0.31711927200012013</v>
      </c>
      <c r="AK129" s="31"/>
      <c r="AL129" s="47">
        <f t="shared" si="29"/>
        <v>5.8003651000035905E-2</v>
      </c>
      <c r="AM129" s="47">
        <f t="shared" si="30"/>
        <v>5.901445899986002E-2</v>
      </c>
      <c r="AN129" s="47">
        <f t="shared" si="31"/>
        <v>5.0636891999829903E-2</v>
      </c>
      <c r="AO129" s="47">
        <f t="shared" si="32"/>
        <v>5.0141816999940136E-2</v>
      </c>
      <c r="AP129" s="47">
        <f t="shared" si="33"/>
        <v>5.8414735999799738E-2</v>
      </c>
      <c r="AQ129" s="47">
        <f t="shared" si="34"/>
        <v>3.4680024999949932E-2</v>
      </c>
      <c r="AR129" s="33"/>
      <c r="AS129" s="31"/>
      <c r="AT129" s="33"/>
      <c r="AU129" s="31"/>
      <c r="AV129" s="33"/>
      <c r="AW129" s="31"/>
      <c r="AX129" s="33"/>
      <c r="AY129" s="31"/>
      <c r="AZ129" s="33"/>
      <c r="BA129" s="31"/>
      <c r="BB129" s="33"/>
      <c r="BC129" s="31"/>
      <c r="BD129" s="33"/>
      <c r="BE129" s="31"/>
    </row>
    <row r="130" spans="1:57" x14ac:dyDescent="0.25">
      <c r="A130" s="13" t="s">
        <v>15</v>
      </c>
      <c r="B130">
        <v>6</v>
      </c>
      <c r="C130">
        <v>130</v>
      </c>
      <c r="D130" s="32">
        <v>0.79108051200000695</v>
      </c>
      <c r="E130" s="30">
        <v>0.84110378900004401</v>
      </c>
      <c r="F130" s="32">
        <v>1.5101098489999401</v>
      </c>
      <c r="G130" s="30">
        <v>1.57629800899985</v>
      </c>
      <c r="H130" s="32">
        <v>2.2656847209998401</v>
      </c>
      <c r="I130" s="30">
        <v>2.3130551939998401</v>
      </c>
      <c r="J130" s="32">
        <v>2.9817915959999901</v>
      </c>
      <c r="K130" s="30">
        <v>3.02410508999992</v>
      </c>
      <c r="L130" s="32">
        <v>3.2070250899998798</v>
      </c>
      <c r="M130" s="30">
        <v>3.2832636839998401</v>
      </c>
      <c r="N130" s="32">
        <v>3.8991887199999802</v>
      </c>
      <c r="O130" s="30">
        <v>3.95695441399993</v>
      </c>
      <c r="P130" s="32"/>
      <c r="Q130" s="30"/>
      <c r="S130" s="30"/>
      <c r="T130" s="32"/>
      <c r="U130" s="30"/>
      <c r="V130" s="32"/>
      <c r="W130" s="30"/>
      <c r="X130" s="32"/>
      <c r="Y130" s="30"/>
      <c r="Z130" s="32"/>
      <c r="AA130" s="30"/>
      <c r="AB130" s="32"/>
      <c r="AC130" s="30"/>
      <c r="AD130" s="37">
        <f t="shared" si="35"/>
        <v>3.1658739019999231</v>
      </c>
      <c r="AE130" s="44">
        <f t="shared" si="23"/>
        <v>0.66900605999989604</v>
      </c>
      <c r="AF130" s="44">
        <f t="shared" si="24"/>
        <v>0.68938671199999013</v>
      </c>
      <c r="AG130" s="44">
        <f t="shared" si="25"/>
        <v>0.66873640200015005</v>
      </c>
      <c r="AH130" s="44">
        <f t="shared" si="26"/>
        <v>0.18291999999995978</v>
      </c>
      <c r="AI130" s="44">
        <f t="shared" si="27"/>
        <v>0.61592503600014004</v>
      </c>
      <c r="AJ130" s="46">
        <f>R319-Q319</f>
        <v>0.29435234600010007</v>
      </c>
      <c r="AK130" s="30"/>
      <c r="AL130" s="47">
        <f t="shared" si="29"/>
        <v>5.0023277000037059E-2</v>
      </c>
      <c r="AM130" s="47">
        <f t="shared" si="30"/>
        <v>6.6188159999909901E-2</v>
      </c>
      <c r="AN130" s="47">
        <f t="shared" si="31"/>
        <v>4.7370472999999969E-2</v>
      </c>
      <c r="AO130" s="47">
        <f t="shared" si="32"/>
        <v>4.2313493999929896E-2</v>
      </c>
      <c r="AP130" s="47">
        <f t="shared" si="33"/>
        <v>7.6238593999960358E-2</v>
      </c>
      <c r="AQ130" s="47">
        <f t="shared" si="34"/>
        <v>5.7765693999949796E-2</v>
      </c>
      <c r="AR130" s="32"/>
      <c r="AS130" s="30"/>
      <c r="AT130" s="32"/>
      <c r="AU130" s="30"/>
      <c r="AV130" s="32"/>
      <c r="AW130" s="30"/>
      <c r="AX130" s="32"/>
      <c r="AY130" s="30"/>
      <c r="AZ130" s="32"/>
      <c r="BA130" s="30"/>
      <c r="BB130" s="32"/>
      <c r="BC130" s="30"/>
      <c r="BD130" s="32"/>
      <c r="BE130" s="30"/>
    </row>
    <row r="131" spans="1:57" x14ac:dyDescent="0.25">
      <c r="A131" s="13" t="s">
        <v>15</v>
      </c>
      <c r="B131">
        <v>6</v>
      </c>
      <c r="C131">
        <v>131</v>
      </c>
      <c r="D131" s="33">
        <v>0.88926024400006998</v>
      </c>
      <c r="E131" s="31">
        <v>0.94734144299991296</v>
      </c>
      <c r="F131" s="33">
        <v>1.5809508499999001</v>
      </c>
      <c r="G131" s="31">
        <v>1.6547179280000801</v>
      </c>
      <c r="H131" s="33">
        <v>2.4128173469998702</v>
      </c>
      <c r="I131" s="31">
        <v>2.4467444750000502</v>
      </c>
      <c r="J131" s="33">
        <v>3.1123467299998899</v>
      </c>
      <c r="K131" s="31">
        <v>3.15776995800001</v>
      </c>
      <c r="L131" s="33">
        <v>3.40201995400002</v>
      </c>
      <c r="M131" s="31">
        <v>3.46881751</v>
      </c>
      <c r="N131" s="33">
        <v>4.20857219799995</v>
      </c>
      <c r="O131" s="31">
        <v>4.2425460520000797</v>
      </c>
      <c r="P131" s="33"/>
      <c r="Q131" s="31"/>
      <c r="S131" s="31"/>
      <c r="T131" s="33"/>
      <c r="U131" s="31"/>
      <c r="V131" s="33"/>
      <c r="W131" s="31"/>
      <c r="X131" s="33"/>
      <c r="Y131" s="31"/>
      <c r="Z131" s="33"/>
      <c r="AA131" s="31"/>
      <c r="AB131" s="33"/>
      <c r="AC131" s="31"/>
      <c r="AD131" s="37">
        <f t="shared" si="35"/>
        <v>3.3532858080000096</v>
      </c>
      <c r="AE131" s="44">
        <f t="shared" ref="AE131:AE194" si="36">F131-E131</f>
        <v>0.63360940699998713</v>
      </c>
      <c r="AF131" s="44">
        <f t="shared" ref="AF131:AF194" si="37">H131-G131</f>
        <v>0.75809941899979005</v>
      </c>
      <c r="AG131" s="44">
        <f t="shared" ref="AG131:AG194" si="38">J131-I131</f>
        <v>0.66560225499983972</v>
      </c>
      <c r="AH131" s="44">
        <f t="shared" ref="AH131:AH194" si="39">L131-K131</f>
        <v>0.24424999600000996</v>
      </c>
      <c r="AI131" s="44">
        <f t="shared" ref="AI131:AI194" si="40">N131-M131</f>
        <v>0.73975468799994992</v>
      </c>
      <c r="AJ131" s="46">
        <f>R320-Q320</f>
        <v>0.11778093800013067</v>
      </c>
      <c r="AK131" s="31"/>
      <c r="AL131" s="47">
        <f t="shared" si="29"/>
        <v>5.8081198999842987E-2</v>
      </c>
      <c r="AM131" s="47">
        <f t="shared" si="30"/>
        <v>7.3767078000180009E-2</v>
      </c>
      <c r="AN131" s="47">
        <f t="shared" si="31"/>
        <v>3.3927128000180051E-2</v>
      </c>
      <c r="AO131" s="47">
        <f t="shared" si="32"/>
        <v>4.5423228000120108E-2</v>
      </c>
      <c r="AP131" s="47">
        <f t="shared" si="33"/>
        <v>6.6797555999980052E-2</v>
      </c>
      <c r="AQ131" s="47">
        <f t="shared" si="34"/>
        <v>3.3973854000129755E-2</v>
      </c>
      <c r="AR131" s="33"/>
      <c r="AS131" s="31"/>
      <c r="AT131" s="33"/>
      <c r="AU131" s="31"/>
      <c r="AV131" s="33"/>
      <c r="AW131" s="31"/>
      <c r="AX131" s="33"/>
      <c r="AY131" s="31"/>
      <c r="AZ131" s="33"/>
      <c r="BA131" s="31"/>
      <c r="BB131" s="33"/>
      <c r="BC131" s="31"/>
      <c r="BD131" s="33"/>
      <c r="BE131" s="31"/>
    </row>
    <row r="132" spans="1:57" x14ac:dyDescent="0.25">
      <c r="A132" s="13" t="s">
        <v>15</v>
      </c>
      <c r="B132">
        <v>6</v>
      </c>
      <c r="C132">
        <v>132</v>
      </c>
      <c r="D132" s="32">
        <v>0.69187015200009205</v>
      </c>
      <c r="E132" s="30">
        <v>0.75845359799996004</v>
      </c>
      <c r="F132" s="32">
        <v>1.3204498899999599</v>
      </c>
      <c r="G132" s="30">
        <v>1.38710562999995</v>
      </c>
      <c r="H132" s="32">
        <v>1.86058531200001</v>
      </c>
      <c r="I132" s="30">
        <v>1.9541327110000499</v>
      </c>
      <c r="J132" s="32">
        <v>2.6736296920000702</v>
      </c>
      <c r="K132" s="30">
        <v>2.72380276500007</v>
      </c>
      <c r="L132" s="32">
        <v>2.8834979709999899</v>
      </c>
      <c r="M132" s="30">
        <v>2.9533499500000699</v>
      </c>
      <c r="N132" s="32">
        <v>3.4978694829999299</v>
      </c>
      <c r="O132" s="30">
        <v>3.5403859929999699</v>
      </c>
      <c r="P132" s="32"/>
      <c r="Q132" s="30"/>
      <c r="S132" s="30"/>
      <c r="T132" s="32"/>
      <c r="U132" s="30"/>
      <c r="V132" s="32"/>
      <c r="W132" s="30"/>
      <c r="X132" s="32"/>
      <c r="Y132" s="30"/>
      <c r="Z132" s="32"/>
      <c r="AA132" s="30"/>
      <c r="AB132" s="32"/>
      <c r="AC132" s="30"/>
      <c r="AD132" s="37">
        <f t="shared" si="35"/>
        <v>2.8485158409998776</v>
      </c>
      <c r="AE132" s="44">
        <f t="shared" si="36"/>
        <v>0.5619962919999999</v>
      </c>
      <c r="AF132" s="44">
        <f t="shared" si="37"/>
        <v>0.47347968200005996</v>
      </c>
      <c r="AG132" s="44">
        <f t="shared" si="38"/>
        <v>0.71949698100002024</v>
      </c>
      <c r="AH132" s="44">
        <f t="shared" si="39"/>
        <v>0.15969520599991993</v>
      </c>
      <c r="AI132" s="44">
        <f t="shared" si="40"/>
        <v>0.54451953299986</v>
      </c>
      <c r="AJ132" s="46">
        <f>R321-Q321</f>
        <v>0.10362765499984983</v>
      </c>
      <c r="AK132" s="30"/>
      <c r="AL132" s="47">
        <f t="shared" si="29"/>
        <v>6.6583445999867985E-2</v>
      </c>
      <c r="AM132" s="47">
        <f t="shared" si="30"/>
        <v>6.6655739999990082E-2</v>
      </c>
      <c r="AN132" s="47">
        <f t="shared" si="31"/>
        <v>9.3547399000039944E-2</v>
      </c>
      <c r="AO132" s="47">
        <f t="shared" si="32"/>
        <v>5.0173072999999846E-2</v>
      </c>
      <c r="AP132" s="47">
        <f t="shared" si="33"/>
        <v>6.985197900008E-2</v>
      </c>
      <c r="AQ132" s="47">
        <f t="shared" si="34"/>
        <v>4.2516510000039975E-2</v>
      </c>
      <c r="AR132" s="32"/>
      <c r="AS132" s="30"/>
      <c r="AT132" s="32"/>
      <c r="AU132" s="30"/>
      <c r="AV132" s="32"/>
      <c r="AW132" s="30"/>
      <c r="AX132" s="32"/>
      <c r="AY132" s="30"/>
      <c r="AZ132" s="32"/>
      <c r="BA132" s="30"/>
      <c r="BB132" s="32"/>
      <c r="BC132" s="30"/>
      <c r="BD132" s="32"/>
      <c r="BE132" s="30"/>
    </row>
    <row r="133" spans="1:57" x14ac:dyDescent="0.25">
      <c r="A133" s="13" t="s">
        <v>15</v>
      </c>
      <c r="B133">
        <v>6</v>
      </c>
      <c r="C133">
        <v>133</v>
      </c>
      <c r="D133" s="33">
        <v>0.85505720800006202</v>
      </c>
      <c r="E133" s="31">
        <v>0.90529333299991699</v>
      </c>
      <c r="F133" s="33">
        <v>1.4824663429999401</v>
      </c>
      <c r="G133" s="31">
        <v>1.5522965089999099</v>
      </c>
      <c r="H133" s="33">
        <v>2.0789863729998999</v>
      </c>
      <c r="I133" s="31">
        <v>2.1371439540000599</v>
      </c>
      <c r="J133" s="33">
        <v>2.6995826340000799</v>
      </c>
      <c r="K133" s="31">
        <v>2.7576522799999998</v>
      </c>
      <c r="L133" s="33">
        <v>2.9394166510001001</v>
      </c>
      <c r="M133" s="31">
        <v>2.9897879679999702</v>
      </c>
      <c r="N133" s="33">
        <v>3.5697461479999202</v>
      </c>
      <c r="O133" s="31">
        <v>3.5963530720000501</v>
      </c>
      <c r="P133" s="33"/>
      <c r="Q133" s="31"/>
      <c r="S133" s="31"/>
      <c r="T133" s="33"/>
      <c r="U133" s="31"/>
      <c r="V133" s="33"/>
      <c r="W133" s="31"/>
      <c r="X133" s="33"/>
      <c r="Y133" s="31"/>
      <c r="Z133" s="33"/>
      <c r="AA133" s="31"/>
      <c r="AB133" s="33"/>
      <c r="AC133" s="31"/>
      <c r="AD133" s="37">
        <f t="shared" si="35"/>
        <v>2.741295863999988</v>
      </c>
      <c r="AE133" s="44">
        <f t="shared" si="36"/>
        <v>0.57717301000002308</v>
      </c>
      <c r="AF133" s="44">
        <f t="shared" si="37"/>
        <v>0.52668986399998996</v>
      </c>
      <c r="AG133" s="44">
        <f t="shared" si="38"/>
        <v>0.56243868000002006</v>
      </c>
      <c r="AH133" s="44">
        <f t="shared" si="39"/>
        <v>0.18176437100010023</v>
      </c>
      <c r="AI133" s="44">
        <f t="shared" si="40"/>
        <v>0.57995817999995003</v>
      </c>
      <c r="AJ133" s="46">
        <f>R322-Q322</f>
        <v>0.11800078099985978</v>
      </c>
      <c r="AK133" s="31"/>
      <c r="AL133" s="47">
        <f t="shared" si="29"/>
        <v>5.023612499985497E-2</v>
      </c>
      <c r="AM133" s="47">
        <f t="shared" si="30"/>
        <v>6.9830165999969829E-2</v>
      </c>
      <c r="AN133" s="47">
        <f t="shared" si="31"/>
        <v>5.8157581000159997E-2</v>
      </c>
      <c r="AO133" s="47">
        <f t="shared" si="32"/>
        <v>5.8069645999919928E-2</v>
      </c>
      <c r="AP133" s="47">
        <f t="shared" si="33"/>
        <v>5.0371316999870075E-2</v>
      </c>
      <c r="AQ133" s="47">
        <f t="shared" si="34"/>
        <v>2.6606924000129872E-2</v>
      </c>
      <c r="AR133" s="33"/>
      <c r="AS133" s="31"/>
      <c r="AT133" s="33"/>
      <c r="AU133" s="31"/>
      <c r="AV133" s="33"/>
      <c r="AW133" s="31"/>
      <c r="AX133" s="33"/>
      <c r="AY133" s="31"/>
      <c r="AZ133" s="33"/>
      <c r="BA133" s="31"/>
      <c r="BB133" s="33"/>
      <c r="BC133" s="31"/>
      <c r="BD133" s="33"/>
      <c r="BE133" s="31"/>
    </row>
    <row r="134" spans="1:57" x14ac:dyDescent="0.25">
      <c r="A134" s="13" t="s">
        <v>15</v>
      </c>
      <c r="B134">
        <v>6</v>
      </c>
      <c r="C134">
        <v>134</v>
      </c>
      <c r="D134" s="32">
        <v>1.03741585200009</v>
      </c>
      <c r="E134" s="30">
        <v>1.0806221039999799</v>
      </c>
      <c r="F134" s="32">
        <v>1.67751474900001</v>
      </c>
      <c r="G134" s="30">
        <v>1.7363779350000601</v>
      </c>
      <c r="H134" s="32">
        <v>2.3164691330000502</v>
      </c>
      <c r="I134" s="30">
        <v>2.36703137299991</v>
      </c>
      <c r="J134" s="32">
        <v>3.0347721519999502</v>
      </c>
      <c r="K134" s="30">
        <v>3.06147746500005</v>
      </c>
      <c r="L134" s="32">
        <v>3.27098454799988</v>
      </c>
      <c r="M134" s="30">
        <v>3.32495449599991</v>
      </c>
      <c r="N134" s="32">
        <v>3.9406224080000798</v>
      </c>
      <c r="O134" s="30">
        <v>3.9755574660000499</v>
      </c>
      <c r="P134" s="32"/>
      <c r="Q134" s="30"/>
      <c r="S134" s="30"/>
      <c r="T134" s="32"/>
      <c r="U134" s="30"/>
      <c r="V134" s="32"/>
      <c r="W134" s="30"/>
      <c r="X134" s="32"/>
      <c r="Y134" s="30"/>
      <c r="Z134" s="32"/>
      <c r="AA134" s="30"/>
      <c r="AB134" s="32"/>
      <c r="AC134" s="30"/>
      <c r="AD134" s="37">
        <f t="shared" si="35"/>
        <v>2.9381416139999601</v>
      </c>
      <c r="AE134" s="44">
        <f t="shared" si="36"/>
        <v>0.59689264500003003</v>
      </c>
      <c r="AF134" s="44">
        <f t="shared" si="37"/>
        <v>0.58009119799999009</v>
      </c>
      <c r="AG134" s="44">
        <f t="shared" si="38"/>
        <v>0.66774077900004025</v>
      </c>
      <c r="AH134" s="44">
        <f t="shared" si="39"/>
        <v>0.20950708299983001</v>
      </c>
      <c r="AI134" s="44">
        <f t="shared" si="40"/>
        <v>0.61566791200016979</v>
      </c>
      <c r="AJ134" s="46">
        <f>R323-Q323</f>
        <v>0.11821817600002982</v>
      </c>
      <c r="AK134" s="30"/>
      <c r="AL134" s="47">
        <f t="shared" si="29"/>
        <v>4.3206251999889922E-2</v>
      </c>
      <c r="AM134" s="47">
        <f t="shared" si="30"/>
        <v>5.8863186000050138E-2</v>
      </c>
      <c r="AN134" s="47">
        <f t="shared" si="31"/>
        <v>5.0562239999859759E-2</v>
      </c>
      <c r="AO134" s="47">
        <f t="shared" si="32"/>
        <v>2.6705313000099817E-2</v>
      </c>
      <c r="AP134" s="47">
        <f t="shared" si="33"/>
        <v>5.3969948000029966E-2</v>
      </c>
      <c r="AQ134" s="47">
        <f t="shared" si="34"/>
        <v>3.4935057999970098E-2</v>
      </c>
      <c r="AR134" s="32"/>
      <c r="AS134" s="30"/>
      <c r="AT134" s="32"/>
      <c r="AU134" s="30"/>
      <c r="AV134" s="32"/>
      <c r="AW134" s="30"/>
      <c r="AX134" s="32"/>
      <c r="AY134" s="30"/>
      <c r="AZ134" s="32"/>
      <c r="BA134" s="30"/>
      <c r="BB134" s="32"/>
      <c r="BC134" s="30"/>
      <c r="BD134" s="32"/>
      <c r="BE134" s="30"/>
    </row>
    <row r="135" spans="1:57" x14ac:dyDescent="0.25">
      <c r="A135" s="13" t="s">
        <v>15</v>
      </c>
      <c r="B135">
        <v>6</v>
      </c>
      <c r="C135">
        <v>135</v>
      </c>
      <c r="D135" s="33">
        <v>0.80771723999987399</v>
      </c>
      <c r="E135" s="31">
        <v>0.84233602199992597</v>
      </c>
      <c r="F135" s="33">
        <v>1.4579540869999601</v>
      </c>
      <c r="G135" s="31">
        <v>1.51611118000005</v>
      </c>
      <c r="H135" s="33">
        <v>2.1639494959999799</v>
      </c>
      <c r="I135" s="31">
        <v>2.1934731599999302</v>
      </c>
      <c r="J135" s="33">
        <v>2.8273405009999801</v>
      </c>
      <c r="K135" s="31">
        <v>2.8690736270000299</v>
      </c>
      <c r="L135" s="33">
        <v>3.0413588909998399</v>
      </c>
      <c r="M135" s="31">
        <v>3.10813701400002</v>
      </c>
      <c r="N135" s="33">
        <v>3.7413126369999601</v>
      </c>
      <c r="O135" s="31">
        <v>3.8075499809999598</v>
      </c>
      <c r="P135" s="33"/>
      <c r="Q135" s="31"/>
      <c r="S135" s="31"/>
      <c r="T135" s="33"/>
      <c r="U135" s="31"/>
      <c r="V135" s="33"/>
      <c r="W135" s="31"/>
      <c r="X135" s="33"/>
      <c r="Y135" s="31"/>
      <c r="Z135" s="33"/>
      <c r="AA135" s="31"/>
      <c r="AB135" s="33"/>
      <c r="AC135" s="31"/>
      <c r="AD135" s="37">
        <f t="shared" si="35"/>
        <v>2.9998327410000858</v>
      </c>
      <c r="AE135" s="44">
        <f t="shared" si="36"/>
        <v>0.61561806500003413</v>
      </c>
      <c r="AF135" s="44">
        <f t="shared" si="37"/>
        <v>0.64783831599992991</v>
      </c>
      <c r="AG135" s="44">
        <f t="shared" si="38"/>
        <v>0.63386734100004993</v>
      </c>
      <c r="AH135" s="44">
        <f t="shared" si="39"/>
        <v>0.17228526399981003</v>
      </c>
      <c r="AI135" s="44">
        <f t="shared" si="40"/>
        <v>0.63317562299994012</v>
      </c>
      <c r="AJ135" s="46">
        <f>R324-Q324</f>
        <v>0.12810812599991017</v>
      </c>
      <c r="AK135" s="31"/>
      <c r="AL135" s="47">
        <f t="shared" si="29"/>
        <v>3.4618782000051973E-2</v>
      </c>
      <c r="AM135" s="47">
        <f t="shared" si="30"/>
        <v>5.8157093000089866E-2</v>
      </c>
      <c r="AN135" s="47">
        <f t="shared" si="31"/>
        <v>2.9523663999950323E-2</v>
      </c>
      <c r="AO135" s="47">
        <f t="shared" si="32"/>
        <v>4.1733126000049747E-2</v>
      </c>
      <c r="AP135" s="47">
        <f t="shared" si="33"/>
        <v>6.6778123000180045E-2</v>
      </c>
      <c r="AQ135" s="47">
        <f t="shared" si="34"/>
        <v>6.6237343999999698E-2</v>
      </c>
      <c r="AR135" s="33"/>
      <c r="AS135" s="31"/>
      <c r="AT135" s="33"/>
      <c r="AU135" s="31"/>
      <c r="AV135" s="33"/>
      <c r="AW135" s="31"/>
      <c r="AX135" s="33"/>
      <c r="AY135" s="31"/>
      <c r="AZ135" s="33"/>
      <c r="BA135" s="31"/>
      <c r="BB135" s="33"/>
      <c r="BC135" s="31"/>
      <c r="BD135" s="33"/>
      <c r="BE135" s="31"/>
    </row>
    <row r="136" spans="1:57" s="2" customFormat="1" x14ac:dyDescent="0.25">
      <c r="A136" s="9" t="s">
        <v>15</v>
      </c>
      <c r="B136" s="2">
        <v>6</v>
      </c>
      <c r="C136" s="2">
        <v>136</v>
      </c>
      <c r="D136" s="32">
        <v>14.574296704</v>
      </c>
      <c r="E136" s="30">
        <v>14.616957746000001</v>
      </c>
      <c r="F136" s="32">
        <v>15.1124893149999</v>
      </c>
      <c r="G136" s="30">
        <v>15.194680662999801</v>
      </c>
      <c r="H136" s="32">
        <v>15.8093873029999</v>
      </c>
      <c r="I136" s="30">
        <v>15.884151287999799</v>
      </c>
      <c r="J136" s="32">
        <v>16.517698119999899</v>
      </c>
      <c r="K136" s="30">
        <v>16.575484670999899</v>
      </c>
      <c r="L136" s="32">
        <v>16.766301706999901</v>
      </c>
      <c r="M136" s="30">
        <v>16.833065766999798</v>
      </c>
      <c r="N136" s="32">
        <v>17.4834396779999</v>
      </c>
      <c r="O136" s="30">
        <v>17.559260713999901</v>
      </c>
      <c r="P136" s="32"/>
      <c r="Q136" s="30"/>
      <c r="S136" s="30"/>
      <c r="T136" s="32"/>
      <c r="U136" s="30"/>
      <c r="V136" s="32"/>
      <c r="W136" s="30"/>
      <c r="X136" s="32"/>
      <c r="Y136" s="30"/>
      <c r="Z136" s="32"/>
      <c r="AA136" s="30"/>
      <c r="AB136" s="32"/>
      <c r="AC136" s="30"/>
      <c r="AD136" s="37">
        <f t="shared" si="35"/>
        <v>2.9849640099999011</v>
      </c>
      <c r="AE136" s="44">
        <f t="shared" si="36"/>
        <v>0.49553156899989936</v>
      </c>
      <c r="AF136" s="44">
        <f t="shared" si="37"/>
        <v>0.61470664000009911</v>
      </c>
      <c r="AG136" s="44">
        <f t="shared" si="38"/>
        <v>0.63354683200009987</v>
      </c>
      <c r="AH136" s="44">
        <f t="shared" si="39"/>
        <v>0.1908170360000021</v>
      </c>
      <c r="AI136" s="44">
        <f t="shared" si="40"/>
        <v>0.65037391100010211</v>
      </c>
      <c r="AJ136" s="46">
        <f>R325-Q325</f>
        <v>0.11424322799985998</v>
      </c>
      <c r="AK136" s="30"/>
      <c r="AL136" s="47">
        <f t="shared" si="29"/>
        <v>4.2661042000000648E-2</v>
      </c>
      <c r="AM136" s="47">
        <f t="shared" si="30"/>
        <v>8.2191347999900799E-2</v>
      </c>
      <c r="AN136" s="47">
        <f t="shared" si="31"/>
        <v>7.4763984999899336E-2</v>
      </c>
      <c r="AO136" s="47">
        <f t="shared" si="32"/>
        <v>5.778655099999952E-2</v>
      </c>
      <c r="AP136" s="47">
        <f t="shared" si="33"/>
        <v>6.676405999989754E-2</v>
      </c>
      <c r="AQ136" s="47">
        <f t="shared" si="34"/>
        <v>7.5821036000000674E-2</v>
      </c>
      <c r="AR136" s="32"/>
      <c r="AS136" s="30"/>
      <c r="AT136" s="32"/>
      <c r="AU136" s="30"/>
      <c r="AV136" s="32"/>
      <c r="AW136" s="30"/>
      <c r="AX136" s="32"/>
      <c r="AY136" s="30"/>
      <c r="AZ136" s="32"/>
      <c r="BA136" s="30"/>
      <c r="BB136" s="32"/>
      <c r="BC136" s="30"/>
      <c r="BD136" s="32"/>
      <c r="BE136" s="30"/>
    </row>
    <row r="137" spans="1:57" s="2" customFormat="1" x14ac:dyDescent="0.25">
      <c r="A137" s="9" t="s">
        <v>15</v>
      </c>
      <c r="B137" s="2">
        <v>6</v>
      </c>
      <c r="C137" s="2">
        <v>137</v>
      </c>
      <c r="D137" s="33">
        <v>1.0471229629999901</v>
      </c>
      <c r="E137" s="31">
        <v>1.1209508399999699</v>
      </c>
      <c r="F137" s="33">
        <v>1.64761802800012</v>
      </c>
      <c r="G137" s="31">
        <v>1.72983922599996</v>
      </c>
      <c r="H137" s="33">
        <v>2.2924955340001798</v>
      </c>
      <c r="I137" s="31">
        <v>2.3909621950001498</v>
      </c>
      <c r="J137" s="33">
        <v>3.0246228309999799</v>
      </c>
      <c r="K137" s="31">
        <v>3.0984797989999602</v>
      </c>
      <c r="L137" s="33">
        <v>3.3249659120001498</v>
      </c>
      <c r="M137" s="31">
        <v>3.3991357360000598</v>
      </c>
      <c r="N137" s="33">
        <v>4.1376455800000196</v>
      </c>
      <c r="O137" s="31">
        <v>4.21425464200001</v>
      </c>
      <c r="P137" s="33"/>
      <c r="Q137" s="31"/>
      <c r="S137" s="31"/>
      <c r="T137" s="33"/>
      <c r="U137" s="31"/>
      <c r="V137" s="33"/>
      <c r="W137" s="31"/>
      <c r="X137" s="33"/>
      <c r="Y137" s="31"/>
      <c r="Z137" s="33"/>
      <c r="AA137" s="31"/>
      <c r="AB137" s="33"/>
      <c r="AC137" s="31"/>
      <c r="AD137" s="37">
        <f t="shared" si="35"/>
        <v>3.1671316790000201</v>
      </c>
      <c r="AE137" s="44">
        <f t="shared" si="36"/>
        <v>0.52666718800015011</v>
      </c>
      <c r="AF137" s="44">
        <f t="shared" si="37"/>
        <v>0.56265630800021982</v>
      </c>
      <c r="AG137" s="44">
        <f t="shared" si="38"/>
        <v>0.63366063599983002</v>
      </c>
      <c r="AH137" s="44">
        <f t="shared" si="39"/>
        <v>0.22648611300018962</v>
      </c>
      <c r="AI137" s="44">
        <f t="shared" si="40"/>
        <v>0.73850984399995978</v>
      </c>
      <c r="AJ137" s="46">
        <f>R326-Q326</f>
        <v>0.10859932299990982</v>
      </c>
      <c r="AK137" s="31"/>
      <c r="AL137" s="47">
        <f t="shared" si="29"/>
        <v>7.3827876999979836E-2</v>
      </c>
      <c r="AM137" s="47">
        <f t="shared" si="30"/>
        <v>8.2221197999839957E-2</v>
      </c>
      <c r="AN137" s="47">
        <f t="shared" si="31"/>
        <v>9.8466660999970035E-2</v>
      </c>
      <c r="AO137" s="47">
        <f t="shared" si="32"/>
        <v>7.3856967999980316E-2</v>
      </c>
      <c r="AP137" s="47">
        <f t="shared" si="33"/>
        <v>7.4169823999910012E-2</v>
      </c>
      <c r="AQ137" s="47">
        <f t="shared" si="34"/>
        <v>7.6609061999990402E-2</v>
      </c>
      <c r="AR137" s="33"/>
      <c r="AS137" s="31"/>
      <c r="AT137" s="33"/>
      <c r="AU137" s="31"/>
      <c r="AV137" s="33"/>
      <c r="AW137" s="31"/>
      <c r="AX137" s="33"/>
      <c r="AY137" s="31"/>
      <c r="AZ137" s="33"/>
      <c r="BA137" s="31"/>
      <c r="BB137" s="33"/>
      <c r="BC137" s="31"/>
      <c r="BD137" s="33"/>
      <c r="BE137" s="31"/>
    </row>
    <row r="138" spans="1:57" s="2" customFormat="1" x14ac:dyDescent="0.25">
      <c r="A138" s="9" t="s">
        <v>15</v>
      </c>
      <c r="B138" s="2">
        <v>6</v>
      </c>
      <c r="C138" s="2">
        <v>138</v>
      </c>
      <c r="D138" s="32">
        <v>0.72144067499993902</v>
      </c>
      <c r="E138" s="30">
        <v>0.81398687499995503</v>
      </c>
      <c r="F138" s="32">
        <v>1.41009302099996</v>
      </c>
      <c r="G138" s="30">
        <v>1.50843010400012</v>
      </c>
      <c r="H138" s="32">
        <v>2.1412089390000801</v>
      </c>
      <c r="I138" s="30">
        <v>2.22456723899995</v>
      </c>
      <c r="J138" s="32">
        <v>2.7683491929999402</v>
      </c>
      <c r="K138" s="30">
        <v>2.8435636980000201</v>
      </c>
      <c r="L138" s="32">
        <v>3.0792280279999802</v>
      </c>
      <c r="M138" s="30">
        <v>3.1452472910000302</v>
      </c>
      <c r="N138" s="32">
        <v>3.7607768289999499</v>
      </c>
      <c r="O138" s="30">
        <v>3.8191311440000302</v>
      </c>
      <c r="P138" s="32"/>
      <c r="Q138" s="30"/>
      <c r="S138" s="30"/>
      <c r="T138" s="32"/>
      <c r="U138" s="30"/>
      <c r="V138" s="32"/>
      <c r="W138" s="30"/>
      <c r="X138" s="32"/>
      <c r="Y138" s="30"/>
      <c r="Z138" s="32"/>
      <c r="AA138" s="30"/>
      <c r="AB138" s="32"/>
      <c r="AC138" s="30"/>
      <c r="AD138" s="37">
        <f t="shared" si="35"/>
        <v>3.0976904690000913</v>
      </c>
      <c r="AE138" s="44">
        <f t="shared" si="36"/>
        <v>0.596106146000005</v>
      </c>
      <c r="AF138" s="44">
        <f t="shared" si="37"/>
        <v>0.63277883499996013</v>
      </c>
      <c r="AG138" s="44">
        <f t="shared" si="38"/>
        <v>0.54378195399999019</v>
      </c>
      <c r="AH138" s="44">
        <f t="shared" si="39"/>
        <v>0.23566432999996012</v>
      </c>
      <c r="AI138" s="44">
        <f t="shared" si="40"/>
        <v>0.61552953799991972</v>
      </c>
      <c r="AJ138" s="46">
        <f>R327-Q327</f>
        <v>0.12979937499994998</v>
      </c>
      <c r="AK138" s="30"/>
      <c r="AL138" s="47">
        <f t="shared" si="29"/>
        <v>9.254620000001601E-2</v>
      </c>
      <c r="AM138" s="47">
        <f t="shared" si="30"/>
        <v>9.8337083000159975E-2</v>
      </c>
      <c r="AN138" s="47">
        <f t="shared" si="31"/>
        <v>8.3358299999869878E-2</v>
      </c>
      <c r="AO138" s="47">
        <f t="shared" si="32"/>
        <v>7.5214505000079868E-2</v>
      </c>
      <c r="AP138" s="47">
        <f t="shared" si="33"/>
        <v>6.601926300005001E-2</v>
      </c>
      <c r="AQ138" s="47">
        <f t="shared" si="34"/>
        <v>5.8354315000080259E-2</v>
      </c>
      <c r="AR138" s="32"/>
      <c r="AS138" s="30"/>
      <c r="AT138" s="32"/>
      <c r="AU138" s="30"/>
      <c r="AV138" s="32"/>
      <c r="AW138" s="30"/>
      <c r="AX138" s="32"/>
      <c r="AY138" s="30"/>
      <c r="AZ138" s="32"/>
      <c r="BA138" s="30"/>
      <c r="BB138" s="32"/>
      <c r="BC138" s="30"/>
      <c r="BD138" s="32"/>
      <c r="BE138" s="30"/>
    </row>
    <row r="139" spans="1:57" s="2" customFormat="1" x14ac:dyDescent="0.25">
      <c r="A139" s="9" t="s">
        <v>15</v>
      </c>
      <c r="B139" s="2">
        <v>6</v>
      </c>
      <c r="C139" s="2">
        <v>139</v>
      </c>
      <c r="D139" s="33">
        <v>1.27009674300006</v>
      </c>
      <c r="E139" s="31">
        <v>1.3177442290000201</v>
      </c>
      <c r="F139" s="33">
        <v>1.95050829799993</v>
      </c>
      <c r="G139" s="31">
        <v>2.0177155310000199</v>
      </c>
      <c r="H139" s="33">
        <v>2.6498945410000898</v>
      </c>
      <c r="I139" s="31">
        <v>2.7165026669999799</v>
      </c>
      <c r="J139" s="33">
        <v>3.4027456920000501</v>
      </c>
      <c r="K139" s="31">
        <v>3.4691868330000899</v>
      </c>
      <c r="L139" s="33">
        <v>3.7314483039999602</v>
      </c>
      <c r="M139" s="31">
        <v>3.8227893850000698</v>
      </c>
      <c r="N139" s="33">
        <v>4.5261078210000898</v>
      </c>
      <c r="O139" s="31">
        <v>4.5773212080000496</v>
      </c>
      <c r="P139" s="33"/>
      <c r="Q139" s="31"/>
      <c r="S139" s="31"/>
      <c r="T139" s="33"/>
      <c r="U139" s="31"/>
      <c r="V139" s="33"/>
      <c r="W139" s="31"/>
      <c r="X139" s="33"/>
      <c r="Y139" s="31"/>
      <c r="Z139" s="33"/>
      <c r="AA139" s="31"/>
      <c r="AB139" s="33"/>
      <c r="AC139" s="31"/>
      <c r="AD139" s="37">
        <f t="shared" si="35"/>
        <v>3.3072244649999893</v>
      </c>
      <c r="AE139" s="44">
        <f t="shared" si="36"/>
        <v>0.63276406899990989</v>
      </c>
      <c r="AF139" s="44">
        <f t="shared" si="37"/>
        <v>0.63217901000006993</v>
      </c>
      <c r="AG139" s="44">
        <f t="shared" si="38"/>
        <v>0.68624302500007017</v>
      </c>
      <c r="AH139" s="44">
        <f t="shared" si="39"/>
        <v>0.26226147099987029</v>
      </c>
      <c r="AI139" s="44">
        <f t="shared" si="40"/>
        <v>0.70331843600001998</v>
      </c>
      <c r="AJ139" s="46">
        <f>R328-Q328</f>
        <v>0.1029125519998999</v>
      </c>
      <c r="AK139" s="31"/>
      <c r="AL139" s="47">
        <f t="shared" si="29"/>
        <v>4.7647485999960049E-2</v>
      </c>
      <c r="AM139" s="47">
        <f t="shared" si="30"/>
        <v>6.7207233000089905E-2</v>
      </c>
      <c r="AN139" s="47">
        <f t="shared" si="31"/>
        <v>6.6608125999890078E-2</v>
      </c>
      <c r="AO139" s="47">
        <f t="shared" si="32"/>
        <v>6.6441141000039838E-2</v>
      </c>
      <c r="AP139" s="47">
        <f t="shared" si="33"/>
        <v>9.1341081000109625E-2</v>
      </c>
      <c r="AQ139" s="47">
        <f t="shared" si="34"/>
        <v>5.1213386999959809E-2</v>
      </c>
      <c r="AR139" s="33"/>
      <c r="AS139" s="31"/>
      <c r="AT139" s="33"/>
      <c r="AU139" s="31"/>
      <c r="AV139" s="33"/>
      <c r="AW139" s="31"/>
      <c r="AX139" s="33"/>
      <c r="AY139" s="31"/>
      <c r="AZ139" s="33"/>
      <c r="BA139" s="31"/>
      <c r="BB139" s="33"/>
      <c r="BC139" s="31"/>
      <c r="BD139" s="33"/>
      <c r="BE139" s="31"/>
    </row>
    <row r="140" spans="1:57" s="2" customFormat="1" x14ac:dyDescent="0.25">
      <c r="A140" s="9" t="s">
        <v>15</v>
      </c>
      <c r="B140" s="2">
        <v>6</v>
      </c>
      <c r="C140" s="2">
        <v>140</v>
      </c>
      <c r="D140" s="32">
        <v>0.71281593399999099</v>
      </c>
      <c r="E140" s="30">
        <v>0.81119797199994503</v>
      </c>
      <c r="F140" s="32">
        <v>1.79848583199986</v>
      </c>
      <c r="G140" s="30">
        <v>1.8651637009997999</v>
      </c>
      <c r="H140" s="32">
        <v>2.46078166899997</v>
      </c>
      <c r="I140" s="30">
        <v>2.5378965129998501</v>
      </c>
      <c r="J140" s="32">
        <v>3.0995759589998202</v>
      </c>
      <c r="K140" s="30">
        <v>3.1744409399998399</v>
      </c>
      <c r="L140" s="32">
        <v>3.3603411519998101</v>
      </c>
      <c r="M140" s="30">
        <v>3.4428861469998502</v>
      </c>
      <c r="N140" s="32">
        <v>4.1115626050000103</v>
      </c>
      <c r="O140" s="30">
        <v>4.1777925530000104</v>
      </c>
      <c r="P140" s="32"/>
      <c r="Q140" s="30"/>
      <c r="S140" s="30"/>
      <c r="T140" s="32"/>
      <c r="U140" s="30"/>
      <c r="V140" s="32"/>
      <c r="W140" s="30"/>
      <c r="X140" s="32"/>
      <c r="Y140" s="30"/>
      <c r="Z140" s="32"/>
      <c r="AA140" s="30"/>
      <c r="AB140" s="32"/>
      <c r="AC140" s="30"/>
      <c r="AD140" s="37">
        <f t="shared" si="35"/>
        <v>3.4649766190000193</v>
      </c>
      <c r="AE140" s="44">
        <f t="shared" si="36"/>
        <v>0.98728785999991497</v>
      </c>
      <c r="AF140" s="44">
        <f t="shared" si="37"/>
        <v>0.59561796800017008</v>
      </c>
      <c r="AG140" s="44">
        <f t="shared" si="38"/>
        <v>0.56167944599997011</v>
      </c>
      <c r="AH140" s="44">
        <f t="shared" si="39"/>
        <v>0.1859002119999702</v>
      </c>
      <c r="AI140" s="44">
        <f t="shared" si="40"/>
        <v>0.66867645800016007</v>
      </c>
      <c r="AJ140" s="46">
        <f>R329-Q329</f>
        <v>0.14123187500035028</v>
      </c>
      <c r="AK140" s="30"/>
      <c r="AL140" s="47">
        <f t="shared" si="29"/>
        <v>9.8382037999954042E-2</v>
      </c>
      <c r="AM140" s="47">
        <f t="shared" si="30"/>
        <v>6.6677868999939882E-2</v>
      </c>
      <c r="AN140" s="47">
        <f t="shared" si="31"/>
        <v>7.7114843999880112E-2</v>
      </c>
      <c r="AO140" s="47">
        <f t="shared" si="32"/>
        <v>7.4864981000019704E-2</v>
      </c>
      <c r="AP140" s="47">
        <f t="shared" si="33"/>
        <v>8.2544995000040089E-2</v>
      </c>
      <c r="AQ140" s="47">
        <f t="shared" si="34"/>
        <v>6.6229948000000149E-2</v>
      </c>
      <c r="AR140" s="32"/>
      <c r="AS140" s="30"/>
      <c r="AT140" s="32"/>
      <c r="AU140" s="30"/>
      <c r="AV140" s="32"/>
      <c r="AW140" s="30"/>
      <c r="AX140" s="32"/>
      <c r="AY140" s="30"/>
      <c r="AZ140" s="32"/>
      <c r="BA140" s="30"/>
      <c r="BB140" s="32"/>
      <c r="BC140" s="30"/>
      <c r="BD140" s="32"/>
      <c r="BE140" s="30"/>
    </row>
    <row r="141" spans="1:57" s="2" customFormat="1" x14ac:dyDescent="0.25">
      <c r="A141" s="9" t="s">
        <v>15</v>
      </c>
      <c r="B141" s="2">
        <v>6</v>
      </c>
      <c r="C141" s="2">
        <v>141</v>
      </c>
      <c r="D141" s="33">
        <v>11.1546867619999</v>
      </c>
      <c r="E141" s="31">
        <v>11.2218442579999</v>
      </c>
      <c r="F141" s="33">
        <v>11.714672689</v>
      </c>
      <c r="G141" s="31">
        <v>11.800104571</v>
      </c>
      <c r="H141" s="33">
        <v>12.3803606829999</v>
      </c>
      <c r="I141" s="31">
        <v>12.4546591609998</v>
      </c>
      <c r="J141" s="33">
        <v>13.0522859029999</v>
      </c>
      <c r="K141" s="31">
        <v>13.110538063999901</v>
      </c>
      <c r="L141" s="33">
        <v>13.292010143999899</v>
      </c>
      <c r="M141" s="31">
        <v>13.374293842</v>
      </c>
      <c r="N141" s="33">
        <v>13.954760755000001</v>
      </c>
      <c r="O141" s="31">
        <v>14.028528214</v>
      </c>
      <c r="P141" s="33"/>
      <c r="Q141" s="31"/>
      <c r="S141" s="31"/>
      <c r="T141" s="33"/>
      <c r="U141" s="31"/>
      <c r="V141" s="33"/>
      <c r="W141" s="31"/>
      <c r="X141" s="33"/>
      <c r="Y141" s="31"/>
      <c r="Z141" s="33"/>
      <c r="AA141" s="31"/>
      <c r="AB141" s="33"/>
      <c r="AC141" s="31"/>
      <c r="AD141" s="37">
        <f t="shared" si="35"/>
        <v>2.8738414520001001</v>
      </c>
      <c r="AE141" s="44">
        <f t="shared" si="36"/>
        <v>0.49282843100010076</v>
      </c>
      <c r="AF141" s="44">
        <f t="shared" si="37"/>
        <v>0.58025611199989946</v>
      </c>
      <c r="AG141" s="44">
        <f t="shared" si="38"/>
        <v>0.59762674200010046</v>
      </c>
      <c r="AH141" s="44">
        <f t="shared" si="39"/>
        <v>0.18147207999999893</v>
      </c>
      <c r="AI141" s="44">
        <f t="shared" si="40"/>
        <v>0.58046691300000042</v>
      </c>
      <c r="AJ141" s="46">
        <f>R330-Q330</f>
        <v>0.11812646099997037</v>
      </c>
      <c r="AK141" s="31"/>
      <c r="AL141" s="47">
        <f t="shared" si="29"/>
        <v>6.7157496000000094E-2</v>
      </c>
      <c r="AM141" s="47">
        <f t="shared" si="30"/>
        <v>8.5431881999999959E-2</v>
      </c>
      <c r="AN141" s="47">
        <f t="shared" si="31"/>
        <v>7.4298477999899859E-2</v>
      </c>
      <c r="AO141" s="47">
        <f t="shared" si="32"/>
        <v>5.8252161000000413E-2</v>
      </c>
      <c r="AP141" s="47">
        <f t="shared" si="33"/>
        <v>8.2283698000100713E-2</v>
      </c>
      <c r="AQ141" s="47">
        <f t="shared" si="34"/>
        <v>7.3767458999999036E-2</v>
      </c>
      <c r="AR141" s="33"/>
      <c r="AS141" s="31"/>
      <c r="AT141" s="33"/>
      <c r="AU141" s="31"/>
      <c r="AV141" s="33"/>
      <c r="AW141" s="31"/>
      <c r="AX141" s="33"/>
      <c r="AY141" s="31"/>
      <c r="AZ141" s="33"/>
      <c r="BA141" s="31"/>
      <c r="BB141" s="33"/>
      <c r="BC141" s="31"/>
      <c r="BD141" s="33"/>
      <c r="BE141" s="31"/>
    </row>
    <row r="142" spans="1:57" s="2" customFormat="1" x14ac:dyDescent="0.25">
      <c r="A142" s="9" t="s">
        <v>15</v>
      </c>
      <c r="B142" s="2">
        <v>6</v>
      </c>
      <c r="C142" s="2">
        <v>142</v>
      </c>
      <c r="D142" s="32">
        <v>1.49626011700001</v>
      </c>
      <c r="E142" s="30">
        <v>1.58338269599994</v>
      </c>
      <c r="F142" s="32">
        <v>1.99809043799996</v>
      </c>
      <c r="G142" s="30">
        <v>2.0964343630000699</v>
      </c>
      <c r="H142" s="32">
        <v>2.6406981350000902</v>
      </c>
      <c r="I142" s="30">
        <v>2.73158425800011</v>
      </c>
      <c r="J142" s="32">
        <v>3.2194104739999099</v>
      </c>
      <c r="K142" s="30">
        <v>3.3061491010000701</v>
      </c>
      <c r="L142" s="32">
        <v>3.4557605079999099</v>
      </c>
      <c r="M142" s="30">
        <v>3.5461681120000299</v>
      </c>
      <c r="N142" s="32">
        <v>3.9474280629999599</v>
      </c>
      <c r="O142" s="30">
        <v>4.0388060810000699</v>
      </c>
      <c r="P142" s="32"/>
      <c r="Q142" s="30"/>
      <c r="S142" s="30"/>
      <c r="T142" s="32"/>
      <c r="U142" s="30"/>
      <c r="V142" s="32"/>
      <c r="W142" s="30"/>
      <c r="X142" s="32"/>
      <c r="Y142" s="30"/>
      <c r="Z142" s="32"/>
      <c r="AA142" s="30"/>
      <c r="AB142" s="32"/>
      <c r="AC142" s="30"/>
      <c r="AD142" s="37">
        <f t="shared" si="35"/>
        <v>2.5425459640000598</v>
      </c>
      <c r="AE142" s="44">
        <f t="shared" si="36"/>
        <v>0.41470774200002003</v>
      </c>
      <c r="AF142" s="44">
        <f t="shared" si="37"/>
        <v>0.5442637720000203</v>
      </c>
      <c r="AG142" s="44">
        <f t="shared" si="38"/>
        <v>0.48782621599979992</v>
      </c>
      <c r="AH142" s="44">
        <f t="shared" si="39"/>
        <v>0.14961140699983977</v>
      </c>
      <c r="AI142" s="44">
        <f t="shared" si="40"/>
        <v>0.40125995099992995</v>
      </c>
      <c r="AJ142" s="46">
        <f>R331-Q331</f>
        <v>0.12591781300034022</v>
      </c>
      <c r="AK142" s="30"/>
      <c r="AL142" s="47">
        <f t="shared" si="29"/>
        <v>8.7122578999929923E-2</v>
      </c>
      <c r="AM142" s="47">
        <f t="shared" si="30"/>
        <v>9.8343925000109911E-2</v>
      </c>
      <c r="AN142" s="47">
        <f t="shared" si="31"/>
        <v>9.0886123000019747E-2</v>
      </c>
      <c r="AO142" s="47">
        <f t="shared" si="32"/>
        <v>8.6738627000160218E-2</v>
      </c>
      <c r="AP142" s="47">
        <f t="shared" si="33"/>
        <v>9.0407604000120045E-2</v>
      </c>
      <c r="AQ142" s="47">
        <f t="shared" si="34"/>
        <v>9.1378018000110028E-2</v>
      </c>
      <c r="AR142" s="32"/>
      <c r="AS142" s="30"/>
      <c r="AT142" s="32"/>
      <c r="AU142" s="30"/>
      <c r="AV142" s="32"/>
      <c r="AW142" s="30"/>
      <c r="AX142" s="32"/>
      <c r="AY142" s="30"/>
      <c r="AZ142" s="32"/>
      <c r="BA142" s="30"/>
      <c r="BB142" s="32"/>
      <c r="BC142" s="30"/>
      <c r="BD142" s="32"/>
      <c r="BE142" s="30"/>
    </row>
    <row r="143" spans="1:57" s="2" customFormat="1" x14ac:dyDescent="0.25">
      <c r="A143" s="9" t="s">
        <v>15</v>
      </c>
      <c r="B143" s="2">
        <v>6</v>
      </c>
      <c r="C143" s="2">
        <v>143</v>
      </c>
      <c r="D143" s="33">
        <v>1.4706625819999299</v>
      </c>
      <c r="E143" s="31">
        <v>1.54165456399982</v>
      </c>
      <c r="F143" s="33">
        <v>2.1187530549998401</v>
      </c>
      <c r="G143" s="31">
        <v>2.2040236269999598</v>
      </c>
      <c r="H143" s="33">
        <v>2.6696928439998802</v>
      </c>
      <c r="I143" s="31">
        <v>2.7555327409997901</v>
      </c>
      <c r="J143" s="33">
        <v>3.3004681839997798</v>
      </c>
      <c r="K143" s="31">
        <v>3.35893649099989</v>
      </c>
      <c r="L143" s="33">
        <v>3.5587370129999201</v>
      </c>
      <c r="M143" s="31">
        <v>3.6336730529999302</v>
      </c>
      <c r="N143" s="33">
        <v>4.2489530019997801</v>
      </c>
      <c r="O143" s="31">
        <v>4.3478012299999502</v>
      </c>
      <c r="P143" s="33"/>
      <c r="Q143" s="31"/>
      <c r="S143" s="31"/>
      <c r="T143" s="33"/>
      <c r="U143" s="31"/>
      <c r="V143" s="33"/>
      <c r="W143" s="31"/>
      <c r="X143" s="33"/>
      <c r="Y143" s="31"/>
      <c r="Z143" s="33"/>
      <c r="AA143" s="31"/>
      <c r="AB143" s="33"/>
      <c r="AC143" s="31"/>
      <c r="AD143" s="37">
        <f t="shared" si="35"/>
        <v>2.8771386480000203</v>
      </c>
      <c r="AE143" s="44">
        <f t="shared" si="36"/>
        <v>0.57709849100002009</v>
      </c>
      <c r="AF143" s="44">
        <f t="shared" si="37"/>
        <v>0.46566921699992037</v>
      </c>
      <c r="AG143" s="44">
        <f t="shared" si="38"/>
        <v>0.54493544299998975</v>
      </c>
      <c r="AH143" s="44">
        <f t="shared" si="39"/>
        <v>0.19980052200003007</v>
      </c>
      <c r="AI143" s="44">
        <f t="shared" si="40"/>
        <v>0.61527994899984995</v>
      </c>
      <c r="AJ143" s="46">
        <f>R332-Q332</f>
        <v>0.11660505300006019</v>
      </c>
      <c r="AK143" s="31"/>
      <c r="AL143" s="47">
        <f t="shared" si="29"/>
        <v>7.0991981999890097E-2</v>
      </c>
      <c r="AM143" s="47">
        <f t="shared" si="30"/>
        <v>8.5270572000119671E-2</v>
      </c>
      <c r="AN143" s="47">
        <f t="shared" si="31"/>
        <v>8.5839896999909904E-2</v>
      </c>
      <c r="AO143" s="47">
        <f t="shared" si="32"/>
        <v>5.8468307000110187E-2</v>
      </c>
      <c r="AP143" s="47">
        <f t="shared" si="33"/>
        <v>7.4936040000010085E-2</v>
      </c>
      <c r="AQ143" s="47">
        <f t="shared" si="34"/>
        <v>9.8848228000170124E-2</v>
      </c>
      <c r="AR143" s="33"/>
      <c r="AS143" s="31"/>
      <c r="AT143" s="33"/>
      <c r="AU143" s="31"/>
      <c r="AV143" s="33"/>
      <c r="AW143" s="31"/>
      <c r="AX143" s="33"/>
      <c r="AY143" s="31"/>
      <c r="AZ143" s="33"/>
      <c r="BA143" s="31"/>
      <c r="BB143" s="33"/>
      <c r="BC143" s="31"/>
      <c r="BD143" s="33"/>
      <c r="BE143" s="31"/>
    </row>
    <row r="144" spans="1:57" s="2" customFormat="1" x14ac:dyDescent="0.25">
      <c r="A144" s="9" t="s">
        <v>15</v>
      </c>
      <c r="B144" s="2">
        <v>6</v>
      </c>
      <c r="C144" s="2">
        <v>144</v>
      </c>
      <c r="D144" s="32">
        <v>0.97395343800008005</v>
      </c>
      <c r="E144" s="30">
        <v>1.04819635399985</v>
      </c>
      <c r="F144" s="32">
        <v>1.5388960029999901</v>
      </c>
      <c r="G144" s="30">
        <v>1.62943031300005</v>
      </c>
      <c r="H144" s="32">
        <v>2.0806951370000202</v>
      </c>
      <c r="I144" s="30">
        <v>2.1711368219998799</v>
      </c>
      <c r="J144" s="32">
        <v>2.5682518940000101</v>
      </c>
      <c r="K144" s="30">
        <v>2.6513667709998501</v>
      </c>
      <c r="L144" s="32">
        <v>2.9017686439999499</v>
      </c>
      <c r="M144" s="30">
        <v>2.97856619799995</v>
      </c>
      <c r="N144" s="32">
        <v>3.4782224630000602</v>
      </c>
      <c r="O144" s="30">
        <v>3.5937266680000399</v>
      </c>
      <c r="P144" s="32"/>
      <c r="Q144" s="30"/>
      <c r="S144" s="30"/>
      <c r="T144" s="32"/>
      <c r="U144" s="30"/>
      <c r="V144" s="32"/>
      <c r="W144" s="30"/>
      <c r="X144" s="32"/>
      <c r="Y144" s="30"/>
      <c r="Z144" s="32"/>
      <c r="AA144" s="30"/>
      <c r="AB144" s="32"/>
      <c r="AC144" s="30"/>
      <c r="AD144" s="37">
        <f t="shared" si="35"/>
        <v>2.6197732299999599</v>
      </c>
      <c r="AE144" s="44">
        <f t="shared" si="36"/>
        <v>0.49069964900014007</v>
      </c>
      <c r="AF144" s="44">
        <f t="shared" si="37"/>
        <v>0.45126482399997014</v>
      </c>
      <c r="AG144" s="44">
        <f t="shared" si="38"/>
        <v>0.39711507200013019</v>
      </c>
      <c r="AH144" s="44">
        <f t="shared" si="39"/>
        <v>0.25040187300009986</v>
      </c>
      <c r="AI144" s="44">
        <f t="shared" si="40"/>
        <v>0.49965626500011018</v>
      </c>
      <c r="AJ144" s="46">
        <f>R333-Q333</f>
        <v>0.12849578299983033</v>
      </c>
      <c r="AK144" s="30"/>
      <c r="AL144" s="47">
        <f t="shared" si="29"/>
        <v>7.4242915999769954E-2</v>
      </c>
      <c r="AM144" s="47">
        <f t="shared" si="30"/>
        <v>9.0534310000059959E-2</v>
      </c>
      <c r="AN144" s="47">
        <f t="shared" si="31"/>
        <v>9.0441684999859717E-2</v>
      </c>
      <c r="AO144" s="47">
        <f t="shared" si="32"/>
        <v>8.3114876999839993E-2</v>
      </c>
      <c r="AP144" s="47">
        <f t="shared" si="33"/>
        <v>7.6797554000000101E-2</v>
      </c>
      <c r="AQ144" s="47">
        <f t="shared" si="34"/>
        <v>0.11550420499997971</v>
      </c>
      <c r="AR144" s="32"/>
      <c r="AS144" s="30"/>
      <c r="AT144" s="32"/>
      <c r="AU144" s="30"/>
      <c r="AV144" s="32"/>
      <c r="AW144" s="30"/>
      <c r="AX144" s="32"/>
      <c r="AY144" s="30"/>
      <c r="AZ144" s="32"/>
      <c r="BA144" s="30"/>
      <c r="BB144" s="32"/>
      <c r="BC144" s="30"/>
      <c r="BD144" s="32"/>
      <c r="BE144" s="30"/>
    </row>
    <row r="145" spans="1:57" s="2" customFormat="1" x14ac:dyDescent="0.25">
      <c r="A145" s="9" t="s">
        <v>15</v>
      </c>
      <c r="B145" s="2">
        <v>6</v>
      </c>
      <c r="C145" s="2">
        <v>145</v>
      </c>
      <c r="D145" s="33">
        <v>0.78680339199991001</v>
      </c>
      <c r="E145" s="31">
        <v>0.87014360800003399</v>
      </c>
      <c r="F145" s="33">
        <v>1.3251027839998999</v>
      </c>
      <c r="G145" s="31">
        <v>1.4155617330000001</v>
      </c>
      <c r="H145" s="33">
        <v>1.8624010480000299</v>
      </c>
      <c r="I145" s="31">
        <v>1.9527277730001</v>
      </c>
      <c r="J145" s="33">
        <v>2.4439994340000299</v>
      </c>
      <c r="K145" s="31">
        <v>2.50985517000003</v>
      </c>
      <c r="L145" s="33">
        <v>2.6602931889999502</v>
      </c>
      <c r="M145" s="31">
        <v>2.7346598040001</v>
      </c>
      <c r="N145" s="33">
        <v>3.3859446260000801</v>
      </c>
      <c r="O145" s="31">
        <v>3.4198820429999102</v>
      </c>
      <c r="P145" s="33"/>
      <c r="Q145" s="31"/>
      <c r="S145" s="31"/>
      <c r="T145" s="33"/>
      <c r="U145" s="31"/>
      <c r="V145" s="33"/>
      <c r="W145" s="31"/>
      <c r="X145" s="33"/>
      <c r="Y145" s="31"/>
      <c r="Z145" s="33"/>
      <c r="AA145" s="31"/>
      <c r="AB145" s="33"/>
      <c r="AC145" s="31"/>
      <c r="AD145" s="37">
        <f t="shared" si="35"/>
        <v>2.6330786509999999</v>
      </c>
      <c r="AE145" s="44">
        <f t="shared" si="36"/>
        <v>0.45495917599986591</v>
      </c>
      <c r="AF145" s="44">
        <f t="shared" si="37"/>
        <v>0.44683931500002982</v>
      </c>
      <c r="AG145" s="44">
        <f t="shared" si="38"/>
        <v>0.49127166099992992</v>
      </c>
      <c r="AH145" s="44">
        <f t="shared" si="39"/>
        <v>0.15043801899992015</v>
      </c>
      <c r="AI145" s="44">
        <f t="shared" si="40"/>
        <v>0.65128482199998006</v>
      </c>
      <c r="AJ145" s="46">
        <f>R334-Q334</f>
        <v>0.10393692699971968</v>
      </c>
      <c r="AK145" s="31"/>
      <c r="AL145" s="47">
        <f t="shared" si="29"/>
        <v>8.3340216000123979E-2</v>
      </c>
      <c r="AM145" s="47">
        <f t="shared" si="30"/>
        <v>9.0458949000100208E-2</v>
      </c>
      <c r="AN145" s="47">
        <f t="shared" si="31"/>
        <v>9.0326725000070107E-2</v>
      </c>
      <c r="AO145" s="47">
        <f t="shared" si="32"/>
        <v>6.5855736000000054E-2</v>
      </c>
      <c r="AP145" s="47">
        <f t="shared" si="33"/>
        <v>7.4366615000149849E-2</v>
      </c>
      <c r="AQ145" s="47">
        <f t="shared" si="34"/>
        <v>3.3937416999830106E-2</v>
      </c>
      <c r="AR145" s="33"/>
      <c r="AS145" s="31"/>
      <c r="AT145" s="33"/>
      <c r="AU145" s="31"/>
      <c r="AV145" s="33"/>
      <c r="AW145" s="31"/>
      <c r="AX145" s="33"/>
      <c r="AY145" s="31"/>
      <c r="AZ145" s="33"/>
      <c r="BA145" s="31"/>
      <c r="BB145" s="33"/>
      <c r="BC145" s="31"/>
      <c r="BD145" s="33"/>
      <c r="BE145" s="31"/>
    </row>
    <row r="146" spans="1:57" s="2" customFormat="1" x14ac:dyDescent="0.25">
      <c r="A146" s="9" t="s">
        <v>15</v>
      </c>
      <c r="B146" s="2">
        <v>6</v>
      </c>
      <c r="C146" s="2">
        <v>146</v>
      </c>
      <c r="D146" s="32">
        <v>14.566872197</v>
      </c>
      <c r="E146" s="30">
        <v>14.63824324</v>
      </c>
      <c r="F146" s="32">
        <v>15.359583284000101</v>
      </c>
      <c r="G146" s="30">
        <v>15.425898428999901</v>
      </c>
      <c r="H146" s="32">
        <v>16.076585820999899</v>
      </c>
      <c r="I146" s="30">
        <v>16.142970980999898</v>
      </c>
      <c r="J146" s="32">
        <v>16.739800041999999</v>
      </c>
      <c r="K146" s="30">
        <v>16.7906967609999</v>
      </c>
      <c r="L146" s="32">
        <v>17.012874737999901</v>
      </c>
      <c r="M146" s="30">
        <v>17.079230510000102</v>
      </c>
      <c r="N146" s="32">
        <v>17.800861969000099</v>
      </c>
      <c r="O146" s="30">
        <v>17.851023219000101</v>
      </c>
      <c r="P146" s="32"/>
      <c r="Q146" s="30"/>
      <c r="S146" s="30"/>
      <c r="T146" s="32"/>
      <c r="U146" s="30"/>
      <c r="V146" s="32"/>
      <c r="W146" s="30"/>
      <c r="X146" s="32"/>
      <c r="Y146" s="30"/>
      <c r="Z146" s="32"/>
      <c r="AA146" s="30"/>
      <c r="AB146" s="32"/>
      <c r="AC146" s="30"/>
      <c r="AD146" s="37">
        <f t="shared" si="35"/>
        <v>3.2841510220001009</v>
      </c>
      <c r="AE146" s="44">
        <f t="shared" si="36"/>
        <v>0.72134004400010099</v>
      </c>
      <c r="AF146" s="44">
        <f t="shared" si="37"/>
        <v>0.65068739199999825</v>
      </c>
      <c r="AG146" s="44">
        <f t="shared" si="38"/>
        <v>0.59682906100010058</v>
      </c>
      <c r="AH146" s="44">
        <f t="shared" si="39"/>
        <v>0.22217797700000119</v>
      </c>
      <c r="AI146" s="44">
        <f t="shared" si="40"/>
        <v>0.72163145899999748</v>
      </c>
      <c r="AJ146" s="46">
        <f>R335-Q335</f>
        <v>0.13896729499992988</v>
      </c>
      <c r="AK146" s="30"/>
      <c r="AL146" s="47">
        <f t="shared" si="29"/>
        <v>7.137104299999919E-2</v>
      </c>
      <c r="AM146" s="47">
        <f t="shared" si="30"/>
        <v>6.6315144999800069E-2</v>
      </c>
      <c r="AN146" s="47">
        <f t="shared" si="31"/>
        <v>6.6385159999999388E-2</v>
      </c>
      <c r="AO146" s="47">
        <f t="shared" si="32"/>
        <v>5.0896718999901225E-2</v>
      </c>
      <c r="AP146" s="47">
        <f t="shared" si="33"/>
        <v>6.6355772000200375E-2</v>
      </c>
      <c r="AQ146" s="47">
        <f t="shared" si="34"/>
        <v>5.0161250000002156E-2</v>
      </c>
      <c r="AR146" s="32"/>
      <c r="AS146" s="30"/>
      <c r="AT146" s="32"/>
      <c r="AU146" s="30"/>
      <c r="AV146" s="32"/>
      <c r="AW146" s="30"/>
      <c r="AX146" s="32"/>
      <c r="AY146" s="30"/>
      <c r="AZ146" s="32"/>
      <c r="BA146" s="30"/>
      <c r="BB146" s="32"/>
      <c r="BC146" s="30"/>
      <c r="BD146" s="32"/>
      <c r="BE146" s="30"/>
    </row>
    <row r="147" spans="1:57" s="2" customFormat="1" x14ac:dyDescent="0.25">
      <c r="A147" s="9" t="s">
        <v>15</v>
      </c>
      <c r="B147" s="2">
        <v>6</v>
      </c>
      <c r="C147" s="2">
        <v>147</v>
      </c>
      <c r="D147" s="33">
        <v>1.2612178679999</v>
      </c>
      <c r="E147" s="31">
        <v>1.33773895999979</v>
      </c>
      <c r="F147" s="33">
        <v>1.9884306829999301</v>
      </c>
      <c r="G147" s="31">
        <v>2.0551088559998298</v>
      </c>
      <c r="H147" s="33">
        <v>2.6883129729999302</v>
      </c>
      <c r="I147" s="31">
        <v>2.7464832309999498</v>
      </c>
      <c r="J147" s="33">
        <v>3.43251831399993</v>
      </c>
      <c r="K147" s="31">
        <v>3.4835731719999701</v>
      </c>
      <c r="L147" s="33">
        <v>3.7096408879999601</v>
      </c>
      <c r="M147" s="31">
        <v>3.7681133339999602</v>
      </c>
      <c r="N147" s="33">
        <v>4.4365352629999899</v>
      </c>
      <c r="O147" s="31">
        <v>4.4876501579999504</v>
      </c>
      <c r="P147" s="33"/>
      <c r="Q147" s="31"/>
      <c r="S147" s="31"/>
      <c r="T147" s="33"/>
      <c r="U147" s="31"/>
      <c r="V147" s="33"/>
      <c r="W147" s="31"/>
      <c r="X147" s="33"/>
      <c r="Y147" s="31"/>
      <c r="Z147" s="33"/>
      <c r="AA147" s="31"/>
      <c r="AB147" s="33"/>
      <c r="AC147" s="31"/>
      <c r="AD147" s="37">
        <f t="shared" si="35"/>
        <v>3.2264322900000506</v>
      </c>
      <c r="AE147" s="44">
        <f t="shared" si="36"/>
        <v>0.65069172300014011</v>
      </c>
      <c r="AF147" s="44">
        <f t="shared" si="37"/>
        <v>0.63320411700010037</v>
      </c>
      <c r="AG147" s="44">
        <f t="shared" si="38"/>
        <v>0.68603508299998017</v>
      </c>
      <c r="AH147" s="44">
        <f t="shared" si="39"/>
        <v>0.22606771599998998</v>
      </c>
      <c r="AI147" s="44">
        <f t="shared" si="40"/>
        <v>0.66842192900002972</v>
      </c>
      <c r="AJ147" s="46">
        <f>R336-Q336</f>
        <v>0.13115479099996996</v>
      </c>
      <c r="AK147" s="31"/>
      <c r="AL147" s="47">
        <f t="shared" si="29"/>
        <v>7.652109199988999E-2</v>
      </c>
      <c r="AM147" s="47">
        <f t="shared" si="30"/>
        <v>6.6678172999899754E-2</v>
      </c>
      <c r="AN147" s="47">
        <f t="shared" si="31"/>
        <v>5.8170258000019626E-2</v>
      </c>
      <c r="AO147" s="47">
        <f t="shared" si="32"/>
        <v>5.105485800004006E-2</v>
      </c>
      <c r="AP147" s="47">
        <f t="shared" si="33"/>
        <v>5.8472446000000122E-2</v>
      </c>
      <c r="AQ147" s="47">
        <f t="shared" si="34"/>
        <v>5.111489499996047E-2</v>
      </c>
      <c r="AR147" s="33"/>
      <c r="AS147" s="31"/>
      <c r="AT147" s="33"/>
      <c r="AU147" s="31"/>
      <c r="AV147" s="33"/>
      <c r="AW147" s="31"/>
      <c r="AX147" s="33"/>
      <c r="AY147" s="31"/>
      <c r="AZ147" s="33"/>
      <c r="BA147" s="31"/>
      <c r="BB147" s="33"/>
      <c r="BC147" s="31"/>
      <c r="BD147" s="33"/>
      <c r="BE147" s="31"/>
    </row>
    <row r="148" spans="1:57" s="2" customFormat="1" x14ac:dyDescent="0.25">
      <c r="A148" s="9" t="s">
        <v>15</v>
      </c>
      <c r="B148" s="2">
        <v>6</v>
      </c>
      <c r="C148" s="2">
        <v>148</v>
      </c>
      <c r="D148" s="32">
        <v>0.96398884199993495</v>
      </c>
      <c r="E148" s="30">
        <v>1.03819884199992</v>
      </c>
      <c r="F148" s="32">
        <v>1.7068180559999699</v>
      </c>
      <c r="G148" s="30">
        <v>1.7811097269998299</v>
      </c>
      <c r="H148" s="32">
        <v>2.3405705579998499</v>
      </c>
      <c r="I148" s="30">
        <v>2.40173071699996</v>
      </c>
      <c r="J148" s="32">
        <v>3.0175545160000099</v>
      </c>
      <c r="K148" s="30">
        <v>3.08341186300003</v>
      </c>
      <c r="L148" s="32">
        <v>3.2780525479999998</v>
      </c>
      <c r="M148" s="30">
        <v>3.3531132169998701</v>
      </c>
      <c r="N148" s="32">
        <v>3.9687908710000102</v>
      </c>
      <c r="O148" s="30">
        <v>4.0266461839999002</v>
      </c>
      <c r="P148" s="32"/>
      <c r="Q148" s="30"/>
      <c r="S148" s="30"/>
      <c r="T148" s="32"/>
      <c r="U148" s="30"/>
      <c r="V148" s="32"/>
      <c r="W148" s="30"/>
      <c r="X148" s="32"/>
      <c r="Y148" s="30"/>
      <c r="Z148" s="32"/>
      <c r="AA148" s="30"/>
      <c r="AB148" s="32"/>
      <c r="AC148" s="30"/>
      <c r="AD148" s="37">
        <f t="shared" si="35"/>
        <v>3.062657341999965</v>
      </c>
      <c r="AE148" s="44">
        <f t="shared" si="36"/>
        <v>0.66861921400004998</v>
      </c>
      <c r="AF148" s="44">
        <f t="shared" si="37"/>
        <v>0.55946083100001998</v>
      </c>
      <c r="AG148" s="44">
        <f t="shared" si="38"/>
        <v>0.61582379900004991</v>
      </c>
      <c r="AH148" s="44">
        <f t="shared" si="39"/>
        <v>0.19464068499996978</v>
      </c>
      <c r="AI148" s="44">
        <f t="shared" si="40"/>
        <v>0.61567765400014007</v>
      </c>
      <c r="AJ148" s="46">
        <f>R337-Q337</f>
        <v>0.15405468700008917</v>
      </c>
      <c r="AK148" s="30"/>
      <c r="AL148" s="47">
        <f t="shared" si="29"/>
        <v>7.420999999998501E-2</v>
      </c>
      <c r="AM148" s="47">
        <f t="shared" si="30"/>
        <v>7.4291670999860004E-2</v>
      </c>
      <c r="AN148" s="47">
        <f t="shared" si="31"/>
        <v>6.116015900011007E-2</v>
      </c>
      <c r="AO148" s="47">
        <f t="shared" si="32"/>
        <v>6.5857347000020106E-2</v>
      </c>
      <c r="AP148" s="47">
        <f t="shared" si="33"/>
        <v>7.5060668999870295E-2</v>
      </c>
      <c r="AQ148" s="47">
        <f t="shared" si="34"/>
        <v>5.7855312999889996E-2</v>
      </c>
      <c r="AR148" s="32"/>
      <c r="AS148" s="30"/>
      <c r="AT148" s="32"/>
      <c r="AU148" s="30"/>
      <c r="AV148" s="32"/>
      <c r="AW148" s="30"/>
      <c r="AX148" s="32"/>
      <c r="AY148" s="30"/>
      <c r="AZ148" s="32"/>
      <c r="BA148" s="30"/>
      <c r="BB148" s="32"/>
      <c r="BC148" s="30"/>
      <c r="BD148" s="32"/>
      <c r="BE148" s="30"/>
    </row>
    <row r="149" spans="1:57" s="2" customFormat="1" x14ac:dyDescent="0.25">
      <c r="A149" s="9" t="s">
        <v>15</v>
      </c>
      <c r="B149" s="2">
        <v>6</v>
      </c>
      <c r="C149" s="2">
        <v>149</v>
      </c>
      <c r="D149" s="33">
        <v>0.895996385999978</v>
      </c>
      <c r="E149" s="31">
        <v>0.98642540900004805</v>
      </c>
      <c r="F149" s="33">
        <v>1.5305746649998999</v>
      </c>
      <c r="G149" s="31">
        <v>1.6130370749999601</v>
      </c>
      <c r="H149" s="33">
        <v>2.1720235989998802</v>
      </c>
      <c r="I149" s="31">
        <v>2.2583274910000402</v>
      </c>
      <c r="J149" s="33">
        <v>2.85468713399995</v>
      </c>
      <c r="K149" s="31">
        <v>2.9135220739999501</v>
      </c>
      <c r="L149" s="33">
        <v>3.1087073339999698</v>
      </c>
      <c r="M149" s="31">
        <v>3.1673213970000198</v>
      </c>
      <c r="N149" s="33">
        <v>3.81820484400009</v>
      </c>
      <c r="O149" s="31">
        <v>3.8685981680000601</v>
      </c>
      <c r="P149" s="33"/>
      <c r="Q149" s="31"/>
      <c r="S149" s="31"/>
      <c r="T149" s="33"/>
      <c r="U149" s="31"/>
      <c r="V149" s="33"/>
      <c r="W149" s="31"/>
      <c r="X149" s="33"/>
      <c r="Y149" s="31"/>
      <c r="Z149" s="33"/>
      <c r="AA149" s="31"/>
      <c r="AB149" s="33"/>
      <c r="AC149" s="31"/>
      <c r="AD149" s="37">
        <f t="shared" si="35"/>
        <v>2.9726017820000821</v>
      </c>
      <c r="AE149" s="44">
        <f t="shared" si="36"/>
        <v>0.54414925599985187</v>
      </c>
      <c r="AF149" s="44">
        <f t="shared" si="37"/>
        <v>0.5589865239999201</v>
      </c>
      <c r="AG149" s="44">
        <f t="shared" si="38"/>
        <v>0.59635964299990984</v>
      </c>
      <c r="AH149" s="44">
        <f t="shared" si="39"/>
        <v>0.19518526000001968</v>
      </c>
      <c r="AI149" s="44">
        <f t="shared" si="40"/>
        <v>0.65088344700007017</v>
      </c>
      <c r="AJ149" s="46">
        <f>R338-Q338</f>
        <v>0.11822114500009917</v>
      </c>
      <c r="AK149" s="31"/>
      <c r="AL149" s="47">
        <f t="shared" si="29"/>
        <v>9.0429023000070052E-2</v>
      </c>
      <c r="AM149" s="47">
        <f t="shared" si="30"/>
        <v>8.246241000006016E-2</v>
      </c>
      <c r="AN149" s="47">
        <f t="shared" si="31"/>
        <v>8.6303892000159976E-2</v>
      </c>
      <c r="AO149" s="47">
        <f t="shared" si="32"/>
        <v>5.8834940000000113E-2</v>
      </c>
      <c r="AP149" s="47">
        <f t="shared" si="33"/>
        <v>5.861406300005001E-2</v>
      </c>
      <c r="AQ149" s="47">
        <f t="shared" si="34"/>
        <v>5.0393323999970097E-2</v>
      </c>
      <c r="AR149" s="33"/>
      <c r="AS149" s="31"/>
      <c r="AT149" s="33"/>
      <c r="AU149" s="31"/>
      <c r="AV149" s="33"/>
      <c r="AW149" s="31"/>
      <c r="AX149" s="33"/>
      <c r="AY149" s="31"/>
      <c r="AZ149" s="33"/>
      <c r="BA149" s="31"/>
      <c r="BB149" s="33"/>
      <c r="BC149" s="31"/>
      <c r="BD149" s="33"/>
      <c r="BE149" s="31"/>
    </row>
    <row r="150" spans="1:57" s="2" customFormat="1" x14ac:dyDescent="0.25">
      <c r="A150" s="9" t="s">
        <v>15</v>
      </c>
      <c r="B150" s="2">
        <v>6</v>
      </c>
      <c r="C150" s="2">
        <v>150</v>
      </c>
      <c r="D150" s="32">
        <v>0.89379985000005002</v>
      </c>
      <c r="E150" s="30">
        <v>0.98459828399995697</v>
      </c>
      <c r="F150" s="32">
        <v>1.5113417850000099</v>
      </c>
      <c r="G150" s="30">
        <v>1.5860323469999</v>
      </c>
      <c r="H150" s="32">
        <v>2.0579818319999901</v>
      </c>
      <c r="I150" s="30">
        <v>2.1460965659998599</v>
      </c>
      <c r="J150" s="32">
        <v>2.68713276799985</v>
      </c>
      <c r="K150" s="30">
        <v>2.76477276299988</v>
      </c>
      <c r="L150" s="32">
        <v>2.9732504189998901</v>
      </c>
      <c r="M150" s="30">
        <v>3.0564808879998902</v>
      </c>
      <c r="N150" s="32">
        <v>3.6860371489999499</v>
      </c>
      <c r="O150" s="30">
        <v>3.7636960959998702</v>
      </c>
      <c r="P150" s="32"/>
      <c r="Q150" s="30"/>
      <c r="S150" s="30"/>
      <c r="T150" s="32"/>
      <c r="U150" s="30"/>
      <c r="V150" s="32"/>
      <c r="W150" s="30"/>
      <c r="X150" s="32"/>
      <c r="Y150" s="30"/>
      <c r="Z150" s="32"/>
      <c r="AA150" s="30"/>
      <c r="AB150" s="32"/>
      <c r="AC150" s="30"/>
      <c r="AD150" s="37">
        <f t="shared" si="35"/>
        <v>2.8698962459998203</v>
      </c>
      <c r="AE150" s="44">
        <f t="shared" si="36"/>
        <v>0.52674350100005296</v>
      </c>
      <c r="AF150" s="44">
        <f t="shared" si="37"/>
        <v>0.47194948500009004</v>
      </c>
      <c r="AG150" s="44">
        <f t="shared" si="38"/>
        <v>0.54103620199999014</v>
      </c>
      <c r="AH150" s="44">
        <f t="shared" si="39"/>
        <v>0.20847765600001011</v>
      </c>
      <c r="AI150" s="44">
        <f t="shared" si="40"/>
        <v>0.62955626100005979</v>
      </c>
      <c r="AJ150" s="46">
        <f>R339-Q339</f>
        <v>9.7114011000039469E-2</v>
      </c>
      <c r="AK150" s="30"/>
      <c r="AL150" s="47">
        <f t="shared" si="29"/>
        <v>9.0798433999906947E-2</v>
      </c>
      <c r="AM150" s="47">
        <f t="shared" si="30"/>
        <v>7.4690561999890104E-2</v>
      </c>
      <c r="AN150" s="47">
        <f t="shared" si="31"/>
        <v>8.8114733999869799E-2</v>
      </c>
      <c r="AO150" s="47">
        <f t="shared" si="32"/>
        <v>7.7639995000029938E-2</v>
      </c>
      <c r="AP150" s="47">
        <f t="shared" si="33"/>
        <v>8.3230469000000085E-2</v>
      </c>
      <c r="AQ150" s="47">
        <f t="shared" si="34"/>
        <v>7.7658946999920264E-2</v>
      </c>
      <c r="AR150" s="32"/>
      <c r="AS150" s="30"/>
      <c r="AT150" s="32"/>
      <c r="AU150" s="30"/>
      <c r="AV150" s="32"/>
      <c r="AW150" s="30"/>
      <c r="AX150" s="32"/>
      <c r="AY150" s="30"/>
      <c r="AZ150" s="32"/>
      <c r="BA150" s="30"/>
      <c r="BB150" s="32"/>
      <c r="BC150" s="30"/>
      <c r="BD150" s="32"/>
      <c r="BE150" s="30"/>
    </row>
    <row r="151" spans="1:57" x14ac:dyDescent="0.25">
      <c r="A151" s="13" t="s">
        <v>16</v>
      </c>
      <c r="B151">
        <v>7</v>
      </c>
      <c r="C151">
        <v>151</v>
      </c>
      <c r="D151" s="33">
        <v>32.137035865000101</v>
      </c>
      <c r="E151" s="31">
        <v>32.183649102000103</v>
      </c>
      <c r="F151" s="33">
        <v>32.441005457999999</v>
      </c>
      <c r="G151" s="31">
        <v>32.476072124000197</v>
      </c>
      <c r="H151" s="33">
        <v>32.748529622000198</v>
      </c>
      <c r="I151" s="31">
        <v>32.793822435000003</v>
      </c>
      <c r="J151" s="33">
        <v>33.604020017000003</v>
      </c>
      <c r="K151" s="31">
        <v>33.654538634000097</v>
      </c>
      <c r="L151" s="33">
        <v>33.930087377</v>
      </c>
      <c r="M151" s="31">
        <v>33.964637279999998</v>
      </c>
      <c r="N151" s="33">
        <v>34.224002437000003</v>
      </c>
      <c r="O151" s="31">
        <v>34.253413528000003</v>
      </c>
      <c r="P151" s="33">
        <v>34.869201606000097</v>
      </c>
      <c r="Q151" s="31">
        <v>34.896375925000001</v>
      </c>
      <c r="R151" s="33"/>
      <c r="S151" s="31"/>
      <c r="T151" s="33"/>
      <c r="V151" s="33"/>
      <c r="W151" s="31"/>
      <c r="X151" s="33"/>
      <c r="Y151" s="31"/>
      <c r="Z151" s="33"/>
      <c r="AA151" s="31"/>
      <c r="AB151" s="33"/>
      <c r="AC151" s="31">
        <v>1</v>
      </c>
      <c r="AD151" s="37">
        <f>Q151-D151</f>
        <v>2.7593400599999001</v>
      </c>
      <c r="AE151" s="44">
        <f t="shared" si="36"/>
        <v>0.25735635599989592</v>
      </c>
      <c r="AF151" s="44">
        <f t="shared" si="37"/>
        <v>0.27245749800000141</v>
      </c>
      <c r="AG151" s="44">
        <f t="shared" si="38"/>
        <v>0.81019758200000069</v>
      </c>
      <c r="AH151" s="44">
        <f t="shared" si="39"/>
        <v>0.27554874299990217</v>
      </c>
      <c r="AI151" s="44">
        <f t="shared" si="40"/>
        <v>0.25936515700000484</v>
      </c>
      <c r="AJ151" s="44">
        <f t="shared" ref="AJ151:AJ207" si="41">P151-O151</f>
        <v>0.61578807800009372</v>
      </c>
      <c r="AK151" s="31"/>
      <c r="AL151" s="47">
        <f t="shared" si="29"/>
        <v>4.6613237000002528E-2</v>
      </c>
      <c r="AM151" s="47">
        <f t="shared" si="30"/>
        <v>3.5066666000197699E-2</v>
      </c>
      <c r="AN151" s="47">
        <f t="shared" si="31"/>
        <v>4.5292812999804255E-2</v>
      </c>
      <c r="AO151" s="47">
        <f t="shared" si="32"/>
        <v>5.0518617000093968E-2</v>
      </c>
      <c r="AP151" s="47">
        <f t="shared" si="33"/>
        <v>3.4549902999998494E-2</v>
      </c>
      <c r="AQ151" s="47">
        <f t="shared" si="34"/>
        <v>2.9411091000000056E-2</v>
      </c>
      <c r="AR151" s="48">
        <f>Q151-P151</f>
        <v>2.7174318999904301E-2</v>
      </c>
      <c r="AS151" s="31"/>
      <c r="AT151" s="33"/>
      <c r="AU151" s="31"/>
      <c r="AV151" s="33"/>
      <c r="AW151" s="31"/>
      <c r="AX151" s="33"/>
      <c r="AY151" s="31"/>
      <c r="AZ151" s="33"/>
      <c r="BA151" s="31"/>
      <c r="BB151" s="33"/>
      <c r="BC151" s="31"/>
      <c r="BD151" s="33"/>
      <c r="BE151" s="31"/>
    </row>
    <row r="152" spans="1:57" x14ac:dyDescent="0.25">
      <c r="A152" s="13" t="s">
        <v>16</v>
      </c>
      <c r="B152">
        <v>7</v>
      </c>
      <c r="C152">
        <v>152</v>
      </c>
      <c r="D152" s="32">
        <v>2.9631744470000201</v>
      </c>
      <c r="E152" s="30">
        <v>3.00338873600003</v>
      </c>
      <c r="F152" s="32">
        <v>3.30076811799995</v>
      </c>
      <c r="G152" s="30">
        <v>3.3268920529999302</v>
      </c>
      <c r="H152" s="32">
        <v>3.5959820739999402</v>
      </c>
      <c r="I152" s="30">
        <v>3.6490576549999698</v>
      </c>
      <c r="J152" s="32">
        <v>4.2823658350000597</v>
      </c>
      <c r="K152" s="30">
        <v>4.3163938870000003</v>
      </c>
      <c r="L152" s="32">
        <v>4.5893834020000597</v>
      </c>
      <c r="M152" s="30">
        <v>4.6222698890001004</v>
      </c>
      <c r="N152" s="32">
        <v>4.92454736100012</v>
      </c>
      <c r="O152" s="30">
        <v>4.9510733280001196</v>
      </c>
      <c r="P152" s="32">
        <v>5.5108394260000697</v>
      </c>
      <c r="Q152" s="30">
        <v>5.5210988530000096</v>
      </c>
      <c r="R152" s="32"/>
      <c r="S152" s="30"/>
      <c r="T152" s="32"/>
      <c r="V152" s="32"/>
      <c r="W152" s="30"/>
      <c r="X152" s="32"/>
      <c r="Y152" s="30"/>
      <c r="Z152" s="32"/>
      <c r="AA152" s="30"/>
      <c r="AB152" s="32"/>
      <c r="AC152" s="30"/>
      <c r="AD152" s="37">
        <f t="shared" ref="AD152:AD208" si="42">Q152-D152</f>
        <v>2.5579244059999895</v>
      </c>
      <c r="AE152" s="44">
        <f t="shared" si="36"/>
        <v>0.29737938199991998</v>
      </c>
      <c r="AF152" s="44">
        <f t="shared" si="37"/>
        <v>0.26909002100001</v>
      </c>
      <c r="AG152" s="44">
        <f t="shared" si="38"/>
        <v>0.63330818000008993</v>
      </c>
      <c r="AH152" s="44">
        <f t="shared" si="39"/>
        <v>0.27298951500005941</v>
      </c>
      <c r="AI152" s="44">
        <f t="shared" si="40"/>
        <v>0.30227747200001964</v>
      </c>
      <c r="AJ152" s="44">
        <f t="shared" si="41"/>
        <v>0.55976609799995014</v>
      </c>
      <c r="AK152" s="30"/>
      <c r="AL152" s="47">
        <f t="shared" si="29"/>
        <v>4.0214289000009895E-2</v>
      </c>
      <c r="AM152" s="47">
        <f t="shared" si="30"/>
        <v>2.6123934999980225E-2</v>
      </c>
      <c r="AN152" s="47">
        <f t="shared" si="31"/>
        <v>5.3075581000029626E-2</v>
      </c>
      <c r="AO152" s="47">
        <f t="shared" si="32"/>
        <v>3.4028051999940523E-2</v>
      </c>
      <c r="AP152" s="47">
        <f t="shared" si="33"/>
        <v>3.2886487000040709E-2</v>
      </c>
      <c r="AQ152" s="47">
        <f t="shared" si="34"/>
        <v>2.652596699999954E-2</v>
      </c>
      <c r="AR152" s="48">
        <f t="shared" ref="AR152:AR208" si="43">Q152-P152</f>
        <v>1.0259426999939869E-2</v>
      </c>
      <c r="AS152" s="30"/>
      <c r="AT152" s="32"/>
      <c r="AU152" s="30"/>
      <c r="AV152" s="32"/>
      <c r="AW152" s="30"/>
      <c r="AX152" s="32"/>
      <c r="AY152" s="30"/>
      <c r="AZ152" s="32"/>
      <c r="BA152" s="30"/>
      <c r="BB152" s="32"/>
      <c r="BC152" s="30"/>
      <c r="BD152" s="32"/>
      <c r="BE152" s="30"/>
    </row>
    <row r="153" spans="1:57" x14ac:dyDescent="0.25">
      <c r="A153" s="13" t="s">
        <v>16</v>
      </c>
      <c r="B153">
        <v>7</v>
      </c>
      <c r="C153">
        <v>153</v>
      </c>
      <c r="D153" s="33">
        <v>0.95160217900001898</v>
      </c>
      <c r="E153" s="31">
        <v>0.97768493199987405</v>
      </c>
      <c r="F153" s="33">
        <v>1.23949956699993</v>
      </c>
      <c r="G153" s="31">
        <v>1.26074404599989</v>
      </c>
      <c r="H153" s="33">
        <v>1.5202506630000601</v>
      </c>
      <c r="I153" s="31">
        <v>1.5384831609999301</v>
      </c>
      <c r="J153" s="33">
        <v>2.1360770199999002</v>
      </c>
      <c r="K153" s="31">
        <v>2.17058414899997</v>
      </c>
      <c r="L153" s="33">
        <v>2.43243639399997</v>
      </c>
      <c r="M153" s="31">
        <v>2.4596840459998899</v>
      </c>
      <c r="N153" s="33">
        <v>2.7355190989999301</v>
      </c>
      <c r="O153" s="31">
        <v>2.7695970140000501</v>
      </c>
      <c r="P153" s="33">
        <v>3.3147529559998898</v>
      </c>
      <c r="Q153" s="31">
        <v>3.3320925430000399</v>
      </c>
      <c r="R153" s="33"/>
      <c r="S153" s="31"/>
      <c r="T153" s="33"/>
      <c r="V153" s="33"/>
      <c r="W153" s="31"/>
      <c r="X153" s="33"/>
      <c r="Y153" s="31"/>
      <c r="Z153" s="33"/>
      <c r="AA153" s="31"/>
      <c r="AB153" s="33"/>
      <c r="AC153" s="31"/>
      <c r="AD153" s="37">
        <f t="shared" si="42"/>
        <v>2.3804903640000208</v>
      </c>
      <c r="AE153" s="44">
        <f t="shared" si="36"/>
        <v>0.26181463500005597</v>
      </c>
      <c r="AF153" s="44">
        <f t="shared" si="37"/>
        <v>0.25950661700017008</v>
      </c>
      <c r="AG153" s="44">
        <f t="shared" si="38"/>
        <v>0.59759385899997008</v>
      </c>
      <c r="AH153" s="44">
        <f t="shared" si="39"/>
        <v>0.26185224500000004</v>
      </c>
      <c r="AI153" s="44">
        <f t="shared" si="40"/>
        <v>0.27583505300004019</v>
      </c>
      <c r="AJ153" s="44">
        <f t="shared" si="41"/>
        <v>0.54515594199983974</v>
      </c>
      <c r="AK153" s="31"/>
      <c r="AL153" s="47">
        <f t="shared" si="29"/>
        <v>2.6082752999855074E-2</v>
      </c>
      <c r="AM153" s="47">
        <f t="shared" si="30"/>
        <v>2.1244478999959959E-2</v>
      </c>
      <c r="AN153" s="47">
        <f t="shared" si="31"/>
        <v>1.8232497999870034E-2</v>
      </c>
      <c r="AO153" s="47">
        <f t="shared" si="32"/>
        <v>3.4507129000069803E-2</v>
      </c>
      <c r="AP153" s="47">
        <f t="shared" si="33"/>
        <v>2.7247651999919853E-2</v>
      </c>
      <c r="AQ153" s="47">
        <f t="shared" si="34"/>
        <v>3.4077915000120029E-2</v>
      </c>
      <c r="AR153" s="48">
        <f t="shared" si="43"/>
        <v>1.7339587000150036E-2</v>
      </c>
      <c r="AS153" s="31"/>
      <c r="AT153" s="33"/>
      <c r="AU153" s="31"/>
      <c r="AV153" s="33"/>
      <c r="AW153" s="31"/>
      <c r="AX153" s="33"/>
      <c r="AY153" s="31"/>
      <c r="AZ153" s="33"/>
      <c r="BA153" s="31"/>
      <c r="BB153" s="33"/>
      <c r="BC153" s="31"/>
      <c r="BD153" s="33"/>
      <c r="BE153" s="31"/>
    </row>
    <row r="154" spans="1:57" x14ac:dyDescent="0.25">
      <c r="A154" s="13" t="s">
        <v>16</v>
      </c>
      <c r="B154">
        <v>7</v>
      </c>
      <c r="C154">
        <v>154</v>
      </c>
      <c r="D154" s="32">
        <v>1.02249923999988</v>
      </c>
      <c r="E154" s="30">
        <v>1.0255159470000299</v>
      </c>
      <c r="F154" s="32">
        <v>1.2732404199998599</v>
      </c>
      <c r="G154" s="30">
        <v>1.28363390899994</v>
      </c>
      <c r="H154" s="32">
        <v>1.5277732829999799</v>
      </c>
      <c r="I154" s="30">
        <v>1.5462994289998699</v>
      </c>
      <c r="J154" s="32">
        <v>2.10860807899985</v>
      </c>
      <c r="K154" s="30">
        <v>2.1376378129998499</v>
      </c>
      <c r="L154" s="32">
        <v>2.37491947800003</v>
      </c>
      <c r="M154" s="30">
        <v>2.3936786990000201</v>
      </c>
      <c r="N154" s="32">
        <v>2.6422379269999898</v>
      </c>
      <c r="O154" s="30">
        <v>2.6525351099999099</v>
      </c>
      <c r="P154" s="32">
        <v>3.21463203600001</v>
      </c>
      <c r="Q154" s="30">
        <v>3.2284794289998899</v>
      </c>
      <c r="R154" s="32"/>
      <c r="S154" s="30"/>
      <c r="T154" s="32"/>
      <c r="V154" s="32"/>
      <c r="W154" s="30"/>
      <c r="X154" s="32"/>
      <c r="Y154" s="30"/>
      <c r="Z154" s="32"/>
      <c r="AA154" s="30"/>
      <c r="AB154" s="32"/>
      <c r="AC154" s="30"/>
      <c r="AD154" s="37">
        <f t="shared" si="42"/>
        <v>2.2059801890000097</v>
      </c>
      <c r="AE154" s="44">
        <f t="shared" si="36"/>
        <v>0.24772447299983003</v>
      </c>
      <c r="AF154" s="44">
        <f t="shared" si="37"/>
        <v>0.24413937400003993</v>
      </c>
      <c r="AG154" s="44">
        <f t="shared" si="38"/>
        <v>0.56230864999998009</v>
      </c>
      <c r="AH154" s="44">
        <f t="shared" si="39"/>
        <v>0.23728166500018011</v>
      </c>
      <c r="AI154" s="44">
        <f t="shared" si="40"/>
        <v>0.24855922799996977</v>
      </c>
      <c r="AJ154" s="44">
        <f t="shared" si="41"/>
        <v>0.56209692600010008</v>
      </c>
      <c r="AK154" s="30"/>
      <c r="AL154" s="47">
        <f t="shared" si="29"/>
        <v>3.0167070001498875E-3</v>
      </c>
      <c r="AM154" s="47">
        <f t="shared" si="30"/>
        <v>1.0393489000080081E-2</v>
      </c>
      <c r="AN154" s="47">
        <f t="shared" si="31"/>
        <v>1.8526145999889998E-2</v>
      </c>
      <c r="AO154" s="47">
        <f t="shared" si="32"/>
        <v>2.9029733999999863E-2</v>
      </c>
      <c r="AP154" s="47">
        <f t="shared" si="33"/>
        <v>1.8759220999990056E-2</v>
      </c>
      <c r="AQ154" s="47">
        <f t="shared" si="34"/>
        <v>1.0297182999920107E-2</v>
      </c>
      <c r="AR154" s="48">
        <f t="shared" si="43"/>
        <v>1.3847392999879915E-2</v>
      </c>
      <c r="AS154" s="30"/>
      <c r="AT154" s="32"/>
      <c r="AU154" s="30"/>
      <c r="AV154" s="32"/>
      <c r="AW154" s="30"/>
      <c r="AX154" s="32"/>
      <c r="AY154" s="30"/>
      <c r="AZ154" s="32"/>
      <c r="BA154" s="30"/>
      <c r="BB154" s="32"/>
      <c r="BC154" s="30"/>
      <c r="BD154" s="32"/>
      <c r="BE154" s="30"/>
    </row>
    <row r="155" spans="1:57" x14ac:dyDescent="0.25">
      <c r="A155" s="13" t="s">
        <v>16</v>
      </c>
      <c r="B155">
        <v>7</v>
      </c>
      <c r="C155">
        <v>155</v>
      </c>
      <c r="D155" s="33">
        <v>1.1672694920000499</v>
      </c>
      <c r="E155" s="31">
        <v>1.2040036410000901</v>
      </c>
      <c r="F155" s="33">
        <v>1.50576387</v>
      </c>
      <c r="G155" s="31">
        <v>1.5399209570000401</v>
      </c>
      <c r="H155" s="33">
        <v>1.77086338499998</v>
      </c>
      <c r="I155" s="31">
        <v>1.78898244800006</v>
      </c>
      <c r="J155" s="33">
        <v>2.33068558400009</v>
      </c>
      <c r="K155" s="31">
        <v>2.3524657290001798</v>
      </c>
      <c r="L155" s="33">
        <v>2.6240345280000299</v>
      </c>
      <c r="M155" s="31">
        <v>2.64275854100014</v>
      </c>
      <c r="N155" s="33">
        <v>2.9096371360001201</v>
      </c>
      <c r="O155" s="31">
        <v>2.9443208850000202</v>
      </c>
      <c r="P155" s="33">
        <v>3.6662729720001099</v>
      </c>
      <c r="Q155" s="31">
        <v>3.6929657630000698</v>
      </c>
      <c r="R155" s="33"/>
      <c r="S155" s="31"/>
      <c r="T155" s="33"/>
      <c r="V155" s="33"/>
      <c r="W155" s="31"/>
      <c r="X155" s="33"/>
      <c r="Y155" s="31"/>
      <c r="Z155" s="33"/>
      <c r="AA155" s="31"/>
      <c r="AB155" s="33"/>
      <c r="AC155" s="31"/>
      <c r="AD155" s="37">
        <f t="shared" si="42"/>
        <v>2.5256962710000197</v>
      </c>
      <c r="AE155" s="44">
        <f t="shared" si="36"/>
        <v>0.30176022899990995</v>
      </c>
      <c r="AF155" s="44">
        <f t="shared" si="37"/>
        <v>0.23094242799993991</v>
      </c>
      <c r="AG155" s="44">
        <f t="shared" si="38"/>
        <v>0.54170313600002995</v>
      </c>
      <c r="AH155" s="44">
        <f t="shared" si="39"/>
        <v>0.27156879899985009</v>
      </c>
      <c r="AI155" s="44">
        <f t="shared" si="40"/>
        <v>0.26687859499998012</v>
      </c>
      <c r="AJ155" s="44">
        <f t="shared" si="41"/>
        <v>0.72195208700008973</v>
      </c>
      <c r="AK155" s="31"/>
      <c r="AL155" s="47">
        <f t="shared" si="29"/>
        <v>3.6734149000040128E-2</v>
      </c>
      <c r="AM155" s="47">
        <f t="shared" si="30"/>
        <v>3.4157087000040054E-2</v>
      </c>
      <c r="AN155" s="47">
        <f t="shared" si="31"/>
        <v>1.8119063000080038E-2</v>
      </c>
      <c r="AO155" s="47">
        <f t="shared" si="32"/>
        <v>2.1780145000089846E-2</v>
      </c>
      <c r="AP155" s="47">
        <f t="shared" si="33"/>
        <v>1.8724013000110062E-2</v>
      </c>
      <c r="AQ155" s="47">
        <f t="shared" si="34"/>
        <v>3.4683748999900121E-2</v>
      </c>
      <c r="AR155" s="48">
        <f t="shared" si="43"/>
        <v>2.6692790999959914E-2</v>
      </c>
      <c r="AS155" s="31"/>
      <c r="AT155" s="33"/>
      <c r="AU155" s="31"/>
      <c r="AV155" s="33"/>
      <c r="AW155" s="31"/>
      <c r="AX155" s="33"/>
      <c r="AY155" s="31"/>
      <c r="AZ155" s="33"/>
      <c r="BA155" s="31"/>
      <c r="BB155" s="33"/>
      <c r="BC155" s="31"/>
      <c r="BD155" s="33"/>
      <c r="BE155" s="31"/>
    </row>
    <row r="156" spans="1:57" x14ac:dyDescent="0.25">
      <c r="A156" s="13" t="s">
        <v>16</v>
      </c>
      <c r="B156">
        <v>7</v>
      </c>
      <c r="C156">
        <v>156</v>
      </c>
      <c r="D156" s="32">
        <v>0.93049103999987803</v>
      </c>
      <c r="E156" s="30">
        <v>0.96023311799990496</v>
      </c>
      <c r="F156" s="32">
        <v>1.2674922310000001</v>
      </c>
      <c r="G156" s="30">
        <v>1.2941731689997999</v>
      </c>
      <c r="H156" s="32">
        <v>1.5700844749999301</v>
      </c>
      <c r="I156" s="30">
        <v>1.5963067619998099</v>
      </c>
      <c r="J156" s="32">
        <v>2.1936740199998801</v>
      </c>
      <c r="K156" s="30">
        <v>2.2205358259998298</v>
      </c>
      <c r="L156" s="32">
        <v>2.4816694189998998</v>
      </c>
      <c r="M156" s="30">
        <v>2.5002042099999899</v>
      </c>
      <c r="N156" s="32">
        <v>2.7447964699999798</v>
      </c>
      <c r="O156" s="30">
        <v>2.7626891099998798</v>
      </c>
      <c r="P156" s="32">
        <v>3.3586859919998902</v>
      </c>
      <c r="Q156" s="30">
        <v>3.39599071499992</v>
      </c>
      <c r="R156" s="32"/>
      <c r="S156" s="30"/>
      <c r="T156" s="32"/>
      <c r="V156" s="32"/>
      <c r="W156" s="30"/>
      <c r="X156" s="32"/>
      <c r="Y156" s="30"/>
      <c r="Z156" s="32"/>
      <c r="AA156" s="30"/>
      <c r="AB156" s="32"/>
      <c r="AC156" s="30"/>
      <c r="AD156" s="37">
        <f t="shared" si="42"/>
        <v>2.465499675000042</v>
      </c>
      <c r="AE156" s="44">
        <f t="shared" si="36"/>
        <v>0.30725911300009512</v>
      </c>
      <c r="AF156" s="44">
        <f t="shared" si="37"/>
        <v>0.27591130600013014</v>
      </c>
      <c r="AG156" s="44">
        <f t="shared" si="38"/>
        <v>0.59736725800007018</v>
      </c>
      <c r="AH156" s="44">
        <f t="shared" si="39"/>
        <v>0.26113359300007</v>
      </c>
      <c r="AI156" s="44">
        <f t="shared" si="40"/>
        <v>0.2445922599999899</v>
      </c>
      <c r="AJ156" s="44">
        <f t="shared" si="41"/>
        <v>0.59599688200001033</v>
      </c>
      <c r="AK156" s="30"/>
      <c r="AL156" s="47">
        <f t="shared" si="29"/>
        <v>2.9742078000026928E-2</v>
      </c>
      <c r="AM156" s="47">
        <f t="shared" si="30"/>
        <v>2.668093799979987E-2</v>
      </c>
      <c r="AN156" s="47">
        <f t="shared" si="31"/>
        <v>2.6222286999879829E-2</v>
      </c>
      <c r="AO156" s="47">
        <f t="shared" si="32"/>
        <v>2.6861805999949695E-2</v>
      </c>
      <c r="AP156" s="47">
        <f t="shared" si="33"/>
        <v>1.8534791000090145E-2</v>
      </c>
      <c r="AQ156" s="47">
        <f t="shared" si="34"/>
        <v>1.7892639999899984E-2</v>
      </c>
      <c r="AR156" s="48">
        <f t="shared" si="43"/>
        <v>3.7304723000029849E-2</v>
      </c>
      <c r="AS156" s="30"/>
      <c r="AT156" s="32"/>
      <c r="AU156" s="30"/>
      <c r="AV156" s="32"/>
      <c r="AW156" s="30"/>
      <c r="AX156" s="32"/>
      <c r="AY156" s="30"/>
      <c r="AZ156" s="32"/>
      <c r="BA156" s="30"/>
      <c r="BB156" s="32"/>
      <c r="BC156" s="30"/>
      <c r="BD156" s="32"/>
      <c r="BE156" s="30"/>
    </row>
    <row r="157" spans="1:57" x14ac:dyDescent="0.25">
      <c r="A157" s="13" t="s">
        <v>16</v>
      </c>
      <c r="B157">
        <v>7</v>
      </c>
      <c r="C157">
        <v>157</v>
      </c>
      <c r="D157" s="33">
        <v>0.92551133200004099</v>
      </c>
      <c r="E157" s="31">
        <v>0.935872741999901</v>
      </c>
      <c r="F157" s="33">
        <v>1.2057643850000599</v>
      </c>
      <c r="G157" s="31">
        <v>1.224717499</v>
      </c>
      <c r="H157" s="33">
        <v>1.48209827999994</v>
      </c>
      <c r="I157" s="31">
        <v>1.5086536979999801</v>
      </c>
      <c r="J157" s="33">
        <v>2.1241684399999401</v>
      </c>
      <c r="K157" s="31">
        <v>2.1345267209999199</v>
      </c>
      <c r="L157" s="33">
        <v>2.4056520530000398</v>
      </c>
      <c r="M157" s="31">
        <v>2.4252110449999602</v>
      </c>
      <c r="N157" s="33">
        <v>2.69151896399989</v>
      </c>
      <c r="O157" s="31">
        <v>2.7189320850000001</v>
      </c>
      <c r="P157" s="33">
        <v>3.42212369699996</v>
      </c>
      <c r="Q157" s="31">
        <v>3.4427515089998901</v>
      </c>
      <c r="R157" s="33"/>
      <c r="S157" s="31"/>
      <c r="T157" s="33"/>
      <c r="V157" s="33"/>
      <c r="W157" s="31"/>
      <c r="X157" s="33"/>
      <c r="Y157" s="31"/>
      <c r="Z157" s="33"/>
      <c r="AA157" s="31"/>
      <c r="AB157" s="33"/>
      <c r="AC157" s="31"/>
      <c r="AD157" s="37">
        <f t="shared" si="42"/>
        <v>2.5172401769998491</v>
      </c>
      <c r="AE157" s="44">
        <f t="shared" si="36"/>
        <v>0.26989164300015889</v>
      </c>
      <c r="AF157" s="44">
        <f t="shared" si="37"/>
        <v>0.25738078099994</v>
      </c>
      <c r="AG157" s="44">
        <f t="shared" si="38"/>
        <v>0.61551474199996004</v>
      </c>
      <c r="AH157" s="44">
        <f t="shared" si="39"/>
        <v>0.2711253320001199</v>
      </c>
      <c r="AI157" s="44">
        <f t="shared" si="40"/>
        <v>0.26630791899992978</v>
      </c>
      <c r="AJ157" s="44">
        <f t="shared" si="41"/>
        <v>0.70319161199995994</v>
      </c>
      <c r="AK157" s="31"/>
      <c r="AL157" s="47">
        <f t="shared" si="29"/>
        <v>1.0361409999860016E-2</v>
      </c>
      <c r="AM157" s="47">
        <f t="shared" si="30"/>
        <v>1.8953113999940152E-2</v>
      </c>
      <c r="AN157" s="47">
        <f t="shared" si="31"/>
        <v>2.6555418000040021E-2</v>
      </c>
      <c r="AO157" s="47">
        <f t="shared" si="32"/>
        <v>1.0358280999979819E-2</v>
      </c>
      <c r="AP157" s="47">
        <f t="shared" si="33"/>
        <v>1.9558991999920394E-2</v>
      </c>
      <c r="AQ157" s="47">
        <f t="shared" si="34"/>
        <v>2.7413121000110063E-2</v>
      </c>
      <c r="AR157" s="48">
        <f t="shared" si="43"/>
        <v>2.0627811999930135E-2</v>
      </c>
      <c r="AS157" s="31"/>
      <c r="AT157" s="33"/>
      <c r="AU157" s="31"/>
      <c r="AV157" s="33"/>
      <c r="AW157" s="31"/>
      <c r="AX157" s="33"/>
      <c r="AY157" s="31"/>
      <c r="AZ157" s="33"/>
      <c r="BA157" s="31"/>
      <c r="BB157" s="33"/>
      <c r="BC157" s="31"/>
      <c r="BD157" s="33"/>
      <c r="BE157" s="31"/>
    </row>
    <row r="158" spans="1:57" x14ac:dyDescent="0.25">
      <c r="A158" s="13" t="s">
        <v>16</v>
      </c>
      <c r="B158">
        <v>7</v>
      </c>
      <c r="C158">
        <v>158</v>
      </c>
      <c r="D158" s="32">
        <v>1.02919843599988</v>
      </c>
      <c r="E158" s="30">
        <v>1.04140142400001</v>
      </c>
      <c r="F158" s="32">
        <v>1.2868383099998899</v>
      </c>
      <c r="G158" s="30">
        <v>1.31383114300001</v>
      </c>
      <c r="H158" s="32">
        <v>1.5774464029998301</v>
      </c>
      <c r="I158" s="30">
        <v>1.61519624699985</v>
      </c>
      <c r="J158" s="32">
        <v>2.2306595410000201</v>
      </c>
      <c r="K158" s="30">
        <v>2.2728878549999001</v>
      </c>
      <c r="L158" s="32">
        <v>2.5408395829999701</v>
      </c>
      <c r="M158" s="30">
        <v>2.5621287469998602</v>
      </c>
      <c r="N158" s="32">
        <v>2.8430306359998601</v>
      </c>
      <c r="O158" s="30">
        <v>2.87688405999983</v>
      </c>
      <c r="P158" s="32">
        <v>3.5422259689999001</v>
      </c>
      <c r="Q158" s="30">
        <v>3.5639299439999301</v>
      </c>
      <c r="R158" s="32"/>
      <c r="S158" s="30"/>
      <c r="T158" s="32"/>
      <c r="V158" s="32"/>
      <c r="W158" s="30"/>
      <c r="X158" s="32"/>
      <c r="Y158" s="30"/>
      <c r="Z158" s="32"/>
      <c r="AA158" s="30"/>
      <c r="AB158" s="32"/>
      <c r="AC158" s="30"/>
      <c r="AD158" s="37">
        <f t="shared" si="42"/>
        <v>2.5347315080000499</v>
      </c>
      <c r="AE158" s="44">
        <f t="shared" si="36"/>
        <v>0.24543688599987989</v>
      </c>
      <c r="AF158" s="44">
        <f t="shared" si="37"/>
        <v>0.26361525999982005</v>
      </c>
      <c r="AG158" s="44">
        <f t="shared" si="38"/>
        <v>0.61546329400017008</v>
      </c>
      <c r="AH158" s="44">
        <f t="shared" si="39"/>
        <v>0.26795172800007006</v>
      </c>
      <c r="AI158" s="44">
        <f t="shared" si="40"/>
        <v>0.2809018889999999</v>
      </c>
      <c r="AJ158" s="44">
        <f t="shared" si="41"/>
        <v>0.66534190900007006</v>
      </c>
      <c r="AK158" s="30"/>
      <c r="AL158" s="47">
        <f t="shared" si="29"/>
        <v>1.2202988000129977E-2</v>
      </c>
      <c r="AM158" s="47">
        <f t="shared" si="30"/>
        <v>2.699283300012012E-2</v>
      </c>
      <c r="AN158" s="47">
        <f t="shared" si="31"/>
        <v>3.7749844000019905E-2</v>
      </c>
      <c r="AO158" s="47">
        <f t="shared" si="32"/>
        <v>4.2228313999880029E-2</v>
      </c>
      <c r="AP158" s="47">
        <f t="shared" si="33"/>
        <v>2.1289163999890004E-2</v>
      </c>
      <c r="AQ158" s="47">
        <f t="shared" si="34"/>
        <v>3.3853423999969934E-2</v>
      </c>
      <c r="AR158" s="48">
        <f t="shared" si="43"/>
        <v>2.1703975000030074E-2</v>
      </c>
      <c r="AS158" s="30"/>
      <c r="AT158" s="32"/>
      <c r="AU158" s="30"/>
      <c r="AV158" s="32"/>
      <c r="AW158" s="30"/>
      <c r="AX158" s="32"/>
      <c r="AY158" s="30"/>
      <c r="AZ158" s="32"/>
      <c r="BA158" s="30"/>
      <c r="BB158" s="32"/>
      <c r="BC158" s="30"/>
      <c r="BD158" s="32"/>
      <c r="BE158" s="30"/>
    </row>
    <row r="159" spans="1:57" x14ac:dyDescent="0.25">
      <c r="A159" s="13" t="s">
        <v>16</v>
      </c>
      <c r="B159">
        <v>7</v>
      </c>
      <c r="C159">
        <v>159</v>
      </c>
      <c r="D159" s="33">
        <v>1.0258640090000799</v>
      </c>
      <c r="E159" s="31">
        <v>1.0397980720001601</v>
      </c>
      <c r="F159" s="33">
        <v>1.3049228110000901</v>
      </c>
      <c r="G159" s="31">
        <v>1.3265197900000201</v>
      </c>
      <c r="H159" s="33">
        <v>1.5933415199999601</v>
      </c>
      <c r="I159" s="31">
        <v>1.6201235940000001</v>
      </c>
      <c r="J159" s="33">
        <v>2.21799285300016</v>
      </c>
      <c r="K159" s="31">
        <v>2.2359012000001699</v>
      </c>
      <c r="L159" s="33">
        <v>2.5258420340001</v>
      </c>
      <c r="M159" s="31">
        <v>2.5528958839999998</v>
      </c>
      <c r="N159" s="33">
        <v>2.8338008840000799</v>
      </c>
      <c r="O159" s="31">
        <v>2.8556152060000302</v>
      </c>
      <c r="P159" s="33">
        <v>3.52410827700009</v>
      </c>
      <c r="Q159" s="31">
        <v>3.550430258</v>
      </c>
      <c r="R159" s="33"/>
      <c r="S159" s="31"/>
      <c r="T159" s="33"/>
      <c r="V159" s="33"/>
      <c r="W159" s="31"/>
      <c r="X159" s="33"/>
      <c r="Y159" s="31"/>
      <c r="Z159" s="33"/>
      <c r="AA159" s="31"/>
      <c r="AB159" s="33"/>
      <c r="AC159" s="31"/>
      <c r="AD159" s="37">
        <f t="shared" si="42"/>
        <v>2.5245662489999203</v>
      </c>
      <c r="AE159" s="44">
        <f t="shared" si="36"/>
        <v>0.26512473899993005</v>
      </c>
      <c r="AF159" s="44">
        <f t="shared" si="37"/>
        <v>0.26682172999994003</v>
      </c>
      <c r="AG159" s="44">
        <f t="shared" si="38"/>
        <v>0.59786925900015997</v>
      </c>
      <c r="AH159" s="44">
        <f t="shared" si="39"/>
        <v>0.28994083399993009</v>
      </c>
      <c r="AI159" s="44">
        <f t="shared" si="40"/>
        <v>0.28090500000008012</v>
      </c>
      <c r="AJ159" s="44">
        <f t="shared" si="41"/>
        <v>0.66849307100005984</v>
      </c>
      <c r="AK159" s="31"/>
      <c r="AL159" s="47">
        <f t="shared" si="29"/>
        <v>1.3934063000080155E-2</v>
      </c>
      <c r="AM159" s="47">
        <f t="shared" si="30"/>
        <v>2.1596978999929961E-2</v>
      </c>
      <c r="AN159" s="47">
        <f t="shared" si="31"/>
        <v>2.6782074000039957E-2</v>
      </c>
      <c r="AO159" s="47">
        <f t="shared" si="32"/>
        <v>1.7908347000009872E-2</v>
      </c>
      <c r="AP159" s="47">
        <f t="shared" si="33"/>
        <v>2.7053849999899793E-2</v>
      </c>
      <c r="AQ159" s="47">
        <f t="shared" si="34"/>
        <v>2.1814321999950259E-2</v>
      </c>
      <c r="AR159" s="48">
        <f t="shared" si="43"/>
        <v>2.6321980999910011E-2</v>
      </c>
      <c r="AS159" s="31"/>
      <c r="AT159" s="33"/>
      <c r="AU159" s="31"/>
      <c r="AV159" s="33"/>
      <c r="AW159" s="31"/>
      <c r="AX159" s="33"/>
      <c r="AY159" s="31"/>
      <c r="AZ159" s="33"/>
      <c r="BA159" s="31"/>
      <c r="BB159" s="33"/>
      <c r="BC159" s="31"/>
      <c r="BD159" s="33"/>
      <c r="BE159" s="31"/>
    </row>
    <row r="160" spans="1:57" x14ac:dyDescent="0.25">
      <c r="A160" s="13" t="s">
        <v>16</v>
      </c>
      <c r="B160">
        <v>7</v>
      </c>
      <c r="C160">
        <v>160</v>
      </c>
      <c r="D160" s="32">
        <v>1.07064130599997</v>
      </c>
      <c r="E160" s="30">
        <v>1.07286593200001</v>
      </c>
      <c r="F160" s="32">
        <v>1.33827010599998</v>
      </c>
      <c r="G160" s="30">
        <v>1.34840682800017</v>
      </c>
      <c r="H160" s="32">
        <v>1.6461376470001501</v>
      </c>
      <c r="I160" s="30">
        <v>1.67493807699997</v>
      </c>
      <c r="J160" s="32">
        <v>2.1946020899999801</v>
      </c>
      <c r="K160" s="30">
        <v>2.2162830790000498</v>
      </c>
      <c r="L160" s="32">
        <v>2.5265504349999901</v>
      </c>
      <c r="M160" s="30">
        <v>2.5614352650000001</v>
      </c>
      <c r="N160" s="32">
        <v>2.85009449400013</v>
      </c>
      <c r="O160" s="30">
        <v>2.9007944320001098</v>
      </c>
      <c r="P160" s="32">
        <v>3.5878087109999699</v>
      </c>
      <c r="Q160" s="30">
        <v>3.6303220890001699</v>
      </c>
      <c r="R160" s="32"/>
      <c r="S160" s="30"/>
      <c r="T160" s="32"/>
      <c r="V160" s="32"/>
      <c r="W160" s="30"/>
      <c r="X160" s="32"/>
      <c r="Y160" s="30"/>
      <c r="Z160" s="32"/>
      <c r="AA160" s="30"/>
      <c r="AB160" s="32"/>
      <c r="AC160" s="30"/>
      <c r="AD160" s="37">
        <f t="shared" si="42"/>
        <v>2.5596807830002</v>
      </c>
      <c r="AE160" s="44">
        <f t="shared" si="36"/>
        <v>0.26540417399996996</v>
      </c>
      <c r="AF160" s="44">
        <f t="shared" si="37"/>
        <v>0.29773081899998011</v>
      </c>
      <c r="AG160" s="44">
        <f t="shared" si="38"/>
        <v>0.51966401300001008</v>
      </c>
      <c r="AH160" s="44">
        <f t="shared" si="39"/>
        <v>0.31026735599994026</v>
      </c>
      <c r="AI160" s="44">
        <f t="shared" si="40"/>
        <v>0.28865922900012997</v>
      </c>
      <c r="AJ160" s="44">
        <f t="shared" si="41"/>
        <v>0.68701427899986012</v>
      </c>
      <c r="AK160" s="30"/>
      <c r="AL160" s="47">
        <f t="shared" ref="AL160:AL223" si="44">E160-D160</f>
        <v>2.2246260000400309E-3</v>
      </c>
      <c r="AM160" s="47">
        <f t="shared" ref="AM160:AM223" si="45">G160-F160</f>
        <v>1.0136722000190002E-2</v>
      </c>
      <c r="AN160" s="47">
        <f t="shared" ref="AN160:AN223" si="46">I160-H160</f>
        <v>2.880042999981991E-2</v>
      </c>
      <c r="AO160" s="47">
        <f t="shared" ref="AO160:AO223" si="47">K160-J160</f>
        <v>2.1680989000069761E-2</v>
      </c>
      <c r="AP160" s="47">
        <f t="shared" ref="AP160:AP223" si="48">M160-L160</f>
        <v>3.488483000000997E-2</v>
      </c>
      <c r="AQ160" s="47">
        <f t="shared" ref="AQ160:AQ223" si="49">O160-N160</f>
        <v>5.0699937999979738E-2</v>
      </c>
      <c r="AR160" s="48">
        <f t="shared" si="43"/>
        <v>4.2513378000200053E-2</v>
      </c>
      <c r="AS160" s="30"/>
      <c r="AT160" s="32"/>
      <c r="AU160" s="30"/>
      <c r="AV160" s="32"/>
      <c r="AW160" s="30"/>
      <c r="AX160" s="32"/>
      <c r="AY160" s="30"/>
      <c r="AZ160" s="32"/>
      <c r="BA160" s="30"/>
      <c r="BB160" s="32"/>
      <c r="BC160" s="30"/>
      <c r="BD160" s="32"/>
      <c r="BE160" s="30"/>
    </row>
    <row r="161" spans="1:57" x14ac:dyDescent="0.25">
      <c r="A161" s="13" t="s">
        <v>16</v>
      </c>
      <c r="B161">
        <v>7</v>
      </c>
      <c r="C161">
        <v>161</v>
      </c>
      <c r="D161" s="33">
        <v>1.2277541280000099</v>
      </c>
      <c r="E161" s="31">
        <v>1.2421100649999</v>
      </c>
      <c r="F161" s="33">
        <v>1.50038777200006</v>
      </c>
      <c r="G161" s="31">
        <v>1.5185911589999199</v>
      </c>
      <c r="H161" s="33">
        <v>1.7497365310000501</v>
      </c>
      <c r="I161" s="31">
        <v>1.7835375649999601</v>
      </c>
      <c r="J161" s="33">
        <v>2.3273562189999599</v>
      </c>
      <c r="K161" s="31">
        <v>2.35437485700003</v>
      </c>
      <c r="L161" s="33">
        <v>2.6305728219999698</v>
      </c>
      <c r="M161" s="31">
        <v>2.6521472009999298</v>
      </c>
      <c r="N161" s="33">
        <v>2.9099217929999601</v>
      </c>
      <c r="O161" s="31">
        <v>2.9438686060000201</v>
      </c>
      <c r="P161" s="33">
        <v>3.5420314719999602</v>
      </c>
      <c r="Q161" s="31">
        <v>3.57621438799992</v>
      </c>
      <c r="R161" s="33"/>
      <c r="S161" s="31"/>
      <c r="T161" s="33"/>
      <c r="V161" s="33"/>
      <c r="W161" s="31"/>
      <c r="X161" s="33"/>
      <c r="Y161" s="31"/>
      <c r="Z161" s="33"/>
      <c r="AA161" s="31"/>
      <c r="AB161" s="33"/>
      <c r="AC161" s="31"/>
      <c r="AD161" s="37">
        <f t="shared" si="42"/>
        <v>2.3484602599999098</v>
      </c>
      <c r="AE161" s="44">
        <f t="shared" si="36"/>
        <v>0.25827770700016006</v>
      </c>
      <c r="AF161" s="44">
        <f t="shared" si="37"/>
        <v>0.23114537200013019</v>
      </c>
      <c r="AG161" s="44">
        <f t="shared" si="38"/>
        <v>0.54381865399999985</v>
      </c>
      <c r="AH161" s="44">
        <f t="shared" si="39"/>
        <v>0.27619796499993976</v>
      </c>
      <c r="AI161" s="44">
        <f t="shared" si="40"/>
        <v>0.25777459200003028</v>
      </c>
      <c r="AJ161" s="44">
        <f t="shared" si="41"/>
        <v>0.59816286599994006</v>
      </c>
      <c r="AK161" s="31"/>
      <c r="AL161" s="47">
        <f t="shared" si="44"/>
        <v>1.4355936999890018E-2</v>
      </c>
      <c r="AM161" s="47">
        <f t="shared" si="45"/>
        <v>1.8203386999859905E-2</v>
      </c>
      <c r="AN161" s="47">
        <f t="shared" si="46"/>
        <v>3.3801033999909968E-2</v>
      </c>
      <c r="AO161" s="47">
        <f t="shared" si="47"/>
        <v>2.7018638000070094E-2</v>
      </c>
      <c r="AP161" s="47">
        <f t="shared" si="48"/>
        <v>2.1574378999960064E-2</v>
      </c>
      <c r="AQ161" s="47">
        <f t="shared" si="49"/>
        <v>3.3946813000059972E-2</v>
      </c>
      <c r="AR161" s="48">
        <f t="shared" si="43"/>
        <v>3.4182915999959818E-2</v>
      </c>
      <c r="AS161" s="31"/>
      <c r="AT161" s="33"/>
      <c r="AU161" s="31"/>
      <c r="AV161" s="33"/>
      <c r="AW161" s="31"/>
      <c r="AX161" s="33"/>
      <c r="AY161" s="31"/>
      <c r="AZ161" s="33"/>
      <c r="BA161" s="31"/>
      <c r="BB161" s="33"/>
      <c r="BC161" s="31"/>
      <c r="BD161" s="33"/>
      <c r="BE161" s="31"/>
    </row>
    <row r="162" spans="1:57" x14ac:dyDescent="0.25">
      <c r="A162" s="13" t="s">
        <v>16</v>
      </c>
      <c r="B162">
        <v>7</v>
      </c>
      <c r="C162">
        <v>162</v>
      </c>
      <c r="D162" s="32">
        <v>0.99517265299982605</v>
      </c>
      <c r="E162" s="30">
        <v>1.0297785049999599</v>
      </c>
      <c r="F162" s="32">
        <v>1.2746151339999801</v>
      </c>
      <c r="G162" s="30">
        <v>1.29299293599979</v>
      </c>
      <c r="H162" s="32">
        <v>1.5513469899999499</v>
      </c>
      <c r="I162" s="30">
        <v>1.585776785</v>
      </c>
      <c r="J162" s="32">
        <v>2.18315949199995</v>
      </c>
      <c r="K162" s="30">
        <v>2.1934545439998998</v>
      </c>
      <c r="L162" s="32">
        <v>2.4736872019998302</v>
      </c>
      <c r="M162" s="30">
        <v>2.4920160029998799</v>
      </c>
      <c r="N162" s="32">
        <v>2.7676843419999302</v>
      </c>
      <c r="O162" s="30">
        <v>2.8017517849998499</v>
      </c>
      <c r="P162" s="32">
        <v>3.4891071170000001</v>
      </c>
      <c r="Q162" s="30">
        <v>3.4999657039997998</v>
      </c>
      <c r="R162" s="32"/>
      <c r="S162" s="30"/>
      <c r="T162" s="32"/>
      <c r="V162" s="32"/>
      <c r="W162" s="30"/>
      <c r="X162" s="32"/>
      <c r="Y162" s="30"/>
      <c r="Z162" s="32"/>
      <c r="AA162" s="30"/>
      <c r="AB162" s="32"/>
      <c r="AC162" s="30"/>
      <c r="AD162" s="37">
        <f t="shared" si="42"/>
        <v>2.5047930509999738</v>
      </c>
      <c r="AE162" s="44">
        <f t="shared" si="36"/>
        <v>0.24483662900002012</v>
      </c>
      <c r="AF162" s="44">
        <f t="shared" si="37"/>
        <v>0.25835405400015987</v>
      </c>
      <c r="AG162" s="44">
        <f t="shared" si="38"/>
        <v>0.59738270699995</v>
      </c>
      <c r="AH162" s="44">
        <f t="shared" si="39"/>
        <v>0.28023265799993036</v>
      </c>
      <c r="AI162" s="44">
        <f t="shared" si="40"/>
        <v>0.27566833900005028</v>
      </c>
      <c r="AJ162" s="44">
        <f t="shared" si="41"/>
        <v>0.6873553320001502</v>
      </c>
      <c r="AK162" s="30"/>
      <c r="AL162" s="47">
        <f t="shared" si="44"/>
        <v>3.4605852000133885E-2</v>
      </c>
      <c r="AM162" s="47">
        <f t="shared" si="45"/>
        <v>1.8377801999809984E-2</v>
      </c>
      <c r="AN162" s="47">
        <f t="shared" si="46"/>
        <v>3.4429795000050056E-2</v>
      </c>
      <c r="AO162" s="47">
        <f t="shared" si="47"/>
        <v>1.0295051999949845E-2</v>
      </c>
      <c r="AP162" s="47">
        <f t="shared" si="48"/>
        <v>1.8328801000049744E-2</v>
      </c>
      <c r="AQ162" s="47">
        <f t="shared" si="49"/>
        <v>3.4067442999919706E-2</v>
      </c>
      <c r="AR162" s="48">
        <f t="shared" si="43"/>
        <v>1.0858586999799691E-2</v>
      </c>
      <c r="AS162" s="30"/>
      <c r="AT162" s="32"/>
      <c r="AU162" s="30"/>
      <c r="AV162" s="32"/>
      <c r="AW162" s="30"/>
      <c r="AX162" s="32"/>
      <c r="AY162" s="30"/>
      <c r="AZ162" s="32"/>
      <c r="BA162" s="30"/>
      <c r="BB162" s="32"/>
      <c r="BC162" s="30"/>
      <c r="BD162" s="32"/>
      <c r="BE162" s="30"/>
    </row>
    <row r="163" spans="1:57" x14ac:dyDescent="0.25">
      <c r="A163" s="13" t="s">
        <v>16</v>
      </c>
      <c r="B163">
        <v>7</v>
      </c>
      <c r="C163">
        <v>163</v>
      </c>
      <c r="D163" s="33">
        <v>0.99248858999999301</v>
      </c>
      <c r="E163" s="31">
        <v>1.0104418189998701</v>
      </c>
      <c r="F163" s="33">
        <v>1.25984317699999</v>
      </c>
      <c r="G163" s="31">
        <v>1.2860960909999899</v>
      </c>
      <c r="H163" s="33">
        <v>1.5635897359998101</v>
      </c>
      <c r="I163" s="31">
        <v>1.5849259339997801</v>
      </c>
      <c r="J163" s="33">
        <v>2.1115097389999802</v>
      </c>
      <c r="K163" s="31">
        <v>2.13187124799992</v>
      </c>
      <c r="L163" s="33">
        <v>2.3925147369998201</v>
      </c>
      <c r="M163" s="31">
        <v>2.4106210899999398</v>
      </c>
      <c r="N163" s="33">
        <v>2.6943965049999798</v>
      </c>
      <c r="O163" s="31">
        <v>2.7167856739999898</v>
      </c>
      <c r="P163" s="33">
        <v>3.3466944659999101</v>
      </c>
      <c r="Q163" s="31">
        <v>3.3498838339999102</v>
      </c>
      <c r="R163" s="33"/>
      <c r="S163" s="31"/>
      <c r="T163" s="33"/>
      <c r="V163" s="33"/>
      <c r="W163" s="31"/>
      <c r="X163" s="33"/>
      <c r="Y163" s="31"/>
      <c r="Z163" s="33"/>
      <c r="AA163" s="31"/>
      <c r="AB163" s="33"/>
      <c r="AC163" s="31"/>
      <c r="AD163" s="37">
        <f t="shared" si="42"/>
        <v>2.3573952439999171</v>
      </c>
      <c r="AE163" s="44">
        <f t="shared" si="36"/>
        <v>0.24940135800011998</v>
      </c>
      <c r="AF163" s="44">
        <f t="shared" si="37"/>
        <v>0.27749364499982021</v>
      </c>
      <c r="AG163" s="44">
        <f t="shared" si="38"/>
        <v>0.52658380500020008</v>
      </c>
      <c r="AH163" s="44">
        <f t="shared" si="39"/>
        <v>0.26064348899990009</v>
      </c>
      <c r="AI163" s="44">
        <f t="shared" si="40"/>
        <v>0.28377541500004</v>
      </c>
      <c r="AJ163" s="44">
        <f t="shared" si="41"/>
        <v>0.62990879199992023</v>
      </c>
      <c r="AK163" s="31"/>
      <c r="AL163" s="47">
        <f t="shared" si="44"/>
        <v>1.7953228999877058E-2</v>
      </c>
      <c r="AM163" s="47">
        <f t="shared" si="45"/>
        <v>2.625291399999985E-2</v>
      </c>
      <c r="AN163" s="47">
        <f t="shared" si="46"/>
        <v>2.1336197999969997E-2</v>
      </c>
      <c r="AO163" s="47">
        <f t="shared" si="47"/>
        <v>2.0361508999939826E-2</v>
      </c>
      <c r="AP163" s="47">
        <f t="shared" si="48"/>
        <v>1.8106353000119757E-2</v>
      </c>
      <c r="AQ163" s="47">
        <f t="shared" si="49"/>
        <v>2.2389169000009979E-2</v>
      </c>
      <c r="AR163" s="48">
        <f t="shared" si="43"/>
        <v>3.1893680000001368E-3</v>
      </c>
      <c r="AS163" s="31"/>
      <c r="AT163" s="33"/>
      <c r="AU163" s="31"/>
      <c r="AV163" s="33"/>
      <c r="AW163" s="31"/>
      <c r="AX163" s="33"/>
      <c r="AY163" s="31"/>
      <c r="AZ163" s="33"/>
      <c r="BA163" s="31"/>
      <c r="BB163" s="33"/>
      <c r="BC163" s="31"/>
      <c r="BD163" s="33"/>
      <c r="BE163" s="31"/>
    </row>
    <row r="164" spans="1:57" x14ac:dyDescent="0.25">
      <c r="A164" s="13" t="s">
        <v>16</v>
      </c>
      <c r="B164">
        <v>7</v>
      </c>
      <c r="C164">
        <v>164</v>
      </c>
      <c r="D164" s="32">
        <v>0.83765202700010299</v>
      </c>
      <c r="E164" s="30">
        <v>0.85630866599990396</v>
      </c>
      <c r="F164" s="32">
        <v>1.1054946419999301</v>
      </c>
      <c r="G164" s="30">
        <v>1.11576396100008</v>
      </c>
      <c r="H164" s="32">
        <v>1.4049443060000599</v>
      </c>
      <c r="I164" s="30">
        <v>1.42424624299997</v>
      </c>
      <c r="J164" s="32">
        <v>1.95011641499991</v>
      </c>
      <c r="K164" s="30">
        <v>1.9526264660000801</v>
      </c>
      <c r="L164" s="32">
        <v>2.2292465039999998</v>
      </c>
      <c r="M164" s="30">
        <v>2.2368607240000502</v>
      </c>
      <c r="N164" s="32">
        <v>2.50479525700006</v>
      </c>
      <c r="O164" s="30">
        <v>2.5401828589999602</v>
      </c>
      <c r="P164" s="32">
        <v>3.26228114600007</v>
      </c>
      <c r="Q164" s="30">
        <v>3.28867275700008</v>
      </c>
      <c r="R164" s="32"/>
      <c r="S164" s="30"/>
      <c r="T164" s="32"/>
      <c r="V164" s="32"/>
      <c r="W164" s="30"/>
      <c r="X164" s="32"/>
      <c r="Y164" s="30"/>
      <c r="Z164" s="32"/>
      <c r="AA164" s="30"/>
      <c r="AB164" s="32"/>
      <c r="AC164" s="30"/>
      <c r="AD164" s="37">
        <f t="shared" si="42"/>
        <v>2.4510207299999771</v>
      </c>
      <c r="AE164" s="44">
        <f t="shared" si="36"/>
        <v>0.24918597600002612</v>
      </c>
      <c r="AF164" s="44">
        <f t="shared" si="37"/>
        <v>0.28918034499997991</v>
      </c>
      <c r="AG164" s="44">
        <f t="shared" si="38"/>
        <v>0.52587017199993991</v>
      </c>
      <c r="AH164" s="44">
        <f t="shared" si="39"/>
        <v>0.27662003799991974</v>
      </c>
      <c r="AI164" s="44">
        <f t="shared" si="40"/>
        <v>0.2679345330000098</v>
      </c>
      <c r="AJ164" s="44">
        <f t="shared" si="41"/>
        <v>0.72209828700010981</v>
      </c>
      <c r="AK164" s="30"/>
      <c r="AL164" s="47">
        <f t="shared" si="44"/>
        <v>1.8656638999800967E-2</v>
      </c>
      <c r="AM164" s="47">
        <f t="shared" si="45"/>
        <v>1.0269319000149935E-2</v>
      </c>
      <c r="AN164" s="47">
        <f t="shared" si="46"/>
        <v>1.9301936999910119E-2</v>
      </c>
      <c r="AO164" s="47">
        <f t="shared" si="47"/>
        <v>2.5100510001700993E-3</v>
      </c>
      <c r="AP164" s="47">
        <f t="shared" si="48"/>
        <v>7.614220000050409E-3</v>
      </c>
      <c r="AQ164" s="47">
        <f t="shared" si="49"/>
        <v>3.5387601999900209E-2</v>
      </c>
      <c r="AR164" s="48">
        <f t="shared" si="43"/>
        <v>2.6391611000009974E-2</v>
      </c>
      <c r="AS164" s="30"/>
      <c r="AT164" s="32"/>
      <c r="AU164" s="30"/>
      <c r="AV164" s="32"/>
      <c r="AW164" s="30"/>
      <c r="AX164" s="32"/>
      <c r="AY164" s="30"/>
      <c r="AZ164" s="32"/>
      <c r="BA164" s="30"/>
      <c r="BB164" s="32"/>
      <c r="BC164" s="30"/>
      <c r="BD164" s="32"/>
      <c r="BE164" s="30"/>
    </row>
    <row r="165" spans="1:57" x14ac:dyDescent="0.25">
      <c r="A165" s="13" t="s">
        <v>16</v>
      </c>
      <c r="B165">
        <v>7</v>
      </c>
      <c r="C165">
        <v>165</v>
      </c>
      <c r="D165" s="33">
        <v>1.0062082969998301</v>
      </c>
      <c r="E165" s="31">
        <v>1.0160512979998599</v>
      </c>
      <c r="F165" s="33">
        <v>1.29204932099992</v>
      </c>
      <c r="G165" s="31">
        <v>1.3105800439998301</v>
      </c>
      <c r="H165" s="33">
        <v>1.5589443110000001</v>
      </c>
      <c r="I165" s="31">
        <v>1.58511983399989</v>
      </c>
      <c r="J165" s="33">
        <v>2.0760598059998698</v>
      </c>
      <c r="K165" s="31">
        <v>2.0862189629999599</v>
      </c>
      <c r="L165" s="33">
        <v>2.3384871949999702</v>
      </c>
      <c r="M165" s="31">
        <v>2.36077261900004</v>
      </c>
      <c r="N165" s="33">
        <v>2.6603298259999502</v>
      </c>
      <c r="O165" s="31">
        <v>2.6819263979998502</v>
      </c>
      <c r="P165" s="33">
        <v>3.4570492889999902</v>
      </c>
      <c r="Q165" s="31">
        <v>3.47863495499996</v>
      </c>
      <c r="R165" s="33"/>
      <c r="S165" s="31"/>
      <c r="T165" s="33"/>
      <c r="V165" s="33"/>
      <c r="W165" s="31"/>
      <c r="X165" s="33"/>
      <c r="Y165" s="31"/>
      <c r="Z165" s="33"/>
      <c r="AA165" s="31"/>
      <c r="AB165" s="33"/>
      <c r="AC165" s="31"/>
      <c r="AD165" s="37">
        <f t="shared" si="42"/>
        <v>2.47242665800013</v>
      </c>
      <c r="AE165" s="44">
        <f t="shared" si="36"/>
        <v>0.27599802300006004</v>
      </c>
      <c r="AF165" s="44">
        <f t="shared" si="37"/>
        <v>0.24836426700017</v>
      </c>
      <c r="AG165" s="44">
        <f t="shared" si="38"/>
        <v>0.49093997199997985</v>
      </c>
      <c r="AH165" s="44">
        <f t="shared" si="39"/>
        <v>0.25226823200001025</v>
      </c>
      <c r="AI165" s="44">
        <f t="shared" si="40"/>
        <v>0.29955720699991017</v>
      </c>
      <c r="AJ165" s="44">
        <f t="shared" si="41"/>
        <v>0.77512289100013998</v>
      </c>
      <c r="AK165" s="31"/>
      <c r="AL165" s="47">
        <f t="shared" si="44"/>
        <v>9.8430010000298829E-3</v>
      </c>
      <c r="AM165" s="47">
        <f t="shared" si="45"/>
        <v>1.8530722999910099E-2</v>
      </c>
      <c r="AN165" s="47">
        <f t="shared" si="46"/>
        <v>2.61755229998899E-2</v>
      </c>
      <c r="AO165" s="47">
        <f t="shared" si="47"/>
        <v>1.0159157000090069E-2</v>
      </c>
      <c r="AP165" s="47">
        <f t="shared" si="48"/>
        <v>2.2285424000069831E-2</v>
      </c>
      <c r="AQ165" s="47">
        <f t="shared" si="49"/>
        <v>2.159657199990006E-2</v>
      </c>
      <c r="AR165" s="48">
        <f t="shared" si="43"/>
        <v>2.1585665999969805E-2</v>
      </c>
      <c r="AS165" s="31"/>
      <c r="AT165" s="33"/>
      <c r="AU165" s="31"/>
      <c r="AV165" s="33"/>
      <c r="AW165" s="31"/>
      <c r="AX165" s="33"/>
      <c r="AY165" s="31"/>
      <c r="AZ165" s="33"/>
      <c r="BA165" s="31"/>
      <c r="BB165" s="33"/>
      <c r="BC165" s="31"/>
      <c r="BD165" s="33"/>
      <c r="BE165" s="31"/>
    </row>
    <row r="166" spans="1:57" s="2" customFormat="1" x14ac:dyDescent="0.25">
      <c r="A166" s="9" t="s">
        <v>16</v>
      </c>
      <c r="B166" s="2">
        <v>7</v>
      </c>
      <c r="C166" s="2">
        <v>166</v>
      </c>
      <c r="D166" s="32">
        <v>8.4621713669998808</v>
      </c>
      <c r="E166" s="30">
        <v>8.4769329999999101</v>
      </c>
      <c r="F166" s="32">
        <v>8.7483505399998194</v>
      </c>
      <c r="G166" s="30">
        <v>8.7595579549999893</v>
      </c>
      <c r="H166" s="32">
        <v>9.0094138519998506</v>
      </c>
      <c r="I166" s="30">
        <v>9.0298721340000103</v>
      </c>
      <c r="J166" s="32">
        <v>9.6034048950000397</v>
      </c>
      <c r="K166" s="30">
        <v>9.6297129679999198</v>
      </c>
      <c r="L166" s="32">
        <v>9.9146630220000098</v>
      </c>
      <c r="M166" s="30">
        <v>9.9282327589999095</v>
      </c>
      <c r="N166" s="32">
        <v>10.191818903</v>
      </c>
      <c r="O166" s="30">
        <v>10.2020260909998</v>
      </c>
      <c r="P166" s="32">
        <v>10.8002231769999</v>
      </c>
      <c r="Q166" s="30">
        <v>10.818845168999999</v>
      </c>
      <c r="R166" s="32"/>
      <c r="S166" s="30"/>
      <c r="T166" s="32"/>
      <c r="V166" s="32"/>
      <c r="W166" s="30"/>
      <c r="X166" s="32"/>
      <c r="Y166" s="30"/>
      <c r="Z166" s="32"/>
      <c r="AA166" s="30"/>
      <c r="AB166" s="32"/>
      <c r="AC166" s="30"/>
      <c r="AD166" s="37">
        <f t="shared" si="42"/>
        <v>2.3566738020001186</v>
      </c>
      <c r="AE166" s="44">
        <f t="shared" si="36"/>
        <v>0.27141753999990925</v>
      </c>
      <c r="AF166" s="44">
        <f t="shared" si="37"/>
        <v>0.24985589699986122</v>
      </c>
      <c r="AG166" s="44">
        <f t="shared" si="38"/>
        <v>0.57353276100002937</v>
      </c>
      <c r="AH166" s="44">
        <f t="shared" si="39"/>
        <v>0.28495005400008999</v>
      </c>
      <c r="AI166" s="44">
        <f t="shared" si="40"/>
        <v>0.26358614400009017</v>
      </c>
      <c r="AJ166" s="44">
        <f t="shared" si="41"/>
        <v>0.59819708600010024</v>
      </c>
      <c r="AK166" s="30"/>
      <c r="AL166" s="47">
        <f t="shared" si="44"/>
        <v>1.4761633000029306E-2</v>
      </c>
      <c r="AM166" s="47">
        <f t="shared" si="45"/>
        <v>1.1207415000169973E-2</v>
      </c>
      <c r="AN166" s="47">
        <f t="shared" si="46"/>
        <v>2.0458282000159755E-2</v>
      </c>
      <c r="AO166" s="47">
        <f t="shared" si="47"/>
        <v>2.6308072999880139E-2</v>
      </c>
      <c r="AP166" s="47">
        <f t="shared" si="48"/>
        <v>1.3569736999899717E-2</v>
      </c>
      <c r="AQ166" s="47">
        <f t="shared" si="49"/>
        <v>1.0207187999800027E-2</v>
      </c>
      <c r="AR166" s="48">
        <f t="shared" si="43"/>
        <v>1.8621992000099397E-2</v>
      </c>
      <c r="AS166" s="30"/>
      <c r="AT166" s="32"/>
      <c r="AU166" s="30"/>
      <c r="AV166" s="32"/>
      <c r="AW166" s="30"/>
      <c r="AX166" s="32"/>
      <c r="AY166" s="30"/>
      <c r="AZ166" s="32"/>
      <c r="BA166" s="30"/>
      <c r="BB166" s="32"/>
      <c r="BC166" s="30"/>
      <c r="BD166" s="32"/>
      <c r="BE166" s="30"/>
    </row>
    <row r="167" spans="1:57" s="2" customFormat="1" x14ac:dyDescent="0.25">
      <c r="A167" s="9" t="s">
        <v>16</v>
      </c>
      <c r="B167" s="2">
        <v>7</v>
      </c>
      <c r="C167" s="2">
        <v>167</v>
      </c>
      <c r="D167" s="33">
        <v>0.90348526000002405</v>
      </c>
      <c r="E167" s="31">
        <v>0.930354949000047</v>
      </c>
      <c r="F167" s="33">
        <v>1.24107463199993</v>
      </c>
      <c r="G167" s="31">
        <v>1.2595606239999499</v>
      </c>
      <c r="H167" s="33">
        <v>1.54565192599989</v>
      </c>
      <c r="I167" s="31">
        <v>1.5753048950000399</v>
      </c>
      <c r="J167" s="33">
        <v>2.10251937499992</v>
      </c>
      <c r="K167" s="31">
        <v>2.11287166700003</v>
      </c>
      <c r="L167" s="33">
        <v>2.3798066649999301</v>
      </c>
      <c r="M167" s="31">
        <v>2.3983384359999</v>
      </c>
      <c r="N167" s="33">
        <v>2.6472315649998501</v>
      </c>
      <c r="O167" s="31">
        <v>2.6575631260000101</v>
      </c>
      <c r="P167" s="33">
        <v>3.23787244200002</v>
      </c>
      <c r="Q167" s="31">
        <v>3.2411685109998398</v>
      </c>
      <c r="R167" s="33"/>
      <c r="S167" s="31"/>
      <c r="T167" s="33"/>
      <c r="V167" s="33"/>
      <c r="W167" s="31"/>
      <c r="X167" s="33"/>
      <c r="Y167" s="31"/>
      <c r="Z167" s="33"/>
      <c r="AA167" s="31"/>
      <c r="AB167" s="33"/>
      <c r="AC167" s="31"/>
      <c r="AD167" s="37">
        <f t="shared" si="42"/>
        <v>2.3376832509998158</v>
      </c>
      <c r="AE167" s="44">
        <f t="shared" si="36"/>
        <v>0.31071968299988295</v>
      </c>
      <c r="AF167" s="44">
        <f t="shared" si="37"/>
        <v>0.28609130199994004</v>
      </c>
      <c r="AG167" s="44">
        <f t="shared" si="38"/>
        <v>0.52721447999988014</v>
      </c>
      <c r="AH167" s="44">
        <f t="shared" si="39"/>
        <v>0.26693499799990006</v>
      </c>
      <c r="AI167" s="44">
        <f t="shared" si="40"/>
        <v>0.24889312899995009</v>
      </c>
      <c r="AJ167" s="44">
        <f t="shared" si="41"/>
        <v>0.5803093160000099</v>
      </c>
      <c r="AK167" s="31"/>
      <c r="AL167" s="47">
        <f t="shared" si="44"/>
        <v>2.6869689000022956E-2</v>
      </c>
      <c r="AM167" s="47">
        <f t="shared" si="45"/>
        <v>1.8485992000019991E-2</v>
      </c>
      <c r="AN167" s="47">
        <f t="shared" si="46"/>
        <v>2.9652969000149909E-2</v>
      </c>
      <c r="AO167" s="47">
        <f t="shared" si="47"/>
        <v>1.0352292000110008E-2</v>
      </c>
      <c r="AP167" s="47">
        <f t="shared" si="48"/>
        <v>1.8531770999969943E-2</v>
      </c>
      <c r="AQ167" s="47">
        <f t="shared" si="49"/>
        <v>1.0331561000159972E-2</v>
      </c>
      <c r="AR167" s="48">
        <f t="shared" si="43"/>
        <v>3.2960689998198234E-3</v>
      </c>
      <c r="AS167" s="31"/>
      <c r="AT167" s="33"/>
      <c r="AU167" s="31"/>
      <c r="AV167" s="33"/>
      <c r="AW167" s="31"/>
      <c r="AX167" s="33"/>
      <c r="AY167" s="31"/>
      <c r="AZ167" s="33"/>
      <c r="BA167" s="31"/>
      <c r="BB167" s="33"/>
      <c r="BC167" s="31"/>
      <c r="BD167" s="33"/>
      <c r="BE167" s="31"/>
    </row>
    <row r="168" spans="1:57" s="2" customFormat="1" x14ac:dyDescent="0.25">
      <c r="A168" s="9" t="s">
        <v>16</v>
      </c>
      <c r="B168" s="2">
        <v>7</v>
      </c>
      <c r="C168" s="2">
        <v>168</v>
      </c>
      <c r="D168" s="32">
        <v>0.88378208199992503</v>
      </c>
      <c r="E168" s="30">
        <v>0.89425526100012498</v>
      </c>
      <c r="F168" s="32">
        <v>1.1599867760000899</v>
      </c>
      <c r="G168" s="30">
        <v>1.1703421380000201</v>
      </c>
      <c r="H168" s="32">
        <v>1.4398669300000999</v>
      </c>
      <c r="I168" s="30">
        <v>1.45461646100011</v>
      </c>
      <c r="J168" s="32">
        <v>2.12113703399995</v>
      </c>
      <c r="K168" s="30">
        <v>2.1305717729999198</v>
      </c>
      <c r="L168" s="32">
        <v>2.3755395830000898</v>
      </c>
      <c r="M168" s="30">
        <v>2.3884595320000699</v>
      </c>
      <c r="N168" s="32">
        <v>2.6714122509999898</v>
      </c>
      <c r="O168" s="30">
        <v>2.7048919789999601</v>
      </c>
      <c r="P168" s="32">
        <v>3.5329378189999199</v>
      </c>
      <c r="Q168" s="30">
        <v>3.53592688100002</v>
      </c>
      <c r="R168" s="32"/>
      <c r="S168" s="30"/>
      <c r="T168" s="32"/>
      <c r="V168" s="32"/>
      <c r="W168" s="30"/>
      <c r="X168" s="32"/>
      <c r="Y168" s="30"/>
      <c r="Z168" s="32"/>
      <c r="AA168" s="30"/>
      <c r="AB168" s="32"/>
      <c r="AC168" s="30"/>
      <c r="AD168" s="37">
        <f t="shared" si="42"/>
        <v>2.6521447990000948</v>
      </c>
      <c r="AE168" s="44">
        <f t="shared" si="36"/>
        <v>0.26573151499996495</v>
      </c>
      <c r="AF168" s="44">
        <f t="shared" si="37"/>
        <v>0.26952479200007984</v>
      </c>
      <c r="AG168" s="44">
        <f t="shared" si="38"/>
        <v>0.66652057299984002</v>
      </c>
      <c r="AH168" s="44">
        <f t="shared" si="39"/>
        <v>0.24496781000016998</v>
      </c>
      <c r="AI168" s="44">
        <f t="shared" si="40"/>
        <v>0.28295271899991992</v>
      </c>
      <c r="AJ168" s="44">
        <f t="shared" si="41"/>
        <v>0.82804583999995973</v>
      </c>
      <c r="AK168" s="30"/>
      <c r="AL168" s="47">
        <f t="shared" si="44"/>
        <v>1.047317900019995E-2</v>
      </c>
      <c r="AM168" s="47">
        <f t="shared" si="45"/>
        <v>1.0355361999930146E-2</v>
      </c>
      <c r="AN168" s="47">
        <f t="shared" si="46"/>
        <v>1.4749531000010085E-2</v>
      </c>
      <c r="AO168" s="47">
        <f t="shared" si="47"/>
        <v>9.4347389999698272E-3</v>
      </c>
      <c r="AP168" s="47">
        <f t="shared" si="48"/>
        <v>1.2919948999980058E-2</v>
      </c>
      <c r="AQ168" s="47">
        <f t="shared" si="49"/>
        <v>3.3479727999970343E-2</v>
      </c>
      <c r="AR168" s="48">
        <f t="shared" si="43"/>
        <v>2.9890620001000734E-3</v>
      </c>
      <c r="AS168" s="30"/>
      <c r="AT168" s="32"/>
      <c r="AU168" s="30"/>
      <c r="AV168" s="32"/>
      <c r="AW168" s="30"/>
      <c r="AX168" s="32"/>
      <c r="AY168" s="30"/>
      <c r="AZ168" s="32"/>
      <c r="BA168" s="30"/>
      <c r="BB168" s="32"/>
      <c r="BC168" s="30"/>
      <c r="BD168" s="32"/>
      <c r="BE168" s="30"/>
    </row>
    <row r="169" spans="1:57" s="2" customFormat="1" x14ac:dyDescent="0.25">
      <c r="A169" s="9" t="s">
        <v>16</v>
      </c>
      <c r="B169" s="2">
        <v>7</v>
      </c>
      <c r="C169" s="2">
        <v>169</v>
      </c>
      <c r="D169" s="33">
        <v>0.97059746299987604</v>
      </c>
      <c r="E169" s="31">
        <v>0.988745003999838</v>
      </c>
      <c r="F169" s="33">
        <v>1.2540710929999901</v>
      </c>
      <c r="G169" s="31">
        <v>1.2741325519998501</v>
      </c>
      <c r="H169" s="33">
        <v>1.54101334400002</v>
      </c>
      <c r="I169" s="31">
        <v>1.5677121369999401</v>
      </c>
      <c r="J169" s="33">
        <v>2.02328850200001</v>
      </c>
      <c r="K169" s="31">
        <v>2.0503209399998901</v>
      </c>
      <c r="L169" s="33">
        <v>2.3520292179998701</v>
      </c>
      <c r="M169" s="31">
        <v>2.37062541599993</v>
      </c>
      <c r="N169" s="33">
        <v>2.60963000999981</v>
      </c>
      <c r="O169" s="31">
        <v>2.6279730219998698</v>
      </c>
      <c r="P169" s="33">
        <v>3.17334464299983</v>
      </c>
      <c r="Q169" s="31">
        <v>3.1915892719998702</v>
      </c>
      <c r="R169" s="33"/>
      <c r="S169" s="31"/>
      <c r="T169" s="33"/>
      <c r="V169" s="33"/>
      <c r="W169" s="31"/>
      <c r="X169" s="33"/>
      <c r="Y169" s="31"/>
      <c r="Z169" s="33"/>
      <c r="AA169" s="31"/>
      <c r="AB169" s="33"/>
      <c r="AC169" s="31"/>
      <c r="AD169" s="37">
        <f t="shared" si="42"/>
        <v>2.2209918089999943</v>
      </c>
      <c r="AE169" s="44">
        <f t="shared" si="36"/>
        <v>0.26532608900015209</v>
      </c>
      <c r="AF169" s="44">
        <f t="shared" si="37"/>
        <v>0.2668807920001699</v>
      </c>
      <c r="AG169" s="44">
        <f t="shared" si="38"/>
        <v>0.45557636500006993</v>
      </c>
      <c r="AH169" s="44">
        <f t="shared" si="39"/>
        <v>0.30170827799998001</v>
      </c>
      <c r="AI169" s="44">
        <f t="shared" si="40"/>
        <v>0.23900459399987994</v>
      </c>
      <c r="AJ169" s="44">
        <f t="shared" si="41"/>
        <v>0.54537162099996017</v>
      </c>
      <c r="AK169" s="31"/>
      <c r="AL169" s="47">
        <f t="shared" si="44"/>
        <v>1.8147540999961964E-2</v>
      </c>
      <c r="AM169" s="47">
        <f t="shared" si="45"/>
        <v>2.0061458999860005E-2</v>
      </c>
      <c r="AN169" s="47">
        <f t="shared" si="46"/>
        <v>2.6698792999920062E-2</v>
      </c>
      <c r="AO169" s="47">
        <f t="shared" si="47"/>
        <v>2.7032437999880088E-2</v>
      </c>
      <c r="AP169" s="47">
        <f t="shared" si="48"/>
        <v>1.859619800005996E-2</v>
      </c>
      <c r="AQ169" s="47">
        <f t="shared" si="49"/>
        <v>1.8343012000059833E-2</v>
      </c>
      <c r="AR169" s="48">
        <f t="shared" si="43"/>
        <v>1.8244629000040202E-2</v>
      </c>
      <c r="AS169" s="31"/>
      <c r="AT169" s="33"/>
      <c r="AU169" s="31"/>
      <c r="AV169" s="33"/>
      <c r="AW169" s="31"/>
      <c r="AX169" s="33"/>
      <c r="AY169" s="31"/>
      <c r="AZ169" s="33"/>
      <c r="BA169" s="31"/>
      <c r="BB169" s="33"/>
      <c r="BC169" s="31"/>
      <c r="BD169" s="33"/>
      <c r="BE169" s="31"/>
    </row>
    <row r="170" spans="1:57" s="2" customFormat="1" x14ac:dyDescent="0.25">
      <c r="A170" s="9" t="s">
        <v>16</v>
      </c>
      <c r="B170" s="2">
        <v>7</v>
      </c>
      <c r="C170" s="2">
        <v>170</v>
      </c>
      <c r="D170" s="32">
        <v>0.82401045200003797</v>
      </c>
      <c r="E170" s="30">
        <v>0.83812438299992198</v>
      </c>
      <c r="F170" s="32">
        <v>1.1536948870000201</v>
      </c>
      <c r="G170" s="30">
        <v>1.1719468930000401</v>
      </c>
      <c r="H170" s="32">
        <v>1.43414833699989</v>
      </c>
      <c r="I170" s="30">
        <v>1.45503630600001</v>
      </c>
      <c r="J170" s="32">
        <v>2.05016457400006</v>
      </c>
      <c r="K170" s="30">
        <v>2.0726318829999801</v>
      </c>
      <c r="L170" s="32">
        <v>2.3372398480000798</v>
      </c>
      <c r="M170" s="30">
        <v>2.34208307700009</v>
      </c>
      <c r="N170" s="32">
        <v>2.60507084799996</v>
      </c>
      <c r="O170" s="30">
        <v>2.6239915690000499</v>
      </c>
      <c r="P170" s="32">
        <v>3.2927814709998899</v>
      </c>
      <c r="Q170" s="30">
        <v>3.3063013099999798</v>
      </c>
      <c r="R170" s="32"/>
      <c r="S170" s="30"/>
      <c r="T170" s="32"/>
      <c r="V170" s="32"/>
      <c r="W170" s="30"/>
      <c r="X170" s="32"/>
      <c r="Y170" s="30"/>
      <c r="Z170" s="32"/>
      <c r="AA170" s="30"/>
      <c r="AB170" s="32"/>
      <c r="AC170" s="30"/>
      <c r="AD170" s="37">
        <f t="shared" si="42"/>
        <v>2.4822908579999421</v>
      </c>
      <c r="AE170" s="44">
        <f t="shared" si="36"/>
        <v>0.31557050400009812</v>
      </c>
      <c r="AF170" s="44">
        <f t="shared" si="37"/>
        <v>0.2622014439998499</v>
      </c>
      <c r="AG170" s="44">
        <f t="shared" si="38"/>
        <v>0.59512826800005003</v>
      </c>
      <c r="AH170" s="44">
        <f t="shared" si="39"/>
        <v>0.26460796500009964</v>
      </c>
      <c r="AI170" s="44">
        <f t="shared" si="40"/>
        <v>0.26298777099987003</v>
      </c>
      <c r="AJ170" s="44">
        <f t="shared" si="41"/>
        <v>0.66878990199984001</v>
      </c>
      <c r="AK170" s="30"/>
      <c r="AL170" s="47">
        <f t="shared" si="44"/>
        <v>1.4113930999884006E-2</v>
      </c>
      <c r="AM170" s="47">
        <f t="shared" si="45"/>
        <v>1.8252006000019971E-2</v>
      </c>
      <c r="AN170" s="47">
        <f t="shared" si="46"/>
        <v>2.0887969000120021E-2</v>
      </c>
      <c r="AO170" s="47">
        <f t="shared" si="47"/>
        <v>2.246730899992011E-2</v>
      </c>
      <c r="AP170" s="47">
        <f t="shared" si="48"/>
        <v>4.8432290000102185E-3</v>
      </c>
      <c r="AQ170" s="47">
        <f t="shared" si="49"/>
        <v>1.8920721000089902E-2</v>
      </c>
      <c r="AR170" s="48">
        <f t="shared" si="43"/>
        <v>1.3519839000089906E-2</v>
      </c>
      <c r="AS170" s="30"/>
      <c r="AT170" s="32"/>
      <c r="AU170" s="30"/>
      <c r="AV170" s="32"/>
      <c r="AW170" s="30"/>
      <c r="AX170" s="32"/>
      <c r="AY170" s="30"/>
      <c r="AZ170" s="32"/>
      <c r="BA170" s="30"/>
      <c r="BB170" s="32"/>
      <c r="BC170" s="30"/>
      <c r="BD170" s="32"/>
      <c r="BE170" s="30"/>
    </row>
    <row r="171" spans="1:57" s="2" customFormat="1" x14ac:dyDescent="0.25">
      <c r="A171" s="9" t="s">
        <v>16</v>
      </c>
      <c r="B171" s="2">
        <v>7</v>
      </c>
      <c r="C171" s="2">
        <v>171</v>
      </c>
      <c r="D171" s="33">
        <v>13.670313633999699</v>
      </c>
      <c r="E171" s="31">
        <v>13.709017308</v>
      </c>
      <c r="F171" s="33">
        <v>13.9262842069997</v>
      </c>
      <c r="G171" s="31">
        <v>13.935834571999701</v>
      </c>
      <c r="H171" s="33">
        <v>14.1441821319999</v>
      </c>
      <c r="I171" s="31">
        <v>14.157157075999701</v>
      </c>
      <c r="J171" s="33">
        <v>14.6372344800001</v>
      </c>
      <c r="K171" s="31">
        <v>14.647564979999901</v>
      </c>
      <c r="L171" s="33">
        <v>14.878627748999801</v>
      </c>
      <c r="M171" s="31">
        <v>14.891285872999999</v>
      </c>
      <c r="N171" s="33">
        <v>15.0842737419998</v>
      </c>
      <c r="O171" s="31">
        <v>15.1027733219998</v>
      </c>
      <c r="P171" s="33">
        <v>15.527214096</v>
      </c>
      <c r="Q171" s="31">
        <v>15.545477383000099</v>
      </c>
      <c r="R171" s="33"/>
      <c r="S171" s="31"/>
      <c r="T171" s="33"/>
      <c r="V171" s="33"/>
      <c r="W171" s="31"/>
      <c r="X171" s="33"/>
      <c r="Y171" s="31"/>
      <c r="Z171" s="33"/>
      <c r="AA171" s="31"/>
      <c r="AB171" s="33"/>
      <c r="AC171" s="31"/>
      <c r="AD171" s="37">
        <f t="shared" si="42"/>
        <v>1.8751637490004001</v>
      </c>
      <c r="AE171" s="44">
        <f t="shared" si="36"/>
        <v>0.21726689899969998</v>
      </c>
      <c r="AF171" s="44">
        <f t="shared" si="37"/>
        <v>0.20834756000019894</v>
      </c>
      <c r="AG171" s="44">
        <f t="shared" si="38"/>
        <v>0.480077404000399</v>
      </c>
      <c r="AH171" s="44">
        <f t="shared" si="39"/>
        <v>0.23106276899989986</v>
      </c>
      <c r="AI171" s="44">
        <f t="shared" si="40"/>
        <v>0.19298786899980058</v>
      </c>
      <c r="AJ171" s="44">
        <f t="shared" si="41"/>
        <v>0.42444077400019964</v>
      </c>
      <c r="AK171" s="31"/>
      <c r="AL171" s="47">
        <f t="shared" si="44"/>
        <v>3.8703674000300836E-2</v>
      </c>
      <c r="AM171" s="47">
        <f t="shared" si="45"/>
        <v>9.5503650000008378E-3</v>
      </c>
      <c r="AN171" s="47">
        <f t="shared" si="46"/>
        <v>1.2974943999800814E-2</v>
      </c>
      <c r="AO171" s="47">
        <f t="shared" si="47"/>
        <v>1.033049999980129E-2</v>
      </c>
      <c r="AP171" s="47">
        <f t="shared" si="48"/>
        <v>1.2658124000198612E-2</v>
      </c>
      <c r="AQ171" s="47">
        <f t="shared" si="49"/>
        <v>1.8499580000000293E-2</v>
      </c>
      <c r="AR171" s="48">
        <f t="shared" si="43"/>
        <v>1.8263287000099382E-2</v>
      </c>
      <c r="AS171" s="31"/>
      <c r="AT171" s="33"/>
      <c r="AU171" s="31"/>
      <c r="AV171" s="33"/>
      <c r="AW171" s="31"/>
      <c r="AX171" s="33"/>
      <c r="AY171" s="31"/>
      <c r="AZ171" s="33"/>
      <c r="BA171" s="31"/>
      <c r="BB171" s="33"/>
      <c r="BC171" s="31"/>
      <c r="BD171" s="33"/>
      <c r="BE171" s="31"/>
    </row>
    <row r="172" spans="1:57" s="2" customFormat="1" x14ac:dyDescent="0.25">
      <c r="A172" s="9" t="s">
        <v>16</v>
      </c>
      <c r="B172" s="2">
        <v>7</v>
      </c>
      <c r="C172" s="2">
        <v>172</v>
      </c>
      <c r="D172" s="32">
        <v>0.67923343999973396</v>
      </c>
      <c r="E172" s="30">
        <v>0.68217041899970299</v>
      </c>
      <c r="F172" s="32">
        <v>0.84910140900001296</v>
      </c>
      <c r="G172" s="30">
        <v>0.86783994799998199</v>
      </c>
      <c r="H172" s="32">
        <v>1.0416034889999499</v>
      </c>
      <c r="I172" s="30">
        <v>1.0551785939996901</v>
      </c>
      <c r="J172" s="32">
        <v>1.60165911499962</v>
      </c>
      <c r="K172" s="30">
        <v>1.61127854200003</v>
      </c>
      <c r="L172" s="32">
        <v>1.8052371879998601</v>
      </c>
      <c r="M172" s="30">
        <v>1.8086393759999699</v>
      </c>
      <c r="N172" s="32">
        <v>2.00467770799969</v>
      </c>
      <c r="O172" s="30">
        <v>2.0183367709996598</v>
      </c>
      <c r="P172" s="32">
        <v>2.6230472379997898</v>
      </c>
      <c r="Q172" s="30">
        <v>2.6355465100000401</v>
      </c>
      <c r="R172" s="32"/>
      <c r="S172" s="30"/>
      <c r="T172" s="32"/>
      <c r="V172" s="32"/>
      <c r="W172" s="30"/>
      <c r="X172" s="32"/>
      <c r="Y172" s="30"/>
      <c r="Z172" s="32"/>
      <c r="AA172" s="30"/>
      <c r="AB172" s="32"/>
      <c r="AC172" s="30"/>
      <c r="AD172" s="37">
        <f t="shared" si="42"/>
        <v>1.9563130700003062</v>
      </c>
      <c r="AE172" s="44">
        <f t="shared" si="36"/>
        <v>0.16693099000030998</v>
      </c>
      <c r="AF172" s="44">
        <f t="shared" si="37"/>
        <v>0.17376354099996794</v>
      </c>
      <c r="AG172" s="44">
        <f t="shared" si="38"/>
        <v>0.54648052099992994</v>
      </c>
      <c r="AH172" s="44">
        <f t="shared" si="39"/>
        <v>0.19395864599983015</v>
      </c>
      <c r="AI172" s="44">
        <f t="shared" si="40"/>
        <v>0.19603833199972009</v>
      </c>
      <c r="AJ172" s="44">
        <f t="shared" si="41"/>
        <v>0.60471046700012998</v>
      </c>
      <c r="AK172" s="30"/>
      <c r="AL172" s="47">
        <f t="shared" si="44"/>
        <v>2.936978999969031E-3</v>
      </c>
      <c r="AM172" s="47">
        <f t="shared" si="45"/>
        <v>1.8738538999969023E-2</v>
      </c>
      <c r="AN172" s="47">
        <f t="shared" si="46"/>
        <v>1.3575104999740129E-2</v>
      </c>
      <c r="AO172" s="47">
        <f t="shared" si="47"/>
        <v>9.6194270004099636E-3</v>
      </c>
      <c r="AP172" s="47">
        <f t="shared" si="48"/>
        <v>3.4021880001098292E-3</v>
      </c>
      <c r="AQ172" s="47">
        <f t="shared" si="49"/>
        <v>1.3659062999969773E-2</v>
      </c>
      <c r="AR172" s="48">
        <f t="shared" si="43"/>
        <v>1.2499272000250361E-2</v>
      </c>
      <c r="AS172" s="30"/>
      <c r="AT172" s="32"/>
      <c r="AU172" s="30"/>
      <c r="AV172" s="32"/>
      <c r="AW172" s="30"/>
      <c r="AX172" s="32"/>
      <c r="AY172" s="30"/>
      <c r="AZ172" s="32"/>
      <c r="BA172" s="30"/>
      <c r="BB172" s="32"/>
      <c r="BC172" s="30"/>
      <c r="BD172" s="32"/>
      <c r="BE172" s="30"/>
    </row>
    <row r="173" spans="1:57" s="2" customFormat="1" x14ac:dyDescent="0.25">
      <c r="A173" s="9" t="s">
        <v>16</v>
      </c>
      <c r="B173" s="2">
        <v>7</v>
      </c>
      <c r="C173" s="2">
        <v>173</v>
      </c>
      <c r="D173" s="33">
        <v>0.62069162599982497</v>
      </c>
      <c r="E173" s="31">
        <v>0.62585178700010102</v>
      </c>
      <c r="F173" s="33">
        <v>0.84334456700025795</v>
      </c>
      <c r="G173" s="31">
        <v>0.85331716800010304</v>
      </c>
      <c r="H173" s="33">
        <v>1.03953945900002</v>
      </c>
      <c r="I173" s="31">
        <v>1.06585356899995</v>
      </c>
      <c r="J173" s="33">
        <v>1.56206712199991</v>
      </c>
      <c r="K173" s="31">
        <v>1.5644848719998601</v>
      </c>
      <c r="L173" s="33">
        <v>1.7360897690000401</v>
      </c>
      <c r="M173" s="31">
        <v>1.7565889339998599</v>
      </c>
      <c r="N173" s="33">
        <v>1.91338628599987</v>
      </c>
      <c r="O173" s="31">
        <v>1.9319981550001999</v>
      </c>
      <c r="P173" s="33">
        <v>2.59791351700005</v>
      </c>
      <c r="Q173" s="31">
        <v>2.6195346630001901</v>
      </c>
      <c r="R173" s="33"/>
      <c r="S173" s="31"/>
      <c r="T173" s="33"/>
      <c r="V173" s="33"/>
      <c r="W173" s="31"/>
      <c r="X173" s="33"/>
      <c r="Y173" s="31"/>
      <c r="Z173" s="33"/>
      <c r="AA173" s="31"/>
      <c r="AB173" s="33"/>
      <c r="AC173" s="31"/>
      <c r="AD173" s="37">
        <f t="shared" si="42"/>
        <v>1.9988430370003651</v>
      </c>
      <c r="AE173" s="44">
        <f t="shared" si="36"/>
        <v>0.21749278000015693</v>
      </c>
      <c r="AF173" s="44">
        <f t="shared" si="37"/>
        <v>0.18622229099991694</v>
      </c>
      <c r="AG173" s="44">
        <f t="shared" si="38"/>
        <v>0.49621355299996006</v>
      </c>
      <c r="AH173" s="44">
        <f t="shared" si="39"/>
        <v>0.17160489700018</v>
      </c>
      <c r="AI173" s="44">
        <f t="shared" si="40"/>
        <v>0.1567973520000101</v>
      </c>
      <c r="AJ173" s="44">
        <f t="shared" si="41"/>
        <v>0.66591536199985013</v>
      </c>
      <c r="AK173" s="31"/>
      <c r="AL173" s="47">
        <f t="shared" si="44"/>
        <v>5.1601610002760534E-3</v>
      </c>
      <c r="AM173" s="47">
        <f t="shared" si="45"/>
        <v>9.9726009998450937E-3</v>
      </c>
      <c r="AN173" s="47">
        <f t="shared" si="46"/>
        <v>2.6314109999930002E-2</v>
      </c>
      <c r="AO173" s="47">
        <f t="shared" si="47"/>
        <v>2.4177499999500363E-3</v>
      </c>
      <c r="AP173" s="47">
        <f t="shared" si="48"/>
        <v>2.0499164999819852E-2</v>
      </c>
      <c r="AQ173" s="47">
        <f t="shared" si="49"/>
        <v>1.861186900032985E-2</v>
      </c>
      <c r="AR173" s="48">
        <f t="shared" si="43"/>
        <v>2.162114600014009E-2</v>
      </c>
      <c r="AS173" s="31"/>
      <c r="AT173" s="33"/>
      <c r="AU173" s="31"/>
      <c r="AV173" s="33"/>
      <c r="AW173" s="31"/>
      <c r="AX173" s="33"/>
      <c r="AY173" s="31"/>
      <c r="AZ173" s="33"/>
      <c r="BA173" s="31"/>
      <c r="BB173" s="33"/>
      <c r="BC173" s="31"/>
      <c r="BD173" s="33"/>
      <c r="BE173" s="31"/>
    </row>
    <row r="174" spans="1:57" s="2" customFormat="1" x14ac:dyDescent="0.25">
      <c r="A174" s="9" t="s">
        <v>16</v>
      </c>
      <c r="B174" s="2">
        <v>7</v>
      </c>
      <c r="C174" s="2">
        <v>174</v>
      </c>
      <c r="D174" s="32">
        <v>0.62174817999994003</v>
      </c>
      <c r="E174" s="30">
        <v>0.63536724300001801</v>
      </c>
      <c r="F174" s="32">
        <v>0.80315802599989095</v>
      </c>
      <c r="G174" s="30">
        <v>0.80595630700008702</v>
      </c>
      <c r="H174" s="32">
        <v>0.99199668400024099</v>
      </c>
      <c r="I174" s="30">
        <v>1.01146927799982</v>
      </c>
      <c r="J174" s="32">
        <v>1.5861270390000699</v>
      </c>
      <c r="K174" s="30">
        <v>1.5912696430000299</v>
      </c>
      <c r="L174" s="32">
        <v>1.80430406499999</v>
      </c>
      <c r="M174" s="30">
        <v>1.81626594099998</v>
      </c>
      <c r="N174" s="32">
        <v>2.0098943289999598</v>
      </c>
      <c r="O174" s="30">
        <v>2.0363404210002001</v>
      </c>
      <c r="P174" s="32">
        <v>2.51389043900007</v>
      </c>
      <c r="Q174" s="30">
        <v>2.5395752079998601</v>
      </c>
      <c r="R174" s="32"/>
      <c r="S174" s="30"/>
      <c r="T174" s="32"/>
      <c r="V174" s="32"/>
      <c r="W174" s="30"/>
      <c r="X174" s="32"/>
      <c r="Y174" s="30"/>
      <c r="Z174" s="32"/>
      <c r="AA174" s="30"/>
      <c r="AB174" s="32"/>
      <c r="AC174" s="30"/>
      <c r="AD174" s="37">
        <f t="shared" si="42"/>
        <v>1.9178270279999201</v>
      </c>
      <c r="AE174" s="44">
        <f t="shared" si="36"/>
        <v>0.16779078299987293</v>
      </c>
      <c r="AF174" s="44">
        <f t="shared" si="37"/>
        <v>0.18604037700015397</v>
      </c>
      <c r="AG174" s="44">
        <f t="shared" si="38"/>
        <v>0.5746577610002499</v>
      </c>
      <c r="AH174" s="44">
        <f t="shared" si="39"/>
        <v>0.21303442199996003</v>
      </c>
      <c r="AI174" s="44">
        <f t="shared" si="40"/>
        <v>0.19362838799997983</v>
      </c>
      <c r="AJ174" s="44">
        <f t="shared" si="41"/>
        <v>0.47755001799986996</v>
      </c>
      <c r="AK174" s="30"/>
      <c r="AL174" s="47">
        <f t="shared" si="44"/>
        <v>1.361906300007798E-2</v>
      </c>
      <c r="AM174" s="47">
        <f t="shared" si="45"/>
        <v>2.7982810001960789E-3</v>
      </c>
      <c r="AN174" s="47">
        <f t="shared" si="46"/>
        <v>1.9472593999579013E-2</v>
      </c>
      <c r="AO174" s="47">
        <f t="shared" si="47"/>
        <v>5.142603999960027E-3</v>
      </c>
      <c r="AP174" s="47">
        <f t="shared" si="48"/>
        <v>1.196187599998999E-2</v>
      </c>
      <c r="AQ174" s="47">
        <f t="shared" si="49"/>
        <v>2.6446092000240284E-2</v>
      </c>
      <c r="AR174" s="48">
        <f t="shared" si="43"/>
        <v>2.5684768999790109E-2</v>
      </c>
      <c r="AS174" s="30"/>
      <c r="AT174" s="32"/>
      <c r="AU174" s="30"/>
      <c r="AV174" s="32"/>
      <c r="AW174" s="30"/>
      <c r="AX174" s="32"/>
      <c r="AY174" s="30"/>
      <c r="AZ174" s="32"/>
      <c r="BA174" s="30"/>
      <c r="BB174" s="32"/>
      <c r="BC174" s="30"/>
      <c r="BD174" s="32"/>
      <c r="BE174" s="30"/>
    </row>
    <row r="175" spans="1:57" s="2" customFormat="1" x14ac:dyDescent="0.25">
      <c r="A175" s="9" t="s">
        <v>16</v>
      </c>
      <c r="B175" s="2">
        <v>7</v>
      </c>
      <c r="C175" s="2">
        <v>175</v>
      </c>
      <c r="D175" s="33">
        <v>0.65248365199977298</v>
      </c>
      <c r="E175" s="31">
        <v>0.65588489899982905</v>
      </c>
      <c r="F175" s="33">
        <v>0.86757022499978098</v>
      </c>
      <c r="G175" s="31">
        <v>0.87060819299995196</v>
      </c>
      <c r="H175" s="33">
        <v>1.06058370599976</v>
      </c>
      <c r="I175" s="31">
        <v>1.08701126100004</v>
      </c>
      <c r="J175" s="33">
        <v>1.3985196499997901</v>
      </c>
      <c r="K175" s="31">
        <v>1.4171501669998099</v>
      </c>
      <c r="L175" s="33">
        <v>1.6030994439997801</v>
      </c>
      <c r="M175" s="31">
        <v>1.6058352770000901</v>
      </c>
      <c r="N175" s="33">
        <v>1.8577518899996901</v>
      </c>
      <c r="O175" s="31">
        <v>1.86831980499982</v>
      </c>
      <c r="P175" s="33">
        <v>2.2894932399999499</v>
      </c>
      <c r="Q175" s="31">
        <v>2.3187356879998302</v>
      </c>
      <c r="R175" s="33"/>
      <c r="S175" s="31"/>
      <c r="T175" s="33"/>
      <c r="V175" s="33"/>
      <c r="W175" s="31"/>
      <c r="X175" s="33"/>
      <c r="Y175" s="31"/>
      <c r="Z175" s="33"/>
      <c r="AA175" s="31"/>
      <c r="AB175" s="33"/>
      <c r="AC175" s="31"/>
      <c r="AD175" s="37">
        <f t="shared" si="42"/>
        <v>1.6662520360000572</v>
      </c>
      <c r="AE175" s="44">
        <f t="shared" si="36"/>
        <v>0.21168532599995193</v>
      </c>
      <c r="AF175" s="44">
        <f t="shared" si="37"/>
        <v>0.18997551299980808</v>
      </c>
      <c r="AG175" s="44">
        <f t="shared" si="38"/>
        <v>0.31150838899975009</v>
      </c>
      <c r="AH175" s="44">
        <f t="shared" si="39"/>
        <v>0.18594927699997021</v>
      </c>
      <c r="AI175" s="44">
        <f t="shared" si="40"/>
        <v>0.2519166129996</v>
      </c>
      <c r="AJ175" s="44">
        <f t="shared" si="41"/>
        <v>0.42117343500012994</v>
      </c>
      <c r="AK175" s="31"/>
      <c r="AL175" s="47">
        <f t="shared" si="44"/>
        <v>3.4012470000560624E-3</v>
      </c>
      <c r="AM175" s="47">
        <f t="shared" si="45"/>
        <v>3.0379680001709763E-3</v>
      </c>
      <c r="AN175" s="47">
        <f t="shared" si="46"/>
        <v>2.6427555000279934E-2</v>
      </c>
      <c r="AO175" s="47">
        <f t="shared" si="47"/>
        <v>1.8630517000019831E-2</v>
      </c>
      <c r="AP175" s="47">
        <f t="shared" si="48"/>
        <v>2.7358330003099951E-3</v>
      </c>
      <c r="AQ175" s="47">
        <f t="shared" si="49"/>
        <v>1.0567915000129879E-2</v>
      </c>
      <c r="AR175" s="48">
        <f t="shared" si="43"/>
        <v>2.9242447999880294E-2</v>
      </c>
      <c r="AS175" s="31"/>
      <c r="AT175" s="33"/>
      <c r="AU175" s="31"/>
      <c r="AV175" s="33"/>
      <c r="AW175" s="31"/>
      <c r="AX175" s="33"/>
      <c r="AY175" s="31"/>
      <c r="AZ175" s="33"/>
      <c r="BA175" s="31"/>
      <c r="BB175" s="33"/>
      <c r="BC175" s="31"/>
      <c r="BD175" s="33"/>
      <c r="BE175" s="31"/>
    </row>
    <row r="176" spans="1:57" s="2" customFormat="1" x14ac:dyDescent="0.25">
      <c r="A176" s="9" t="s">
        <v>16</v>
      </c>
      <c r="B176" s="2">
        <v>7</v>
      </c>
      <c r="C176" s="2">
        <v>176</v>
      </c>
      <c r="D176" s="32">
        <v>7.2068437920001998</v>
      </c>
      <c r="E176" s="30">
        <v>7.2390846799999</v>
      </c>
      <c r="F176" s="32">
        <v>7.4740450980002597</v>
      </c>
      <c r="G176" s="30">
        <v>7.5000732749999699</v>
      </c>
      <c r="H176" s="32">
        <v>7.7133853089999302</v>
      </c>
      <c r="I176" s="30">
        <v>7.7315899420000198</v>
      </c>
      <c r="J176" s="32">
        <v>8.3260448250002792</v>
      </c>
      <c r="K176" s="30">
        <v>8.3314568089999703</v>
      </c>
      <c r="L176" s="32">
        <v>8.5895336910002698</v>
      </c>
      <c r="M176" s="30">
        <v>8.6163430139999893</v>
      </c>
      <c r="N176" s="32">
        <v>8.8470132219999797</v>
      </c>
      <c r="O176" s="30">
        <v>8.8897578050000394</v>
      </c>
      <c r="P176" s="32">
        <v>9.4695046719998501</v>
      </c>
      <c r="Q176" s="30">
        <v>9.4887603319998508</v>
      </c>
      <c r="R176" s="32"/>
      <c r="S176" s="30"/>
      <c r="T176" s="32"/>
      <c r="V176" s="32"/>
      <c r="W176" s="30"/>
      <c r="X176" s="32"/>
      <c r="Y176" s="30"/>
      <c r="Z176" s="32"/>
      <c r="AA176" s="30"/>
      <c r="AB176" s="32"/>
      <c r="AC176" s="30"/>
      <c r="AD176" s="37">
        <f t="shared" si="42"/>
        <v>2.2819165399996511</v>
      </c>
      <c r="AE176" s="44">
        <f t="shared" si="36"/>
        <v>0.23496041800035972</v>
      </c>
      <c r="AF176" s="44">
        <f t="shared" si="37"/>
        <v>0.21331203399996035</v>
      </c>
      <c r="AG176" s="44">
        <f t="shared" si="38"/>
        <v>0.59445488300025939</v>
      </c>
      <c r="AH176" s="44">
        <f t="shared" si="39"/>
        <v>0.25807688200029943</v>
      </c>
      <c r="AI176" s="44">
        <f t="shared" si="40"/>
        <v>0.2306702079999905</v>
      </c>
      <c r="AJ176" s="44">
        <f t="shared" si="41"/>
        <v>0.57974686699981071</v>
      </c>
      <c r="AK176" s="30"/>
      <c r="AL176" s="47">
        <f t="shared" si="44"/>
        <v>3.2240887999700263E-2</v>
      </c>
      <c r="AM176" s="47">
        <f t="shared" si="45"/>
        <v>2.6028176999710162E-2</v>
      </c>
      <c r="AN176" s="47">
        <f t="shared" si="46"/>
        <v>1.8204633000089565E-2</v>
      </c>
      <c r="AO176" s="47">
        <f t="shared" si="47"/>
        <v>5.4119839996911168E-3</v>
      </c>
      <c r="AP176" s="47">
        <f t="shared" si="48"/>
        <v>2.6809322999719498E-2</v>
      </c>
      <c r="AQ176" s="47">
        <f t="shared" si="49"/>
        <v>4.2744583000059677E-2</v>
      </c>
      <c r="AR176" s="48">
        <f t="shared" si="43"/>
        <v>1.9255660000000674E-2</v>
      </c>
      <c r="AS176" s="30"/>
      <c r="AT176" s="32"/>
      <c r="AU176" s="30"/>
      <c r="AV176" s="32"/>
      <c r="AW176" s="30"/>
      <c r="AX176" s="32"/>
      <c r="AY176" s="30"/>
      <c r="AZ176" s="32"/>
      <c r="BA176" s="30"/>
      <c r="BB176" s="32"/>
      <c r="BC176" s="30"/>
      <c r="BD176" s="32"/>
      <c r="BE176" s="30"/>
    </row>
    <row r="177" spans="1:57" s="2" customFormat="1" x14ac:dyDescent="0.25">
      <c r="A177" s="9" t="s">
        <v>16</v>
      </c>
      <c r="B177" s="2">
        <v>7</v>
      </c>
      <c r="C177" s="2">
        <v>177</v>
      </c>
      <c r="D177" s="33">
        <v>1.12822053299987</v>
      </c>
      <c r="E177" s="31">
        <v>1.1403348439998799</v>
      </c>
      <c r="F177" s="33">
        <v>1.3397781809999201</v>
      </c>
      <c r="G177" s="31">
        <v>1.3668998930002001</v>
      </c>
      <c r="H177" s="33">
        <v>1.5794417860001799</v>
      </c>
      <c r="I177" s="31">
        <v>1.6065079630002399</v>
      </c>
      <c r="J177" s="33">
        <v>2.2585616030000799</v>
      </c>
      <c r="K177" s="31">
        <v>2.2681598879999001</v>
      </c>
      <c r="L177" s="33">
        <v>2.5074934859999298</v>
      </c>
      <c r="M177" s="31">
        <v>2.5354417130001798</v>
      </c>
      <c r="N177" s="33">
        <v>2.73865087800004</v>
      </c>
      <c r="O177" s="31">
        <v>2.7729443150001298</v>
      </c>
      <c r="P177" s="33">
        <v>3.3361568119998899</v>
      </c>
      <c r="Q177" s="31">
        <v>3.3876125980000298</v>
      </c>
      <c r="R177" s="33"/>
      <c r="S177" s="31"/>
      <c r="T177" s="33"/>
      <c r="V177" s="33"/>
      <c r="W177" s="31"/>
      <c r="X177" s="33"/>
      <c r="Y177" s="31"/>
      <c r="Z177" s="33"/>
      <c r="AA177" s="31"/>
      <c r="AB177" s="33"/>
      <c r="AC177" s="31"/>
      <c r="AD177" s="37">
        <f t="shared" si="42"/>
        <v>2.25939206500016</v>
      </c>
      <c r="AE177" s="44">
        <f t="shared" si="36"/>
        <v>0.19944333700004013</v>
      </c>
      <c r="AF177" s="44">
        <f t="shared" si="37"/>
        <v>0.21254189299997983</v>
      </c>
      <c r="AG177" s="44">
        <f t="shared" si="38"/>
        <v>0.65205363999984001</v>
      </c>
      <c r="AH177" s="44">
        <f t="shared" si="39"/>
        <v>0.23933359800002973</v>
      </c>
      <c r="AI177" s="44">
        <f t="shared" si="40"/>
        <v>0.20320916499986019</v>
      </c>
      <c r="AJ177" s="44">
        <f t="shared" si="41"/>
        <v>0.56321249699976006</v>
      </c>
      <c r="AK177" s="31"/>
      <c r="AL177" s="47">
        <f t="shared" si="44"/>
        <v>1.2114311000009925E-2</v>
      </c>
      <c r="AM177" s="47">
        <f t="shared" si="45"/>
        <v>2.7121712000280018E-2</v>
      </c>
      <c r="AN177" s="47">
        <f t="shared" si="46"/>
        <v>2.7066177000059977E-2</v>
      </c>
      <c r="AO177" s="47">
        <f t="shared" si="47"/>
        <v>9.5982849998201836E-3</v>
      </c>
      <c r="AP177" s="47">
        <f t="shared" si="48"/>
        <v>2.7948227000250014E-2</v>
      </c>
      <c r="AQ177" s="47">
        <f t="shared" si="49"/>
        <v>3.4293437000089799E-2</v>
      </c>
      <c r="AR177" s="48">
        <f t="shared" si="43"/>
        <v>5.1455786000139891E-2</v>
      </c>
      <c r="AS177" s="31"/>
      <c r="AT177" s="33"/>
      <c r="AU177" s="31"/>
      <c r="AV177" s="33"/>
      <c r="AW177" s="31"/>
      <c r="AX177" s="33"/>
      <c r="AY177" s="31"/>
      <c r="AZ177" s="33"/>
      <c r="BA177" s="31"/>
      <c r="BB177" s="33"/>
      <c r="BC177" s="31"/>
      <c r="BD177" s="33"/>
      <c r="BE177" s="31"/>
    </row>
    <row r="178" spans="1:57" s="2" customFormat="1" x14ac:dyDescent="0.25">
      <c r="A178" s="9" t="s">
        <v>16</v>
      </c>
      <c r="B178" s="2">
        <v>7</v>
      </c>
      <c r="C178" s="2">
        <v>178</v>
      </c>
      <c r="D178" s="32">
        <v>0.97816194799997902</v>
      </c>
      <c r="E178" s="30">
        <v>0.99599452299980795</v>
      </c>
      <c r="F178" s="32">
        <v>1.22739199499983</v>
      </c>
      <c r="G178" s="30">
        <v>1.2453602789996601</v>
      </c>
      <c r="H178" s="32">
        <v>1.4724317209997899</v>
      </c>
      <c r="I178" s="30">
        <v>1.4990501140000501</v>
      </c>
      <c r="J178" s="32">
        <v>1.9994368089996799</v>
      </c>
      <c r="K178" s="30">
        <v>2.0258950140000702</v>
      </c>
      <c r="L178" s="32">
        <v>2.25238622799997</v>
      </c>
      <c r="M178" s="30">
        <v>2.2711207489996901</v>
      </c>
      <c r="N178" s="32">
        <v>2.4886419869999301</v>
      </c>
      <c r="O178" s="30">
        <v>2.5339595400000601</v>
      </c>
      <c r="P178" s="32">
        <v>3.0732541459997198</v>
      </c>
      <c r="Q178" s="30">
        <v>3.1269706329999201</v>
      </c>
      <c r="R178" s="32"/>
      <c r="S178" s="30"/>
      <c r="T178" s="32"/>
      <c r="V178" s="32"/>
      <c r="W178" s="30"/>
      <c r="X178" s="32"/>
      <c r="Y178" s="30"/>
      <c r="Z178" s="32"/>
      <c r="AA178" s="30"/>
      <c r="AB178" s="32"/>
      <c r="AC178" s="30"/>
      <c r="AD178" s="37">
        <f t="shared" si="42"/>
        <v>2.148808684999941</v>
      </c>
      <c r="AE178" s="44">
        <f t="shared" si="36"/>
        <v>0.23139747200002203</v>
      </c>
      <c r="AF178" s="44">
        <f t="shared" si="37"/>
        <v>0.22707144200012985</v>
      </c>
      <c r="AG178" s="44">
        <f t="shared" si="38"/>
        <v>0.50038669499962984</v>
      </c>
      <c r="AH178" s="44">
        <f t="shared" si="39"/>
        <v>0.2264912139998998</v>
      </c>
      <c r="AI178" s="44">
        <f t="shared" si="40"/>
        <v>0.21752123800024004</v>
      </c>
      <c r="AJ178" s="44">
        <f t="shared" si="41"/>
        <v>0.53929460599965973</v>
      </c>
      <c r="AK178" s="30"/>
      <c r="AL178" s="47">
        <f t="shared" si="44"/>
        <v>1.7832574999828932E-2</v>
      </c>
      <c r="AM178" s="47">
        <f t="shared" si="45"/>
        <v>1.7968283999830081E-2</v>
      </c>
      <c r="AN178" s="47">
        <f t="shared" si="46"/>
        <v>2.6618393000260143E-2</v>
      </c>
      <c r="AO178" s="47">
        <f t="shared" si="47"/>
        <v>2.6458205000390311E-2</v>
      </c>
      <c r="AP178" s="47">
        <f t="shared" si="48"/>
        <v>1.8734520999720061E-2</v>
      </c>
      <c r="AQ178" s="47">
        <f t="shared" si="49"/>
        <v>4.5317553000129962E-2</v>
      </c>
      <c r="AR178" s="48">
        <f t="shared" si="43"/>
        <v>5.3716487000200264E-2</v>
      </c>
      <c r="AS178" s="30"/>
      <c r="AT178" s="32"/>
      <c r="AU178" s="30"/>
      <c r="AV178" s="32"/>
      <c r="AW178" s="30"/>
      <c r="AX178" s="32"/>
      <c r="AY178" s="30"/>
      <c r="AZ178" s="32"/>
      <c r="BA178" s="30"/>
      <c r="BB178" s="32"/>
      <c r="BC178" s="30"/>
      <c r="BD178" s="32"/>
      <c r="BE178" s="30"/>
    </row>
    <row r="179" spans="1:57" s="2" customFormat="1" x14ac:dyDescent="0.25">
      <c r="A179" s="9" t="s">
        <v>16</v>
      </c>
      <c r="B179" s="2">
        <v>7</v>
      </c>
      <c r="C179" s="2">
        <v>179</v>
      </c>
      <c r="D179" s="33">
        <v>0.91552865899984603</v>
      </c>
      <c r="E179" s="31">
        <v>0.93687564699985104</v>
      </c>
      <c r="F179" s="33">
        <v>1.16406559200004</v>
      </c>
      <c r="G179" s="31">
        <v>1.1827369600000499</v>
      </c>
      <c r="H179" s="33">
        <v>1.4226231600000501</v>
      </c>
      <c r="I179" s="31">
        <v>1.4411964199998599</v>
      </c>
      <c r="J179" s="33">
        <v>1.9713235260001001</v>
      </c>
      <c r="K179" s="31">
        <v>1.9883035630000401</v>
      </c>
      <c r="L179" s="33">
        <v>2.1998404420000899</v>
      </c>
      <c r="M179" s="31">
        <v>2.22140351999996</v>
      </c>
      <c r="N179" s="33">
        <v>2.4458813559999699</v>
      </c>
      <c r="O179" s="31">
        <v>2.4719003639997901</v>
      </c>
      <c r="P179" s="33">
        <v>3.0314954559999001</v>
      </c>
      <c r="Q179" s="31">
        <v>3.0593964569998202</v>
      </c>
      <c r="R179" s="33"/>
      <c r="S179" s="31"/>
      <c r="T179" s="33"/>
      <c r="V179" s="33"/>
      <c r="W179" s="31"/>
      <c r="X179" s="33"/>
      <c r="Y179" s="31"/>
      <c r="Z179" s="33"/>
      <c r="AA179" s="31"/>
      <c r="AB179" s="33"/>
      <c r="AC179" s="31"/>
      <c r="AD179" s="37">
        <f t="shared" si="42"/>
        <v>2.1438677979999743</v>
      </c>
      <c r="AE179" s="44">
        <f t="shared" si="36"/>
        <v>0.22718994500018896</v>
      </c>
      <c r="AF179" s="44">
        <f t="shared" si="37"/>
        <v>0.23988620000000016</v>
      </c>
      <c r="AG179" s="44">
        <f t="shared" si="38"/>
        <v>0.53012710600024016</v>
      </c>
      <c r="AH179" s="44">
        <f t="shared" si="39"/>
        <v>0.2115368790000498</v>
      </c>
      <c r="AI179" s="44">
        <f t="shared" si="40"/>
        <v>0.22447783600000992</v>
      </c>
      <c r="AJ179" s="44">
        <f t="shared" si="41"/>
        <v>0.55959509200011004</v>
      </c>
      <c r="AK179" s="31"/>
      <c r="AL179" s="47">
        <f t="shared" si="44"/>
        <v>2.1346988000005007E-2</v>
      </c>
      <c r="AM179" s="47">
        <f t="shared" si="45"/>
        <v>1.8671368000009902E-2</v>
      </c>
      <c r="AN179" s="47">
        <f t="shared" si="46"/>
        <v>1.8573259999809855E-2</v>
      </c>
      <c r="AO179" s="47">
        <f t="shared" si="47"/>
        <v>1.6980036999939996E-2</v>
      </c>
      <c r="AP179" s="47">
        <f t="shared" si="48"/>
        <v>2.1563077999870117E-2</v>
      </c>
      <c r="AQ179" s="47">
        <f t="shared" si="49"/>
        <v>2.6019007999820154E-2</v>
      </c>
      <c r="AR179" s="48">
        <f t="shared" si="43"/>
        <v>2.79010009999201E-2</v>
      </c>
      <c r="AS179" s="31"/>
      <c r="AT179" s="33"/>
      <c r="AU179" s="31"/>
      <c r="AV179" s="33"/>
      <c r="AW179" s="31"/>
      <c r="AX179" s="33"/>
      <c r="AY179" s="31"/>
      <c r="AZ179" s="33"/>
      <c r="BA179" s="31"/>
      <c r="BB179" s="33"/>
      <c r="BC179" s="31"/>
      <c r="BD179" s="33"/>
      <c r="BE179" s="31"/>
    </row>
    <row r="180" spans="1:57" s="3" customFormat="1" x14ac:dyDescent="0.25">
      <c r="A180" s="13" t="s">
        <v>18</v>
      </c>
      <c r="B180" s="3">
        <v>7</v>
      </c>
      <c r="C180" s="3">
        <v>181</v>
      </c>
      <c r="D180" s="32">
        <v>19.741968326999899</v>
      </c>
      <c r="E180" s="30">
        <v>19.774600669999899</v>
      </c>
      <c r="F180" s="32">
        <v>19.849715879000001</v>
      </c>
      <c r="G180" s="30">
        <v>19.863448639000101</v>
      </c>
      <c r="H180" s="32">
        <v>20.114215150000199</v>
      </c>
      <c r="I180" s="30">
        <v>20.280319421000002</v>
      </c>
      <c r="J180" s="32">
        <v>20.603279620000102</v>
      </c>
      <c r="K180" s="30">
        <v>20.656497805000001</v>
      </c>
      <c r="L180" s="32">
        <v>20.732434106000198</v>
      </c>
      <c r="M180" s="30">
        <v>20.778365616999899</v>
      </c>
      <c r="N180" s="32">
        <v>21.171411195000001</v>
      </c>
      <c r="O180" s="30">
        <v>21.221669001999999</v>
      </c>
      <c r="P180" s="32">
        <v>21.553716138000201</v>
      </c>
      <c r="Q180" s="30">
        <v>21.599025929000099</v>
      </c>
      <c r="R180" s="32"/>
      <c r="S180" s="30"/>
      <c r="T180" s="32"/>
      <c r="U180" s="29"/>
      <c r="V180" s="32"/>
      <c r="W180" s="30"/>
      <c r="X180" s="32"/>
      <c r="Y180" s="30"/>
      <c r="Z180" s="32"/>
      <c r="AA180" s="30"/>
      <c r="AB180" s="32"/>
      <c r="AC180" s="30"/>
      <c r="AD180" s="37">
        <f t="shared" si="42"/>
        <v>1.8570576020002001</v>
      </c>
      <c r="AE180" s="44">
        <f t="shared" si="36"/>
        <v>7.5115209000102823E-2</v>
      </c>
      <c r="AF180" s="44">
        <f t="shared" si="37"/>
        <v>0.25076651100009784</v>
      </c>
      <c r="AG180" s="44">
        <f t="shared" si="38"/>
        <v>0.32296019900010009</v>
      </c>
      <c r="AH180" s="44">
        <f t="shared" si="39"/>
        <v>7.5936301000197659E-2</v>
      </c>
      <c r="AI180" s="44">
        <f t="shared" si="40"/>
        <v>0.39304557800010187</v>
      </c>
      <c r="AJ180" s="44">
        <f t="shared" si="41"/>
        <v>0.33204713600020241</v>
      </c>
      <c r="AK180" s="30"/>
      <c r="AL180" s="47">
        <f t="shared" si="44"/>
        <v>3.2632342999999508E-2</v>
      </c>
      <c r="AM180" s="47">
        <f t="shared" si="45"/>
        <v>1.3732760000099375E-2</v>
      </c>
      <c r="AN180" s="47">
        <f t="shared" si="46"/>
        <v>0.16610427099980285</v>
      </c>
      <c r="AO180" s="47">
        <f t="shared" si="47"/>
        <v>5.3218184999899165E-2</v>
      </c>
      <c r="AP180" s="47">
        <f t="shared" si="48"/>
        <v>4.593151099970072E-2</v>
      </c>
      <c r="AQ180" s="47">
        <f t="shared" si="49"/>
        <v>5.0257806999997712E-2</v>
      </c>
      <c r="AR180" s="48">
        <f t="shared" si="43"/>
        <v>4.530979099989807E-2</v>
      </c>
      <c r="AS180" s="30"/>
      <c r="AT180" s="32"/>
      <c r="AU180" s="30"/>
      <c r="AV180" s="32"/>
      <c r="AW180" s="30"/>
      <c r="AX180" s="32"/>
      <c r="AY180" s="30"/>
      <c r="AZ180" s="32"/>
      <c r="BA180" s="30"/>
      <c r="BB180" s="32"/>
      <c r="BC180" s="30"/>
      <c r="BD180" s="32"/>
      <c r="BE180" s="30"/>
    </row>
    <row r="181" spans="1:57" x14ac:dyDescent="0.25">
      <c r="A181" s="13" t="s">
        <v>185</v>
      </c>
      <c r="B181">
        <v>7</v>
      </c>
      <c r="C181">
        <v>182</v>
      </c>
      <c r="D181" s="33">
        <v>1.8377878299997901</v>
      </c>
      <c r="E181" s="31">
        <v>1.8858453230000101</v>
      </c>
      <c r="F181" s="33">
        <v>1.9631992300001</v>
      </c>
      <c r="G181" s="31">
        <v>1.9933703239998899</v>
      </c>
      <c r="H181" s="33">
        <v>2.2912304399996999</v>
      </c>
      <c r="I181" s="31">
        <v>2.4464171459999302</v>
      </c>
      <c r="J181" s="33">
        <v>2.7231195499998599</v>
      </c>
      <c r="K181" s="31">
        <v>2.7665982899998198</v>
      </c>
      <c r="L181" s="33">
        <v>2.8435833949997602</v>
      </c>
      <c r="M181" s="31">
        <v>2.8729500619997399</v>
      </c>
      <c r="N181" s="33">
        <v>3.2753228739998099</v>
      </c>
      <c r="O181" s="31">
        <v>3.3588846459997499</v>
      </c>
      <c r="P181" s="33">
        <v>3.7205980449998601</v>
      </c>
      <c r="Q181" s="31">
        <v>3.7633555809998098</v>
      </c>
      <c r="R181" s="33"/>
      <c r="S181" s="31"/>
      <c r="T181" s="33"/>
      <c r="V181" s="33"/>
      <c r="W181" s="31"/>
      <c r="X181" s="33"/>
      <c r="Y181" s="31"/>
      <c r="Z181" s="33"/>
      <c r="AA181" s="31"/>
      <c r="AB181" s="33"/>
      <c r="AC181" s="31"/>
      <c r="AD181" s="37">
        <f t="shared" si="42"/>
        <v>1.9255677510000198</v>
      </c>
      <c r="AE181" s="44">
        <f t="shared" si="36"/>
        <v>7.7353907000089928E-2</v>
      </c>
      <c r="AF181" s="44">
        <f t="shared" si="37"/>
        <v>0.29786011599980999</v>
      </c>
      <c r="AG181" s="44">
        <f t="shared" si="38"/>
        <v>0.27670240399992974</v>
      </c>
      <c r="AH181" s="44">
        <f t="shared" si="39"/>
        <v>7.6985104999940379E-2</v>
      </c>
      <c r="AI181" s="44">
        <f t="shared" si="40"/>
        <v>0.40237281200007002</v>
      </c>
      <c r="AJ181" s="44">
        <f t="shared" si="41"/>
        <v>0.36171339900011024</v>
      </c>
      <c r="AK181" s="31"/>
      <c r="AL181" s="47">
        <f t="shared" si="44"/>
        <v>4.8057493000219997E-2</v>
      </c>
      <c r="AM181" s="47">
        <f t="shared" si="45"/>
        <v>3.01710939997899E-2</v>
      </c>
      <c r="AN181" s="47">
        <f t="shared" si="46"/>
        <v>0.15518670600023032</v>
      </c>
      <c r="AO181" s="47">
        <f t="shared" si="47"/>
        <v>4.3478739999959881E-2</v>
      </c>
      <c r="AP181" s="47">
        <f t="shared" si="48"/>
        <v>2.9366666999979696E-2</v>
      </c>
      <c r="AQ181" s="47">
        <f t="shared" si="49"/>
        <v>8.3561771999939971E-2</v>
      </c>
      <c r="AR181" s="48">
        <f t="shared" si="43"/>
        <v>4.2757535999949692E-2</v>
      </c>
      <c r="AS181" s="31"/>
      <c r="AT181" s="33"/>
      <c r="AU181" s="31"/>
      <c r="AV181" s="33"/>
      <c r="AW181" s="31"/>
      <c r="AX181" s="33"/>
      <c r="AY181" s="31"/>
      <c r="AZ181" s="33"/>
      <c r="BA181" s="31"/>
      <c r="BB181" s="33"/>
      <c r="BC181" s="31"/>
      <c r="BD181" s="33"/>
      <c r="BE181" s="31"/>
    </row>
    <row r="182" spans="1:57" x14ac:dyDescent="0.25">
      <c r="A182" s="13" t="s">
        <v>186</v>
      </c>
      <c r="B182">
        <v>7</v>
      </c>
      <c r="C182">
        <v>183</v>
      </c>
      <c r="D182" s="32">
        <v>0.88666518500031</v>
      </c>
      <c r="E182" s="30">
        <v>0.92141707400014605</v>
      </c>
      <c r="F182" s="32">
        <v>0.99743729200008602</v>
      </c>
      <c r="G182" s="30">
        <v>1.04286676900028</v>
      </c>
      <c r="H182" s="32">
        <v>1.2248910970001801</v>
      </c>
      <c r="I182" s="30">
        <v>1.2758486960001301</v>
      </c>
      <c r="J182" s="32">
        <v>1.3529297370000599</v>
      </c>
      <c r="K182" s="30">
        <v>1.38273916400021</v>
      </c>
      <c r="L182" s="32">
        <v>1.6723182790001301</v>
      </c>
      <c r="M182" s="30">
        <v>1.8433126019999599</v>
      </c>
      <c r="N182" s="32">
        <v>3.00476458499997</v>
      </c>
      <c r="O182" s="30">
        <v>3.0231048939999701</v>
      </c>
      <c r="P182" s="32">
        <v>3.30877364400021</v>
      </c>
      <c r="Q182" s="30">
        <v>3.3509468730003298</v>
      </c>
      <c r="R182" s="32"/>
      <c r="S182" s="30"/>
      <c r="T182" s="32"/>
      <c r="V182" s="32"/>
      <c r="W182" s="30"/>
      <c r="X182" s="32"/>
      <c r="Y182" s="30"/>
      <c r="Z182" s="32"/>
      <c r="AA182" s="30"/>
      <c r="AB182" s="32"/>
      <c r="AC182" s="30"/>
      <c r="AD182" s="37">
        <f t="shared" si="42"/>
        <v>2.4642816880000198</v>
      </c>
      <c r="AE182" s="44">
        <f t="shared" si="36"/>
        <v>7.6020217999939965E-2</v>
      </c>
      <c r="AF182" s="44">
        <f t="shared" si="37"/>
        <v>0.18202432799990009</v>
      </c>
      <c r="AG182" s="44">
        <f t="shared" si="38"/>
        <v>7.7081040999929851E-2</v>
      </c>
      <c r="AH182" s="44">
        <f t="shared" si="39"/>
        <v>0.28957911499992006</v>
      </c>
      <c r="AI182" s="44">
        <f t="shared" si="40"/>
        <v>1.1614519830000101</v>
      </c>
      <c r="AJ182" s="44">
        <f t="shared" si="41"/>
        <v>0.28566875000023995</v>
      </c>
      <c r="AK182" s="30"/>
      <c r="AL182" s="47">
        <f t="shared" si="44"/>
        <v>3.4751888999836056E-2</v>
      </c>
      <c r="AM182" s="47">
        <f t="shared" si="45"/>
        <v>4.5429477000193952E-2</v>
      </c>
      <c r="AN182" s="47">
        <f t="shared" si="46"/>
        <v>5.0957598999950005E-2</v>
      </c>
      <c r="AO182" s="47">
        <f t="shared" si="47"/>
        <v>2.9809427000150102E-2</v>
      </c>
      <c r="AP182" s="47">
        <f t="shared" si="48"/>
        <v>0.17099432299982986</v>
      </c>
      <c r="AQ182" s="47">
        <f t="shared" si="49"/>
        <v>1.8340309000000055E-2</v>
      </c>
      <c r="AR182" s="48">
        <f t="shared" si="43"/>
        <v>4.2173229000119772E-2</v>
      </c>
      <c r="AS182" s="30"/>
      <c r="AT182" s="32"/>
      <c r="AU182" s="30"/>
      <c r="AV182" s="32"/>
      <c r="AW182" s="30"/>
      <c r="AX182" s="32"/>
      <c r="AY182" s="30"/>
      <c r="AZ182" s="32"/>
      <c r="BA182" s="30"/>
      <c r="BB182" s="32"/>
      <c r="BC182" s="30"/>
      <c r="BD182" s="32"/>
      <c r="BE182" s="30"/>
    </row>
    <row r="183" spans="1:57" x14ac:dyDescent="0.25">
      <c r="A183" s="13" t="s">
        <v>187</v>
      </c>
      <c r="B183">
        <v>7</v>
      </c>
      <c r="C183">
        <v>184</v>
      </c>
      <c r="D183" s="33">
        <v>0.52143936900028998</v>
      </c>
      <c r="E183" s="31">
        <v>0.56394025600002295</v>
      </c>
      <c r="F183" s="33">
        <v>0.66204614600019296</v>
      </c>
      <c r="G183" s="31">
        <v>0.70803713600025697</v>
      </c>
      <c r="H183" s="33">
        <v>1.03809479300025</v>
      </c>
      <c r="I183" s="31">
        <v>1.0971957290003</v>
      </c>
      <c r="J183" s="33">
        <v>1.2131341650001499</v>
      </c>
      <c r="K183" s="31">
        <v>1.2588272920001999</v>
      </c>
      <c r="L183" s="33">
        <v>1.6207080060003101</v>
      </c>
      <c r="M183" s="31">
        <v>1.6878179700001901</v>
      </c>
      <c r="N183" s="33">
        <v>2.2511911380001899</v>
      </c>
      <c r="O183" s="31">
        <v>2.3017403130002001</v>
      </c>
      <c r="P183" s="33">
        <v>2.4386488550003298</v>
      </c>
      <c r="Q183" s="31">
        <v>2.45835484400004</v>
      </c>
      <c r="R183" s="33"/>
      <c r="S183" s="31"/>
      <c r="T183" s="33"/>
      <c r="V183" s="33"/>
      <c r="W183" s="31"/>
      <c r="X183" s="33"/>
      <c r="Y183" s="31"/>
      <c r="Z183" s="33"/>
      <c r="AA183" s="31"/>
      <c r="AB183" s="33"/>
      <c r="AC183" s="31"/>
      <c r="AD183" s="37">
        <f t="shared" si="42"/>
        <v>1.9369154749997501</v>
      </c>
      <c r="AE183" s="44">
        <f t="shared" si="36"/>
        <v>9.8105890000170004E-2</v>
      </c>
      <c r="AF183" s="44">
        <f t="shared" si="37"/>
        <v>0.33005765699999301</v>
      </c>
      <c r="AG183" s="44">
        <f t="shared" si="38"/>
        <v>0.11593843599984988</v>
      </c>
      <c r="AH183" s="44">
        <f t="shared" si="39"/>
        <v>0.36188071400011013</v>
      </c>
      <c r="AI183" s="44">
        <f t="shared" si="40"/>
        <v>0.56337316799999981</v>
      </c>
      <c r="AJ183" s="44">
        <f t="shared" si="41"/>
        <v>0.1369085420001297</v>
      </c>
      <c r="AK183" s="31"/>
      <c r="AL183" s="47">
        <f t="shared" si="44"/>
        <v>4.2500886999732979E-2</v>
      </c>
      <c r="AM183" s="47">
        <f t="shared" si="45"/>
        <v>4.5990990000064014E-2</v>
      </c>
      <c r="AN183" s="47">
        <f t="shared" si="46"/>
        <v>5.9100936000050064E-2</v>
      </c>
      <c r="AO183" s="47">
        <f t="shared" si="47"/>
        <v>4.5693127000050016E-2</v>
      </c>
      <c r="AP183" s="47">
        <f t="shared" si="48"/>
        <v>6.7109963999880007E-2</v>
      </c>
      <c r="AQ183" s="47">
        <f t="shared" si="49"/>
        <v>5.0549175000010216E-2</v>
      </c>
      <c r="AR183" s="48">
        <f t="shared" si="43"/>
        <v>1.9705988999710211E-2</v>
      </c>
      <c r="AS183" s="31"/>
      <c r="AT183" s="33"/>
      <c r="AU183" s="31"/>
      <c r="AV183" s="33"/>
      <c r="AW183" s="31"/>
      <c r="AX183" s="33"/>
      <c r="AY183" s="31"/>
      <c r="AZ183" s="33"/>
      <c r="BA183" s="31"/>
      <c r="BB183" s="33"/>
      <c r="BC183" s="31"/>
      <c r="BD183" s="33"/>
      <c r="BE183" s="31"/>
    </row>
    <row r="184" spans="1:57" x14ac:dyDescent="0.25">
      <c r="A184" s="13" t="s">
        <v>188</v>
      </c>
      <c r="B184">
        <v>7</v>
      </c>
      <c r="C184">
        <v>185</v>
      </c>
      <c r="D184" s="32">
        <v>0.72172660799969801</v>
      </c>
      <c r="E184" s="30">
        <v>0.76383871899997702</v>
      </c>
      <c r="F184" s="32">
        <v>0.849141747999965</v>
      </c>
      <c r="G184" s="30">
        <v>0.90254529000003403</v>
      </c>
      <c r="H184" s="32">
        <v>1.1791883379996699</v>
      </c>
      <c r="I184" s="30">
        <v>1.22173992099988</v>
      </c>
      <c r="J184" s="32">
        <v>1.30670789399982</v>
      </c>
      <c r="K184" s="30">
        <v>1.3521401859998099</v>
      </c>
      <c r="L184" s="32">
        <v>1.6287668499999199</v>
      </c>
      <c r="M184" s="30">
        <v>1.67215799799987</v>
      </c>
      <c r="N184" s="32">
        <v>1.74968601699993</v>
      </c>
      <c r="O184" s="30">
        <v>1.77071273699993</v>
      </c>
      <c r="P184" s="32">
        <v>2.16865646199994</v>
      </c>
      <c r="Q184" s="30">
        <v>2.2349934129997502</v>
      </c>
      <c r="R184" s="32"/>
      <c r="S184" s="30"/>
      <c r="T184" s="32"/>
      <c r="V184" s="32"/>
      <c r="W184" s="30"/>
      <c r="X184" s="32"/>
      <c r="Y184" s="30"/>
      <c r="Z184" s="32"/>
      <c r="AA184" s="30"/>
      <c r="AB184" s="32"/>
      <c r="AC184" s="30"/>
      <c r="AD184" s="37">
        <f t="shared" si="42"/>
        <v>1.5132668050000522</v>
      </c>
      <c r="AE184" s="44">
        <f t="shared" si="36"/>
        <v>8.5303028999987984E-2</v>
      </c>
      <c r="AF184" s="44">
        <f t="shared" si="37"/>
        <v>0.2766430479996359</v>
      </c>
      <c r="AG184" s="44">
        <f t="shared" si="38"/>
        <v>8.4967972999939967E-2</v>
      </c>
      <c r="AH184" s="44">
        <f t="shared" si="39"/>
        <v>0.27662666400011005</v>
      </c>
      <c r="AI184" s="44">
        <f t="shared" si="40"/>
        <v>7.7528019000060011E-2</v>
      </c>
      <c r="AJ184" s="44">
        <f t="shared" si="41"/>
        <v>0.39794372500000996</v>
      </c>
      <c r="AK184" s="30"/>
      <c r="AL184" s="47">
        <f t="shared" si="44"/>
        <v>4.2112111000279007E-2</v>
      </c>
      <c r="AM184" s="47">
        <f t="shared" si="45"/>
        <v>5.3403542000069026E-2</v>
      </c>
      <c r="AN184" s="47">
        <f t="shared" si="46"/>
        <v>4.2551583000210114E-2</v>
      </c>
      <c r="AO184" s="47">
        <f t="shared" si="47"/>
        <v>4.5432291999989882E-2</v>
      </c>
      <c r="AP184" s="47">
        <f t="shared" si="48"/>
        <v>4.339114799995003E-2</v>
      </c>
      <c r="AQ184" s="47">
        <f t="shared" si="49"/>
        <v>2.1026720000000054E-2</v>
      </c>
      <c r="AR184" s="48">
        <f t="shared" si="43"/>
        <v>6.6336950999810185E-2</v>
      </c>
      <c r="AS184" s="30"/>
      <c r="AT184" s="32"/>
      <c r="AU184" s="30"/>
      <c r="AV184" s="32"/>
      <c r="AW184" s="30"/>
      <c r="AX184" s="32"/>
      <c r="AY184" s="30"/>
      <c r="AZ184" s="32"/>
      <c r="BA184" s="30"/>
      <c r="BB184" s="32"/>
      <c r="BC184" s="30"/>
      <c r="BD184" s="32"/>
      <c r="BE184" s="30"/>
    </row>
    <row r="185" spans="1:57" x14ac:dyDescent="0.25">
      <c r="A185" s="13" t="s">
        <v>189</v>
      </c>
      <c r="B185">
        <v>7</v>
      </c>
      <c r="C185">
        <v>186</v>
      </c>
      <c r="D185" s="33">
        <v>0.922228124999946</v>
      </c>
      <c r="E185" s="31">
        <v>0.97388744299996599</v>
      </c>
      <c r="F185" s="33">
        <v>1.0511251540001401</v>
      </c>
      <c r="G185" s="31">
        <v>1.0656960930000401</v>
      </c>
      <c r="H185" s="33">
        <v>1.35128780700006</v>
      </c>
      <c r="I185" s="31">
        <v>1.41288156200016</v>
      </c>
      <c r="J185" s="33">
        <v>1.50598156000023</v>
      </c>
      <c r="K185" s="31">
        <v>1.55187854099995</v>
      </c>
      <c r="L185" s="33">
        <v>1.81184676800012</v>
      </c>
      <c r="M185" s="31">
        <v>1.85851171700005</v>
      </c>
      <c r="N185" s="33">
        <v>1.93511890300032</v>
      </c>
      <c r="O185" s="31">
        <v>1.9654068750000899</v>
      </c>
      <c r="P185" s="33">
        <v>2.4391025530003301</v>
      </c>
      <c r="Q185" s="31">
        <v>2.4819211440003501</v>
      </c>
      <c r="R185" s="33"/>
      <c r="S185" s="31"/>
      <c r="T185" s="33"/>
      <c r="V185" s="33"/>
      <c r="W185" s="31"/>
      <c r="X185" s="33"/>
      <c r="Y185" s="31"/>
      <c r="Z185" s="33"/>
      <c r="AA185" s="31"/>
      <c r="AB185" s="33"/>
      <c r="AC185" s="31"/>
      <c r="AD185" s="37">
        <f t="shared" si="42"/>
        <v>1.5596930190004041</v>
      </c>
      <c r="AE185" s="44">
        <f t="shared" si="36"/>
        <v>7.723771100017407E-2</v>
      </c>
      <c r="AF185" s="44">
        <f t="shared" si="37"/>
        <v>0.28559171400001993</v>
      </c>
      <c r="AG185" s="44">
        <f t="shared" si="38"/>
        <v>9.3099998000069961E-2</v>
      </c>
      <c r="AH185" s="44">
        <f t="shared" si="39"/>
        <v>0.25996822700016997</v>
      </c>
      <c r="AI185" s="44">
        <f t="shared" si="40"/>
        <v>7.6607186000269945E-2</v>
      </c>
      <c r="AJ185" s="44">
        <f t="shared" si="41"/>
        <v>0.47369567800024015</v>
      </c>
      <c r="AK185" s="31"/>
      <c r="AL185" s="47">
        <f t="shared" si="44"/>
        <v>5.1659318000019994E-2</v>
      </c>
      <c r="AM185" s="47">
        <f t="shared" si="45"/>
        <v>1.4570938999900029E-2</v>
      </c>
      <c r="AN185" s="47">
        <f t="shared" si="46"/>
        <v>6.1593755000100003E-2</v>
      </c>
      <c r="AO185" s="47">
        <f t="shared" si="47"/>
        <v>4.5896980999720061E-2</v>
      </c>
      <c r="AP185" s="47">
        <f t="shared" si="48"/>
        <v>4.6664948999930012E-2</v>
      </c>
      <c r="AQ185" s="47">
        <f t="shared" si="49"/>
        <v>3.0287971999769958E-2</v>
      </c>
      <c r="AR185" s="48">
        <f t="shared" si="43"/>
        <v>4.2818591000020056E-2</v>
      </c>
      <c r="AS185" s="31"/>
      <c r="AT185" s="33"/>
      <c r="AU185" s="31"/>
      <c r="AV185" s="33"/>
      <c r="AW185" s="31"/>
      <c r="AX185" s="33"/>
      <c r="AY185" s="31"/>
      <c r="AZ185" s="33"/>
      <c r="BA185" s="31"/>
      <c r="BB185" s="33"/>
      <c r="BC185" s="31"/>
      <c r="BD185" s="33"/>
      <c r="BE185" s="31"/>
    </row>
    <row r="186" spans="1:57" x14ac:dyDescent="0.25">
      <c r="A186" s="13" t="s">
        <v>190</v>
      </c>
      <c r="B186">
        <v>7</v>
      </c>
      <c r="C186">
        <v>187</v>
      </c>
      <c r="D186" s="32">
        <v>0.79210386400018196</v>
      </c>
      <c r="E186" s="30">
        <v>0.97061232199985104</v>
      </c>
      <c r="F186" s="32">
        <v>1.20678581699985</v>
      </c>
      <c r="G186" s="30">
        <v>1.2657118000001899</v>
      </c>
      <c r="H186" s="32">
        <v>1.3643919569999501</v>
      </c>
      <c r="I186" s="30">
        <v>1.40919487500013</v>
      </c>
      <c r="J186" s="32">
        <v>1.8981867980000899</v>
      </c>
      <c r="K186" s="30">
        <v>1.9612508629998</v>
      </c>
      <c r="L186" s="32">
        <v>2.03806997699985</v>
      </c>
      <c r="M186" s="30">
        <v>2.0618382590000599</v>
      </c>
      <c r="N186" s="32">
        <v>2.73126866700022</v>
      </c>
      <c r="O186" s="30">
        <v>2.78057810300015</v>
      </c>
      <c r="P186" s="32">
        <v>3.2369049429998902</v>
      </c>
      <c r="Q186" s="30">
        <v>3.2795784680001798</v>
      </c>
      <c r="R186" s="32"/>
      <c r="S186" s="30"/>
      <c r="T186" s="32"/>
      <c r="V186" s="32"/>
      <c r="W186" s="30"/>
      <c r="X186" s="32"/>
      <c r="Y186" s="30"/>
      <c r="Z186" s="32"/>
      <c r="AA186" s="30"/>
      <c r="AB186" s="32"/>
      <c r="AC186" s="30"/>
      <c r="AD186" s="37">
        <f t="shared" si="42"/>
        <v>2.4874746039999978</v>
      </c>
      <c r="AE186" s="44">
        <f t="shared" si="36"/>
        <v>0.23617349499999896</v>
      </c>
      <c r="AF186" s="44">
        <f t="shared" si="37"/>
        <v>9.8680156999760182E-2</v>
      </c>
      <c r="AG186" s="44">
        <f t="shared" si="38"/>
        <v>0.48899192299995997</v>
      </c>
      <c r="AH186" s="44">
        <f t="shared" si="39"/>
        <v>7.6819114000050037E-2</v>
      </c>
      <c r="AI186" s="44">
        <f t="shared" si="40"/>
        <v>0.66943040800016007</v>
      </c>
      <c r="AJ186" s="44">
        <f t="shared" si="41"/>
        <v>0.45632683999974022</v>
      </c>
      <c r="AK186" s="30"/>
      <c r="AL186" s="47">
        <f t="shared" si="44"/>
        <v>0.17850845799966908</v>
      </c>
      <c r="AM186" s="47">
        <f t="shared" si="45"/>
        <v>5.892598300033991E-2</v>
      </c>
      <c r="AN186" s="47">
        <f t="shared" si="46"/>
        <v>4.4802918000179881E-2</v>
      </c>
      <c r="AO186" s="47">
        <f t="shared" si="47"/>
        <v>6.3064064999710068E-2</v>
      </c>
      <c r="AP186" s="47">
        <f t="shared" si="48"/>
        <v>2.3768282000209862E-2</v>
      </c>
      <c r="AQ186" s="47">
        <f t="shared" si="49"/>
        <v>4.9309435999929985E-2</v>
      </c>
      <c r="AR186" s="48">
        <f t="shared" si="43"/>
        <v>4.2673525000289647E-2</v>
      </c>
      <c r="AS186" s="30"/>
      <c r="AT186" s="32"/>
      <c r="AU186" s="30"/>
      <c r="AV186" s="32"/>
      <c r="AW186" s="30"/>
      <c r="AX186" s="32"/>
      <c r="AY186" s="30"/>
      <c r="AZ186" s="32"/>
      <c r="BA186" s="30"/>
      <c r="BB186" s="32"/>
      <c r="BC186" s="30"/>
      <c r="BD186" s="32"/>
      <c r="BE186" s="30"/>
    </row>
    <row r="187" spans="1:57" x14ac:dyDescent="0.25">
      <c r="A187" s="13" t="s">
        <v>191</v>
      </c>
      <c r="B187">
        <v>7</v>
      </c>
      <c r="C187">
        <v>188</v>
      </c>
      <c r="D187" s="33">
        <v>1.5201811980000399</v>
      </c>
      <c r="E187" s="31">
        <v>1.55010140600006</v>
      </c>
      <c r="F187" s="33">
        <v>1.62570458299978</v>
      </c>
      <c r="G187" s="31">
        <v>1.6554132810001601</v>
      </c>
      <c r="H187" s="33">
        <v>2.07321442800002</v>
      </c>
      <c r="I187" s="31">
        <v>2.1540274489998401</v>
      </c>
      <c r="J187" s="33">
        <v>2.25392593800006</v>
      </c>
      <c r="K187" s="31">
        <v>2.3228842720000098</v>
      </c>
      <c r="L187" s="33">
        <v>2.6102433330001902</v>
      </c>
      <c r="M187" s="31">
        <v>2.6713813540000002</v>
      </c>
      <c r="N187" s="33">
        <v>2.79503270899977</v>
      </c>
      <c r="O187" s="31">
        <v>2.8376227610001399</v>
      </c>
      <c r="P187" s="33">
        <v>3.19502807299977</v>
      </c>
      <c r="Q187" s="31">
        <v>3.23782599000014</v>
      </c>
      <c r="R187" s="33"/>
      <c r="S187" s="31"/>
      <c r="T187" s="33"/>
      <c r="V187" s="33"/>
      <c r="W187" s="31"/>
      <c r="X187" s="33"/>
      <c r="Y187" s="31"/>
      <c r="Z187" s="33"/>
      <c r="AA187" s="31"/>
      <c r="AB187" s="33"/>
      <c r="AC187" s="31"/>
      <c r="AD187" s="37">
        <f t="shared" si="42"/>
        <v>1.7176447920001001</v>
      </c>
      <c r="AE187" s="44">
        <f t="shared" si="36"/>
        <v>7.5603176999720079E-2</v>
      </c>
      <c r="AF187" s="44">
        <f t="shared" si="37"/>
        <v>0.41780114699985993</v>
      </c>
      <c r="AG187" s="44">
        <f t="shared" si="38"/>
        <v>9.9898489000219914E-2</v>
      </c>
      <c r="AH187" s="44">
        <f t="shared" si="39"/>
        <v>0.28735906100018038</v>
      </c>
      <c r="AI187" s="44">
        <f t="shared" si="40"/>
        <v>0.12365135499976976</v>
      </c>
      <c r="AJ187" s="44">
        <f t="shared" si="41"/>
        <v>0.3574053119996301</v>
      </c>
      <c r="AK187" s="31"/>
      <c r="AL187" s="47">
        <f t="shared" si="44"/>
        <v>2.9920208000020043E-2</v>
      </c>
      <c r="AM187" s="47">
        <f t="shared" si="45"/>
        <v>2.9708698000380007E-2</v>
      </c>
      <c r="AN187" s="47">
        <f t="shared" si="46"/>
        <v>8.0813020999820129E-2</v>
      </c>
      <c r="AO187" s="47">
        <f t="shared" si="47"/>
        <v>6.8958333999949772E-2</v>
      </c>
      <c r="AP187" s="47">
        <f t="shared" si="48"/>
        <v>6.1138020999810028E-2</v>
      </c>
      <c r="AQ187" s="47">
        <f t="shared" si="49"/>
        <v>4.2590052000369916E-2</v>
      </c>
      <c r="AR187" s="48">
        <f t="shared" si="43"/>
        <v>4.2797917000370056E-2</v>
      </c>
      <c r="AS187" s="31"/>
      <c r="AT187" s="33"/>
      <c r="AU187" s="31"/>
      <c r="AV187" s="33"/>
      <c r="AW187" s="31"/>
      <c r="AX187" s="33"/>
      <c r="AY187" s="31"/>
      <c r="AZ187" s="33"/>
      <c r="BA187" s="31"/>
      <c r="BB187" s="33"/>
      <c r="BC187" s="31"/>
      <c r="BD187" s="33"/>
      <c r="BE187" s="31"/>
    </row>
    <row r="188" spans="1:57" x14ac:dyDescent="0.25">
      <c r="A188" s="13" t="s">
        <v>192</v>
      </c>
      <c r="B188">
        <v>7</v>
      </c>
      <c r="C188">
        <v>189</v>
      </c>
      <c r="D188" s="32">
        <v>0.711907866000274</v>
      </c>
      <c r="E188" s="30">
        <v>0.75342130400031204</v>
      </c>
      <c r="F188" s="32">
        <v>0.83361286600029405</v>
      </c>
      <c r="G188" s="30">
        <v>0.88744484600010698</v>
      </c>
      <c r="H188" s="32">
        <v>1.1909747439999501</v>
      </c>
      <c r="I188" s="30">
        <v>1.2368508880003899</v>
      </c>
      <c r="J188" s="32">
        <v>1.3210232810001701</v>
      </c>
      <c r="K188" s="30">
        <v>1.3588079710002601</v>
      </c>
      <c r="L188" s="32">
        <v>1.67533234800021</v>
      </c>
      <c r="M188" s="30">
        <v>1.71832765900035</v>
      </c>
      <c r="N188" s="32">
        <v>1.8083831240001</v>
      </c>
      <c r="O188" s="30">
        <v>1.8238793250002301</v>
      </c>
      <c r="P188" s="32">
        <v>2.2772190670002601</v>
      </c>
      <c r="Q188" s="30">
        <v>2.3114719280001701</v>
      </c>
      <c r="R188" s="32"/>
      <c r="S188" s="30"/>
      <c r="T188" s="32"/>
      <c r="V188" s="32"/>
      <c r="W188" s="30"/>
      <c r="X188" s="32"/>
      <c r="Y188" s="30"/>
      <c r="Z188" s="32"/>
      <c r="AA188" s="30"/>
      <c r="AB188" s="32"/>
      <c r="AC188" s="30"/>
      <c r="AD188" s="37">
        <f t="shared" si="42"/>
        <v>1.5995640619998961</v>
      </c>
      <c r="AE188" s="44">
        <f t="shared" si="36"/>
        <v>8.0191561999982008E-2</v>
      </c>
      <c r="AF188" s="44">
        <f t="shared" si="37"/>
        <v>0.30352989799984309</v>
      </c>
      <c r="AG188" s="44">
        <f t="shared" si="38"/>
        <v>8.4172392999780188E-2</v>
      </c>
      <c r="AH188" s="44">
        <f t="shared" si="39"/>
        <v>0.31652437699994995</v>
      </c>
      <c r="AI188" s="44">
        <f t="shared" si="40"/>
        <v>9.0055464999750034E-2</v>
      </c>
      <c r="AJ188" s="44">
        <f t="shared" si="41"/>
        <v>0.45333974200003002</v>
      </c>
      <c r="AK188" s="30"/>
      <c r="AL188" s="47">
        <f t="shared" si="44"/>
        <v>4.1513438000038039E-2</v>
      </c>
      <c r="AM188" s="47">
        <f t="shared" si="45"/>
        <v>5.3831979999812929E-2</v>
      </c>
      <c r="AN188" s="47">
        <f t="shared" si="46"/>
        <v>4.5876144000439822E-2</v>
      </c>
      <c r="AO188" s="47">
        <f t="shared" si="47"/>
        <v>3.7784690000089993E-2</v>
      </c>
      <c r="AP188" s="47">
        <f t="shared" si="48"/>
        <v>4.299531100013998E-2</v>
      </c>
      <c r="AQ188" s="47">
        <f t="shared" si="49"/>
        <v>1.549620100013005E-2</v>
      </c>
      <c r="AR188" s="48">
        <f t="shared" si="43"/>
        <v>3.4252860999909984E-2</v>
      </c>
      <c r="AS188" s="30"/>
      <c r="AT188" s="32"/>
      <c r="AU188" s="30"/>
      <c r="AV188" s="32"/>
      <c r="AW188" s="30"/>
      <c r="AX188" s="32"/>
      <c r="AY188" s="30"/>
      <c r="AZ188" s="32"/>
      <c r="BA188" s="30"/>
      <c r="BB188" s="32"/>
      <c r="BC188" s="30"/>
      <c r="BD188" s="32"/>
      <c r="BE188" s="30"/>
    </row>
    <row r="189" spans="1:57" x14ac:dyDescent="0.25">
      <c r="A189" s="13" t="s">
        <v>193</v>
      </c>
      <c r="B189">
        <v>7</v>
      </c>
      <c r="C189">
        <v>190</v>
      </c>
      <c r="D189" s="33">
        <v>0.44090642199989799</v>
      </c>
      <c r="E189" s="31">
        <v>0.49095208699964099</v>
      </c>
      <c r="F189" s="33">
        <v>0.56737193099979699</v>
      </c>
      <c r="G189" s="31">
        <v>0.62124781600004997</v>
      </c>
      <c r="H189" s="33">
        <v>0.88848266199965997</v>
      </c>
      <c r="I189" s="31">
        <v>0.95644438099998297</v>
      </c>
      <c r="J189" s="33">
        <v>1.0332961479998599</v>
      </c>
      <c r="K189" s="31">
        <v>1.0712264629996699</v>
      </c>
      <c r="L189" s="33">
        <v>1.2977318279999901</v>
      </c>
      <c r="M189" s="31">
        <v>1.35800083799995</v>
      </c>
      <c r="N189" s="33">
        <v>1.43465442999968</v>
      </c>
      <c r="O189" s="31">
        <v>1.4593414109999601</v>
      </c>
      <c r="P189" s="33">
        <v>1.8723920849997699</v>
      </c>
      <c r="Q189" s="31">
        <v>1.9150620349996601</v>
      </c>
      <c r="R189" s="33"/>
      <c r="S189" s="31"/>
      <c r="T189" s="33"/>
      <c r="V189" s="33"/>
      <c r="W189" s="31"/>
      <c r="X189" s="33"/>
      <c r="Y189" s="31"/>
      <c r="Z189" s="33"/>
      <c r="AA189" s="31"/>
      <c r="AB189" s="33"/>
      <c r="AC189" s="31"/>
      <c r="AD189" s="37">
        <f t="shared" si="42"/>
        <v>1.4741556129997622</v>
      </c>
      <c r="AE189" s="44">
        <f t="shared" si="36"/>
        <v>7.6419844000156001E-2</v>
      </c>
      <c r="AF189" s="44">
        <f t="shared" si="37"/>
        <v>0.26723484599961</v>
      </c>
      <c r="AG189" s="44">
        <f t="shared" si="38"/>
        <v>7.6851766999876947E-2</v>
      </c>
      <c r="AH189" s="44">
        <f t="shared" si="39"/>
        <v>0.22650536500032015</v>
      </c>
      <c r="AI189" s="44">
        <f t="shared" si="40"/>
        <v>7.6653591999729986E-2</v>
      </c>
      <c r="AJ189" s="44">
        <f t="shared" si="41"/>
        <v>0.41305067399980988</v>
      </c>
      <c r="AK189" s="31"/>
      <c r="AL189" s="47">
        <f t="shared" si="44"/>
        <v>5.0045664999743E-2</v>
      </c>
      <c r="AM189" s="47">
        <f t="shared" si="45"/>
        <v>5.3875885000252977E-2</v>
      </c>
      <c r="AN189" s="47">
        <f t="shared" si="46"/>
        <v>6.7961719000322995E-2</v>
      </c>
      <c r="AO189" s="47">
        <f t="shared" si="47"/>
        <v>3.7930314999810033E-2</v>
      </c>
      <c r="AP189" s="47">
        <f t="shared" si="48"/>
        <v>6.0269009999959877E-2</v>
      </c>
      <c r="AQ189" s="47">
        <f t="shared" si="49"/>
        <v>2.4686981000280106E-2</v>
      </c>
      <c r="AR189" s="48">
        <f t="shared" si="43"/>
        <v>4.2669949999890155E-2</v>
      </c>
      <c r="AS189" s="31"/>
      <c r="AT189" s="33"/>
      <c r="AU189" s="31"/>
      <c r="AV189" s="33"/>
      <c r="AW189" s="31"/>
      <c r="AX189" s="33"/>
      <c r="AY189" s="31"/>
      <c r="AZ189" s="33"/>
      <c r="BA189" s="31"/>
      <c r="BB189" s="33"/>
      <c r="BC189" s="31"/>
      <c r="BD189" s="33"/>
      <c r="BE189" s="31"/>
    </row>
    <row r="190" spans="1:57" x14ac:dyDescent="0.25">
      <c r="A190" s="13" t="s">
        <v>194</v>
      </c>
      <c r="B190">
        <v>7</v>
      </c>
      <c r="C190">
        <v>191</v>
      </c>
      <c r="D190" s="32">
        <v>0.51345124799991004</v>
      </c>
      <c r="E190" s="30">
        <v>0.54313599099987098</v>
      </c>
      <c r="F190" s="32">
        <v>0.61868150899999796</v>
      </c>
      <c r="G190" s="30">
        <v>0.68049020700027496</v>
      </c>
      <c r="H190" s="32">
        <v>0.91736083600017004</v>
      </c>
      <c r="I190" s="30">
        <v>0.95148458299991001</v>
      </c>
      <c r="J190" s="32">
        <v>1.02816708199998</v>
      </c>
      <c r="K190" s="30">
        <v>1.06600354200008</v>
      </c>
      <c r="L190" s="32">
        <v>1.4251587660000899</v>
      </c>
      <c r="M190" s="30">
        <v>1.4831418750000001</v>
      </c>
      <c r="N190" s="32">
        <v>1.56015088399999</v>
      </c>
      <c r="O190" s="30">
        <v>1.6058311980000299</v>
      </c>
      <c r="P190" s="32">
        <v>2.2585833680000098</v>
      </c>
      <c r="Q190" s="30">
        <v>2.30083771299996</v>
      </c>
      <c r="R190" s="32"/>
      <c r="S190" s="30"/>
      <c r="T190" s="32"/>
      <c r="V190" s="32"/>
      <c r="W190" s="30"/>
      <c r="X190" s="32"/>
      <c r="Y190" s="30"/>
      <c r="Z190" s="32"/>
      <c r="AA190" s="30"/>
      <c r="AB190" s="32"/>
      <c r="AC190" s="30"/>
      <c r="AD190" s="37">
        <f t="shared" si="42"/>
        <v>1.7873864650000499</v>
      </c>
      <c r="AE190" s="44">
        <f t="shared" si="36"/>
        <v>7.5545518000126988E-2</v>
      </c>
      <c r="AF190" s="44">
        <f t="shared" si="37"/>
        <v>0.23687062899989508</v>
      </c>
      <c r="AG190" s="44">
        <f t="shared" si="38"/>
        <v>7.6682499000069959E-2</v>
      </c>
      <c r="AH190" s="44">
        <f t="shared" si="39"/>
        <v>0.35915522400000999</v>
      </c>
      <c r="AI190" s="44">
        <f t="shared" si="40"/>
        <v>7.700900899998997E-2</v>
      </c>
      <c r="AJ190" s="44">
        <f t="shared" si="41"/>
        <v>0.65275216999997987</v>
      </c>
      <c r="AK190" s="30"/>
      <c r="AL190" s="47">
        <f t="shared" si="44"/>
        <v>2.9684742999960934E-2</v>
      </c>
      <c r="AM190" s="47">
        <f t="shared" si="45"/>
        <v>6.1808698000276996E-2</v>
      </c>
      <c r="AN190" s="47">
        <f t="shared" si="46"/>
        <v>3.4123746999739968E-2</v>
      </c>
      <c r="AO190" s="47">
        <f t="shared" si="47"/>
        <v>3.7836460000099992E-2</v>
      </c>
      <c r="AP190" s="47">
        <f t="shared" si="48"/>
        <v>5.7983108999910105E-2</v>
      </c>
      <c r="AQ190" s="47">
        <f t="shared" si="49"/>
        <v>4.5680314000039912E-2</v>
      </c>
      <c r="AR190" s="48">
        <f t="shared" si="43"/>
        <v>4.2254344999950177E-2</v>
      </c>
      <c r="AS190" s="30"/>
      <c r="AT190" s="32"/>
      <c r="AU190" s="30"/>
      <c r="AV190" s="32"/>
      <c r="AW190" s="30"/>
      <c r="AX190" s="32"/>
      <c r="AY190" s="30"/>
      <c r="AZ190" s="32"/>
      <c r="BA190" s="30"/>
      <c r="BB190" s="32"/>
      <c r="BC190" s="30"/>
      <c r="BD190" s="32"/>
      <c r="BE190" s="30"/>
    </row>
    <row r="191" spans="1:57" x14ac:dyDescent="0.25">
      <c r="A191" s="13" t="s">
        <v>195</v>
      </c>
      <c r="B191">
        <v>7</v>
      </c>
      <c r="C191">
        <v>192</v>
      </c>
      <c r="D191" s="33">
        <v>0.83453645300005497</v>
      </c>
      <c r="E191" s="31">
        <v>0.85307988799968304</v>
      </c>
      <c r="F191" s="33">
        <v>0.93343092999975796</v>
      </c>
      <c r="G191" s="31">
        <v>0.95544369099979998</v>
      </c>
      <c r="H191" s="33">
        <v>1.12033295999981</v>
      </c>
      <c r="I191" s="31">
        <v>1.1941667109999701</v>
      </c>
      <c r="J191" s="33">
        <v>1.3223272860000099</v>
      </c>
      <c r="K191" s="31">
        <v>1.3489193149998699</v>
      </c>
      <c r="L191" s="33">
        <v>1.7740464519997601</v>
      </c>
      <c r="M191" s="31">
        <v>1.83324176299993</v>
      </c>
      <c r="N191" s="33">
        <v>1.9453122310001101</v>
      </c>
      <c r="O191" s="31">
        <v>1.98251311600006</v>
      </c>
      <c r="P191" s="33">
        <v>2.36745150199976</v>
      </c>
      <c r="Q191" s="31">
        <v>2.4054161889998702</v>
      </c>
      <c r="R191" s="33"/>
      <c r="S191" s="31"/>
      <c r="T191" s="33"/>
      <c r="V191" s="33"/>
      <c r="W191" s="31"/>
      <c r="X191" s="33"/>
      <c r="Y191" s="31"/>
      <c r="Z191" s="33"/>
      <c r="AA191" s="31"/>
      <c r="AB191" s="33"/>
      <c r="AC191" s="31"/>
      <c r="AD191" s="37">
        <f t="shared" si="42"/>
        <v>1.5708797359998152</v>
      </c>
      <c r="AE191" s="44">
        <f t="shared" si="36"/>
        <v>8.0351042000074924E-2</v>
      </c>
      <c r="AF191" s="44">
        <f t="shared" si="37"/>
        <v>0.16488926900001</v>
      </c>
      <c r="AG191" s="44">
        <f t="shared" si="38"/>
        <v>0.12816057500003986</v>
      </c>
      <c r="AH191" s="44">
        <f t="shared" si="39"/>
        <v>0.42512713699989013</v>
      </c>
      <c r="AI191" s="44">
        <f t="shared" si="40"/>
        <v>0.11207046800018006</v>
      </c>
      <c r="AJ191" s="44">
        <f t="shared" si="41"/>
        <v>0.38493838599969998</v>
      </c>
      <c r="AK191" s="31"/>
      <c r="AL191" s="47">
        <f t="shared" si="44"/>
        <v>1.8543434999628072E-2</v>
      </c>
      <c r="AM191" s="47">
        <f t="shared" si="45"/>
        <v>2.2012761000042014E-2</v>
      </c>
      <c r="AN191" s="47">
        <f t="shared" si="46"/>
        <v>7.3833751000160097E-2</v>
      </c>
      <c r="AO191" s="47">
        <f t="shared" si="47"/>
        <v>2.6592028999860018E-2</v>
      </c>
      <c r="AP191" s="47">
        <f t="shared" si="48"/>
        <v>5.9195311000169948E-2</v>
      </c>
      <c r="AQ191" s="47">
        <f t="shared" si="49"/>
        <v>3.720088499994989E-2</v>
      </c>
      <c r="AR191" s="48">
        <f t="shared" si="43"/>
        <v>3.7964687000110242E-2</v>
      </c>
      <c r="AS191" s="31"/>
      <c r="AT191" s="33"/>
      <c r="AU191" s="31"/>
      <c r="AV191" s="33"/>
      <c r="AW191" s="31"/>
      <c r="AX191" s="33"/>
      <c r="AY191" s="31"/>
      <c r="AZ191" s="33"/>
      <c r="BA191" s="31"/>
      <c r="BB191" s="33"/>
      <c r="BC191" s="31"/>
      <c r="BD191" s="33"/>
      <c r="BE191" s="31"/>
    </row>
    <row r="192" spans="1:57" x14ac:dyDescent="0.25">
      <c r="A192" s="13" t="s">
        <v>196</v>
      </c>
      <c r="B192">
        <v>7</v>
      </c>
      <c r="C192">
        <v>193</v>
      </c>
      <c r="D192" s="32">
        <v>0.51661036700033902</v>
      </c>
      <c r="E192" s="30">
        <v>0.55377276200033498</v>
      </c>
      <c r="F192" s="32">
        <v>0.63491723900006003</v>
      </c>
      <c r="G192" s="30">
        <v>0.68003276100034704</v>
      </c>
      <c r="H192" s="32">
        <v>0.83011026300027801</v>
      </c>
      <c r="I192" s="30">
        <v>0.87271072900011804</v>
      </c>
      <c r="J192" s="32">
        <v>0.95808916600026295</v>
      </c>
      <c r="K192" s="30">
        <v>0.99718552100011904</v>
      </c>
      <c r="L192" s="32">
        <v>1.39872658700005</v>
      </c>
      <c r="M192" s="30">
        <v>1.43292775600002</v>
      </c>
      <c r="N192" s="32">
        <v>1.548704842</v>
      </c>
      <c r="O192" s="30">
        <v>1.5946428130000601</v>
      </c>
      <c r="P192" s="32">
        <v>2.0070694280002499</v>
      </c>
      <c r="Q192" s="30">
        <v>2.0295749480001102</v>
      </c>
      <c r="R192" s="32"/>
      <c r="S192" s="30"/>
      <c r="T192" s="32"/>
      <c r="V192" s="32"/>
      <c r="W192" s="30"/>
      <c r="X192" s="32"/>
      <c r="Y192" s="30"/>
      <c r="Z192" s="32"/>
      <c r="AA192" s="30"/>
      <c r="AB192" s="32"/>
      <c r="AC192" s="30"/>
      <c r="AD192" s="37">
        <f t="shared" si="42"/>
        <v>1.5129645809997712</v>
      </c>
      <c r="AE192" s="44">
        <f t="shared" si="36"/>
        <v>8.1144476999725046E-2</v>
      </c>
      <c r="AF192" s="44">
        <f t="shared" si="37"/>
        <v>0.15007750199993097</v>
      </c>
      <c r="AG192" s="44">
        <f t="shared" si="38"/>
        <v>8.5378437000144913E-2</v>
      </c>
      <c r="AH192" s="44">
        <f t="shared" si="39"/>
        <v>0.401541065999931</v>
      </c>
      <c r="AI192" s="44">
        <f t="shared" si="40"/>
        <v>0.11577708599998005</v>
      </c>
      <c r="AJ192" s="44">
        <f t="shared" si="41"/>
        <v>0.41242661500018984</v>
      </c>
      <c r="AK192" s="30"/>
      <c r="AL192" s="47">
        <f t="shared" si="44"/>
        <v>3.7162394999995962E-2</v>
      </c>
      <c r="AM192" s="47">
        <f t="shared" si="45"/>
        <v>4.5115522000287012E-2</v>
      </c>
      <c r="AN192" s="47">
        <f t="shared" si="46"/>
        <v>4.260046599984002E-2</v>
      </c>
      <c r="AO192" s="47">
        <f t="shared" si="47"/>
        <v>3.9096354999856087E-2</v>
      </c>
      <c r="AP192" s="47">
        <f t="shared" si="48"/>
        <v>3.4201168999969944E-2</v>
      </c>
      <c r="AQ192" s="47">
        <f t="shared" si="49"/>
        <v>4.5937971000060029E-2</v>
      </c>
      <c r="AR192" s="48">
        <f t="shared" si="43"/>
        <v>2.250551999986028E-2</v>
      </c>
      <c r="AS192" s="30"/>
      <c r="AT192" s="32"/>
      <c r="AU192" s="30"/>
      <c r="AV192" s="32"/>
      <c r="AW192" s="30"/>
      <c r="AX192" s="32"/>
      <c r="AY192" s="30"/>
      <c r="AZ192" s="32"/>
      <c r="BA192" s="30"/>
      <c r="BB192" s="32"/>
      <c r="BC192" s="30"/>
      <c r="BD192" s="32"/>
      <c r="BE192" s="30"/>
    </row>
    <row r="193" spans="1:57" x14ac:dyDescent="0.25">
      <c r="A193" s="13" t="s">
        <v>197</v>
      </c>
      <c r="B193">
        <v>7</v>
      </c>
      <c r="C193">
        <v>194</v>
      </c>
      <c r="D193" s="33">
        <v>0.44866478700032503</v>
      </c>
      <c r="E193" s="31">
        <v>0.498532434000026</v>
      </c>
      <c r="F193" s="33">
        <v>0.58827097399989703</v>
      </c>
      <c r="G193" s="31">
        <v>0.62516019500026199</v>
      </c>
      <c r="H193" s="33">
        <v>0.86014400200019703</v>
      </c>
      <c r="I193" s="31">
        <v>0.88776274700012403</v>
      </c>
      <c r="J193" s="33">
        <v>0.99259154900028002</v>
      </c>
      <c r="K193" s="31">
        <v>1.0432334239999299</v>
      </c>
      <c r="L193" s="33">
        <v>1.40502672299999</v>
      </c>
      <c r="M193" s="31">
        <v>1.4877508200002001</v>
      </c>
      <c r="N193" s="33">
        <v>1.5855161819999899</v>
      </c>
      <c r="O193" s="31">
        <v>1.60985154800027</v>
      </c>
      <c r="P193" s="33">
        <v>2.2749243090001898</v>
      </c>
      <c r="Q193" s="31">
        <v>2.30465524600003</v>
      </c>
      <c r="R193" s="33"/>
      <c r="S193" s="31"/>
      <c r="T193" s="33"/>
      <c r="V193" s="33"/>
      <c r="W193" s="31"/>
      <c r="X193" s="33"/>
      <c r="Y193" s="31"/>
      <c r="Z193" s="33"/>
      <c r="AA193" s="31"/>
      <c r="AB193" s="33"/>
      <c r="AC193" s="31"/>
      <c r="AD193" s="37">
        <f t="shared" si="42"/>
        <v>1.8559904589997049</v>
      </c>
      <c r="AE193" s="44">
        <f t="shared" si="36"/>
        <v>8.9738539999871025E-2</v>
      </c>
      <c r="AF193" s="44">
        <f t="shared" si="37"/>
        <v>0.23498380699993504</v>
      </c>
      <c r="AG193" s="44">
        <f t="shared" si="38"/>
        <v>0.10482880200015599</v>
      </c>
      <c r="AH193" s="44">
        <f t="shared" si="39"/>
        <v>0.36179329900006008</v>
      </c>
      <c r="AI193" s="44">
        <f t="shared" si="40"/>
        <v>9.7765361999789802E-2</v>
      </c>
      <c r="AJ193" s="44">
        <f t="shared" si="41"/>
        <v>0.66507276099991985</v>
      </c>
      <c r="AK193" s="31"/>
      <c r="AL193" s="47">
        <f t="shared" si="44"/>
        <v>4.9867646999700976E-2</v>
      </c>
      <c r="AM193" s="47">
        <f t="shared" si="45"/>
        <v>3.6889221000364958E-2</v>
      </c>
      <c r="AN193" s="47">
        <f t="shared" si="46"/>
        <v>2.7618744999927003E-2</v>
      </c>
      <c r="AO193" s="47">
        <f t="shared" si="47"/>
        <v>5.0641874999649894E-2</v>
      </c>
      <c r="AP193" s="47">
        <f t="shared" si="48"/>
        <v>8.2724097000210106E-2</v>
      </c>
      <c r="AQ193" s="47">
        <f t="shared" si="49"/>
        <v>2.4335366000280079E-2</v>
      </c>
      <c r="AR193" s="48">
        <f t="shared" si="43"/>
        <v>2.9730936999840196E-2</v>
      </c>
      <c r="AS193" s="31"/>
      <c r="AT193" s="33"/>
      <c r="AU193" s="31"/>
      <c r="AV193" s="33"/>
      <c r="AW193" s="31"/>
      <c r="AX193" s="33"/>
      <c r="AY193" s="31"/>
      <c r="AZ193" s="33"/>
      <c r="BA193" s="31"/>
      <c r="BB193" s="33"/>
      <c r="BC193" s="31"/>
      <c r="BD193" s="33"/>
      <c r="BE193" s="31"/>
    </row>
    <row r="194" spans="1:57" x14ac:dyDescent="0.25">
      <c r="A194" s="13" t="s">
        <v>198</v>
      </c>
      <c r="B194">
        <v>7</v>
      </c>
      <c r="C194">
        <v>195</v>
      </c>
      <c r="D194" s="32">
        <v>0.55508630400026904</v>
      </c>
      <c r="E194" s="30">
        <v>0.59916383900008396</v>
      </c>
      <c r="F194" s="32">
        <v>0.675844517000314</v>
      </c>
      <c r="G194" s="30">
        <v>0.71366285100020799</v>
      </c>
      <c r="H194" s="32">
        <v>0.93204186499997299</v>
      </c>
      <c r="I194" s="30">
        <v>0.98257623700010299</v>
      </c>
      <c r="J194" s="32">
        <v>1.0590084230002501</v>
      </c>
      <c r="K194" s="30">
        <v>1.1213035280002199</v>
      </c>
      <c r="L194" s="32">
        <v>1.36592004200019</v>
      </c>
      <c r="M194" s="30">
        <v>1.4163818090000799</v>
      </c>
      <c r="N194" s="32">
        <v>1.49323498600006</v>
      </c>
      <c r="O194" s="30">
        <v>1.55481972500001</v>
      </c>
      <c r="P194" s="32">
        <v>2.1692635780000198</v>
      </c>
      <c r="Q194" s="30">
        <v>2.2068994140004099</v>
      </c>
      <c r="R194" s="32"/>
      <c r="S194" s="30"/>
      <c r="T194" s="32"/>
      <c r="V194" s="32"/>
      <c r="W194" s="30"/>
      <c r="X194" s="32"/>
      <c r="Y194" s="30"/>
      <c r="Z194" s="32"/>
      <c r="AA194" s="30"/>
      <c r="AB194" s="32"/>
      <c r="AC194" s="30"/>
      <c r="AD194" s="37">
        <f t="shared" si="42"/>
        <v>1.6518131100001407</v>
      </c>
      <c r="AE194" s="44">
        <f t="shared" si="36"/>
        <v>7.668067800023004E-2</v>
      </c>
      <c r="AF194" s="44">
        <f t="shared" si="37"/>
        <v>0.218379013999765</v>
      </c>
      <c r="AG194" s="44">
        <f t="shared" si="38"/>
        <v>7.6432186000147118E-2</v>
      </c>
      <c r="AH194" s="44">
        <f t="shared" si="39"/>
        <v>0.24461651399997009</v>
      </c>
      <c r="AI194" s="44">
        <f t="shared" si="40"/>
        <v>7.6853176999980066E-2</v>
      </c>
      <c r="AJ194" s="44">
        <f t="shared" si="41"/>
        <v>0.61444385300000981</v>
      </c>
      <c r="AK194" s="30"/>
      <c r="AL194" s="47">
        <f t="shared" si="44"/>
        <v>4.4077534999814927E-2</v>
      </c>
      <c r="AM194" s="47">
        <f t="shared" si="45"/>
        <v>3.7818333999893983E-2</v>
      </c>
      <c r="AN194" s="47">
        <f t="shared" si="46"/>
        <v>5.0534372000130001E-2</v>
      </c>
      <c r="AO194" s="47">
        <f t="shared" si="47"/>
        <v>6.2295104999969819E-2</v>
      </c>
      <c r="AP194" s="47">
        <f t="shared" si="48"/>
        <v>5.0461766999889912E-2</v>
      </c>
      <c r="AQ194" s="47">
        <f t="shared" si="49"/>
        <v>6.1584738999949984E-2</v>
      </c>
      <c r="AR194" s="48">
        <f t="shared" si="43"/>
        <v>3.763583600039011E-2</v>
      </c>
      <c r="AS194" s="30"/>
      <c r="AT194" s="32"/>
      <c r="AU194" s="30"/>
      <c r="AV194" s="32"/>
      <c r="AW194" s="30"/>
      <c r="AX194" s="32"/>
      <c r="AY194" s="30"/>
      <c r="AZ194" s="32"/>
      <c r="BA194" s="30"/>
      <c r="BB194" s="32"/>
      <c r="BC194" s="30"/>
      <c r="BD194" s="32"/>
      <c r="BE194" s="30"/>
    </row>
    <row r="195" spans="1:57" s="2" customFormat="1" x14ac:dyDescent="0.25">
      <c r="A195" s="9" t="s">
        <v>18</v>
      </c>
      <c r="B195" s="2">
        <v>7</v>
      </c>
      <c r="C195" s="2">
        <v>196</v>
      </c>
      <c r="D195" s="33">
        <v>7.89883942900041</v>
      </c>
      <c r="E195" s="31">
        <v>7.9648159460002699</v>
      </c>
      <c r="F195" s="33">
        <v>8.05165151800019</v>
      </c>
      <c r="G195" s="31">
        <v>8.1214277170001807</v>
      </c>
      <c r="H195" s="33">
        <v>8.2359101619999802</v>
      </c>
      <c r="I195" s="31">
        <v>8.2783124560000907</v>
      </c>
      <c r="J195" s="33">
        <v>8.4333469890002508</v>
      </c>
      <c r="K195" s="31">
        <v>8.4781434450001107</v>
      </c>
      <c r="L195" s="33">
        <v>8.7702588530000796</v>
      </c>
      <c r="M195" s="31">
        <v>8.8297988090002892</v>
      </c>
      <c r="N195" s="33">
        <v>8.9067090180001198</v>
      </c>
      <c r="O195" s="31">
        <v>8.9287587050002895</v>
      </c>
      <c r="P195" s="33">
        <v>9.28584104100036</v>
      </c>
      <c r="Q195" s="31">
        <v>9.3363755800000892</v>
      </c>
      <c r="R195" s="33"/>
      <c r="S195" s="31"/>
      <c r="T195" s="33"/>
      <c r="V195" s="33"/>
      <c r="W195" s="31"/>
      <c r="X195" s="33"/>
      <c r="Y195" s="31"/>
      <c r="Z195" s="33"/>
      <c r="AA195" s="31"/>
      <c r="AB195" s="33"/>
      <c r="AC195" s="31"/>
      <c r="AD195" s="37">
        <f t="shared" si="42"/>
        <v>1.4375361509996791</v>
      </c>
      <c r="AE195" s="44">
        <f t="shared" ref="AE195:AE258" si="50">F195-E195</f>
        <v>8.6835571999920091E-2</v>
      </c>
      <c r="AF195" s="44">
        <f t="shared" ref="AF195:AF258" si="51">H195-G195</f>
        <v>0.11448244499979943</v>
      </c>
      <c r="AG195" s="44">
        <f t="shared" ref="AG195:AG258" si="52">J195-I195</f>
        <v>0.15503453300016012</v>
      </c>
      <c r="AH195" s="44">
        <f t="shared" ref="AH195:AH258" si="53">L195-K195</f>
        <v>0.29211540799996882</v>
      </c>
      <c r="AI195" s="44">
        <f t="shared" ref="AI195:AI258" si="54">N195-M195</f>
        <v>7.6910208999830587E-2</v>
      </c>
      <c r="AJ195" s="44">
        <f t="shared" si="41"/>
        <v>0.35708233600007055</v>
      </c>
      <c r="AK195" s="31"/>
      <c r="AL195" s="47">
        <f t="shared" si="44"/>
        <v>6.5976516999859847E-2</v>
      </c>
      <c r="AM195" s="47">
        <f t="shared" si="45"/>
        <v>6.9776198999990768E-2</v>
      </c>
      <c r="AN195" s="47">
        <f t="shared" si="46"/>
        <v>4.240229400011053E-2</v>
      </c>
      <c r="AO195" s="47">
        <f t="shared" si="47"/>
        <v>4.479645599985993E-2</v>
      </c>
      <c r="AP195" s="47">
        <f t="shared" si="48"/>
        <v>5.9539956000209671E-2</v>
      </c>
      <c r="AQ195" s="47">
        <f t="shared" si="49"/>
        <v>2.2049687000169627E-2</v>
      </c>
      <c r="AR195" s="48">
        <f t="shared" si="43"/>
        <v>5.0534538999729151E-2</v>
      </c>
      <c r="AS195" s="31"/>
      <c r="AT195" s="33"/>
      <c r="AU195" s="31"/>
      <c r="AV195" s="33"/>
      <c r="AW195" s="31"/>
      <c r="AX195" s="33"/>
      <c r="AY195" s="31"/>
      <c r="AZ195" s="33"/>
      <c r="BA195" s="31"/>
      <c r="BB195" s="33"/>
      <c r="BC195" s="31"/>
      <c r="BD195" s="33"/>
      <c r="BE195" s="31"/>
    </row>
    <row r="196" spans="1:57" s="2" customFormat="1" x14ac:dyDescent="0.25">
      <c r="A196" s="9" t="s">
        <v>18</v>
      </c>
      <c r="B196" s="2">
        <v>7</v>
      </c>
      <c r="C196" s="2">
        <v>197</v>
      </c>
      <c r="D196" s="32">
        <v>0.47736098700033802</v>
      </c>
      <c r="E196" s="30">
        <v>0.53263833100027103</v>
      </c>
      <c r="F196" s="32">
        <v>0.63870812200002502</v>
      </c>
      <c r="G196" s="30">
        <v>0.68131619600035198</v>
      </c>
      <c r="H196" s="32">
        <v>0.81373442700032605</v>
      </c>
      <c r="I196" s="30">
        <v>0.848468124000191</v>
      </c>
      <c r="J196" s="32">
        <v>1.1397039640000901</v>
      </c>
      <c r="K196" s="30">
        <v>1.18135812200034</v>
      </c>
      <c r="L196" s="32">
        <v>1.2912057780004</v>
      </c>
      <c r="M196" s="30">
        <v>1.3341544260001601</v>
      </c>
      <c r="N196" s="32">
        <v>1.67287058500005</v>
      </c>
      <c r="O196" s="30">
        <v>1.69118712500039</v>
      </c>
      <c r="P196" s="32">
        <v>2.0756521310004201</v>
      </c>
      <c r="Q196" s="30">
        <v>2.1101164040001001</v>
      </c>
      <c r="R196" s="32"/>
      <c r="S196" s="30"/>
      <c r="T196" s="32"/>
      <c r="V196" s="32"/>
      <c r="W196" s="30"/>
      <c r="X196" s="32"/>
      <c r="Y196" s="30"/>
      <c r="Z196" s="32"/>
      <c r="AA196" s="30"/>
      <c r="AB196" s="32"/>
      <c r="AC196" s="30"/>
      <c r="AD196" s="37">
        <f t="shared" si="42"/>
        <v>1.6327554169997622</v>
      </c>
      <c r="AE196" s="44">
        <f t="shared" si="50"/>
        <v>0.106069790999754</v>
      </c>
      <c r="AF196" s="44">
        <f t="shared" si="51"/>
        <v>0.13241823099997407</v>
      </c>
      <c r="AG196" s="44">
        <f t="shared" si="52"/>
        <v>0.2912358399998991</v>
      </c>
      <c r="AH196" s="44">
        <f t="shared" si="53"/>
        <v>0.10984765600006008</v>
      </c>
      <c r="AI196" s="44">
        <f t="shared" si="54"/>
        <v>0.33871615899988994</v>
      </c>
      <c r="AJ196" s="44">
        <f t="shared" si="41"/>
        <v>0.38446500600003009</v>
      </c>
      <c r="AK196" s="30"/>
      <c r="AL196" s="47">
        <f t="shared" si="44"/>
        <v>5.5277343999933004E-2</v>
      </c>
      <c r="AM196" s="47">
        <f t="shared" si="45"/>
        <v>4.2608074000326956E-2</v>
      </c>
      <c r="AN196" s="47">
        <f t="shared" si="46"/>
        <v>3.4733696999864949E-2</v>
      </c>
      <c r="AO196" s="47">
        <f t="shared" si="47"/>
        <v>4.1654158000249852E-2</v>
      </c>
      <c r="AP196" s="47">
        <f t="shared" si="48"/>
        <v>4.2948647999760059E-2</v>
      </c>
      <c r="AQ196" s="47">
        <f t="shared" si="49"/>
        <v>1.8316540000339998E-2</v>
      </c>
      <c r="AR196" s="48">
        <f t="shared" si="43"/>
        <v>3.4464272999680023E-2</v>
      </c>
      <c r="AS196" s="30"/>
      <c r="AT196" s="32"/>
      <c r="AU196" s="30"/>
      <c r="AV196" s="32"/>
      <c r="AW196" s="30"/>
      <c r="AX196" s="32"/>
      <c r="AY196" s="30"/>
      <c r="AZ196" s="32"/>
      <c r="BA196" s="30"/>
      <c r="BB196" s="32"/>
      <c r="BC196" s="30"/>
      <c r="BD196" s="32"/>
      <c r="BE196" s="30"/>
    </row>
    <row r="197" spans="1:57" s="2" customFormat="1" x14ac:dyDescent="0.25">
      <c r="A197" s="9" t="s">
        <v>18</v>
      </c>
      <c r="B197" s="2">
        <v>7</v>
      </c>
      <c r="C197" s="2">
        <v>198</v>
      </c>
      <c r="D197" s="33">
        <v>0.46317714199994903</v>
      </c>
      <c r="E197" s="31">
        <v>0.57344979199979196</v>
      </c>
      <c r="F197" s="33">
        <v>0.73680703999980302</v>
      </c>
      <c r="G197" s="31">
        <v>0.78776036299996099</v>
      </c>
      <c r="H197" s="33">
        <v>0.888724374000048</v>
      </c>
      <c r="I197" s="31">
        <v>0.92334937399982597</v>
      </c>
      <c r="J197" s="33">
        <v>1.38878645499971</v>
      </c>
      <c r="K197" s="31">
        <v>1.4484249480001301</v>
      </c>
      <c r="L197" s="33">
        <v>1.52560364400005</v>
      </c>
      <c r="M197" s="31">
        <v>1.5558118750000101</v>
      </c>
      <c r="N197" s="33">
        <v>2.0559191639999801</v>
      </c>
      <c r="O197" s="31">
        <v>2.11479536499973</v>
      </c>
      <c r="P197" s="33">
        <v>2.6223018199998398</v>
      </c>
      <c r="Q197" s="31">
        <v>2.6252707789999401</v>
      </c>
      <c r="R197" s="33"/>
      <c r="S197" s="31"/>
      <c r="T197" s="33"/>
      <c r="V197" s="33"/>
      <c r="W197" s="31"/>
      <c r="X197" s="33"/>
      <c r="Y197" s="31"/>
      <c r="Z197" s="33"/>
      <c r="AA197" s="31"/>
      <c r="AB197" s="33"/>
      <c r="AC197" s="31"/>
      <c r="AD197" s="37">
        <f t="shared" si="42"/>
        <v>2.162093636999991</v>
      </c>
      <c r="AE197" s="44">
        <f t="shared" si="50"/>
        <v>0.16335724800001106</v>
      </c>
      <c r="AF197" s="44">
        <f t="shared" si="51"/>
        <v>0.10096401100008701</v>
      </c>
      <c r="AG197" s="44">
        <f t="shared" si="52"/>
        <v>0.46543708099988401</v>
      </c>
      <c r="AH197" s="44">
        <f t="shared" si="53"/>
        <v>7.7178695999919888E-2</v>
      </c>
      <c r="AI197" s="44">
        <f t="shared" si="54"/>
        <v>0.50010728899997003</v>
      </c>
      <c r="AJ197" s="44">
        <f t="shared" si="41"/>
        <v>0.50750645500010982</v>
      </c>
      <c r="AK197" s="31"/>
      <c r="AL197" s="47">
        <f t="shared" si="44"/>
        <v>0.11027264999984293</v>
      </c>
      <c r="AM197" s="47">
        <f t="shared" si="45"/>
        <v>5.095332300015798E-2</v>
      </c>
      <c r="AN197" s="47">
        <f t="shared" si="46"/>
        <v>3.4624999999777972E-2</v>
      </c>
      <c r="AO197" s="47">
        <f t="shared" si="47"/>
        <v>5.9638493000420123E-2</v>
      </c>
      <c r="AP197" s="47">
        <f t="shared" si="48"/>
        <v>3.0208230999960062E-2</v>
      </c>
      <c r="AQ197" s="47">
        <f t="shared" si="49"/>
        <v>5.8876200999749884E-2</v>
      </c>
      <c r="AR197" s="48">
        <f t="shared" si="43"/>
        <v>2.9689590001003019E-3</v>
      </c>
      <c r="AS197" s="31"/>
      <c r="AT197" s="33"/>
      <c r="AU197" s="31"/>
      <c r="AV197" s="33"/>
      <c r="AW197" s="31"/>
      <c r="AX197" s="33"/>
      <c r="AY197" s="31"/>
      <c r="AZ197" s="33"/>
      <c r="BA197" s="31"/>
      <c r="BB197" s="33"/>
      <c r="BC197" s="31"/>
      <c r="BD197" s="33"/>
      <c r="BE197" s="31"/>
    </row>
    <row r="198" spans="1:57" s="2" customFormat="1" x14ac:dyDescent="0.25">
      <c r="A198" s="9" t="s">
        <v>18</v>
      </c>
      <c r="B198" s="2">
        <v>7</v>
      </c>
      <c r="C198" s="2">
        <v>199</v>
      </c>
      <c r="D198" s="32">
        <v>0.62767432400005396</v>
      </c>
      <c r="E198" s="30">
        <v>0.66530134999993595</v>
      </c>
      <c r="F198" s="32">
        <v>0.75871911100011802</v>
      </c>
      <c r="G198" s="30">
        <v>0.81243515200003402</v>
      </c>
      <c r="H198" s="32">
        <v>1.2463482789999001</v>
      </c>
      <c r="I198" s="30">
        <v>1.30522666299975</v>
      </c>
      <c r="J198" s="32">
        <v>1.3854013479999501</v>
      </c>
      <c r="K198" s="30">
        <v>1.4474905170000001</v>
      </c>
      <c r="L198" s="32">
        <v>1.72805780999988</v>
      </c>
      <c r="M198" s="30">
        <v>1.7708753080000801</v>
      </c>
      <c r="N198" s="32">
        <v>1.8553023899998999</v>
      </c>
      <c r="O198" s="30">
        <v>1.9010146310001801</v>
      </c>
      <c r="P198" s="32">
        <v>2.2675745269998502</v>
      </c>
      <c r="Q198" s="30">
        <v>2.3341508819999</v>
      </c>
      <c r="R198" s="32"/>
      <c r="S198" s="30"/>
      <c r="T198" s="32"/>
      <c r="V198" s="32"/>
      <c r="W198" s="30"/>
      <c r="X198" s="32"/>
      <c r="Y198" s="30"/>
      <c r="Z198" s="32"/>
      <c r="AA198" s="30"/>
      <c r="AB198" s="32"/>
      <c r="AC198" s="30"/>
      <c r="AD198" s="37">
        <f t="shared" si="42"/>
        <v>1.706476557999846</v>
      </c>
      <c r="AE198" s="44">
        <f t="shared" si="50"/>
        <v>9.3417761000182065E-2</v>
      </c>
      <c r="AF198" s="44">
        <f t="shared" si="51"/>
        <v>0.43391312699986606</v>
      </c>
      <c r="AG198" s="44">
        <f t="shared" si="52"/>
        <v>8.0174685000200085E-2</v>
      </c>
      <c r="AH198" s="44">
        <f t="shared" si="53"/>
        <v>0.28056729299987992</v>
      </c>
      <c r="AI198" s="44">
        <f t="shared" si="54"/>
        <v>8.4427081999819853E-2</v>
      </c>
      <c r="AJ198" s="44">
        <f t="shared" si="41"/>
        <v>0.36655989599967009</v>
      </c>
      <c r="AK198" s="30"/>
      <c r="AL198" s="47">
        <f t="shared" si="44"/>
        <v>3.7627025999881991E-2</v>
      </c>
      <c r="AM198" s="47">
        <f t="shared" si="45"/>
        <v>5.3716040999916004E-2</v>
      </c>
      <c r="AN198" s="47">
        <f t="shared" si="46"/>
        <v>5.8878383999849904E-2</v>
      </c>
      <c r="AO198" s="47">
        <f t="shared" si="47"/>
        <v>6.2089169000050015E-2</v>
      </c>
      <c r="AP198" s="47">
        <f t="shared" si="48"/>
        <v>4.2817498000200072E-2</v>
      </c>
      <c r="AQ198" s="47">
        <f t="shared" si="49"/>
        <v>4.5712241000280152E-2</v>
      </c>
      <c r="AR198" s="48">
        <f t="shared" si="43"/>
        <v>6.6576355000049769E-2</v>
      </c>
      <c r="AS198" s="30"/>
      <c r="AT198" s="32"/>
      <c r="AU198" s="30"/>
      <c r="AV198" s="32"/>
      <c r="AW198" s="30"/>
      <c r="AX198" s="32"/>
      <c r="AY198" s="30"/>
      <c r="AZ198" s="32"/>
      <c r="BA198" s="30"/>
      <c r="BB198" s="32"/>
      <c r="BC198" s="30"/>
      <c r="BD198" s="32"/>
      <c r="BE198" s="30"/>
    </row>
    <row r="199" spans="1:57" s="2" customFormat="1" x14ac:dyDescent="0.25">
      <c r="A199" s="9" t="s">
        <v>18</v>
      </c>
      <c r="B199" s="2">
        <v>7</v>
      </c>
      <c r="C199" s="2">
        <v>200</v>
      </c>
      <c r="D199" s="33">
        <v>0.54724229099974697</v>
      </c>
      <c r="E199" s="31">
        <v>0.62547015599966405</v>
      </c>
      <c r="F199" s="33">
        <v>0.71043541599965399</v>
      </c>
      <c r="G199" s="31">
        <v>0.76381854099963598</v>
      </c>
      <c r="H199" s="33">
        <v>1.0067456259998799</v>
      </c>
      <c r="I199" s="31">
        <v>1.190270521</v>
      </c>
      <c r="J199" s="33">
        <v>1.9131496479999399</v>
      </c>
      <c r="K199" s="31">
        <v>1.9409731249997999</v>
      </c>
      <c r="L199" s="33">
        <v>2.3378426459998898</v>
      </c>
      <c r="M199" s="31">
        <v>2.4043131759999499</v>
      </c>
      <c r="N199" s="33">
        <v>2.4804236979998602</v>
      </c>
      <c r="O199" s="31">
        <v>2.5258448949998602</v>
      </c>
      <c r="P199" s="33">
        <v>2.97333775900006</v>
      </c>
      <c r="Q199" s="31">
        <v>3.03173218699976</v>
      </c>
      <c r="R199" s="33"/>
      <c r="S199" s="31"/>
      <c r="T199" s="33"/>
      <c r="V199" s="33"/>
      <c r="W199" s="31"/>
      <c r="X199" s="33"/>
      <c r="Y199" s="31"/>
      <c r="Z199" s="33"/>
      <c r="AA199" s="31"/>
      <c r="AB199" s="33"/>
      <c r="AC199" s="31"/>
      <c r="AD199" s="37">
        <f t="shared" si="42"/>
        <v>2.4844898960000128</v>
      </c>
      <c r="AE199" s="44">
        <f t="shared" si="50"/>
        <v>8.4965259999989939E-2</v>
      </c>
      <c r="AF199" s="44">
        <f t="shared" si="51"/>
        <v>0.24292708500024396</v>
      </c>
      <c r="AG199" s="44">
        <f t="shared" si="52"/>
        <v>0.72287912699993995</v>
      </c>
      <c r="AH199" s="44">
        <f t="shared" si="53"/>
        <v>0.39686952100008988</v>
      </c>
      <c r="AI199" s="44">
        <f t="shared" si="54"/>
        <v>7.6110521999910308E-2</v>
      </c>
      <c r="AJ199" s="44">
        <f t="shared" si="41"/>
        <v>0.44749286400019983</v>
      </c>
      <c r="AK199" s="31"/>
      <c r="AL199" s="47">
        <f t="shared" si="44"/>
        <v>7.8227864999917074E-2</v>
      </c>
      <c r="AM199" s="47">
        <f t="shared" si="45"/>
        <v>5.338312499998199E-2</v>
      </c>
      <c r="AN199" s="47">
        <f t="shared" si="46"/>
        <v>0.18352489500012004</v>
      </c>
      <c r="AO199" s="47">
        <f t="shared" si="47"/>
        <v>2.7823476999859986E-2</v>
      </c>
      <c r="AP199" s="47">
        <f t="shared" si="48"/>
        <v>6.6470530000060091E-2</v>
      </c>
      <c r="AQ199" s="47">
        <f t="shared" si="49"/>
        <v>4.5421197000000024E-2</v>
      </c>
      <c r="AR199" s="48">
        <f t="shared" si="43"/>
        <v>5.839442799969996E-2</v>
      </c>
      <c r="AS199" s="31"/>
      <c r="AT199" s="33"/>
      <c r="AU199" s="31"/>
      <c r="AV199" s="33"/>
      <c r="AW199" s="31"/>
      <c r="AX199" s="33"/>
      <c r="AY199" s="31"/>
      <c r="AZ199" s="33"/>
      <c r="BA199" s="31"/>
      <c r="BB199" s="33"/>
      <c r="BC199" s="31"/>
      <c r="BD199" s="33"/>
      <c r="BE199" s="31"/>
    </row>
    <row r="200" spans="1:57" s="2" customFormat="1" x14ac:dyDescent="0.25">
      <c r="A200" s="9" t="s">
        <v>18</v>
      </c>
      <c r="B200" s="2">
        <v>7</v>
      </c>
      <c r="C200" s="2">
        <v>201</v>
      </c>
      <c r="D200" s="32">
        <v>8.3387536879999899</v>
      </c>
      <c r="E200" s="30">
        <v>8.3614298280003805</v>
      </c>
      <c r="F200" s="32">
        <v>8.4369621240002708</v>
      </c>
      <c r="G200" s="30">
        <v>8.4746129150003</v>
      </c>
      <c r="H200" s="32">
        <v>8.5889418700003208</v>
      </c>
      <c r="I200" s="30">
        <v>8.6396047900002397</v>
      </c>
      <c r="J200" s="32">
        <v>8.7936909920003892</v>
      </c>
      <c r="K200" s="30">
        <v>8.8121778630002101</v>
      </c>
      <c r="L200" s="32">
        <v>8.9582276519999997</v>
      </c>
      <c r="M200" s="30">
        <v>8.9926989030000097</v>
      </c>
      <c r="N200" s="32">
        <v>9.1265507269999908</v>
      </c>
      <c r="O200" s="30">
        <v>9.1378223410001702</v>
      </c>
      <c r="P200" s="32">
        <v>9.4296142660000406</v>
      </c>
      <c r="Q200" s="30">
        <v>9.4643199970000698</v>
      </c>
      <c r="R200" s="32"/>
      <c r="S200" s="30"/>
      <c r="T200" s="32"/>
      <c r="V200" s="32"/>
      <c r="W200" s="30"/>
      <c r="X200" s="32"/>
      <c r="Y200" s="30"/>
      <c r="Z200" s="32"/>
      <c r="AA200" s="30"/>
      <c r="AB200" s="32"/>
      <c r="AC200" s="30"/>
      <c r="AD200" s="37">
        <f t="shared" si="42"/>
        <v>1.1255663090000798</v>
      </c>
      <c r="AE200" s="44">
        <f t="shared" si="50"/>
        <v>7.5532295999890309E-2</v>
      </c>
      <c r="AF200" s="44">
        <f t="shared" si="51"/>
        <v>0.11432895500002083</v>
      </c>
      <c r="AG200" s="44">
        <f t="shared" si="52"/>
        <v>0.15408620200014944</v>
      </c>
      <c r="AH200" s="44">
        <f t="shared" si="53"/>
        <v>0.1460497889997896</v>
      </c>
      <c r="AI200" s="44">
        <f t="shared" si="54"/>
        <v>0.13385182399998108</v>
      </c>
      <c r="AJ200" s="44">
        <f t="shared" si="41"/>
        <v>0.29179192499987039</v>
      </c>
      <c r="AK200" s="30"/>
      <c r="AL200" s="47">
        <f t="shared" si="44"/>
        <v>2.2676140000390532E-2</v>
      </c>
      <c r="AM200" s="47">
        <f t="shared" si="45"/>
        <v>3.7650791000029216E-2</v>
      </c>
      <c r="AN200" s="47">
        <f t="shared" si="46"/>
        <v>5.0662919999918898E-2</v>
      </c>
      <c r="AO200" s="47">
        <f t="shared" si="47"/>
        <v>1.8486870999820937E-2</v>
      </c>
      <c r="AP200" s="47">
        <f t="shared" si="48"/>
        <v>3.4471251000010028E-2</v>
      </c>
      <c r="AQ200" s="47">
        <f t="shared" si="49"/>
        <v>1.1271614000179397E-2</v>
      </c>
      <c r="AR200" s="48">
        <f t="shared" si="43"/>
        <v>3.4705731000029161E-2</v>
      </c>
      <c r="AS200" s="30"/>
      <c r="AT200" s="32"/>
      <c r="AU200" s="30"/>
      <c r="AV200" s="32"/>
      <c r="AW200" s="30"/>
      <c r="AX200" s="32"/>
      <c r="AY200" s="30"/>
      <c r="AZ200" s="32"/>
      <c r="BA200" s="30"/>
      <c r="BB200" s="32"/>
      <c r="BC200" s="30"/>
      <c r="BD200" s="32"/>
      <c r="BE200" s="30"/>
    </row>
    <row r="201" spans="1:57" s="2" customFormat="1" x14ac:dyDescent="0.25">
      <c r="A201" s="9" t="s">
        <v>18</v>
      </c>
      <c r="B201" s="2">
        <v>7</v>
      </c>
      <c r="C201" s="2">
        <v>202</v>
      </c>
      <c r="D201" s="33">
        <v>0.629338639000252</v>
      </c>
      <c r="E201" s="31">
        <v>0.671464007999929</v>
      </c>
      <c r="F201" s="33">
        <v>0.74827484000024902</v>
      </c>
      <c r="G201" s="31">
        <v>0.79371140300008802</v>
      </c>
      <c r="H201" s="33">
        <v>0.87010483999983901</v>
      </c>
      <c r="I201" s="31">
        <v>0.90754306899998405</v>
      </c>
      <c r="J201" s="33">
        <v>1.0279344240002499</v>
      </c>
      <c r="K201" s="31">
        <v>1.0498330179998401</v>
      </c>
      <c r="L201" s="33">
        <v>1.24954515900026</v>
      </c>
      <c r="M201" s="31">
        <v>1.28368135100026</v>
      </c>
      <c r="N201" s="33">
        <v>1.5696425999999499</v>
      </c>
      <c r="O201" s="31">
        <v>1.6074966629998899</v>
      </c>
      <c r="P201" s="33">
        <v>1.9739201370002699</v>
      </c>
      <c r="Q201" s="31">
        <v>2.0164541640001499</v>
      </c>
      <c r="R201" s="33"/>
      <c r="S201" s="31"/>
      <c r="T201" s="33"/>
      <c r="V201" s="33"/>
      <c r="W201" s="31"/>
      <c r="X201" s="33"/>
      <c r="Y201" s="31"/>
      <c r="Z201" s="33"/>
      <c r="AA201" s="31"/>
      <c r="AB201" s="33"/>
      <c r="AC201" s="31"/>
      <c r="AD201" s="37">
        <f t="shared" si="42"/>
        <v>1.3871155249998979</v>
      </c>
      <c r="AE201" s="44">
        <f t="shared" si="50"/>
        <v>7.6810832000320017E-2</v>
      </c>
      <c r="AF201" s="44">
        <f t="shared" si="51"/>
        <v>7.6393436999750985E-2</v>
      </c>
      <c r="AG201" s="44">
        <f t="shared" si="52"/>
        <v>0.12039135500026588</v>
      </c>
      <c r="AH201" s="44">
        <f t="shared" si="53"/>
        <v>0.1997121410004199</v>
      </c>
      <c r="AI201" s="44">
        <f t="shared" si="54"/>
        <v>0.28596124899968989</v>
      </c>
      <c r="AJ201" s="44">
        <f t="shared" si="41"/>
        <v>0.36642347400038</v>
      </c>
      <c r="AK201" s="31"/>
      <c r="AL201" s="47">
        <f t="shared" si="44"/>
        <v>4.2125368999677004E-2</v>
      </c>
      <c r="AM201" s="47">
        <f t="shared" si="45"/>
        <v>4.5436562999839003E-2</v>
      </c>
      <c r="AN201" s="47">
        <f t="shared" si="46"/>
        <v>3.743822900014504E-2</v>
      </c>
      <c r="AO201" s="47">
        <f t="shared" si="47"/>
        <v>2.1898593999590155E-2</v>
      </c>
      <c r="AP201" s="47">
        <f t="shared" si="48"/>
        <v>3.4136192000000065E-2</v>
      </c>
      <c r="AQ201" s="47">
        <f t="shared" si="49"/>
        <v>3.7854062999939986E-2</v>
      </c>
      <c r="AR201" s="48">
        <f t="shared" si="43"/>
        <v>4.2534026999879959E-2</v>
      </c>
      <c r="AS201" s="31"/>
      <c r="AT201" s="33"/>
      <c r="AU201" s="31"/>
      <c r="AV201" s="33"/>
      <c r="AW201" s="31"/>
      <c r="AX201" s="33"/>
      <c r="AY201" s="31"/>
      <c r="AZ201" s="33"/>
      <c r="BA201" s="31"/>
      <c r="BB201" s="33"/>
      <c r="BC201" s="31"/>
      <c r="BD201" s="33"/>
      <c r="BE201" s="31"/>
    </row>
    <row r="202" spans="1:57" s="2" customFormat="1" x14ac:dyDescent="0.25">
      <c r="A202" s="9" t="s">
        <v>18</v>
      </c>
      <c r="B202" s="2">
        <v>7</v>
      </c>
      <c r="C202" s="2">
        <v>203</v>
      </c>
      <c r="D202" s="32">
        <v>0.55918460600014397</v>
      </c>
      <c r="E202" s="30">
        <v>0.60287502300025098</v>
      </c>
      <c r="F202" s="32">
        <v>0.67970501600029798</v>
      </c>
      <c r="G202" s="30">
        <v>0.69340444299996296</v>
      </c>
      <c r="H202" s="32">
        <v>0.803527149000274</v>
      </c>
      <c r="I202" s="30">
        <v>0.85433689100000199</v>
      </c>
      <c r="J202" s="32">
        <v>0.93008480600019505</v>
      </c>
      <c r="K202" s="30">
        <v>0.97559402600017997</v>
      </c>
      <c r="L202" s="32">
        <v>1.09904949300016</v>
      </c>
      <c r="M202" s="30">
        <v>1.1498525670003801</v>
      </c>
      <c r="N202" s="32">
        <v>1.29575220500009</v>
      </c>
      <c r="O202" s="30">
        <v>1.314097984</v>
      </c>
      <c r="P202" s="32">
        <v>1.6401034499999601</v>
      </c>
      <c r="Q202" s="30">
        <v>1.67465209900001</v>
      </c>
      <c r="R202" s="32"/>
      <c r="S202" s="30"/>
      <c r="T202" s="32"/>
      <c r="V202" s="32"/>
      <c r="W202" s="30"/>
      <c r="X202" s="32"/>
      <c r="Y202" s="30"/>
      <c r="Z202" s="32"/>
      <c r="AA202" s="30"/>
      <c r="AB202" s="32"/>
      <c r="AC202" s="30"/>
      <c r="AD202" s="37">
        <f t="shared" si="42"/>
        <v>1.115467492999866</v>
      </c>
      <c r="AE202" s="44">
        <f t="shared" si="50"/>
        <v>7.6829993000047003E-2</v>
      </c>
      <c r="AF202" s="44">
        <f t="shared" si="51"/>
        <v>0.11012270600031104</v>
      </c>
      <c r="AG202" s="44">
        <f t="shared" si="52"/>
        <v>7.5747915000193067E-2</v>
      </c>
      <c r="AH202" s="44">
        <f t="shared" si="53"/>
        <v>0.12345546699998</v>
      </c>
      <c r="AI202" s="44">
        <f t="shared" si="54"/>
        <v>0.14589963799970995</v>
      </c>
      <c r="AJ202" s="44">
        <f t="shared" si="41"/>
        <v>0.32600546599996005</v>
      </c>
      <c r="AK202" s="30"/>
      <c r="AL202" s="47">
        <f t="shared" si="44"/>
        <v>4.3690417000107007E-2</v>
      </c>
      <c r="AM202" s="47">
        <f t="shared" si="45"/>
        <v>1.3699426999664976E-2</v>
      </c>
      <c r="AN202" s="47">
        <f t="shared" si="46"/>
        <v>5.0809741999727986E-2</v>
      </c>
      <c r="AO202" s="47">
        <f t="shared" si="47"/>
        <v>4.5509219999984918E-2</v>
      </c>
      <c r="AP202" s="47">
        <f t="shared" si="48"/>
        <v>5.0803074000220105E-2</v>
      </c>
      <c r="AQ202" s="47">
        <f t="shared" si="49"/>
        <v>1.8345778999909967E-2</v>
      </c>
      <c r="AR202" s="48">
        <f t="shared" si="43"/>
        <v>3.4548649000049947E-2</v>
      </c>
      <c r="AS202" s="30"/>
      <c r="AT202" s="32"/>
      <c r="AU202" s="30"/>
      <c r="AV202" s="32"/>
      <c r="AW202" s="30"/>
      <c r="AX202" s="32"/>
      <c r="AY202" s="30"/>
      <c r="AZ202" s="32"/>
      <c r="BA202" s="30"/>
      <c r="BB202" s="32"/>
      <c r="BC202" s="30"/>
      <c r="BD202" s="32"/>
      <c r="BE202" s="30"/>
    </row>
    <row r="203" spans="1:57" s="2" customFormat="1" x14ac:dyDescent="0.25">
      <c r="A203" s="9" t="s">
        <v>18</v>
      </c>
      <c r="B203" s="2">
        <v>7</v>
      </c>
      <c r="C203" s="2">
        <v>204</v>
      </c>
      <c r="D203" s="33">
        <v>0.369853834999958</v>
      </c>
      <c r="E203" s="31">
        <v>0.50908189600022502</v>
      </c>
      <c r="F203" s="33">
        <v>0.65608699899985301</v>
      </c>
      <c r="G203" s="31">
        <v>0.67804413400017405</v>
      </c>
      <c r="H203" s="33">
        <v>0.75471986399998003</v>
      </c>
      <c r="I203" s="31">
        <v>0.79240736400015499</v>
      </c>
      <c r="J203" s="33">
        <v>0.88165783300018996</v>
      </c>
      <c r="K203" s="31">
        <v>0.91936283299992205</v>
      </c>
      <c r="L203" s="33">
        <v>1.0047058519999099</v>
      </c>
      <c r="M203" s="31">
        <v>1.05010345800019</v>
      </c>
      <c r="N203" s="33">
        <v>1.1838949679999999</v>
      </c>
      <c r="O203" s="31">
        <v>1.22971533200006</v>
      </c>
      <c r="P203" s="33">
        <v>1.39337408400024</v>
      </c>
      <c r="Q203" s="31">
        <v>1.3960792409998199</v>
      </c>
      <c r="R203" s="33"/>
      <c r="S203" s="31"/>
      <c r="T203" s="33"/>
      <c r="V203" s="33"/>
      <c r="W203" s="31"/>
      <c r="X203" s="33"/>
      <c r="Y203" s="31"/>
      <c r="Z203" s="33"/>
      <c r="AA203" s="31"/>
      <c r="AB203" s="33"/>
      <c r="AC203" s="31"/>
      <c r="AD203" s="37">
        <f t="shared" si="42"/>
        <v>1.0262254059998619</v>
      </c>
      <c r="AE203" s="44">
        <f t="shared" si="50"/>
        <v>0.14700510299962799</v>
      </c>
      <c r="AF203" s="44">
        <f t="shared" si="51"/>
        <v>7.6675729999805986E-2</v>
      </c>
      <c r="AG203" s="44">
        <f t="shared" si="52"/>
        <v>8.9250469000034971E-2</v>
      </c>
      <c r="AH203" s="44">
        <f t="shared" si="53"/>
        <v>8.5343018999987863E-2</v>
      </c>
      <c r="AI203" s="44">
        <f t="shared" si="54"/>
        <v>0.13379150999980993</v>
      </c>
      <c r="AJ203" s="44">
        <f t="shared" si="41"/>
        <v>0.16365875200017999</v>
      </c>
      <c r="AK203" s="31"/>
      <c r="AL203" s="47">
        <f t="shared" si="44"/>
        <v>0.13922806100026702</v>
      </c>
      <c r="AM203" s="47">
        <f t="shared" si="45"/>
        <v>2.1957135000321037E-2</v>
      </c>
      <c r="AN203" s="47">
        <f t="shared" si="46"/>
        <v>3.7687500000174956E-2</v>
      </c>
      <c r="AO203" s="47">
        <f t="shared" si="47"/>
        <v>3.7704999999732092E-2</v>
      </c>
      <c r="AP203" s="47">
        <f t="shared" si="48"/>
        <v>4.5397606000280089E-2</v>
      </c>
      <c r="AQ203" s="47">
        <f t="shared" si="49"/>
        <v>4.5820364000060065E-2</v>
      </c>
      <c r="AR203" s="48">
        <f t="shared" si="43"/>
        <v>2.7051569995799607E-3</v>
      </c>
      <c r="AS203" s="31"/>
      <c r="AT203" s="33"/>
      <c r="AU203" s="31"/>
      <c r="AV203" s="33"/>
      <c r="AW203" s="31"/>
      <c r="AX203" s="33"/>
      <c r="AY203" s="31"/>
      <c r="AZ203" s="33"/>
      <c r="BA203" s="31"/>
      <c r="BB203" s="33"/>
      <c r="BC203" s="31"/>
      <c r="BD203" s="33"/>
      <c r="BE203" s="31"/>
    </row>
    <row r="204" spans="1:57" s="2" customFormat="1" x14ac:dyDescent="0.25">
      <c r="A204" s="9" t="s">
        <v>18</v>
      </c>
      <c r="B204" s="2">
        <v>7</v>
      </c>
      <c r="C204" s="2">
        <v>205</v>
      </c>
      <c r="D204" s="32">
        <v>0.373118022000198</v>
      </c>
      <c r="E204" s="30">
        <v>0.407498646000021</v>
      </c>
      <c r="F204" s="32">
        <v>0.49638338500017198</v>
      </c>
      <c r="G204" s="30">
        <v>0.53553411500024595</v>
      </c>
      <c r="H204" s="32">
        <v>0.61263989500002902</v>
      </c>
      <c r="I204" s="30">
        <v>0.86376734400027999</v>
      </c>
      <c r="J204" s="32">
        <v>1.0833862449999201</v>
      </c>
      <c r="K204" s="30">
        <v>1.1335238540000301</v>
      </c>
      <c r="L204" s="32">
        <v>1.21359062400006</v>
      </c>
      <c r="M204" s="30">
        <v>1.25148541599992</v>
      </c>
      <c r="N204" s="32">
        <v>1.33613588400021</v>
      </c>
      <c r="O204" s="30">
        <v>1.3818294259999599</v>
      </c>
      <c r="P204" s="32">
        <v>1.5457378129999499</v>
      </c>
      <c r="Q204" s="30">
        <v>1.56458093800029</v>
      </c>
      <c r="R204" s="32"/>
      <c r="S204" s="30"/>
      <c r="T204" s="32"/>
      <c r="V204" s="32"/>
      <c r="W204" s="30"/>
      <c r="X204" s="32"/>
      <c r="Y204" s="30"/>
      <c r="Z204" s="32"/>
      <c r="AA204" s="30"/>
      <c r="AB204" s="32"/>
      <c r="AC204" s="30"/>
      <c r="AD204" s="37">
        <f t="shared" si="42"/>
        <v>1.191462916000092</v>
      </c>
      <c r="AE204" s="44">
        <f t="shared" si="50"/>
        <v>8.8884739000150981E-2</v>
      </c>
      <c r="AF204" s="44">
        <f t="shared" si="51"/>
        <v>7.7105779999783075E-2</v>
      </c>
      <c r="AG204" s="44">
        <f t="shared" si="52"/>
        <v>0.2196189009996401</v>
      </c>
      <c r="AH204" s="44">
        <f t="shared" si="53"/>
        <v>8.006677000002993E-2</v>
      </c>
      <c r="AI204" s="44">
        <f t="shared" si="54"/>
        <v>8.4650468000289969E-2</v>
      </c>
      <c r="AJ204" s="44">
        <f t="shared" si="41"/>
        <v>0.16390838699999</v>
      </c>
      <c r="AK204" s="30"/>
      <c r="AL204" s="47">
        <f t="shared" si="44"/>
        <v>3.4380623999823001E-2</v>
      </c>
      <c r="AM204" s="47">
        <f t="shared" si="45"/>
        <v>3.9150730000073963E-2</v>
      </c>
      <c r="AN204" s="47">
        <f t="shared" si="46"/>
        <v>0.25112744900025097</v>
      </c>
      <c r="AO204" s="47">
        <f t="shared" si="47"/>
        <v>5.0137609000109995E-2</v>
      </c>
      <c r="AP204" s="47">
        <f t="shared" si="48"/>
        <v>3.7894791999860011E-2</v>
      </c>
      <c r="AQ204" s="47">
        <f t="shared" si="49"/>
        <v>4.5693541999749954E-2</v>
      </c>
      <c r="AR204" s="48">
        <f t="shared" si="43"/>
        <v>1.8843125000340022E-2</v>
      </c>
      <c r="AS204" s="30"/>
      <c r="AT204" s="32"/>
      <c r="AU204" s="30"/>
      <c r="AV204" s="32"/>
      <c r="AW204" s="30"/>
      <c r="AX204" s="32"/>
      <c r="AY204" s="30"/>
      <c r="AZ204" s="32"/>
      <c r="BA204" s="30"/>
      <c r="BB204" s="32"/>
      <c r="BC204" s="30"/>
      <c r="BD204" s="32"/>
      <c r="BE204" s="30"/>
    </row>
    <row r="205" spans="1:57" s="2" customFormat="1" x14ac:dyDescent="0.25">
      <c r="A205" s="9" t="s">
        <v>18</v>
      </c>
      <c r="B205" s="2">
        <v>7</v>
      </c>
      <c r="C205" s="2">
        <v>206</v>
      </c>
      <c r="D205" s="33">
        <v>7.5676127100000397</v>
      </c>
      <c r="E205" s="31">
        <v>7.6126615010002698</v>
      </c>
      <c r="F205" s="33">
        <v>7.6894609240002803</v>
      </c>
      <c r="G205" s="31">
        <v>7.7031101440002203</v>
      </c>
      <c r="H205" s="33">
        <v>7.8129270210001698</v>
      </c>
      <c r="I205" s="31">
        <v>7.8723750409999402</v>
      </c>
      <c r="J205" s="33">
        <v>7.9492033730002696</v>
      </c>
      <c r="K205" s="31">
        <v>7.9869034779999302</v>
      </c>
      <c r="L205" s="33">
        <v>8.0674136340003297</v>
      </c>
      <c r="M205" s="31">
        <v>8.1131208209999297</v>
      </c>
      <c r="N205" s="33">
        <v>8.3628360810002906</v>
      </c>
      <c r="O205" s="31">
        <v>8.3892391029999001</v>
      </c>
      <c r="P205" s="33">
        <v>8.8005647360000694</v>
      </c>
      <c r="Q205" s="31">
        <v>8.8375436850001208</v>
      </c>
      <c r="R205" s="33"/>
      <c r="S205" s="31"/>
      <c r="T205" s="33"/>
      <c r="V205" s="33"/>
      <c r="W205" s="31"/>
      <c r="X205" s="33"/>
      <c r="Y205" s="31"/>
      <c r="Z205" s="33"/>
      <c r="AA205" s="31"/>
      <c r="AB205" s="33"/>
      <c r="AC205" s="31"/>
      <c r="AD205" s="37">
        <f t="shared" si="42"/>
        <v>1.2699309750000811</v>
      </c>
      <c r="AE205" s="44">
        <f t="shared" si="50"/>
        <v>7.6799423000010414E-2</v>
      </c>
      <c r="AF205" s="44">
        <f t="shared" si="51"/>
        <v>0.10981687699994946</v>
      </c>
      <c r="AG205" s="44">
        <f t="shared" si="52"/>
        <v>7.6828332000329347E-2</v>
      </c>
      <c r="AH205" s="44">
        <f t="shared" si="53"/>
        <v>8.0510156000399569E-2</v>
      </c>
      <c r="AI205" s="44">
        <f t="shared" si="54"/>
        <v>0.24971526000036093</v>
      </c>
      <c r="AJ205" s="44">
        <f t="shared" si="41"/>
        <v>0.41132563300016933</v>
      </c>
      <c r="AK205" s="31"/>
      <c r="AL205" s="47">
        <f t="shared" si="44"/>
        <v>4.5048791000230182E-2</v>
      </c>
      <c r="AM205" s="47">
        <f t="shared" si="45"/>
        <v>1.3649219999940065E-2</v>
      </c>
      <c r="AN205" s="47">
        <f t="shared" si="46"/>
        <v>5.9448019999770452E-2</v>
      </c>
      <c r="AO205" s="47">
        <f t="shared" si="47"/>
        <v>3.7700104999660589E-2</v>
      </c>
      <c r="AP205" s="47">
        <f t="shared" si="48"/>
        <v>4.5707186999599969E-2</v>
      </c>
      <c r="AQ205" s="47">
        <f t="shared" si="49"/>
        <v>2.6403021999609422E-2</v>
      </c>
      <c r="AR205" s="48">
        <f t="shared" si="43"/>
        <v>3.6978949000051387E-2</v>
      </c>
      <c r="AS205" s="31"/>
      <c r="AT205" s="33"/>
      <c r="AU205" s="31"/>
      <c r="AV205" s="33"/>
      <c r="AW205" s="31"/>
      <c r="AX205" s="33"/>
      <c r="AY205" s="31"/>
      <c r="AZ205" s="33"/>
      <c r="BA205" s="31"/>
      <c r="BB205" s="33"/>
      <c r="BC205" s="31"/>
      <c r="BD205" s="33"/>
      <c r="BE205" s="31"/>
    </row>
    <row r="206" spans="1:57" s="2" customFormat="1" x14ac:dyDescent="0.25">
      <c r="A206" s="9" t="s">
        <v>18</v>
      </c>
      <c r="B206" s="2">
        <v>7</v>
      </c>
      <c r="C206" s="2">
        <v>207</v>
      </c>
      <c r="D206" s="32">
        <v>0.40497699900015499</v>
      </c>
      <c r="E206" s="30">
        <v>0.45536172099991701</v>
      </c>
      <c r="F206" s="32">
        <v>0.53189646000009805</v>
      </c>
      <c r="G206" s="30">
        <v>0.55358427300006896</v>
      </c>
      <c r="H206" s="32">
        <v>0.63806083200006403</v>
      </c>
      <c r="I206" s="30">
        <v>0.66770906400006402</v>
      </c>
      <c r="J206" s="32">
        <v>0.76292734299977305</v>
      </c>
      <c r="K206" s="30">
        <v>0.77662421900004097</v>
      </c>
      <c r="L206" s="32">
        <v>0.85259140600010097</v>
      </c>
      <c r="M206" s="30">
        <v>0.87443729300002804</v>
      </c>
      <c r="N206" s="32">
        <v>0.95903208299978304</v>
      </c>
      <c r="O206" s="30">
        <v>0.96447994800018899</v>
      </c>
      <c r="P206" s="32">
        <v>1.37589059899983</v>
      </c>
      <c r="Q206" s="30">
        <v>1.39435636300004</v>
      </c>
      <c r="R206" s="32"/>
      <c r="S206" s="30"/>
      <c r="T206" s="32"/>
      <c r="V206" s="32"/>
      <c r="W206" s="30"/>
      <c r="X206" s="32"/>
      <c r="Y206" s="30"/>
      <c r="Z206" s="32"/>
      <c r="AA206" s="30"/>
      <c r="AB206" s="32"/>
      <c r="AC206" s="30"/>
      <c r="AD206" s="37">
        <f t="shared" si="42"/>
        <v>0.98937936399988491</v>
      </c>
      <c r="AE206" s="44">
        <f t="shared" si="50"/>
        <v>7.653473900018104E-2</v>
      </c>
      <c r="AF206" s="44">
        <f t="shared" si="51"/>
        <v>8.4476558999995066E-2</v>
      </c>
      <c r="AG206" s="44">
        <f t="shared" si="52"/>
        <v>9.5218278999709027E-2</v>
      </c>
      <c r="AH206" s="44">
        <f t="shared" si="53"/>
        <v>7.5967187000059999E-2</v>
      </c>
      <c r="AI206" s="44">
        <f t="shared" si="54"/>
        <v>8.4594789999755005E-2</v>
      </c>
      <c r="AJ206" s="44">
        <f t="shared" si="41"/>
        <v>0.41141065099964103</v>
      </c>
      <c r="AK206" s="30"/>
      <c r="AL206" s="47">
        <f t="shared" si="44"/>
        <v>5.0384721999762017E-2</v>
      </c>
      <c r="AM206" s="47">
        <f t="shared" si="45"/>
        <v>2.1687812999970912E-2</v>
      </c>
      <c r="AN206" s="47">
        <f t="shared" si="46"/>
        <v>2.9648231999999997E-2</v>
      </c>
      <c r="AO206" s="47">
        <f t="shared" si="47"/>
        <v>1.3696876000267921E-2</v>
      </c>
      <c r="AP206" s="47">
        <f t="shared" si="48"/>
        <v>2.1845886999927067E-2</v>
      </c>
      <c r="AQ206" s="47">
        <f t="shared" si="49"/>
        <v>5.4478650004059492E-3</v>
      </c>
      <c r="AR206" s="48">
        <f t="shared" si="43"/>
        <v>1.8465764000209939E-2</v>
      </c>
      <c r="AS206" s="30"/>
      <c r="AT206" s="32"/>
      <c r="AU206" s="30"/>
      <c r="AV206" s="32"/>
      <c r="AW206" s="30"/>
      <c r="AX206" s="32"/>
      <c r="AY206" s="30"/>
      <c r="AZ206" s="32"/>
      <c r="BA206" s="30"/>
      <c r="BB206" s="32"/>
      <c r="BC206" s="30"/>
      <c r="BD206" s="32"/>
      <c r="BE206" s="30"/>
    </row>
    <row r="207" spans="1:57" s="2" customFormat="1" x14ac:dyDescent="0.25">
      <c r="A207" s="9" t="s">
        <v>18</v>
      </c>
      <c r="B207" s="2">
        <v>7</v>
      </c>
      <c r="C207" s="2">
        <v>208</v>
      </c>
      <c r="D207" s="33">
        <v>0.42837883999982201</v>
      </c>
      <c r="E207" s="31">
        <v>0.47124420499994801</v>
      </c>
      <c r="F207" s="33">
        <v>0.54699035000021401</v>
      </c>
      <c r="G207" s="31">
        <v>0.68149441400009803</v>
      </c>
      <c r="H207" s="33">
        <v>0.76101149499982002</v>
      </c>
      <c r="I207" s="31">
        <v>0.770671965000019</v>
      </c>
      <c r="J207" s="33">
        <v>0.84794305900004396</v>
      </c>
      <c r="K207" s="31">
        <v>0.86419347599985397</v>
      </c>
      <c r="L207" s="33">
        <v>0.93852519400024903</v>
      </c>
      <c r="M207" s="31">
        <v>0.94642326700022705</v>
      </c>
      <c r="N207" s="33">
        <v>1.5768056629999501</v>
      </c>
      <c r="O207" s="31">
        <v>1.5795189959999301</v>
      </c>
      <c r="P207" s="33">
        <v>2.0209499870002201</v>
      </c>
      <c r="Q207" s="31">
        <v>2.0394875900001299</v>
      </c>
      <c r="R207" s="33"/>
      <c r="S207" s="31"/>
      <c r="T207" s="33"/>
      <c r="V207" s="33"/>
      <c r="W207" s="31"/>
      <c r="X207" s="33"/>
      <c r="Y207" s="31"/>
      <c r="Z207" s="33"/>
      <c r="AA207" s="31"/>
      <c r="AB207" s="33"/>
      <c r="AC207" s="31"/>
      <c r="AD207" s="37">
        <f t="shared" si="42"/>
        <v>1.6111087500003078</v>
      </c>
      <c r="AE207" s="44">
        <f t="shared" si="50"/>
        <v>7.5746145000265996E-2</v>
      </c>
      <c r="AF207" s="44">
        <f t="shared" si="51"/>
        <v>7.951708099972199E-2</v>
      </c>
      <c r="AG207" s="44">
        <f t="shared" si="52"/>
        <v>7.7271094000024965E-2</v>
      </c>
      <c r="AH207" s="44">
        <f t="shared" si="53"/>
        <v>7.4331718000395064E-2</v>
      </c>
      <c r="AI207" s="44">
        <f t="shared" si="54"/>
        <v>0.63038239599972301</v>
      </c>
      <c r="AJ207" s="44">
        <f t="shared" si="41"/>
        <v>0.44143099100029004</v>
      </c>
      <c r="AK207" s="31"/>
      <c r="AL207" s="47">
        <f t="shared" si="44"/>
        <v>4.2865365000125999E-2</v>
      </c>
      <c r="AM207" s="47">
        <f t="shared" si="45"/>
        <v>0.13450406399988402</v>
      </c>
      <c r="AN207" s="47">
        <f t="shared" si="46"/>
        <v>9.6604700001989841E-3</v>
      </c>
      <c r="AO207" s="47">
        <f t="shared" si="47"/>
        <v>1.6250416999810002E-2</v>
      </c>
      <c r="AP207" s="47">
        <f t="shared" si="48"/>
        <v>7.898072999978023E-3</v>
      </c>
      <c r="AQ207" s="47">
        <f t="shared" si="49"/>
        <v>2.7133329999800004E-3</v>
      </c>
      <c r="AR207" s="48">
        <f t="shared" si="43"/>
        <v>1.8537602999909808E-2</v>
      </c>
      <c r="AS207" s="31"/>
      <c r="AT207" s="33"/>
      <c r="AU207" s="31"/>
      <c r="AV207" s="33"/>
      <c r="AW207" s="31"/>
      <c r="AX207" s="33"/>
      <c r="AY207" s="31"/>
      <c r="AZ207" s="33"/>
      <c r="BA207" s="31"/>
      <c r="BB207" s="33"/>
      <c r="BC207" s="31"/>
      <c r="BD207" s="33"/>
      <c r="BE207" s="31"/>
    </row>
    <row r="208" spans="1:57" s="2" customFormat="1" x14ac:dyDescent="0.25">
      <c r="A208" s="9" t="s">
        <v>18</v>
      </c>
      <c r="B208" s="2">
        <v>7</v>
      </c>
      <c r="C208" s="2">
        <v>209</v>
      </c>
      <c r="D208" s="32">
        <v>0.48811364399989499</v>
      </c>
      <c r="E208" s="30">
        <v>0.52594875100021399</v>
      </c>
      <c r="F208" s="32">
        <v>0.66308609499992599</v>
      </c>
      <c r="G208" s="30">
        <v>0.69076895900025104</v>
      </c>
      <c r="H208" s="32">
        <v>0.76528906400017105</v>
      </c>
      <c r="I208" s="30">
        <v>0.77041765700005205</v>
      </c>
      <c r="J208" s="32">
        <v>0.87602911600015398</v>
      </c>
      <c r="K208" s="30">
        <v>0.88800588799995195</v>
      </c>
      <c r="L208" s="32">
        <v>0.96441229199990597</v>
      </c>
      <c r="M208" s="30">
        <v>1.07508067800017</v>
      </c>
      <c r="N208" s="32">
        <v>1.65446696500021</v>
      </c>
      <c r="O208" s="30">
        <v>1.65724301299997</v>
      </c>
      <c r="P208" s="32">
        <v>2.09531943799993</v>
      </c>
      <c r="Q208" s="30">
        <v>2.1374848440000198</v>
      </c>
      <c r="R208" s="32"/>
      <c r="S208" s="30"/>
      <c r="T208" s="32"/>
      <c r="V208" s="32"/>
      <c r="W208" s="30"/>
      <c r="X208" s="32"/>
      <c r="Y208" s="30"/>
      <c r="Z208" s="32"/>
      <c r="AA208" s="30"/>
      <c r="AB208" s="32"/>
      <c r="AC208" s="30">
        <v>1</v>
      </c>
      <c r="AD208" s="37">
        <f t="shared" si="42"/>
        <v>1.6493712000001248</v>
      </c>
      <c r="AE208" s="44">
        <f t="shared" si="50"/>
        <v>0.137137343999712</v>
      </c>
      <c r="AF208" s="44">
        <f t="shared" si="51"/>
        <v>7.4520104999920012E-2</v>
      </c>
      <c r="AG208" s="44">
        <f t="shared" si="52"/>
        <v>0.10561145900010194</v>
      </c>
      <c r="AH208" s="44">
        <f t="shared" si="53"/>
        <v>7.640640399995402E-2</v>
      </c>
      <c r="AI208" s="44">
        <f t="shared" si="54"/>
        <v>0.57938628700003991</v>
      </c>
      <c r="AJ208" s="44">
        <f>P208-O208</f>
        <v>0.43807642499996002</v>
      </c>
      <c r="AK208" s="30"/>
      <c r="AL208" s="47">
        <f t="shared" si="44"/>
        <v>3.7835107000319002E-2</v>
      </c>
      <c r="AM208" s="47">
        <f t="shared" si="45"/>
        <v>2.7682864000325047E-2</v>
      </c>
      <c r="AN208" s="47">
        <f t="shared" si="46"/>
        <v>5.1285929998809987E-3</v>
      </c>
      <c r="AO208" s="47">
        <f t="shared" si="47"/>
        <v>1.1976771999797964E-2</v>
      </c>
      <c r="AP208" s="47">
        <f t="shared" si="48"/>
        <v>0.11066838600026407</v>
      </c>
      <c r="AQ208" s="47">
        <f t="shared" si="49"/>
        <v>2.7760479997600562E-3</v>
      </c>
      <c r="AR208" s="48">
        <f t="shared" si="43"/>
        <v>4.2165406000089778E-2</v>
      </c>
      <c r="AS208" s="30"/>
      <c r="AT208" s="32"/>
      <c r="AU208" s="30"/>
      <c r="AV208" s="32"/>
      <c r="AW208" s="30"/>
      <c r="AX208" s="32"/>
      <c r="AY208" s="30"/>
      <c r="AZ208" s="32"/>
      <c r="BA208" s="30"/>
      <c r="BB208" s="32"/>
      <c r="BC208" s="30"/>
      <c r="BD208" s="32"/>
      <c r="BE208" s="30"/>
    </row>
    <row r="209" spans="1:57" x14ac:dyDescent="0.25">
      <c r="A209" s="13" t="s">
        <v>19</v>
      </c>
      <c r="B209">
        <v>6</v>
      </c>
      <c r="C209">
        <v>1</v>
      </c>
      <c r="D209" s="33">
        <v>6.71663421999994</v>
      </c>
      <c r="E209" s="31">
        <v>6.8029181269999901</v>
      </c>
      <c r="F209" s="33">
        <v>7.0018372409999703</v>
      </c>
      <c r="G209" s="31">
        <v>7.08640719000004</v>
      </c>
      <c r="H209" s="33">
        <v>7.28115932299999</v>
      </c>
      <c r="I209" s="31">
        <v>7.3942253139999803</v>
      </c>
      <c r="J209" s="33">
        <v>7.5874137009999396</v>
      </c>
      <c r="K209" s="31">
        <v>7.6611399490000096</v>
      </c>
      <c r="L209" s="33">
        <v>7.8178198460000203</v>
      </c>
      <c r="M209" s="31">
        <v>7.9195329179999501</v>
      </c>
      <c r="N209" s="33">
        <v>8.7736161999999904</v>
      </c>
      <c r="O209" s="31">
        <v>8.85810015699996</v>
      </c>
      <c r="P209" s="33"/>
      <c r="Q209" s="31"/>
      <c r="R209" s="33"/>
      <c r="S209" s="31"/>
      <c r="T209" s="33"/>
      <c r="U209" s="31"/>
      <c r="V209" s="33"/>
      <c r="W209" s="31"/>
      <c r="X209" s="33"/>
      <c r="Y209" s="31"/>
      <c r="Z209" s="33"/>
      <c r="AA209" s="31"/>
      <c r="AB209" s="33"/>
      <c r="AC209" s="31"/>
      <c r="AD209" s="37">
        <f>O209-D209</f>
        <v>2.14146593700002</v>
      </c>
      <c r="AE209" s="44">
        <f t="shared" si="50"/>
        <v>0.19891911399998019</v>
      </c>
      <c r="AF209" s="44">
        <f t="shared" si="51"/>
        <v>0.19475213299994998</v>
      </c>
      <c r="AG209" s="44">
        <f t="shared" si="52"/>
        <v>0.19318838699995933</v>
      </c>
      <c r="AH209" s="44">
        <f t="shared" si="53"/>
        <v>0.15667989700001073</v>
      </c>
      <c r="AI209" s="44">
        <f t="shared" si="54"/>
        <v>0.85408328200004036</v>
      </c>
      <c r="AJ209" s="46">
        <f>Z299-Y299</f>
        <v>0.74337312600000161</v>
      </c>
      <c r="AK209" s="31"/>
      <c r="AL209" s="47">
        <f t="shared" si="44"/>
        <v>8.6283907000050064E-2</v>
      </c>
      <c r="AM209" s="47">
        <f t="shared" si="45"/>
        <v>8.4569949000069755E-2</v>
      </c>
      <c r="AN209" s="47">
        <f t="shared" si="46"/>
        <v>0.11306599099999026</v>
      </c>
      <c r="AO209" s="47">
        <f t="shared" si="47"/>
        <v>7.3726248000069994E-2</v>
      </c>
      <c r="AP209" s="47">
        <f t="shared" si="48"/>
        <v>0.10171307199992974</v>
      </c>
      <c r="AQ209" s="47">
        <f t="shared" si="49"/>
        <v>8.4483956999969578E-2</v>
      </c>
      <c r="AR209" s="33"/>
      <c r="AS209" s="31"/>
      <c r="AT209" s="33"/>
      <c r="AU209" s="31"/>
      <c r="AV209" s="33"/>
      <c r="AW209" s="31"/>
      <c r="AX209" s="33"/>
      <c r="AY209" s="31"/>
      <c r="AZ209" s="33"/>
      <c r="BA209" s="31"/>
      <c r="BB209" s="33"/>
      <c r="BC209" s="31"/>
      <c r="BD209" s="33"/>
      <c r="BE209" s="31"/>
    </row>
    <row r="210" spans="1:57" x14ac:dyDescent="0.25">
      <c r="A210" s="13" t="s">
        <v>19</v>
      </c>
      <c r="B210">
        <v>6</v>
      </c>
      <c r="C210">
        <v>2</v>
      </c>
      <c r="D210" s="32">
        <v>2.42803775899994</v>
      </c>
      <c r="E210" s="30">
        <v>2.51995109199992</v>
      </c>
      <c r="F210" s="32">
        <v>2.6675845820000101</v>
      </c>
      <c r="G210" s="30">
        <v>2.7521700500000099</v>
      </c>
      <c r="H210" s="32">
        <v>2.9536972899999201</v>
      </c>
      <c r="I210" s="30">
        <v>3.01249562299994</v>
      </c>
      <c r="J210" s="32">
        <v>3.1692270300000001</v>
      </c>
      <c r="K210" s="30">
        <v>3.2730940599999401</v>
      </c>
      <c r="L210" s="32">
        <v>3.46901301899993</v>
      </c>
      <c r="M210" s="30">
        <v>3.5672326540000001</v>
      </c>
      <c r="N210" s="32">
        <v>4.6146219769999499</v>
      </c>
      <c r="O210" s="30">
        <v>4.7405603109999603</v>
      </c>
      <c r="P210" s="32"/>
      <c r="Q210" s="30"/>
      <c r="R210" s="32"/>
      <c r="S210" s="30"/>
      <c r="T210" s="32"/>
      <c r="U210" s="30"/>
      <c r="V210" s="32"/>
      <c r="W210" s="30"/>
      <c r="X210" s="32"/>
      <c r="Y210" s="30"/>
      <c r="Z210" s="32"/>
      <c r="AA210" s="30"/>
      <c r="AB210" s="32"/>
      <c r="AC210" s="30"/>
      <c r="AD210" s="37">
        <f t="shared" ref="AD210:AD273" si="55">O210-D210</f>
        <v>2.3125225520000203</v>
      </c>
      <c r="AE210" s="44">
        <f t="shared" si="50"/>
        <v>0.14763349000009018</v>
      </c>
      <c r="AF210" s="44">
        <f t="shared" si="51"/>
        <v>0.20152723999991018</v>
      </c>
      <c r="AG210" s="44">
        <f t="shared" si="52"/>
        <v>0.15673140700006005</v>
      </c>
      <c r="AH210" s="44">
        <f t="shared" si="53"/>
        <v>0.1959189589999899</v>
      </c>
      <c r="AI210" s="44">
        <f t="shared" si="54"/>
        <v>1.0473893229999498</v>
      </c>
      <c r="AJ210" s="46">
        <f>Z300-Y300</f>
        <v>0.64187427199999991</v>
      </c>
      <c r="AK210" s="30"/>
      <c r="AL210" s="47">
        <f t="shared" si="44"/>
        <v>9.1913332999979946E-2</v>
      </c>
      <c r="AM210" s="47">
        <f t="shared" si="45"/>
        <v>8.4585467999999775E-2</v>
      </c>
      <c r="AN210" s="47">
        <f t="shared" si="46"/>
        <v>5.8798333000019909E-2</v>
      </c>
      <c r="AO210" s="47">
        <f t="shared" si="47"/>
        <v>0.10386702999994002</v>
      </c>
      <c r="AP210" s="47">
        <f t="shared" si="48"/>
        <v>9.8219635000070138E-2</v>
      </c>
      <c r="AQ210" s="47">
        <f t="shared" si="49"/>
        <v>0.12593833400001042</v>
      </c>
      <c r="AR210" s="32"/>
      <c r="AS210" s="30"/>
      <c r="AT210" s="32"/>
      <c r="AU210" s="30"/>
      <c r="AV210" s="32"/>
      <c r="AW210" s="30"/>
      <c r="AX210" s="32"/>
      <c r="AY210" s="30"/>
      <c r="AZ210" s="32"/>
      <c r="BA210" s="30"/>
      <c r="BB210" s="32"/>
      <c r="BC210" s="30"/>
      <c r="BD210" s="32"/>
      <c r="BE210" s="30"/>
    </row>
    <row r="211" spans="1:57" x14ac:dyDescent="0.25">
      <c r="A211" s="13" t="s">
        <v>19</v>
      </c>
      <c r="B211">
        <v>6</v>
      </c>
      <c r="C211">
        <v>3</v>
      </c>
      <c r="D211" s="33">
        <v>1.53814663700006</v>
      </c>
      <c r="E211" s="31">
        <v>1.61553166800001</v>
      </c>
      <c r="F211" s="33">
        <v>1.8192006090000601</v>
      </c>
      <c r="G211" s="31">
        <v>1.89022131800004</v>
      </c>
      <c r="H211" s="33">
        <v>2.1061964430000399</v>
      </c>
      <c r="I211" s="31">
        <v>2.1853224330000098</v>
      </c>
      <c r="J211" s="33">
        <v>2.3894776929999999</v>
      </c>
      <c r="K211" s="31">
        <v>2.44779149600003</v>
      </c>
      <c r="L211" s="33">
        <v>2.6865018600000199</v>
      </c>
      <c r="M211" s="31">
        <v>2.73371743300003</v>
      </c>
      <c r="N211" s="33">
        <v>3.7711621849999801</v>
      </c>
      <c r="O211" s="31">
        <v>3.86269736999997</v>
      </c>
      <c r="P211" s="33"/>
      <c r="Q211" s="31"/>
      <c r="R211" s="33"/>
      <c r="S211" s="31"/>
      <c r="T211" s="33"/>
      <c r="U211" s="31"/>
      <c r="V211" s="33"/>
      <c r="W211" s="31"/>
      <c r="X211" s="33"/>
      <c r="Y211" s="31"/>
      <c r="Z211" s="33"/>
      <c r="AA211" s="31"/>
      <c r="AB211" s="33"/>
      <c r="AC211" s="31"/>
      <c r="AD211" s="37">
        <f t="shared" si="55"/>
        <v>2.32455073299991</v>
      </c>
      <c r="AE211" s="44">
        <f t="shared" si="50"/>
        <v>0.20366894100005006</v>
      </c>
      <c r="AF211" s="44">
        <f t="shared" si="51"/>
        <v>0.21597512499999993</v>
      </c>
      <c r="AG211" s="44">
        <f t="shared" si="52"/>
        <v>0.20415525999999007</v>
      </c>
      <c r="AH211" s="44">
        <f t="shared" si="53"/>
        <v>0.23871036399998991</v>
      </c>
      <c r="AI211" s="44">
        <f t="shared" si="54"/>
        <v>1.0374447519999501</v>
      </c>
      <c r="AJ211" s="46">
        <f>Z301-Y301</f>
        <v>0.62116718600010046</v>
      </c>
      <c r="AK211" s="31"/>
      <c r="AL211" s="47">
        <f t="shared" si="44"/>
        <v>7.7385030999949977E-2</v>
      </c>
      <c r="AM211" s="47">
        <f t="shared" si="45"/>
        <v>7.102070899997992E-2</v>
      </c>
      <c r="AN211" s="47">
        <f t="shared" si="46"/>
        <v>7.9125989999969892E-2</v>
      </c>
      <c r="AO211" s="47">
        <f t="shared" si="47"/>
        <v>5.8313803000030084E-2</v>
      </c>
      <c r="AP211" s="47">
        <f t="shared" si="48"/>
        <v>4.7215573000010114E-2</v>
      </c>
      <c r="AQ211" s="47">
        <f t="shared" si="49"/>
        <v>9.1535184999989916E-2</v>
      </c>
      <c r="AR211" s="33"/>
      <c r="AS211" s="31"/>
      <c r="AT211" s="33"/>
      <c r="AU211" s="31"/>
      <c r="AV211" s="33"/>
      <c r="AW211" s="31"/>
      <c r="AX211" s="33"/>
      <c r="AY211" s="31"/>
      <c r="AZ211" s="33"/>
      <c r="BA211" s="31"/>
      <c r="BB211" s="33"/>
      <c r="BC211" s="31"/>
      <c r="BD211" s="33"/>
      <c r="BE211" s="31"/>
    </row>
    <row r="212" spans="1:57" x14ac:dyDescent="0.25">
      <c r="A212" s="13" t="s">
        <v>19</v>
      </c>
      <c r="B212">
        <v>6</v>
      </c>
      <c r="C212">
        <v>4</v>
      </c>
      <c r="D212" s="32">
        <v>4.8813813049999899</v>
      </c>
      <c r="E212" s="30">
        <v>4.9331328119999398</v>
      </c>
      <c r="F212" s="32">
        <v>5.1273854679999404</v>
      </c>
      <c r="G212" s="30">
        <v>5.2095593729999301</v>
      </c>
      <c r="H212" s="32">
        <v>5.41063432199996</v>
      </c>
      <c r="I212" s="30">
        <v>5.48458426899992</v>
      </c>
      <c r="J212" s="32">
        <v>5.6756464049999504</v>
      </c>
      <c r="K212" s="30">
        <v>5.7317100519999196</v>
      </c>
      <c r="L212" s="32">
        <v>5.9144418209999596</v>
      </c>
      <c r="M212" s="30">
        <v>5.9842992689999601</v>
      </c>
      <c r="N212" s="32">
        <v>7.48327796099999</v>
      </c>
      <c r="O212" s="30">
        <v>7.5556734880000196</v>
      </c>
      <c r="P212" s="32"/>
      <c r="Q212" s="30"/>
      <c r="R212" s="32"/>
      <c r="S212" s="30"/>
      <c r="T212" s="32"/>
      <c r="U212" s="30"/>
      <c r="V212" s="32"/>
      <c r="W212" s="30"/>
      <c r="X212" s="32"/>
      <c r="Y212" s="30"/>
      <c r="Z212" s="32"/>
      <c r="AA212" s="30"/>
      <c r="AB212" s="32"/>
      <c r="AC212" s="30"/>
      <c r="AD212" s="37">
        <f t="shared" si="55"/>
        <v>2.6742921830000297</v>
      </c>
      <c r="AE212" s="44">
        <f t="shared" si="50"/>
        <v>0.19425265600000063</v>
      </c>
      <c r="AF212" s="44">
        <f t="shared" si="51"/>
        <v>0.20107494900002987</v>
      </c>
      <c r="AG212" s="44">
        <f t="shared" si="52"/>
        <v>0.19106213600003041</v>
      </c>
      <c r="AH212" s="44">
        <f t="shared" si="53"/>
        <v>0.18273176900004007</v>
      </c>
      <c r="AI212" s="44">
        <f t="shared" si="54"/>
        <v>1.4989786920000299</v>
      </c>
      <c r="AJ212" s="46">
        <f>Z302-Y302</f>
        <v>0.60250519900001009</v>
      </c>
      <c r="AK212" s="30"/>
      <c r="AL212" s="47">
        <f t="shared" si="44"/>
        <v>5.1751506999949903E-2</v>
      </c>
      <c r="AM212" s="47">
        <f t="shared" si="45"/>
        <v>8.2173904999989666E-2</v>
      </c>
      <c r="AN212" s="47">
        <f t="shared" si="46"/>
        <v>7.3949946999960048E-2</v>
      </c>
      <c r="AO212" s="47">
        <f t="shared" si="47"/>
        <v>5.606364699996913E-2</v>
      </c>
      <c r="AP212" s="47">
        <f t="shared" si="48"/>
        <v>6.9857448000000488E-2</v>
      </c>
      <c r="AQ212" s="47">
        <f t="shared" si="49"/>
        <v>7.2395527000029603E-2</v>
      </c>
      <c r="AR212" s="32"/>
      <c r="AS212" s="30"/>
      <c r="AT212" s="32"/>
      <c r="AU212" s="30"/>
      <c r="AV212" s="32"/>
      <c r="AW212" s="30"/>
      <c r="AX212" s="32"/>
      <c r="AY212" s="30"/>
      <c r="AZ212" s="32"/>
      <c r="BA212" s="30"/>
      <c r="BB212" s="32"/>
      <c r="BC212" s="30"/>
      <c r="BD212" s="32"/>
      <c r="BE212" s="30"/>
    </row>
    <row r="213" spans="1:57" x14ac:dyDescent="0.25">
      <c r="A213" s="13" t="s">
        <v>19</v>
      </c>
      <c r="B213">
        <v>6</v>
      </c>
      <c r="C213">
        <v>5</v>
      </c>
      <c r="D213" s="33">
        <v>1.05017224599998</v>
      </c>
      <c r="E213" s="31">
        <v>1.1299326509999901</v>
      </c>
      <c r="F213" s="33">
        <v>1.35752296199996</v>
      </c>
      <c r="G213" s="31">
        <v>1.4256013479999801</v>
      </c>
      <c r="H213" s="33">
        <v>1.63045004599996</v>
      </c>
      <c r="I213" s="31">
        <v>1.7111766589999799</v>
      </c>
      <c r="J213" s="33">
        <v>1.89164421299994</v>
      </c>
      <c r="K213" s="31">
        <v>1.99028181599999</v>
      </c>
      <c r="L213" s="33">
        <v>2.1979881700000301</v>
      </c>
      <c r="M213" s="31">
        <v>2.2479875970000101</v>
      </c>
      <c r="N213" s="33">
        <v>3.48407729699999</v>
      </c>
      <c r="O213" s="31">
        <v>3.5969744029999902</v>
      </c>
      <c r="P213" s="33"/>
      <c r="Q213" s="31"/>
      <c r="R213" s="33"/>
      <c r="S213" s="31"/>
      <c r="T213" s="33"/>
      <c r="U213" s="31"/>
      <c r="V213" s="33"/>
      <c r="W213" s="31"/>
      <c r="X213" s="33"/>
      <c r="Y213" s="31"/>
      <c r="Z213" s="33"/>
      <c r="AA213" s="31"/>
      <c r="AB213" s="33"/>
      <c r="AC213" s="31"/>
      <c r="AD213" s="37">
        <f t="shared" si="55"/>
        <v>2.5468021570000099</v>
      </c>
      <c r="AE213" s="44">
        <f t="shared" si="50"/>
        <v>0.22759031099996996</v>
      </c>
      <c r="AF213" s="44">
        <f t="shared" si="51"/>
        <v>0.20484869799997996</v>
      </c>
      <c r="AG213" s="44">
        <f t="shared" si="52"/>
        <v>0.18046755399996006</v>
      </c>
      <c r="AH213" s="44">
        <f t="shared" si="53"/>
        <v>0.20770635400004012</v>
      </c>
      <c r="AI213" s="44">
        <f t="shared" si="54"/>
        <v>1.23608969999998</v>
      </c>
      <c r="AJ213" s="46">
        <f>Z303-Y303</f>
        <v>0.52948437600002052</v>
      </c>
      <c r="AK213" s="31"/>
      <c r="AL213" s="47">
        <f t="shared" si="44"/>
        <v>7.9760405000010026E-2</v>
      </c>
      <c r="AM213" s="47">
        <f t="shared" si="45"/>
        <v>6.807838600002003E-2</v>
      </c>
      <c r="AN213" s="47">
        <f t="shared" si="46"/>
        <v>8.0726613000019931E-2</v>
      </c>
      <c r="AO213" s="47">
        <f t="shared" si="47"/>
        <v>9.8637603000049978E-2</v>
      </c>
      <c r="AP213" s="47">
        <f t="shared" si="48"/>
        <v>4.9999426999979946E-2</v>
      </c>
      <c r="AQ213" s="47">
        <f t="shared" si="49"/>
        <v>0.11289710600000014</v>
      </c>
      <c r="AR213" s="33"/>
      <c r="AS213" s="31"/>
      <c r="AT213" s="33"/>
      <c r="AU213" s="31"/>
      <c r="AV213" s="33"/>
      <c r="AW213" s="31"/>
      <c r="AX213" s="33"/>
      <c r="AY213" s="31"/>
      <c r="AZ213" s="33"/>
      <c r="BA213" s="31"/>
      <c r="BB213" s="33"/>
      <c r="BC213" s="31"/>
      <c r="BD213" s="33"/>
      <c r="BE213" s="31"/>
    </row>
    <row r="214" spans="1:57" x14ac:dyDescent="0.25">
      <c r="A214" s="13" t="s">
        <v>19</v>
      </c>
      <c r="B214">
        <v>6</v>
      </c>
      <c r="C214">
        <v>6</v>
      </c>
      <c r="D214" s="32">
        <v>0.72525644899997099</v>
      </c>
      <c r="E214" s="30">
        <v>0.80119309799999805</v>
      </c>
      <c r="F214" s="32">
        <v>1.0286285119999501</v>
      </c>
      <c r="G214" s="30">
        <v>1.1230803859999601</v>
      </c>
      <c r="H214" s="32">
        <v>1.3215337729999399</v>
      </c>
      <c r="I214" s="30">
        <v>1.4115866359999201</v>
      </c>
      <c r="J214" s="32">
        <v>1.61300981399995</v>
      </c>
      <c r="K214" s="30">
        <v>1.6830574699999901</v>
      </c>
      <c r="L214" s="32">
        <v>1.91911465800001</v>
      </c>
      <c r="M214" s="30">
        <v>1.9678437740000101</v>
      </c>
      <c r="N214" s="32">
        <v>3.33382788400001</v>
      </c>
      <c r="O214" s="30">
        <v>3.3995799699999898</v>
      </c>
      <c r="P214" s="32"/>
      <c r="Q214" s="30"/>
      <c r="R214" s="32"/>
      <c r="S214" s="30"/>
      <c r="T214" s="32"/>
      <c r="U214" s="30"/>
      <c r="V214" s="32"/>
      <c r="W214" s="30"/>
      <c r="X214" s="32"/>
      <c r="Y214" s="30"/>
      <c r="Z214" s="32"/>
      <c r="AA214" s="30"/>
      <c r="AB214" s="32"/>
      <c r="AC214" s="30"/>
      <c r="AD214" s="37">
        <f t="shared" si="55"/>
        <v>2.6743235210000189</v>
      </c>
      <c r="AE214" s="44">
        <f t="shared" si="50"/>
        <v>0.22743541399995204</v>
      </c>
      <c r="AF214" s="44">
        <f t="shared" si="51"/>
        <v>0.19845338699997983</v>
      </c>
      <c r="AG214" s="44">
        <f t="shared" si="52"/>
        <v>0.20142317800002996</v>
      </c>
      <c r="AH214" s="44">
        <f t="shared" si="53"/>
        <v>0.23605718800001996</v>
      </c>
      <c r="AI214" s="44">
        <f t="shared" si="54"/>
        <v>1.3659841099999999</v>
      </c>
      <c r="AJ214" s="46">
        <f>Z304-Y304</f>
        <v>0.51240052000003011</v>
      </c>
      <c r="AK214" s="30"/>
      <c r="AL214" s="47">
        <f t="shared" si="44"/>
        <v>7.5936649000027057E-2</v>
      </c>
      <c r="AM214" s="47">
        <f t="shared" si="45"/>
        <v>9.4451874000009983E-2</v>
      </c>
      <c r="AN214" s="47">
        <f t="shared" si="46"/>
        <v>9.0052862999980166E-2</v>
      </c>
      <c r="AO214" s="47">
        <f t="shared" si="47"/>
        <v>7.0047656000040037E-2</v>
      </c>
      <c r="AP214" s="47">
        <f t="shared" si="48"/>
        <v>4.8729116000000072E-2</v>
      </c>
      <c r="AQ214" s="47">
        <f t="shared" si="49"/>
        <v>6.5752085999979837E-2</v>
      </c>
      <c r="AR214" s="32"/>
      <c r="AS214" s="30"/>
      <c r="AT214" s="32"/>
      <c r="AU214" s="30"/>
      <c r="AV214" s="32"/>
      <c r="AW214" s="30"/>
      <c r="AX214" s="32"/>
      <c r="AY214" s="30"/>
      <c r="AZ214" s="32"/>
      <c r="BA214" s="30"/>
      <c r="BB214" s="32"/>
      <c r="BC214" s="30"/>
      <c r="BD214" s="32"/>
      <c r="BE214" s="30"/>
    </row>
    <row r="215" spans="1:57" x14ac:dyDescent="0.25">
      <c r="A215" s="13" t="s">
        <v>19</v>
      </c>
      <c r="B215">
        <v>6</v>
      </c>
      <c r="C215">
        <v>7</v>
      </c>
      <c r="D215" s="33">
        <v>0.59743469800002902</v>
      </c>
      <c r="E215" s="31">
        <v>0.67529115000002005</v>
      </c>
      <c r="F215" s="33">
        <v>0.89970729200001598</v>
      </c>
      <c r="G215" s="31">
        <v>0.98513604300001101</v>
      </c>
      <c r="H215" s="33">
        <v>1.17749296599993</v>
      </c>
      <c r="I215" s="31">
        <v>1.25953790999994</v>
      </c>
      <c r="J215" s="33">
        <v>1.4702522869999901</v>
      </c>
      <c r="K215" s="31">
        <v>1.5310227520000099</v>
      </c>
      <c r="L215" s="33">
        <v>1.77014681499997</v>
      </c>
      <c r="M215" s="31">
        <v>1.8553801460000101</v>
      </c>
      <c r="N215" s="33">
        <v>3.15322041699994</v>
      </c>
      <c r="O215" s="31">
        <v>3.2195572289999701</v>
      </c>
      <c r="P215" s="33"/>
      <c r="Q215" s="31"/>
      <c r="R215" s="33"/>
      <c r="S215" s="31"/>
      <c r="T215" s="33"/>
      <c r="U215" s="31"/>
      <c r="V215" s="33"/>
      <c r="W215" s="31"/>
      <c r="X215" s="33"/>
      <c r="Y215" s="31"/>
      <c r="Z215" s="33"/>
      <c r="AA215" s="31"/>
      <c r="AB215" s="33"/>
      <c r="AC215" s="31"/>
      <c r="AD215" s="37">
        <f t="shared" si="55"/>
        <v>2.622122530999941</v>
      </c>
      <c r="AE215" s="44">
        <f t="shared" si="50"/>
        <v>0.22441614199999593</v>
      </c>
      <c r="AF215" s="44">
        <f t="shared" si="51"/>
        <v>0.19235692299991902</v>
      </c>
      <c r="AG215" s="44">
        <f t="shared" si="52"/>
        <v>0.21071437700005013</v>
      </c>
      <c r="AH215" s="44">
        <f t="shared" si="53"/>
        <v>0.23912406299996003</v>
      </c>
      <c r="AI215" s="44">
        <f t="shared" si="54"/>
        <v>1.2978402709999299</v>
      </c>
      <c r="AJ215" s="46">
        <f>Z305-Y305</f>
        <v>0.54880517499986947</v>
      </c>
      <c r="AK215" s="31"/>
      <c r="AL215" s="47">
        <f t="shared" si="44"/>
        <v>7.7856451999991028E-2</v>
      </c>
      <c r="AM215" s="47">
        <f t="shared" si="45"/>
        <v>8.5428750999995029E-2</v>
      </c>
      <c r="AN215" s="47">
        <f t="shared" si="46"/>
        <v>8.2044944000009945E-2</v>
      </c>
      <c r="AO215" s="47">
        <f t="shared" si="47"/>
        <v>6.0770465000019813E-2</v>
      </c>
      <c r="AP215" s="47">
        <f t="shared" si="48"/>
        <v>8.5233331000040158E-2</v>
      </c>
      <c r="AQ215" s="47">
        <f t="shared" si="49"/>
        <v>6.6336812000030054E-2</v>
      </c>
      <c r="AR215" s="33"/>
      <c r="AS215" s="31"/>
      <c r="AT215" s="33"/>
      <c r="AU215" s="31"/>
      <c r="AV215" s="33"/>
      <c r="AW215" s="31"/>
      <c r="AX215" s="33"/>
      <c r="AY215" s="31"/>
      <c r="AZ215" s="33"/>
      <c r="BA215" s="31"/>
      <c r="BB215" s="33"/>
      <c r="BC215" s="31"/>
      <c r="BD215" s="33"/>
      <c r="BE215" s="31"/>
    </row>
    <row r="216" spans="1:57" x14ac:dyDescent="0.25">
      <c r="A216" s="13" t="s">
        <v>19</v>
      </c>
      <c r="B216">
        <v>6</v>
      </c>
      <c r="C216">
        <v>8</v>
      </c>
      <c r="D216" s="32">
        <v>0.72390262200008204</v>
      </c>
      <c r="E216" s="30">
        <v>0.77218741600006502</v>
      </c>
      <c r="F216" s="32">
        <v>1.00176350800006</v>
      </c>
      <c r="G216" s="30">
        <v>1.0695166870000301</v>
      </c>
      <c r="H216" s="32">
        <v>1.2864076230000501</v>
      </c>
      <c r="I216" s="30">
        <v>1.3701445999999999</v>
      </c>
      <c r="J216" s="32">
        <v>1.60638007200009</v>
      </c>
      <c r="K216" s="30">
        <v>1.665664655</v>
      </c>
      <c r="L216" s="32">
        <v>1.94364710299998</v>
      </c>
      <c r="M216" s="30">
        <v>1.99997064400008</v>
      </c>
      <c r="N216" s="32">
        <v>3.1693389710000002</v>
      </c>
      <c r="O216" s="30">
        <v>3.2539587680000701</v>
      </c>
      <c r="P216" s="32"/>
      <c r="Q216" s="30"/>
      <c r="R216" s="32"/>
      <c r="S216" s="30"/>
      <c r="T216" s="32"/>
      <c r="U216" s="30"/>
      <c r="V216" s="32"/>
      <c r="W216" s="30"/>
      <c r="X216" s="32"/>
      <c r="Y216" s="30"/>
      <c r="Z216" s="32"/>
      <c r="AA216" s="30"/>
      <c r="AB216" s="32"/>
      <c r="AC216" s="30"/>
      <c r="AD216" s="37">
        <f t="shared" si="55"/>
        <v>2.5300561459999882</v>
      </c>
      <c r="AE216" s="44">
        <f t="shared" si="50"/>
        <v>0.22957609199999496</v>
      </c>
      <c r="AF216" s="44">
        <f t="shared" si="51"/>
        <v>0.21689093600001996</v>
      </c>
      <c r="AG216" s="44">
        <f t="shared" si="52"/>
        <v>0.2362354720000901</v>
      </c>
      <c r="AH216" s="44">
        <f t="shared" si="53"/>
        <v>0.27798244799997995</v>
      </c>
      <c r="AI216" s="44">
        <f t="shared" si="54"/>
        <v>1.1693683269999202</v>
      </c>
      <c r="AJ216" s="46">
        <f>Z306-Y306</f>
        <v>0.53801182800021063</v>
      </c>
      <c r="AK216" s="30"/>
      <c r="AL216" s="47">
        <f t="shared" si="44"/>
        <v>4.8284793999982978E-2</v>
      </c>
      <c r="AM216" s="47">
        <f t="shared" si="45"/>
        <v>6.7753178999970132E-2</v>
      </c>
      <c r="AN216" s="47">
        <f t="shared" si="46"/>
        <v>8.3736976999949864E-2</v>
      </c>
      <c r="AO216" s="47">
        <f t="shared" si="47"/>
        <v>5.9284582999910018E-2</v>
      </c>
      <c r="AP216" s="47">
        <f t="shared" si="48"/>
        <v>5.6323541000099953E-2</v>
      </c>
      <c r="AQ216" s="47">
        <f t="shared" si="49"/>
        <v>8.4619797000069941E-2</v>
      </c>
      <c r="AR216" s="32"/>
      <c r="AS216" s="30"/>
      <c r="AT216" s="32"/>
      <c r="AU216" s="30"/>
      <c r="AV216" s="32"/>
      <c r="AW216" s="30"/>
      <c r="AX216" s="32"/>
      <c r="AY216" s="30"/>
      <c r="AZ216" s="32"/>
      <c r="BA216" s="30"/>
      <c r="BB216" s="32"/>
      <c r="BC216" s="30"/>
      <c r="BD216" s="32"/>
      <c r="BE216" s="30"/>
    </row>
    <row r="217" spans="1:57" x14ac:dyDescent="0.25">
      <c r="A217" s="13" t="s">
        <v>19</v>
      </c>
      <c r="B217">
        <v>6</v>
      </c>
      <c r="C217">
        <v>9</v>
      </c>
      <c r="D217" s="33">
        <v>0.66686485000002405</v>
      </c>
      <c r="E217" s="31">
        <v>0.74985005799999205</v>
      </c>
      <c r="F217" s="33">
        <v>1.05438479700001</v>
      </c>
      <c r="G217" s="31">
        <v>1.0919909460000099</v>
      </c>
      <c r="H217" s="33">
        <v>1.3340241199999801</v>
      </c>
      <c r="I217" s="31">
        <v>1.4161925560000499</v>
      </c>
      <c r="J217" s="33">
        <v>1.6400581820000699</v>
      </c>
      <c r="K217" s="31">
        <v>1.69977011000003</v>
      </c>
      <c r="L217" s="33">
        <v>1.9300507850000399</v>
      </c>
      <c r="M217" s="31">
        <v>2.0121991189999999</v>
      </c>
      <c r="N217" s="33">
        <v>3.2023098580000302</v>
      </c>
      <c r="O217" s="31">
        <v>3.2486678659999999</v>
      </c>
      <c r="P217" s="33"/>
      <c r="Q217" s="31"/>
      <c r="R217" s="33"/>
      <c r="S217" s="31"/>
      <c r="T217" s="33"/>
      <c r="U217" s="31"/>
      <c r="V217" s="33"/>
      <c r="W217" s="31"/>
      <c r="X217" s="33"/>
      <c r="Y217" s="31"/>
      <c r="Z217" s="33"/>
      <c r="AA217" s="31"/>
      <c r="AB217" s="33"/>
      <c r="AC217" s="31"/>
      <c r="AD217" s="37">
        <f t="shared" si="55"/>
        <v>2.5818030159999759</v>
      </c>
      <c r="AE217" s="44">
        <f t="shared" si="50"/>
        <v>0.30453473900001793</v>
      </c>
      <c r="AF217" s="44">
        <f t="shared" si="51"/>
        <v>0.24203317399997015</v>
      </c>
      <c r="AG217" s="44">
        <f t="shared" si="52"/>
        <v>0.22386562600002002</v>
      </c>
      <c r="AH217" s="44">
        <f t="shared" si="53"/>
        <v>0.23028067500000993</v>
      </c>
      <c r="AI217" s="44">
        <f t="shared" si="54"/>
        <v>1.1901107390000303</v>
      </c>
      <c r="AJ217" s="46">
        <f>Z307-Y307</f>
        <v>0.53566145799983023</v>
      </c>
      <c r="AK217" s="31"/>
      <c r="AL217" s="47">
        <f t="shared" si="44"/>
        <v>8.2985207999968003E-2</v>
      </c>
      <c r="AM217" s="47">
        <f t="shared" si="45"/>
        <v>3.7606148999999922E-2</v>
      </c>
      <c r="AN217" s="47">
        <f t="shared" si="46"/>
        <v>8.2168436000069844E-2</v>
      </c>
      <c r="AO217" s="47">
        <f t="shared" si="47"/>
        <v>5.9711927999960057E-2</v>
      </c>
      <c r="AP217" s="47">
        <f t="shared" si="48"/>
        <v>8.2148333999960022E-2</v>
      </c>
      <c r="AQ217" s="47">
        <f t="shared" si="49"/>
        <v>4.6358007999969697E-2</v>
      </c>
      <c r="AR217" s="33"/>
      <c r="AS217" s="31"/>
      <c r="AT217" s="33"/>
      <c r="AU217" s="31"/>
      <c r="AV217" s="33"/>
      <c r="AW217" s="31"/>
      <c r="AX217" s="33"/>
      <c r="AY217" s="31"/>
      <c r="AZ217" s="33"/>
      <c r="BA217" s="31"/>
      <c r="BB217" s="33"/>
      <c r="BC217" s="31"/>
      <c r="BD217" s="33"/>
      <c r="BE217" s="31"/>
    </row>
    <row r="218" spans="1:57" x14ac:dyDescent="0.25">
      <c r="A218" s="13" t="s">
        <v>19</v>
      </c>
      <c r="B218">
        <v>6</v>
      </c>
      <c r="C218">
        <v>10</v>
      </c>
      <c r="D218" s="32">
        <v>0.70577549300003195</v>
      </c>
      <c r="E218" s="30">
        <v>0.76681768000003103</v>
      </c>
      <c r="F218" s="32">
        <v>1.02053757099997</v>
      </c>
      <c r="G218" s="30">
        <v>1.07721293899999</v>
      </c>
      <c r="H218" s="32">
        <v>1.27927007400001</v>
      </c>
      <c r="I218" s="30">
        <v>1.36481476000005</v>
      </c>
      <c r="J218" s="32">
        <v>1.5802974700000001</v>
      </c>
      <c r="K218" s="30">
        <v>1.66276267800003</v>
      </c>
      <c r="L218" s="32">
        <v>1.8886214799999801</v>
      </c>
      <c r="M218" s="30">
        <v>1.96052319900002</v>
      </c>
      <c r="N218" s="32">
        <v>3.0330372600000102</v>
      </c>
      <c r="O218" s="30">
        <v>3.112275178</v>
      </c>
      <c r="P218" s="32"/>
      <c r="Q218" s="30"/>
      <c r="R218" s="32"/>
      <c r="S218" s="30"/>
      <c r="T218" s="32"/>
      <c r="U218" s="30"/>
      <c r="V218" s="32"/>
      <c r="W218" s="30"/>
      <c r="X218" s="32"/>
      <c r="Y218" s="30"/>
      <c r="Z218" s="32"/>
      <c r="AA218" s="30"/>
      <c r="AB218" s="32"/>
      <c r="AC218" s="30"/>
      <c r="AD218" s="37">
        <f t="shared" si="55"/>
        <v>2.406499684999968</v>
      </c>
      <c r="AE218" s="44">
        <f t="shared" si="50"/>
        <v>0.25371989099993897</v>
      </c>
      <c r="AF218" s="44">
        <f t="shared" si="51"/>
        <v>0.20205713500001998</v>
      </c>
      <c r="AG218" s="44">
        <f t="shared" si="52"/>
        <v>0.21548270999995012</v>
      </c>
      <c r="AH218" s="44">
        <f t="shared" si="53"/>
        <v>0.22585880199995012</v>
      </c>
      <c r="AI218" s="44">
        <f t="shared" si="54"/>
        <v>1.0725140609999901</v>
      </c>
      <c r="AJ218" s="46">
        <f>Z308-Y308</f>
        <v>0.47195614500014038</v>
      </c>
      <c r="AK218" s="30"/>
      <c r="AL218" s="47">
        <f t="shared" si="44"/>
        <v>6.1042186999999082E-2</v>
      </c>
      <c r="AM218" s="47">
        <f t="shared" si="45"/>
        <v>5.6675368000020043E-2</v>
      </c>
      <c r="AN218" s="47">
        <f t="shared" si="46"/>
        <v>8.5544686000039949E-2</v>
      </c>
      <c r="AO218" s="47">
        <f t="shared" si="47"/>
        <v>8.2465208000029877E-2</v>
      </c>
      <c r="AP218" s="47">
        <f t="shared" si="48"/>
        <v>7.1901719000039943E-2</v>
      </c>
      <c r="AQ218" s="47">
        <f t="shared" si="49"/>
        <v>7.9237917999989804E-2</v>
      </c>
      <c r="AR218" s="32"/>
      <c r="AS218" s="30"/>
      <c r="AT218" s="32"/>
      <c r="AU218" s="30"/>
      <c r="AV218" s="32"/>
      <c r="AW218" s="30"/>
      <c r="AX218" s="32"/>
      <c r="AY218" s="30"/>
      <c r="AZ218" s="32"/>
      <c r="BA218" s="30"/>
      <c r="BB218" s="32"/>
      <c r="BC218" s="30"/>
      <c r="BD218" s="32"/>
      <c r="BE218" s="30"/>
    </row>
    <row r="219" spans="1:57" x14ac:dyDescent="0.25">
      <c r="A219" s="13" t="s">
        <v>19</v>
      </c>
      <c r="B219">
        <v>6</v>
      </c>
      <c r="C219">
        <v>11</v>
      </c>
      <c r="D219" s="33">
        <v>0.54555666700002803</v>
      </c>
      <c r="E219" s="31">
        <v>0.62273328100002301</v>
      </c>
      <c r="F219" s="33">
        <v>0.85085671900003401</v>
      </c>
      <c r="G219" s="31">
        <v>0.96274328200001902</v>
      </c>
      <c r="H219" s="33">
        <v>1.16148260499994</v>
      </c>
      <c r="I219" s="31">
        <v>1.24304208299997</v>
      </c>
      <c r="J219" s="33">
        <v>1.4929630200000401</v>
      </c>
      <c r="K219" s="31">
        <v>1.5620754159999699</v>
      </c>
      <c r="L219" s="33">
        <v>1.81607302099996</v>
      </c>
      <c r="M219" s="31">
        <v>1.87170041700005</v>
      </c>
      <c r="N219" s="33">
        <v>3.00628743799995</v>
      </c>
      <c r="O219" s="31">
        <v>3.05995057799998</v>
      </c>
      <c r="P219" s="33"/>
      <c r="Q219" s="31"/>
      <c r="R219" s="33"/>
      <c r="S219" s="31"/>
      <c r="T219" s="33"/>
      <c r="U219" s="31"/>
      <c r="V219" s="33"/>
      <c r="W219" s="31"/>
      <c r="X219" s="33"/>
      <c r="Y219" s="31"/>
      <c r="Z219" s="33"/>
      <c r="AA219" s="31"/>
      <c r="AB219" s="33"/>
      <c r="AC219" s="31"/>
      <c r="AD219" s="37">
        <f t="shared" si="55"/>
        <v>2.514393910999952</v>
      </c>
      <c r="AE219" s="44">
        <f t="shared" si="50"/>
        <v>0.228123438000011</v>
      </c>
      <c r="AF219" s="44">
        <f t="shared" si="51"/>
        <v>0.19873932299992103</v>
      </c>
      <c r="AG219" s="44">
        <f t="shared" si="52"/>
        <v>0.24992093700007012</v>
      </c>
      <c r="AH219" s="44">
        <f t="shared" si="53"/>
        <v>0.25399760499999013</v>
      </c>
      <c r="AI219" s="44">
        <f t="shared" si="54"/>
        <v>1.1345870209999001</v>
      </c>
      <c r="AJ219" s="46">
        <f>Z309-Y309</f>
        <v>0.49202573100001956</v>
      </c>
      <c r="AK219" s="31"/>
      <c r="AL219" s="47">
        <f t="shared" si="44"/>
        <v>7.7176613999994981E-2</v>
      </c>
      <c r="AM219" s="47">
        <f t="shared" si="45"/>
        <v>0.11188656299998501</v>
      </c>
      <c r="AN219" s="47">
        <f t="shared" si="46"/>
        <v>8.1559478000029939E-2</v>
      </c>
      <c r="AO219" s="47">
        <f t="shared" si="47"/>
        <v>6.9112395999929799E-2</v>
      </c>
      <c r="AP219" s="47">
        <f t="shared" si="48"/>
        <v>5.5627396000089924E-2</v>
      </c>
      <c r="AQ219" s="47">
        <f t="shared" si="49"/>
        <v>5.366314000003003E-2</v>
      </c>
      <c r="AR219" s="33"/>
      <c r="AS219" s="31"/>
      <c r="AT219" s="33"/>
      <c r="AU219" s="31"/>
      <c r="AV219" s="33"/>
      <c r="AW219" s="31"/>
      <c r="AX219" s="33"/>
      <c r="AY219" s="31"/>
      <c r="AZ219" s="33"/>
      <c r="BA219" s="31"/>
      <c r="BB219" s="33"/>
      <c r="BC219" s="31"/>
      <c r="BD219" s="33"/>
      <c r="BE219" s="31"/>
    </row>
    <row r="220" spans="1:57" x14ac:dyDescent="0.25">
      <c r="A220" s="13" t="s">
        <v>19</v>
      </c>
      <c r="B220">
        <v>6</v>
      </c>
      <c r="C220">
        <v>12</v>
      </c>
      <c r="D220" s="32">
        <v>0.61233138099998996</v>
      </c>
      <c r="E220" s="30">
        <v>0.67967278599996905</v>
      </c>
      <c r="F220" s="32">
        <v>0.91885674700006303</v>
      </c>
      <c r="G220" s="30">
        <v>1.0145820589999599</v>
      </c>
      <c r="H220" s="32">
        <v>1.2410210689999901</v>
      </c>
      <c r="I220" s="30">
        <v>1.32249309999997</v>
      </c>
      <c r="J220" s="32">
        <v>1.53566205900006</v>
      </c>
      <c r="K220" s="30">
        <v>1.5947006000000099</v>
      </c>
      <c r="L220" s="32">
        <v>1.8089768500000201</v>
      </c>
      <c r="M220" s="30">
        <v>1.8832150790000199</v>
      </c>
      <c r="N220" s="32">
        <v>3.05360685100004</v>
      </c>
      <c r="O220" s="30">
        <v>3.147127995</v>
      </c>
      <c r="P220" s="32"/>
      <c r="Q220" s="30"/>
      <c r="R220" s="32"/>
      <c r="S220" s="30"/>
      <c r="T220" s="32"/>
      <c r="U220" s="30"/>
      <c r="V220" s="32"/>
      <c r="W220" s="30"/>
      <c r="X220" s="32"/>
      <c r="Y220" s="30"/>
      <c r="Z220" s="32"/>
      <c r="AA220" s="30"/>
      <c r="AB220" s="32"/>
      <c r="AC220" s="30"/>
      <c r="AD220" s="37">
        <f t="shared" si="55"/>
        <v>2.53479661400001</v>
      </c>
      <c r="AE220" s="44">
        <f t="shared" si="50"/>
        <v>0.23918396100009398</v>
      </c>
      <c r="AF220" s="44">
        <f t="shared" si="51"/>
        <v>0.22643901000003019</v>
      </c>
      <c r="AG220" s="44">
        <f t="shared" si="52"/>
        <v>0.21316895900009003</v>
      </c>
      <c r="AH220" s="44">
        <f t="shared" si="53"/>
        <v>0.21427625000001016</v>
      </c>
      <c r="AI220" s="44">
        <f t="shared" si="54"/>
        <v>1.1703917720000201</v>
      </c>
      <c r="AJ220" s="46">
        <f>Z310-Y310</f>
        <v>0.48283442999992054</v>
      </c>
      <c r="AK220" s="30"/>
      <c r="AL220" s="47">
        <f t="shared" si="44"/>
        <v>6.7341404999979093E-2</v>
      </c>
      <c r="AM220" s="47">
        <f t="shared" si="45"/>
        <v>9.5725311999896867E-2</v>
      </c>
      <c r="AN220" s="47">
        <f t="shared" si="46"/>
        <v>8.1472030999979905E-2</v>
      </c>
      <c r="AO220" s="47">
        <f t="shared" si="47"/>
        <v>5.9038540999949873E-2</v>
      </c>
      <c r="AP220" s="47">
        <f t="shared" si="48"/>
        <v>7.4238228999999878E-2</v>
      </c>
      <c r="AQ220" s="47">
        <f t="shared" si="49"/>
        <v>9.3521143999959921E-2</v>
      </c>
      <c r="AR220" s="32"/>
      <c r="AS220" s="30"/>
      <c r="AT220" s="32"/>
      <c r="AU220" s="30"/>
      <c r="AV220" s="32"/>
      <c r="AW220" s="30"/>
      <c r="AX220" s="32"/>
      <c r="AY220" s="30"/>
      <c r="AZ220" s="32"/>
      <c r="BA220" s="30"/>
      <c r="BB220" s="32"/>
      <c r="BC220" s="30"/>
      <c r="BD220" s="32"/>
      <c r="BE220" s="30"/>
    </row>
    <row r="221" spans="1:57" x14ac:dyDescent="0.25">
      <c r="A221" s="13" t="s">
        <v>19</v>
      </c>
      <c r="B221">
        <v>6</v>
      </c>
      <c r="C221">
        <v>13</v>
      </c>
      <c r="D221" s="33">
        <v>0.60530552099999102</v>
      </c>
      <c r="E221" s="31">
        <v>0.68897989499998802</v>
      </c>
      <c r="F221" s="33">
        <v>0.89262760400004004</v>
      </c>
      <c r="G221" s="31">
        <v>0.96068343900003506</v>
      </c>
      <c r="H221" s="33">
        <v>1.21261541700005</v>
      </c>
      <c r="I221" s="31">
        <v>1.2848162500000599</v>
      </c>
      <c r="J221" s="33">
        <v>1.5154358849999801</v>
      </c>
      <c r="K221" s="31">
        <v>1.5683742710000299</v>
      </c>
      <c r="L221" s="33">
        <v>1.7735989589999599</v>
      </c>
      <c r="M221" s="31">
        <v>1.8448154170000599</v>
      </c>
      <c r="N221" s="33">
        <v>2.87905239300005</v>
      </c>
      <c r="O221" s="31">
        <v>2.9423779539999901</v>
      </c>
      <c r="P221" s="33"/>
      <c r="Q221" s="31"/>
      <c r="R221" s="33"/>
      <c r="S221" s="31"/>
      <c r="T221" s="33"/>
      <c r="U221" s="31"/>
      <c r="V221" s="33"/>
      <c r="W221" s="31"/>
      <c r="X221" s="33"/>
      <c r="Y221" s="31"/>
      <c r="Z221" s="33"/>
      <c r="AA221" s="31"/>
      <c r="AB221" s="33"/>
      <c r="AC221" s="31"/>
      <c r="AD221" s="37">
        <f t="shared" si="55"/>
        <v>2.337072432999999</v>
      </c>
      <c r="AE221" s="44">
        <f t="shared" si="50"/>
        <v>0.20364770900005202</v>
      </c>
      <c r="AF221" s="44">
        <f t="shared" si="51"/>
        <v>0.25193197800001499</v>
      </c>
      <c r="AG221" s="44">
        <f t="shared" si="52"/>
        <v>0.23061963499992011</v>
      </c>
      <c r="AH221" s="44">
        <f t="shared" si="53"/>
        <v>0.20522468799992999</v>
      </c>
      <c r="AI221" s="44">
        <f t="shared" si="54"/>
        <v>1.0342369759999901</v>
      </c>
      <c r="AJ221" s="46">
        <f>Z311-Y311</f>
        <v>0.51797265200003029</v>
      </c>
      <c r="AK221" s="31"/>
      <c r="AL221" s="47">
        <f t="shared" si="44"/>
        <v>8.3674373999996998E-2</v>
      </c>
      <c r="AM221" s="47">
        <f t="shared" si="45"/>
        <v>6.8055834999995013E-2</v>
      </c>
      <c r="AN221" s="47">
        <f t="shared" si="46"/>
        <v>7.2200833000009901E-2</v>
      </c>
      <c r="AO221" s="47">
        <f t="shared" si="47"/>
        <v>5.2938386000049853E-2</v>
      </c>
      <c r="AP221" s="47">
        <f t="shared" si="48"/>
        <v>7.1216458000100014E-2</v>
      </c>
      <c r="AQ221" s="47">
        <f t="shared" si="49"/>
        <v>6.3325560999940134E-2</v>
      </c>
      <c r="AR221" s="33"/>
      <c r="AS221" s="31"/>
      <c r="AT221" s="33"/>
      <c r="AU221" s="31"/>
      <c r="AV221" s="33"/>
      <c r="AW221" s="31"/>
      <c r="AX221" s="33"/>
      <c r="AY221" s="31"/>
      <c r="AZ221" s="33"/>
      <c r="BA221" s="31"/>
      <c r="BB221" s="33"/>
      <c r="BC221" s="31"/>
      <c r="BD221" s="33"/>
      <c r="BE221" s="31"/>
    </row>
    <row r="222" spans="1:57" x14ac:dyDescent="0.25">
      <c r="A222" s="13" t="s">
        <v>19</v>
      </c>
      <c r="B222">
        <v>6</v>
      </c>
      <c r="C222">
        <v>14</v>
      </c>
      <c r="D222" s="32">
        <v>0.53926001299998905</v>
      </c>
      <c r="E222" s="30">
        <v>0.59036521099994799</v>
      </c>
      <c r="F222" s="32">
        <v>0.83173714099996199</v>
      </c>
      <c r="G222" s="30">
        <v>0.89994224599990902</v>
      </c>
      <c r="H222" s="32">
        <v>1.18344776599997</v>
      </c>
      <c r="I222" s="30">
        <v>1.2338720369999601</v>
      </c>
      <c r="J222" s="32">
        <v>1.4515279219999599</v>
      </c>
      <c r="K222" s="30">
        <v>1.5343050569999801</v>
      </c>
      <c r="L222" s="32">
        <v>1.74655234899989</v>
      </c>
      <c r="M222" s="30">
        <v>1.8322659419999301</v>
      </c>
      <c r="N222" s="32">
        <v>3.3416733399999399</v>
      </c>
      <c r="O222" s="30">
        <v>3.42423151499997</v>
      </c>
      <c r="P222" s="32"/>
      <c r="Q222" s="30"/>
      <c r="R222" s="32"/>
      <c r="S222" s="30"/>
      <c r="T222" s="32"/>
      <c r="U222" s="30"/>
      <c r="V222" s="32"/>
      <c r="W222" s="30"/>
      <c r="X222" s="32"/>
      <c r="Y222" s="30"/>
      <c r="Z222" s="32"/>
      <c r="AA222" s="30"/>
      <c r="AB222" s="32"/>
      <c r="AC222" s="30"/>
      <c r="AD222" s="37">
        <f t="shared" si="55"/>
        <v>2.8849715019999809</v>
      </c>
      <c r="AE222" s="44">
        <f t="shared" si="50"/>
        <v>0.241371930000014</v>
      </c>
      <c r="AF222" s="44">
        <f t="shared" si="51"/>
        <v>0.28350552000006102</v>
      </c>
      <c r="AG222" s="44">
        <f t="shared" si="52"/>
        <v>0.21765588499999988</v>
      </c>
      <c r="AH222" s="44">
        <f t="shared" si="53"/>
        <v>0.21224729199990988</v>
      </c>
      <c r="AI222" s="44">
        <f t="shared" si="54"/>
        <v>1.5094073980000098</v>
      </c>
      <c r="AJ222" s="46">
        <f>Z312-Y312</f>
        <v>0.55926364500010006</v>
      </c>
      <c r="AK222" s="30"/>
      <c r="AL222" s="47">
        <f t="shared" si="44"/>
        <v>5.110519799995894E-2</v>
      </c>
      <c r="AM222" s="47">
        <f t="shared" si="45"/>
        <v>6.820510499994703E-2</v>
      </c>
      <c r="AN222" s="47">
        <f t="shared" si="46"/>
        <v>5.0424270999990028E-2</v>
      </c>
      <c r="AO222" s="47">
        <f t="shared" si="47"/>
        <v>8.2777135000020152E-2</v>
      </c>
      <c r="AP222" s="47">
        <f t="shared" si="48"/>
        <v>8.5713593000040111E-2</v>
      </c>
      <c r="AQ222" s="47">
        <f t="shared" si="49"/>
        <v>8.2558175000030154E-2</v>
      </c>
      <c r="AR222" s="32"/>
      <c r="AS222" s="30"/>
      <c r="AT222" s="32"/>
      <c r="AU222" s="30"/>
      <c r="AV222" s="32"/>
      <c r="AW222" s="30"/>
      <c r="AX222" s="32"/>
      <c r="AY222" s="30"/>
      <c r="AZ222" s="32"/>
      <c r="BA222" s="30"/>
      <c r="BB222" s="32"/>
      <c r="BC222" s="30"/>
      <c r="BD222" s="32"/>
      <c r="BE222" s="30"/>
    </row>
    <row r="223" spans="1:57" x14ac:dyDescent="0.25">
      <c r="A223" s="13" t="s">
        <v>19</v>
      </c>
      <c r="B223">
        <v>6</v>
      </c>
      <c r="C223">
        <v>15</v>
      </c>
      <c r="D223" s="33">
        <v>0.56998598699999503</v>
      </c>
      <c r="E223" s="31">
        <v>0.65260963299999697</v>
      </c>
      <c r="F223" s="33">
        <v>0.86830557000007502</v>
      </c>
      <c r="G223" s="31">
        <v>0.95301109100000703</v>
      </c>
      <c r="H223" s="33">
        <v>1.1303627580000399</v>
      </c>
      <c r="I223" s="31">
        <v>1.2140444770000101</v>
      </c>
      <c r="J223" s="33">
        <v>1.3806678099999701</v>
      </c>
      <c r="K223" s="31">
        <v>1.48152770600006</v>
      </c>
      <c r="L223" s="33">
        <v>1.71698859100001</v>
      </c>
      <c r="M223" s="31">
        <v>1.787130101</v>
      </c>
      <c r="N223" s="33">
        <v>3.1071634859999899</v>
      </c>
      <c r="O223" s="31">
        <v>3.1625775490000398</v>
      </c>
      <c r="P223" s="33"/>
      <c r="Q223" s="31"/>
      <c r="R223" s="33"/>
      <c r="S223" s="31"/>
      <c r="T223" s="33"/>
      <c r="U223" s="31"/>
      <c r="V223" s="33"/>
      <c r="W223" s="31"/>
      <c r="X223" s="33"/>
      <c r="Y223" s="31"/>
      <c r="Z223" s="33"/>
      <c r="AA223" s="31"/>
      <c r="AB223" s="33"/>
      <c r="AC223" s="31"/>
      <c r="AD223" s="37">
        <f t="shared" si="55"/>
        <v>2.5925915620000448</v>
      </c>
      <c r="AE223" s="44">
        <f t="shared" si="50"/>
        <v>0.21569593700007805</v>
      </c>
      <c r="AF223" s="44">
        <f t="shared" si="51"/>
        <v>0.17735166700003291</v>
      </c>
      <c r="AG223" s="44">
        <f t="shared" si="52"/>
        <v>0.16662333299996002</v>
      </c>
      <c r="AH223" s="44">
        <f t="shared" si="53"/>
        <v>0.23546088499994999</v>
      </c>
      <c r="AI223" s="44">
        <f t="shared" si="54"/>
        <v>1.3200333849999899</v>
      </c>
      <c r="AJ223" s="46">
        <f>Z313-Y313</f>
        <v>0.62631750600000125</v>
      </c>
      <c r="AK223" s="31"/>
      <c r="AL223" s="47">
        <f t="shared" si="44"/>
        <v>8.2623646000001938E-2</v>
      </c>
      <c r="AM223" s="47">
        <f t="shared" si="45"/>
        <v>8.4705520999932005E-2</v>
      </c>
      <c r="AN223" s="47">
        <f t="shared" si="46"/>
        <v>8.3681718999970123E-2</v>
      </c>
      <c r="AO223" s="47">
        <f t="shared" si="47"/>
        <v>0.10085989600008993</v>
      </c>
      <c r="AP223" s="47">
        <f t="shared" si="48"/>
        <v>7.0141509999990026E-2</v>
      </c>
      <c r="AQ223" s="47">
        <f t="shared" si="49"/>
        <v>5.5414063000049918E-2</v>
      </c>
      <c r="AR223" s="33"/>
      <c r="AS223" s="31"/>
      <c r="AT223" s="33"/>
      <c r="AU223" s="31"/>
      <c r="AV223" s="33"/>
      <c r="AW223" s="31"/>
      <c r="AX223" s="33"/>
      <c r="AY223" s="31"/>
      <c r="AZ223" s="33"/>
      <c r="BA223" s="31"/>
      <c r="BB223" s="33"/>
      <c r="BC223" s="31"/>
      <c r="BD223" s="33"/>
      <c r="BE223" s="31"/>
    </row>
    <row r="224" spans="1:57" s="2" customFormat="1" x14ac:dyDescent="0.25">
      <c r="A224" s="9" t="s">
        <v>19</v>
      </c>
      <c r="B224" s="2">
        <v>6</v>
      </c>
      <c r="C224" s="2">
        <v>16</v>
      </c>
      <c r="D224" s="32">
        <v>22.999734582999899</v>
      </c>
      <c r="E224" s="30">
        <v>23.0872870399999</v>
      </c>
      <c r="F224" s="32">
        <v>23.235864728999999</v>
      </c>
      <c r="G224" s="30">
        <v>23.296315698999901</v>
      </c>
      <c r="H224" s="32">
        <v>23.4878443439999</v>
      </c>
      <c r="I224" s="30">
        <v>23.587703045000001</v>
      </c>
      <c r="J224" s="32">
        <v>23.7717749729999</v>
      </c>
      <c r="K224" s="30">
        <v>23.8335743999999</v>
      </c>
      <c r="L224" s="32">
        <v>24.001000700999899</v>
      </c>
      <c r="M224" s="30">
        <v>24.085641638999899</v>
      </c>
      <c r="N224" s="32">
        <v>25.291923252999901</v>
      </c>
      <c r="O224" s="30">
        <v>25.3480153369999</v>
      </c>
      <c r="P224" s="32"/>
      <c r="Q224" s="30"/>
      <c r="R224" s="32"/>
      <c r="S224" s="30"/>
      <c r="T224" s="32"/>
      <c r="U224" s="30"/>
      <c r="V224" s="32"/>
      <c r="W224" s="30"/>
      <c r="X224" s="32"/>
      <c r="Y224" s="30"/>
      <c r="Z224" s="32"/>
      <c r="AA224" s="30"/>
      <c r="AB224" s="32"/>
      <c r="AC224" s="30"/>
      <c r="AD224" s="37">
        <f t="shared" si="55"/>
        <v>2.348280754000001</v>
      </c>
      <c r="AE224" s="44">
        <f t="shared" si="50"/>
        <v>0.14857768900009916</v>
      </c>
      <c r="AF224" s="44">
        <f t="shared" si="51"/>
        <v>0.19152864499999822</v>
      </c>
      <c r="AG224" s="44">
        <f t="shared" si="52"/>
        <v>0.18407192799989858</v>
      </c>
      <c r="AH224" s="44">
        <f t="shared" si="53"/>
        <v>0.167426300999999</v>
      </c>
      <c r="AI224" s="44">
        <f t="shared" si="54"/>
        <v>1.2062816140000017</v>
      </c>
      <c r="AJ224" s="46">
        <f>Z314-Y314</f>
        <v>0.51478166699989991</v>
      </c>
      <c r="AK224" s="30"/>
      <c r="AL224" s="47">
        <f t="shared" ref="AL224:AL287" si="56">E224-D224</f>
        <v>8.7552457000001027E-2</v>
      </c>
      <c r="AM224" s="47">
        <f t="shared" ref="AM224:AM287" si="57">G224-F224</f>
        <v>6.0450969999902071E-2</v>
      </c>
      <c r="AN224" s="47">
        <f t="shared" ref="AN224:AN287" si="58">I224-H224</f>
        <v>9.9858701000101746E-2</v>
      </c>
      <c r="AO224" s="47">
        <f t="shared" ref="AO224:AO287" si="59">K224-J224</f>
        <v>6.1799427000000406E-2</v>
      </c>
      <c r="AP224" s="47">
        <f t="shared" ref="AP224:AP287" si="60">M224-L224</f>
        <v>8.4640937999999721E-2</v>
      </c>
      <c r="AQ224" s="47">
        <f t="shared" ref="AQ224:AQ287" si="61">O224-N224</f>
        <v>5.6092083999999431E-2</v>
      </c>
      <c r="AR224" s="32"/>
      <c r="AS224" s="30"/>
      <c r="AT224" s="32"/>
      <c r="AU224" s="30"/>
      <c r="AV224" s="32"/>
      <c r="AW224" s="30"/>
      <c r="AX224" s="32"/>
      <c r="AY224" s="30"/>
      <c r="AZ224" s="32"/>
      <c r="BA224" s="30"/>
      <c r="BB224" s="32"/>
      <c r="BC224" s="30"/>
      <c r="BD224" s="32"/>
      <c r="BE224" s="30"/>
    </row>
    <row r="225" spans="1:57" s="2" customFormat="1" x14ac:dyDescent="0.25">
      <c r="A225" s="9" t="s">
        <v>19</v>
      </c>
      <c r="B225" s="2">
        <v>6</v>
      </c>
      <c r="C225" s="2">
        <v>17</v>
      </c>
      <c r="D225" s="33">
        <v>0.58074604099999705</v>
      </c>
      <c r="E225" s="31">
        <v>0.65201426900000503</v>
      </c>
      <c r="F225" s="33">
        <v>0.87887848900004395</v>
      </c>
      <c r="G225" s="31">
        <v>0.93776286399997799</v>
      </c>
      <c r="H225" s="33">
        <v>1.1561514570000699</v>
      </c>
      <c r="I225" s="31">
        <v>1.238111301</v>
      </c>
      <c r="J225" s="33">
        <v>1.4456601550000401</v>
      </c>
      <c r="K225" s="31">
        <v>1.4743904680000199</v>
      </c>
      <c r="L225" s="33">
        <v>1.7019090620000199</v>
      </c>
      <c r="M225" s="31">
        <v>1.78584312300006</v>
      </c>
      <c r="N225" s="33">
        <v>2.7630911450000801</v>
      </c>
      <c r="O225" s="31">
        <v>2.8189417690000398</v>
      </c>
      <c r="P225" s="33"/>
      <c r="Q225" s="31"/>
      <c r="R225" s="33"/>
      <c r="S225" s="31"/>
      <c r="T225" s="33"/>
      <c r="U225" s="31"/>
      <c r="V225" s="33"/>
      <c r="W225" s="31"/>
      <c r="X225" s="33"/>
      <c r="Y225" s="31"/>
      <c r="Z225" s="33"/>
      <c r="AA225" s="31"/>
      <c r="AB225" s="33"/>
      <c r="AC225" s="31"/>
      <c r="AD225" s="37">
        <f t="shared" si="55"/>
        <v>2.2381957280000426</v>
      </c>
      <c r="AE225" s="44">
        <f t="shared" si="50"/>
        <v>0.22686422000003892</v>
      </c>
      <c r="AF225" s="44">
        <f t="shared" si="51"/>
        <v>0.21838859300009195</v>
      </c>
      <c r="AG225" s="44">
        <f t="shared" si="52"/>
        <v>0.20754885400004008</v>
      </c>
      <c r="AH225" s="44">
        <f t="shared" si="53"/>
        <v>0.22751859399999996</v>
      </c>
      <c r="AI225" s="44">
        <f t="shared" si="54"/>
        <v>0.97724802200002014</v>
      </c>
      <c r="AJ225" s="46">
        <f>Z315-Y315</f>
        <v>0.54755561900014982</v>
      </c>
      <c r="AK225" s="31"/>
      <c r="AL225" s="47">
        <f t="shared" si="56"/>
        <v>7.1268228000007983E-2</v>
      </c>
      <c r="AM225" s="47">
        <f t="shared" si="57"/>
        <v>5.8884374999934042E-2</v>
      </c>
      <c r="AN225" s="47">
        <f t="shared" si="58"/>
        <v>8.195984399993006E-2</v>
      </c>
      <c r="AO225" s="47">
        <f t="shared" si="59"/>
        <v>2.8730312999979857E-2</v>
      </c>
      <c r="AP225" s="47">
        <f t="shared" si="60"/>
        <v>8.3934061000040083E-2</v>
      </c>
      <c r="AQ225" s="47">
        <f t="shared" si="61"/>
        <v>5.5850623999959659E-2</v>
      </c>
      <c r="AR225" s="33"/>
      <c r="AS225" s="31"/>
      <c r="AT225" s="33"/>
      <c r="AU225" s="31"/>
      <c r="AV225" s="33"/>
      <c r="AW225" s="31"/>
      <c r="AX225" s="33"/>
      <c r="AY225" s="31"/>
      <c r="AZ225" s="33"/>
      <c r="BA225" s="31"/>
      <c r="BB225" s="33"/>
      <c r="BC225" s="31"/>
      <c r="BD225" s="33"/>
      <c r="BE225" s="31"/>
    </row>
    <row r="226" spans="1:57" s="2" customFormat="1" x14ac:dyDescent="0.25">
      <c r="A226" s="9" t="s">
        <v>19</v>
      </c>
      <c r="B226" s="2">
        <v>6</v>
      </c>
      <c r="C226" s="2">
        <v>18</v>
      </c>
      <c r="D226" s="32">
        <v>0.74478838000004499</v>
      </c>
      <c r="E226" s="30">
        <v>0.81176056699996402</v>
      </c>
      <c r="F226" s="32">
        <v>1.12606874300001</v>
      </c>
      <c r="G226" s="30">
        <v>1.1427470800000401</v>
      </c>
      <c r="H226" s="32">
        <v>1.42335015200001</v>
      </c>
      <c r="I226" s="30">
        <v>1.490207026</v>
      </c>
      <c r="J226" s="32">
        <v>1.6895159839999601</v>
      </c>
      <c r="K226" s="30">
        <v>1.7500432760000399</v>
      </c>
      <c r="L226" s="32">
        <v>1.96428614000001</v>
      </c>
      <c r="M226" s="30">
        <v>2.0242134840000201</v>
      </c>
      <c r="N226" s="32">
        <v>3.1346414500000002</v>
      </c>
      <c r="O226" s="30">
        <v>3.1988026010000099</v>
      </c>
      <c r="P226" s="32"/>
      <c r="Q226" s="30"/>
      <c r="R226" s="32"/>
      <c r="S226" s="30"/>
      <c r="T226" s="32"/>
      <c r="U226" s="30"/>
      <c r="V226" s="32"/>
      <c r="W226" s="30"/>
      <c r="X226" s="32"/>
      <c r="Y226" s="30"/>
      <c r="Z226" s="32"/>
      <c r="AA226" s="30"/>
      <c r="AB226" s="32"/>
      <c r="AC226" s="30"/>
      <c r="AD226" s="37">
        <f t="shared" si="55"/>
        <v>2.4540142209999649</v>
      </c>
      <c r="AE226" s="44">
        <f t="shared" si="50"/>
        <v>0.31430817600004601</v>
      </c>
      <c r="AF226" s="44">
        <f t="shared" si="51"/>
        <v>0.28060307199996992</v>
      </c>
      <c r="AG226" s="44">
        <f t="shared" si="52"/>
        <v>0.19930895799996007</v>
      </c>
      <c r="AH226" s="44">
        <f t="shared" si="53"/>
        <v>0.21424286399997006</v>
      </c>
      <c r="AI226" s="44">
        <f t="shared" si="54"/>
        <v>1.1104279659999801</v>
      </c>
      <c r="AJ226" s="46">
        <f>Z316-Y316</f>
        <v>0.5730140109999402</v>
      </c>
      <c r="AK226" s="30"/>
      <c r="AL226" s="47">
        <f t="shared" si="56"/>
        <v>6.6972186999919026E-2</v>
      </c>
      <c r="AM226" s="47">
        <f t="shared" si="57"/>
        <v>1.6678337000030075E-2</v>
      </c>
      <c r="AN226" s="47">
        <f t="shared" si="58"/>
        <v>6.6856873999989963E-2</v>
      </c>
      <c r="AO226" s="47">
        <f t="shared" si="59"/>
        <v>6.0527292000079891E-2</v>
      </c>
      <c r="AP226" s="47">
        <f t="shared" si="60"/>
        <v>5.9927344000010097E-2</v>
      </c>
      <c r="AQ226" s="47">
        <f t="shared" si="61"/>
        <v>6.4161151000009742E-2</v>
      </c>
      <c r="AR226" s="32"/>
      <c r="AS226" s="30"/>
      <c r="AT226" s="32"/>
      <c r="AU226" s="30"/>
      <c r="AV226" s="32"/>
      <c r="AW226" s="30"/>
      <c r="AX226" s="32"/>
      <c r="AY226" s="30"/>
      <c r="AZ226" s="32"/>
      <c r="BA226" s="30"/>
      <c r="BB226" s="32"/>
      <c r="BC226" s="30"/>
      <c r="BD226" s="32"/>
      <c r="BE226" s="30"/>
    </row>
    <row r="227" spans="1:57" s="2" customFormat="1" x14ac:dyDescent="0.25">
      <c r="A227" s="9" t="s">
        <v>19</v>
      </c>
      <c r="B227" s="2">
        <v>6</v>
      </c>
      <c r="C227" s="2">
        <v>19</v>
      </c>
      <c r="D227" s="33">
        <v>0.96551531800002899</v>
      </c>
      <c r="E227" s="31">
        <v>1.0311940080000499</v>
      </c>
      <c r="F227" s="33">
        <v>1.2359764030000999</v>
      </c>
      <c r="G227" s="31">
        <v>1.31768953100004</v>
      </c>
      <c r="H227" s="33">
        <v>1.64729369600001</v>
      </c>
      <c r="I227" s="31">
        <v>1.6958595299999999</v>
      </c>
      <c r="J227" s="33">
        <v>1.92235150800001</v>
      </c>
      <c r="K227" s="31">
        <v>1.9581062490000201</v>
      </c>
      <c r="L227" s="33">
        <v>2.3003932790001</v>
      </c>
      <c r="M227" s="31">
        <v>2.3651392690001098</v>
      </c>
      <c r="N227" s="33">
        <v>3.9295127280000699</v>
      </c>
      <c r="O227" s="31">
        <v>3.9692560740000999</v>
      </c>
      <c r="P227" s="33"/>
      <c r="Q227" s="31"/>
      <c r="R227" s="33"/>
      <c r="S227" s="31"/>
      <c r="T227" s="33"/>
      <c r="U227" s="31"/>
      <c r="V227" s="33"/>
      <c r="W227" s="31"/>
      <c r="X227" s="33"/>
      <c r="Y227" s="31"/>
      <c r="Z227" s="33"/>
      <c r="AA227" s="31"/>
      <c r="AB227" s="33"/>
      <c r="AC227" s="31"/>
      <c r="AD227" s="37">
        <f t="shared" si="55"/>
        <v>3.0037407560000711</v>
      </c>
      <c r="AE227" s="44">
        <f t="shared" si="50"/>
        <v>0.20478239500005002</v>
      </c>
      <c r="AF227" s="44">
        <f t="shared" si="51"/>
        <v>0.32960416499996992</v>
      </c>
      <c r="AG227" s="44">
        <f t="shared" si="52"/>
        <v>0.22649197800001009</v>
      </c>
      <c r="AH227" s="44">
        <f t="shared" si="53"/>
        <v>0.34228703000007998</v>
      </c>
      <c r="AI227" s="44">
        <f t="shared" si="54"/>
        <v>1.5643734589999601</v>
      </c>
      <c r="AJ227" s="46">
        <f>Z317-Y317</f>
        <v>0.53566463600008962</v>
      </c>
      <c r="AK227" s="31"/>
      <c r="AL227" s="47">
        <f t="shared" si="56"/>
        <v>6.5678690000020912E-2</v>
      </c>
      <c r="AM227" s="47">
        <f t="shared" si="57"/>
        <v>8.1713127999940127E-2</v>
      </c>
      <c r="AN227" s="47">
        <f t="shared" si="58"/>
        <v>4.8565833999989927E-2</v>
      </c>
      <c r="AO227" s="47">
        <f t="shared" si="59"/>
        <v>3.5754741000010082E-2</v>
      </c>
      <c r="AP227" s="47">
        <f t="shared" si="60"/>
        <v>6.4745990000009801E-2</v>
      </c>
      <c r="AQ227" s="47">
        <f t="shared" si="61"/>
        <v>3.9743346000030044E-2</v>
      </c>
      <c r="AR227" s="33"/>
      <c r="AS227" s="31"/>
      <c r="AT227" s="33"/>
      <c r="AU227" s="31"/>
      <c r="AV227" s="33"/>
      <c r="AW227" s="31"/>
      <c r="AX227" s="33"/>
      <c r="AY227" s="31"/>
      <c r="AZ227" s="33"/>
      <c r="BA227" s="31"/>
      <c r="BB227" s="33"/>
      <c r="BC227" s="31"/>
      <c r="BD227" s="33"/>
      <c r="BE227" s="31"/>
    </row>
    <row r="228" spans="1:57" s="2" customFormat="1" x14ac:dyDescent="0.25">
      <c r="A228" s="9" t="s">
        <v>19</v>
      </c>
      <c r="B228" s="2">
        <v>6</v>
      </c>
      <c r="C228" s="2">
        <v>20</v>
      </c>
      <c r="D228" s="32">
        <v>1.0486259869999199</v>
      </c>
      <c r="E228" s="30">
        <v>1.10420900799999</v>
      </c>
      <c r="F228" s="32">
        <v>1.3653689039999699</v>
      </c>
      <c r="G228" s="30">
        <v>1.40198473599991</v>
      </c>
      <c r="H228" s="32">
        <v>1.6562776529999601</v>
      </c>
      <c r="I228" s="30">
        <v>1.73846239199997</v>
      </c>
      <c r="J228" s="32">
        <v>2.0591694729999901</v>
      </c>
      <c r="K228" s="30">
        <v>2.1299793199999599</v>
      </c>
      <c r="L228" s="32">
        <v>2.3777167149999001</v>
      </c>
      <c r="M228" s="30">
        <v>2.4257366629999502</v>
      </c>
      <c r="N228" s="32">
        <v>3.9201143209999101</v>
      </c>
      <c r="O228" s="30">
        <v>3.9799086399999601</v>
      </c>
      <c r="P228" s="32"/>
      <c r="Q228" s="30"/>
      <c r="R228" s="32"/>
      <c r="S228" s="30"/>
      <c r="T228" s="32"/>
      <c r="U228" s="30"/>
      <c r="V228" s="32"/>
      <c r="W228" s="30"/>
      <c r="X228" s="32"/>
      <c r="Y228" s="30"/>
      <c r="Z228" s="32"/>
      <c r="AA228" s="30"/>
      <c r="AB228" s="32"/>
      <c r="AC228" s="30"/>
      <c r="AD228" s="37">
        <f t="shared" si="55"/>
        <v>2.9312826530000402</v>
      </c>
      <c r="AE228" s="44">
        <f t="shared" si="50"/>
        <v>0.26115989599997991</v>
      </c>
      <c r="AF228" s="44">
        <f t="shared" si="51"/>
        <v>0.25429291700005008</v>
      </c>
      <c r="AG228" s="44">
        <f t="shared" si="52"/>
        <v>0.3207070810000201</v>
      </c>
      <c r="AH228" s="44">
        <f t="shared" si="53"/>
        <v>0.24773739499994019</v>
      </c>
      <c r="AI228" s="44">
        <f t="shared" si="54"/>
        <v>1.4943776579999599</v>
      </c>
      <c r="AJ228" s="46">
        <f>Z318-Y318</f>
        <v>0.58817250500011031</v>
      </c>
      <c r="AK228" s="30"/>
      <c r="AL228" s="47">
        <f t="shared" si="56"/>
        <v>5.5583021000070065E-2</v>
      </c>
      <c r="AM228" s="47">
        <f t="shared" si="57"/>
        <v>3.6615831999940118E-2</v>
      </c>
      <c r="AN228" s="47">
        <f t="shared" si="58"/>
        <v>8.2184739000009888E-2</v>
      </c>
      <c r="AO228" s="47">
        <f t="shared" si="59"/>
        <v>7.0809846999969839E-2</v>
      </c>
      <c r="AP228" s="47">
        <f t="shared" si="60"/>
        <v>4.801994800005005E-2</v>
      </c>
      <c r="AQ228" s="47">
        <f t="shared" si="61"/>
        <v>5.9794319000050056E-2</v>
      </c>
      <c r="AR228" s="32"/>
      <c r="AS228" s="30"/>
      <c r="AT228" s="32"/>
      <c r="AU228" s="30"/>
      <c r="AV228" s="32"/>
      <c r="AW228" s="30"/>
      <c r="AX228" s="32"/>
      <c r="AY228" s="30"/>
      <c r="AZ228" s="32"/>
      <c r="BA228" s="30"/>
      <c r="BB228" s="32"/>
      <c r="BC228" s="30"/>
      <c r="BD228" s="32"/>
      <c r="BE228" s="30"/>
    </row>
    <row r="229" spans="1:57" s="2" customFormat="1" x14ac:dyDescent="0.25">
      <c r="A229" s="9" t="s">
        <v>19</v>
      </c>
      <c r="B229" s="2">
        <v>6</v>
      </c>
      <c r="C229" s="2">
        <v>21</v>
      </c>
      <c r="D229" s="33">
        <v>1.63665675799995</v>
      </c>
      <c r="E229" s="31">
        <v>1.72619728200004</v>
      </c>
      <c r="F229" s="33">
        <v>1.9224786409999901</v>
      </c>
      <c r="G229" s="31">
        <v>2.0019480180000002</v>
      </c>
      <c r="H229" s="33">
        <v>2.2298360910000299</v>
      </c>
      <c r="I229" s="31">
        <v>2.2994160379999999</v>
      </c>
      <c r="J229" s="33">
        <v>2.52605041399999</v>
      </c>
      <c r="K229" s="31">
        <v>2.5966574970000198</v>
      </c>
      <c r="L229" s="33">
        <v>2.81048572600002</v>
      </c>
      <c r="M229" s="31">
        <v>2.8804326010000501</v>
      </c>
      <c r="N229" s="33">
        <v>4.0547689549999797</v>
      </c>
      <c r="O229" s="31">
        <v>4.1182752030000502</v>
      </c>
      <c r="P229" s="33"/>
      <c r="Q229" s="31"/>
      <c r="R229" s="33"/>
      <c r="S229" s="31"/>
      <c r="T229" s="33"/>
      <c r="U229" s="31"/>
      <c r="V229" s="33"/>
      <c r="W229" s="31"/>
      <c r="X229" s="33"/>
      <c r="Y229" s="31"/>
      <c r="Z229" s="33"/>
      <c r="AA229" s="31"/>
      <c r="AB229" s="33"/>
      <c r="AC229" s="31"/>
      <c r="AD229" s="37">
        <f t="shared" si="55"/>
        <v>2.4816184450001</v>
      </c>
      <c r="AE229" s="44">
        <f t="shared" si="50"/>
        <v>0.19628135899995014</v>
      </c>
      <c r="AF229" s="44">
        <f t="shared" si="51"/>
        <v>0.22788807300002967</v>
      </c>
      <c r="AG229" s="44">
        <f t="shared" si="52"/>
        <v>0.22663437599999003</v>
      </c>
      <c r="AH229" s="44">
        <f t="shared" si="53"/>
        <v>0.2138282290000002</v>
      </c>
      <c r="AI229" s="44">
        <f t="shared" si="54"/>
        <v>1.1743363539999296</v>
      </c>
      <c r="AJ229" s="46">
        <f>Z319-Y319</f>
        <v>0.53577161599991996</v>
      </c>
      <c r="AK229" s="31"/>
      <c r="AL229" s="47">
        <f t="shared" si="56"/>
        <v>8.9540524000089938E-2</v>
      </c>
      <c r="AM229" s="47">
        <f t="shared" si="57"/>
        <v>7.9469377000010111E-2</v>
      </c>
      <c r="AN229" s="47">
        <f t="shared" si="58"/>
        <v>6.9579946999970055E-2</v>
      </c>
      <c r="AO229" s="47">
        <f t="shared" si="59"/>
        <v>7.0607083000029824E-2</v>
      </c>
      <c r="AP229" s="47">
        <f t="shared" si="60"/>
        <v>6.9946875000030051E-2</v>
      </c>
      <c r="AQ229" s="47">
        <f t="shared" si="61"/>
        <v>6.3506248000070542E-2</v>
      </c>
      <c r="AR229" s="33"/>
      <c r="AS229" s="31"/>
      <c r="AT229" s="33"/>
      <c r="AU229" s="31"/>
      <c r="AV229" s="33"/>
      <c r="AW229" s="31"/>
      <c r="AX229" s="33"/>
      <c r="AY229" s="31"/>
      <c r="AZ229" s="33"/>
      <c r="BA229" s="31"/>
      <c r="BB229" s="33"/>
      <c r="BC229" s="31"/>
      <c r="BD229" s="33"/>
      <c r="BE229" s="31"/>
    </row>
    <row r="230" spans="1:57" s="2" customFormat="1" x14ac:dyDescent="0.25">
      <c r="A230" s="9" t="s">
        <v>19</v>
      </c>
      <c r="B230" s="2">
        <v>6</v>
      </c>
      <c r="C230" s="2">
        <v>22</v>
      </c>
      <c r="D230" s="32">
        <v>0.91589077200001101</v>
      </c>
      <c r="E230" s="30">
        <v>0.979518168000026</v>
      </c>
      <c r="F230" s="32">
        <v>1.2306517630000799</v>
      </c>
      <c r="G230" s="30">
        <v>1.3154622839999699</v>
      </c>
      <c r="H230" s="32">
        <v>1.5792808770000799</v>
      </c>
      <c r="I230" s="30">
        <v>1.6487820739999901</v>
      </c>
      <c r="J230" s="32">
        <v>1.8508637920000399</v>
      </c>
      <c r="K230" s="30">
        <v>1.93728806400008</v>
      </c>
      <c r="L230" s="32">
        <v>2.1596976460000401</v>
      </c>
      <c r="M230" s="30">
        <v>2.2462868659999899</v>
      </c>
      <c r="N230" s="32">
        <v>3.5261156590000802</v>
      </c>
      <c r="O230" s="30">
        <v>3.5958333749999798</v>
      </c>
      <c r="P230" s="32"/>
      <c r="Q230" s="30"/>
      <c r="R230" s="32"/>
      <c r="S230" s="30"/>
      <c r="T230" s="32"/>
      <c r="U230" s="30"/>
      <c r="V230" s="32"/>
      <c r="W230" s="30"/>
      <c r="X230" s="32"/>
      <c r="Y230" s="30"/>
      <c r="Z230" s="32"/>
      <c r="AA230" s="30"/>
      <c r="AB230" s="32"/>
      <c r="AC230" s="30"/>
      <c r="AD230" s="37">
        <f t="shared" si="55"/>
        <v>2.6799426029999687</v>
      </c>
      <c r="AE230" s="44">
        <f t="shared" si="50"/>
        <v>0.25113359500005394</v>
      </c>
      <c r="AF230" s="44">
        <f t="shared" si="51"/>
        <v>0.26381859300011001</v>
      </c>
      <c r="AG230" s="44">
        <f t="shared" si="52"/>
        <v>0.20208171800004981</v>
      </c>
      <c r="AH230" s="44">
        <f t="shared" si="53"/>
        <v>0.22240958199996008</v>
      </c>
      <c r="AI230" s="44">
        <f t="shared" si="54"/>
        <v>1.2798287930000902</v>
      </c>
      <c r="AJ230" s="46">
        <f>X299-W299</f>
        <v>0.33354109299990142</v>
      </c>
      <c r="AK230" s="30"/>
      <c r="AL230" s="47">
        <f t="shared" si="56"/>
        <v>6.3627396000014991E-2</v>
      </c>
      <c r="AM230" s="47">
        <f t="shared" si="57"/>
        <v>8.4810520999889949E-2</v>
      </c>
      <c r="AN230" s="47">
        <f t="shared" si="58"/>
        <v>6.9501196999910198E-2</v>
      </c>
      <c r="AO230" s="47">
        <f t="shared" si="59"/>
        <v>8.6424272000040103E-2</v>
      </c>
      <c r="AP230" s="47">
        <f t="shared" si="60"/>
        <v>8.658921999994984E-2</v>
      </c>
      <c r="AQ230" s="47">
        <f t="shared" si="61"/>
        <v>6.9717715999899621E-2</v>
      </c>
      <c r="AR230" s="32"/>
      <c r="AS230" s="30"/>
      <c r="AT230" s="32"/>
      <c r="AU230" s="30"/>
      <c r="AV230" s="32"/>
      <c r="AW230" s="30"/>
      <c r="AX230" s="32"/>
      <c r="AY230" s="30"/>
      <c r="AZ230" s="32"/>
      <c r="BA230" s="30"/>
      <c r="BB230" s="32"/>
      <c r="BC230" s="30"/>
      <c r="BD230" s="32"/>
      <c r="BE230" s="30"/>
    </row>
    <row r="231" spans="1:57" s="2" customFormat="1" x14ac:dyDescent="0.25">
      <c r="A231" s="9" t="s">
        <v>19</v>
      </c>
      <c r="B231" s="2">
        <v>6</v>
      </c>
      <c r="C231" s="2">
        <v>23</v>
      </c>
      <c r="D231" s="33">
        <v>0.91128808799999195</v>
      </c>
      <c r="E231" s="31">
        <v>0.99375521799993205</v>
      </c>
      <c r="F231" s="33">
        <v>1.2535778149999699</v>
      </c>
      <c r="G231" s="31">
        <v>1.30077879099997</v>
      </c>
      <c r="H231" s="33">
        <v>1.5546866059999001</v>
      </c>
      <c r="I231" s="31">
        <v>1.63726780399997</v>
      </c>
      <c r="J231" s="33">
        <v>1.88778483499993</v>
      </c>
      <c r="K231" s="31">
        <v>1.9675623869999299</v>
      </c>
      <c r="L231" s="33">
        <v>2.1976162929998901</v>
      </c>
      <c r="M231" s="31">
        <v>2.27897004299995</v>
      </c>
      <c r="N231" s="33">
        <v>3.6029853829999099</v>
      </c>
      <c r="O231" s="31">
        <v>3.66649192799991</v>
      </c>
      <c r="P231" s="33"/>
      <c r="Q231" s="31"/>
      <c r="R231" s="33"/>
      <c r="S231" s="31"/>
      <c r="T231" s="33"/>
      <c r="U231" s="31"/>
      <c r="V231" s="33"/>
      <c r="W231" s="31"/>
      <c r="X231" s="33"/>
      <c r="Y231" s="31"/>
      <c r="Z231" s="33"/>
      <c r="AA231" s="31"/>
      <c r="AB231" s="33"/>
      <c r="AC231" s="31"/>
      <c r="AD231" s="37">
        <f t="shared" si="55"/>
        <v>2.7552038399999179</v>
      </c>
      <c r="AE231" s="44">
        <f t="shared" si="50"/>
        <v>0.25982259700003785</v>
      </c>
      <c r="AF231" s="44">
        <f t="shared" si="51"/>
        <v>0.25390781499993009</v>
      </c>
      <c r="AG231" s="44">
        <f t="shared" si="52"/>
        <v>0.25051703099996003</v>
      </c>
      <c r="AH231" s="44">
        <f t="shared" si="53"/>
        <v>0.23005390599996023</v>
      </c>
      <c r="AI231" s="44">
        <f t="shared" si="54"/>
        <v>1.3240153399999599</v>
      </c>
      <c r="AJ231" s="46">
        <f>X300-W300</f>
        <v>0.26274014599994011</v>
      </c>
      <c r="AK231" s="31"/>
      <c r="AL231" s="47">
        <f t="shared" si="56"/>
        <v>8.2467129999940103E-2</v>
      </c>
      <c r="AM231" s="47">
        <f t="shared" si="57"/>
        <v>4.7200976000000061E-2</v>
      </c>
      <c r="AN231" s="47">
        <f t="shared" si="58"/>
        <v>8.2581198000069911E-2</v>
      </c>
      <c r="AO231" s="47">
        <f t="shared" si="59"/>
        <v>7.9777551999999918E-2</v>
      </c>
      <c r="AP231" s="47">
        <f t="shared" si="60"/>
        <v>8.1353750000059843E-2</v>
      </c>
      <c r="AQ231" s="47">
        <f t="shared" si="61"/>
        <v>6.3506545000000081E-2</v>
      </c>
      <c r="AR231" s="33"/>
      <c r="AS231" s="31"/>
      <c r="AT231" s="33"/>
      <c r="AU231" s="31"/>
      <c r="AV231" s="33"/>
      <c r="AW231" s="31"/>
      <c r="AX231" s="33"/>
      <c r="AY231" s="31"/>
      <c r="AZ231" s="33"/>
      <c r="BA231" s="31"/>
      <c r="BB231" s="33"/>
      <c r="BC231" s="31"/>
      <c r="BD231" s="33"/>
      <c r="BE231" s="31"/>
    </row>
    <row r="232" spans="1:57" s="2" customFormat="1" x14ac:dyDescent="0.25">
      <c r="A232" s="9" t="s">
        <v>19</v>
      </c>
      <c r="B232" s="2">
        <v>6</v>
      </c>
      <c r="C232" s="2">
        <v>24</v>
      </c>
      <c r="D232" s="32">
        <v>0.80028369700005397</v>
      </c>
      <c r="E232" s="30">
        <v>0.90037260400004004</v>
      </c>
      <c r="F232" s="32">
        <v>1.10701744700008</v>
      </c>
      <c r="G232" s="30">
        <v>1.23493853900004</v>
      </c>
      <c r="H232" s="32">
        <v>1.49837192800009</v>
      </c>
      <c r="I232" s="30">
        <v>1.5585406240001001</v>
      </c>
      <c r="J232" s="32">
        <v>1.7764434360000201</v>
      </c>
      <c r="K232" s="30">
        <v>1.8475037489999899</v>
      </c>
      <c r="L232" s="32">
        <v>2.0963222900001002</v>
      </c>
      <c r="M232" s="30">
        <v>2.1823098420000999</v>
      </c>
      <c r="N232" s="32">
        <v>3.6248262400000599</v>
      </c>
      <c r="O232" s="30">
        <v>3.6608834460000699</v>
      </c>
      <c r="P232" s="32"/>
      <c r="Q232" s="30"/>
      <c r="R232" s="32"/>
      <c r="S232" s="30"/>
      <c r="T232" s="32"/>
      <c r="U232" s="30"/>
      <c r="V232" s="32"/>
      <c r="W232" s="30"/>
      <c r="X232" s="32"/>
      <c r="Y232" s="30"/>
      <c r="Z232" s="32"/>
      <c r="AA232" s="30"/>
      <c r="AB232" s="32"/>
      <c r="AC232" s="30"/>
      <c r="AD232" s="37">
        <f t="shared" si="55"/>
        <v>2.8605997490000159</v>
      </c>
      <c r="AE232" s="44">
        <f t="shared" si="50"/>
        <v>0.20664484300003993</v>
      </c>
      <c r="AF232" s="44">
        <f t="shared" si="51"/>
        <v>0.26343338900004998</v>
      </c>
      <c r="AG232" s="44">
        <f t="shared" si="52"/>
        <v>0.21790281199992001</v>
      </c>
      <c r="AH232" s="44">
        <f t="shared" si="53"/>
        <v>0.24881854100011025</v>
      </c>
      <c r="AI232" s="44">
        <f t="shared" si="54"/>
        <v>1.44251639799996</v>
      </c>
      <c r="AJ232" s="46">
        <f>X301-W301</f>
        <v>0.31348359299999906</v>
      </c>
      <c r="AK232" s="30"/>
      <c r="AL232" s="47">
        <f t="shared" si="56"/>
        <v>0.10008890699998607</v>
      </c>
      <c r="AM232" s="47">
        <f t="shared" si="57"/>
        <v>0.12792109199996005</v>
      </c>
      <c r="AN232" s="47">
        <f t="shared" si="58"/>
        <v>6.0168696000010069E-2</v>
      </c>
      <c r="AO232" s="47">
        <f t="shared" si="59"/>
        <v>7.1060312999969844E-2</v>
      </c>
      <c r="AP232" s="47">
        <f t="shared" si="60"/>
        <v>8.5987551999999745E-2</v>
      </c>
      <c r="AQ232" s="47">
        <f t="shared" si="61"/>
        <v>3.6057206000009945E-2</v>
      </c>
      <c r="AR232" s="32"/>
      <c r="AS232" s="30"/>
      <c r="AT232" s="32"/>
      <c r="AU232" s="30"/>
      <c r="AV232" s="32"/>
      <c r="AW232" s="30"/>
      <c r="AX232" s="32"/>
      <c r="AY232" s="30"/>
      <c r="AZ232" s="32"/>
      <c r="BA232" s="30"/>
      <c r="BB232" s="32"/>
      <c r="BC232" s="30"/>
      <c r="BD232" s="32"/>
      <c r="BE232" s="30"/>
    </row>
    <row r="233" spans="1:57" s="2" customFormat="1" x14ac:dyDescent="0.25">
      <c r="A233" s="9" t="s">
        <v>19</v>
      </c>
      <c r="B233" s="2">
        <v>6</v>
      </c>
      <c r="C233" s="2">
        <v>25</v>
      </c>
      <c r="D233" s="33">
        <v>0.97705352900004505</v>
      </c>
      <c r="E233" s="31">
        <v>1.0509187229999899</v>
      </c>
      <c r="F233" s="33">
        <v>1.25451577199999</v>
      </c>
      <c r="G233" s="31">
        <v>1.3405050410000201</v>
      </c>
      <c r="H233" s="33">
        <v>1.5525731659999999</v>
      </c>
      <c r="I233" s="31">
        <v>1.6362734780000201</v>
      </c>
      <c r="J233" s="33">
        <v>1.8619816550000201</v>
      </c>
      <c r="K233" s="31">
        <v>1.92047571800003</v>
      </c>
      <c r="L233" s="33">
        <v>2.1509984780000102</v>
      </c>
      <c r="M233" s="31">
        <v>2.20661222800004</v>
      </c>
      <c r="N233" s="33">
        <v>3.5938065520000402</v>
      </c>
      <c r="O233" s="31">
        <v>3.6763917609999899</v>
      </c>
      <c r="P233" s="33"/>
      <c r="Q233" s="31"/>
      <c r="R233" s="33"/>
      <c r="S233" s="31"/>
      <c r="T233" s="33"/>
      <c r="U233" s="31"/>
      <c r="V233" s="33"/>
      <c r="W233" s="31"/>
      <c r="X233" s="33"/>
      <c r="Y233" s="31"/>
      <c r="Z233" s="33"/>
      <c r="AA233" s="31"/>
      <c r="AB233" s="33"/>
      <c r="AC233" s="31"/>
      <c r="AD233" s="37">
        <f t="shared" si="55"/>
        <v>2.6993382319999446</v>
      </c>
      <c r="AE233" s="44">
        <f t="shared" si="50"/>
        <v>0.20359704900000009</v>
      </c>
      <c r="AF233" s="44">
        <f t="shared" si="51"/>
        <v>0.21206812499997985</v>
      </c>
      <c r="AG233" s="44">
        <f t="shared" si="52"/>
        <v>0.22570817700000001</v>
      </c>
      <c r="AH233" s="44">
        <f t="shared" si="53"/>
        <v>0.23052275999998018</v>
      </c>
      <c r="AI233" s="44">
        <f t="shared" si="54"/>
        <v>1.3871943240000002</v>
      </c>
      <c r="AJ233" s="46">
        <f>X302-W302</f>
        <v>0.25152947899981992</v>
      </c>
      <c r="AK233" s="31"/>
      <c r="AL233" s="47">
        <f t="shared" si="56"/>
        <v>7.3865193999944845E-2</v>
      </c>
      <c r="AM233" s="47">
        <f t="shared" si="57"/>
        <v>8.5989269000030122E-2</v>
      </c>
      <c r="AN233" s="47">
        <f t="shared" si="58"/>
        <v>8.3700312000020149E-2</v>
      </c>
      <c r="AO233" s="47">
        <f t="shared" si="59"/>
        <v>5.8494063000009922E-2</v>
      </c>
      <c r="AP233" s="47">
        <f t="shared" si="60"/>
        <v>5.5613750000029771E-2</v>
      </c>
      <c r="AQ233" s="47">
        <f t="shared" si="61"/>
        <v>8.25852089999497E-2</v>
      </c>
      <c r="AR233" s="33"/>
      <c r="AS233" s="31"/>
      <c r="AT233" s="33"/>
      <c r="AU233" s="31"/>
      <c r="AV233" s="33"/>
      <c r="AW233" s="31"/>
      <c r="AX233" s="33"/>
      <c r="AY233" s="31"/>
      <c r="AZ233" s="33"/>
      <c r="BA233" s="31"/>
      <c r="BB233" s="33"/>
      <c r="BC233" s="31"/>
      <c r="BD233" s="33"/>
      <c r="BE233" s="31"/>
    </row>
    <row r="234" spans="1:57" s="2" customFormat="1" x14ac:dyDescent="0.25">
      <c r="A234" s="9" t="s">
        <v>19</v>
      </c>
      <c r="B234" s="2">
        <v>6</v>
      </c>
      <c r="C234" s="2">
        <v>26</v>
      </c>
      <c r="D234" s="32">
        <v>8.8415984870000504</v>
      </c>
      <c r="E234" s="30">
        <v>8.9199751539999799</v>
      </c>
      <c r="F234" s="32">
        <v>9.0255620289999499</v>
      </c>
      <c r="G234" s="30">
        <v>9.0866848409999594</v>
      </c>
      <c r="H234" s="32">
        <v>9.301766143</v>
      </c>
      <c r="I234" s="30">
        <v>9.3750370279999498</v>
      </c>
      <c r="J234" s="32">
        <v>9.5543948429999492</v>
      </c>
      <c r="K234" s="30">
        <v>9.6562776539999504</v>
      </c>
      <c r="L234" s="32">
        <v>9.8380682260000096</v>
      </c>
      <c r="M234" s="30">
        <v>9.9323958309999991</v>
      </c>
      <c r="N234" s="32">
        <v>10.6797602069999</v>
      </c>
      <c r="O234" s="30">
        <v>10.7661795799999</v>
      </c>
      <c r="P234" s="32"/>
      <c r="Q234" s="30"/>
      <c r="R234" s="32"/>
      <c r="S234" s="30"/>
      <c r="T234" s="32"/>
      <c r="U234" s="30"/>
      <c r="V234" s="32"/>
      <c r="W234" s="30"/>
      <c r="X234" s="32"/>
      <c r="Y234" s="30"/>
      <c r="Z234" s="32"/>
      <c r="AA234" s="30"/>
      <c r="AB234" s="32"/>
      <c r="AC234" s="30"/>
      <c r="AD234" s="37">
        <f t="shared" si="55"/>
        <v>1.9245810929998495</v>
      </c>
      <c r="AE234" s="44">
        <f t="shared" si="50"/>
        <v>0.10558687499996999</v>
      </c>
      <c r="AF234" s="44">
        <f t="shared" si="51"/>
        <v>0.21508130200004061</v>
      </c>
      <c r="AG234" s="44">
        <f t="shared" si="52"/>
        <v>0.17935781499999948</v>
      </c>
      <c r="AH234" s="44">
        <f t="shared" si="53"/>
        <v>0.18179057200005921</v>
      </c>
      <c r="AI234" s="44">
        <f t="shared" si="54"/>
        <v>0.74736437599990069</v>
      </c>
      <c r="AJ234" s="46">
        <f>X303-W303</f>
        <v>0.37475542799984041</v>
      </c>
      <c r="AK234" s="30"/>
      <c r="AL234" s="47">
        <f t="shared" si="56"/>
        <v>7.8376666999929512E-2</v>
      </c>
      <c r="AM234" s="47">
        <f t="shared" si="57"/>
        <v>6.1122812000009574E-2</v>
      </c>
      <c r="AN234" s="47">
        <f t="shared" si="58"/>
        <v>7.3270884999949715E-2</v>
      </c>
      <c r="AO234" s="47">
        <f t="shared" si="59"/>
        <v>0.10188281100000118</v>
      </c>
      <c r="AP234" s="47">
        <f t="shared" si="60"/>
        <v>9.4327604999989489E-2</v>
      </c>
      <c r="AQ234" s="47">
        <f t="shared" si="61"/>
        <v>8.6419373000000022E-2</v>
      </c>
      <c r="AR234" s="32"/>
      <c r="AS234" s="30"/>
      <c r="AT234" s="32"/>
      <c r="AU234" s="30"/>
      <c r="AV234" s="32"/>
      <c r="AW234" s="30"/>
      <c r="AX234" s="32"/>
      <c r="AY234" s="30"/>
      <c r="AZ234" s="32"/>
      <c r="BA234" s="30"/>
      <c r="BB234" s="32"/>
      <c r="BC234" s="30"/>
      <c r="BD234" s="32"/>
      <c r="BE234" s="30"/>
    </row>
    <row r="235" spans="1:57" s="2" customFormat="1" x14ac:dyDescent="0.25">
      <c r="A235" s="9" t="s">
        <v>19</v>
      </c>
      <c r="B235" s="2">
        <v>6</v>
      </c>
      <c r="C235" s="2">
        <v>27</v>
      </c>
      <c r="D235" s="33">
        <v>0.77344836999998201</v>
      </c>
      <c r="E235" s="31">
        <v>0.82443253999997501</v>
      </c>
      <c r="F235" s="33">
        <v>1.02737077899996</v>
      </c>
      <c r="G235" s="31">
        <v>1.1130073969999299</v>
      </c>
      <c r="H235" s="33">
        <v>1.32608364600002</v>
      </c>
      <c r="I235" s="31">
        <v>1.3841166649999599</v>
      </c>
      <c r="J235" s="33">
        <v>1.59010291799995</v>
      </c>
      <c r="K235" s="31">
        <v>1.6585454679999401</v>
      </c>
      <c r="L235" s="33">
        <v>1.8884694260000201</v>
      </c>
      <c r="M235" s="31">
        <v>1.96777119599994</v>
      </c>
      <c r="N235" s="33">
        <v>3.09149026</v>
      </c>
      <c r="O235" s="31">
        <v>3.1427641650000102</v>
      </c>
      <c r="P235" s="33"/>
      <c r="Q235" s="31"/>
      <c r="R235" s="33"/>
      <c r="S235" s="31"/>
      <c r="T235" s="33"/>
      <c r="U235" s="31"/>
      <c r="V235" s="33"/>
      <c r="W235" s="31"/>
      <c r="X235" s="33"/>
      <c r="Y235" s="31"/>
      <c r="Z235" s="33"/>
      <c r="AA235" s="31"/>
      <c r="AB235" s="33"/>
      <c r="AC235" s="31"/>
      <c r="AD235" s="37">
        <f t="shared" si="55"/>
        <v>2.3693157950000283</v>
      </c>
      <c r="AE235" s="44">
        <f t="shared" si="50"/>
        <v>0.20293823899998498</v>
      </c>
      <c r="AF235" s="44">
        <f t="shared" si="51"/>
        <v>0.21307624900009015</v>
      </c>
      <c r="AG235" s="44">
        <f t="shared" si="52"/>
        <v>0.20598625299999007</v>
      </c>
      <c r="AH235" s="44">
        <f t="shared" si="53"/>
        <v>0.22992395800008003</v>
      </c>
      <c r="AI235" s="44">
        <f t="shared" si="54"/>
        <v>1.1237190640000601</v>
      </c>
      <c r="AJ235" s="46">
        <f>X304-W304</f>
        <v>0.33339911400002986</v>
      </c>
      <c r="AK235" s="31"/>
      <c r="AL235" s="47">
        <f t="shared" si="56"/>
        <v>5.0984169999993001E-2</v>
      </c>
      <c r="AM235" s="47">
        <f t="shared" si="57"/>
        <v>8.5636617999969911E-2</v>
      </c>
      <c r="AN235" s="47">
        <f t="shared" si="58"/>
        <v>5.8033018999939845E-2</v>
      </c>
      <c r="AO235" s="47">
        <f t="shared" si="59"/>
        <v>6.844254999999011E-2</v>
      </c>
      <c r="AP235" s="47">
        <f t="shared" si="60"/>
        <v>7.9301769999919891E-2</v>
      </c>
      <c r="AQ235" s="47">
        <f t="shared" si="61"/>
        <v>5.1273905000010167E-2</v>
      </c>
      <c r="AR235" s="33"/>
      <c r="AS235" s="31"/>
      <c r="AT235" s="33"/>
      <c r="AU235" s="31"/>
      <c r="AV235" s="33"/>
      <c r="AW235" s="31"/>
      <c r="AX235" s="33"/>
      <c r="AY235" s="31"/>
      <c r="AZ235" s="33"/>
      <c r="BA235" s="31"/>
      <c r="BB235" s="33"/>
      <c r="BC235" s="31"/>
      <c r="BD235" s="33"/>
      <c r="BE235" s="31"/>
    </row>
    <row r="236" spans="1:57" s="2" customFormat="1" x14ac:dyDescent="0.25">
      <c r="A236" s="9" t="s">
        <v>19</v>
      </c>
      <c r="B236" s="2">
        <v>6</v>
      </c>
      <c r="C236" s="2">
        <v>28</v>
      </c>
      <c r="D236" s="32">
        <v>2.7458834860000199</v>
      </c>
      <c r="E236" s="30">
        <v>2.8018245829999802</v>
      </c>
      <c r="F236" s="32">
        <v>2.9363150010000201</v>
      </c>
      <c r="G236" s="30">
        <v>2.9925082280000099</v>
      </c>
      <c r="H236" s="32">
        <v>3.2263346350000499</v>
      </c>
      <c r="I236" s="30">
        <v>3.2787952070000301</v>
      </c>
      <c r="J236" s="32">
        <v>3.5038080189999601</v>
      </c>
      <c r="K236" s="30">
        <v>3.5643076029999698</v>
      </c>
      <c r="L236" s="32">
        <v>3.8582514050000301</v>
      </c>
      <c r="M236" s="30">
        <v>3.9097803639999702</v>
      </c>
      <c r="N236" s="32">
        <v>4.8937012960000104</v>
      </c>
      <c r="O236" s="30">
        <v>4.9710696829999899</v>
      </c>
      <c r="P236" s="32"/>
      <c r="Q236" s="30"/>
      <c r="R236" s="32"/>
      <c r="S236" s="30"/>
      <c r="T236" s="32"/>
      <c r="U236" s="30"/>
      <c r="V236" s="32"/>
      <c r="W236" s="30"/>
      <c r="X236" s="32"/>
      <c r="Y236" s="30"/>
      <c r="Z236" s="32"/>
      <c r="AA236" s="30"/>
      <c r="AB236" s="32"/>
      <c r="AC236" s="30"/>
      <c r="AD236" s="37">
        <f t="shared" si="55"/>
        <v>2.22518619699997</v>
      </c>
      <c r="AE236" s="44">
        <f t="shared" si="50"/>
        <v>0.13449041800003991</v>
      </c>
      <c r="AF236" s="44">
        <f t="shared" si="51"/>
        <v>0.23382640700003998</v>
      </c>
      <c r="AG236" s="44">
        <f t="shared" si="52"/>
        <v>0.22501281199992995</v>
      </c>
      <c r="AH236" s="44">
        <f t="shared" si="53"/>
        <v>0.29394380200006021</v>
      </c>
      <c r="AI236" s="44">
        <f t="shared" si="54"/>
        <v>0.98392093200004016</v>
      </c>
      <c r="AJ236" s="46">
        <f>X305-W305</f>
        <v>0.31273526099994076</v>
      </c>
      <c r="AK236" s="30"/>
      <c r="AL236" s="47">
        <f t="shared" si="56"/>
        <v>5.5941096999960305E-2</v>
      </c>
      <c r="AM236" s="47">
        <f t="shared" si="57"/>
        <v>5.6193226999989854E-2</v>
      </c>
      <c r="AN236" s="47">
        <f t="shared" si="58"/>
        <v>5.2460571999980221E-2</v>
      </c>
      <c r="AO236" s="47">
        <f t="shared" si="59"/>
        <v>6.0499584000009765E-2</v>
      </c>
      <c r="AP236" s="47">
        <f t="shared" si="60"/>
        <v>5.1528958999940144E-2</v>
      </c>
      <c r="AQ236" s="47">
        <f t="shared" si="61"/>
        <v>7.7368386999979499E-2</v>
      </c>
      <c r="AR236" s="32"/>
      <c r="AS236" s="30"/>
      <c r="AT236" s="32"/>
      <c r="AU236" s="30"/>
      <c r="AV236" s="32"/>
      <c r="AW236" s="30"/>
      <c r="AX236" s="32"/>
      <c r="AY236" s="30"/>
      <c r="AZ236" s="32"/>
      <c r="BA236" s="30"/>
      <c r="BB236" s="32"/>
      <c r="BC236" s="30"/>
      <c r="BD236" s="32"/>
      <c r="BE236" s="30"/>
    </row>
    <row r="237" spans="1:57" s="2" customFormat="1" x14ac:dyDescent="0.25">
      <c r="A237" s="9" t="s">
        <v>19</v>
      </c>
      <c r="B237" s="2">
        <v>6</v>
      </c>
      <c r="C237" s="2">
        <v>29</v>
      </c>
      <c r="D237" s="33">
        <v>0.91988744500008501</v>
      </c>
      <c r="E237" s="31">
        <v>0.99494457800005798</v>
      </c>
      <c r="F237" s="33">
        <v>1.23709301600001</v>
      </c>
      <c r="G237" s="31">
        <v>1.32216468299998</v>
      </c>
      <c r="H237" s="33">
        <v>1.53018556699998</v>
      </c>
      <c r="I237" s="31">
        <v>1.6028208800000801</v>
      </c>
      <c r="J237" s="33">
        <v>1.8209177030000701</v>
      </c>
      <c r="K237" s="31">
        <v>1.8911486929999901</v>
      </c>
      <c r="L237" s="33">
        <v>2.1168853070000702</v>
      </c>
      <c r="M237" s="31">
        <v>2.1866936930000498</v>
      </c>
      <c r="N237" s="33">
        <v>3.5744413560000701</v>
      </c>
      <c r="O237" s="31">
        <v>3.6290761889999801</v>
      </c>
      <c r="P237" s="33"/>
      <c r="Q237" s="31"/>
      <c r="R237" s="33"/>
      <c r="S237" s="31"/>
      <c r="T237" s="33"/>
      <c r="U237" s="31"/>
      <c r="V237" s="33"/>
      <c r="W237" s="31"/>
      <c r="X237" s="33"/>
      <c r="Y237" s="31"/>
      <c r="Z237" s="33"/>
      <c r="AA237" s="31"/>
      <c r="AB237" s="33"/>
      <c r="AC237" s="31"/>
      <c r="AD237" s="37">
        <f t="shared" si="55"/>
        <v>2.7091887439998952</v>
      </c>
      <c r="AE237" s="44">
        <f t="shared" si="50"/>
        <v>0.242148437999952</v>
      </c>
      <c r="AF237" s="44">
        <f t="shared" si="51"/>
        <v>0.20802088399999996</v>
      </c>
      <c r="AG237" s="44">
        <f t="shared" si="52"/>
        <v>0.21809682299999</v>
      </c>
      <c r="AH237" s="44">
        <f t="shared" si="53"/>
        <v>0.22573661400008005</v>
      </c>
      <c r="AI237" s="44">
        <f t="shared" si="54"/>
        <v>1.3877476630000203</v>
      </c>
      <c r="AJ237" s="46">
        <f>X306-W306</f>
        <v>0.30914202700000004</v>
      </c>
      <c r="AK237" s="31"/>
      <c r="AL237" s="47">
        <f t="shared" si="56"/>
        <v>7.5057132999972964E-2</v>
      </c>
      <c r="AM237" s="47">
        <f t="shared" si="57"/>
        <v>8.5071666999970041E-2</v>
      </c>
      <c r="AN237" s="47">
        <f t="shared" si="58"/>
        <v>7.2635313000100066E-2</v>
      </c>
      <c r="AO237" s="47">
        <f t="shared" si="59"/>
        <v>7.0230989999920057E-2</v>
      </c>
      <c r="AP237" s="47">
        <f t="shared" si="60"/>
        <v>6.9808385999979627E-2</v>
      </c>
      <c r="AQ237" s="47">
        <f t="shared" si="61"/>
        <v>5.463483299991001E-2</v>
      </c>
      <c r="AR237" s="33"/>
      <c r="AS237" s="31"/>
      <c r="AT237" s="33"/>
      <c r="AU237" s="31"/>
      <c r="AV237" s="33"/>
      <c r="AW237" s="31"/>
      <c r="AX237" s="33"/>
      <c r="AY237" s="31"/>
      <c r="AZ237" s="33"/>
      <c r="BA237" s="31"/>
      <c r="BB237" s="33"/>
      <c r="BC237" s="31"/>
      <c r="BD237" s="33"/>
      <c r="BE237" s="31"/>
    </row>
    <row r="238" spans="1:57" s="2" customFormat="1" x14ac:dyDescent="0.25">
      <c r="A238" s="9" t="s">
        <v>19</v>
      </c>
      <c r="B238" s="2">
        <v>6</v>
      </c>
      <c r="C238" s="2">
        <v>30</v>
      </c>
      <c r="D238" s="32">
        <v>2.2784741639999302</v>
      </c>
      <c r="E238" s="30">
        <v>2.3560136950000001</v>
      </c>
      <c r="F238" s="32">
        <v>2.4997648930000098</v>
      </c>
      <c r="G238" s="30">
        <v>2.5819254150000002</v>
      </c>
      <c r="H238" s="32">
        <v>2.7824673420000101</v>
      </c>
      <c r="I238" s="30">
        <v>2.8675213000000199</v>
      </c>
      <c r="J238" s="32">
        <v>3.09537510199993</v>
      </c>
      <c r="K238" s="30">
        <v>3.1659718199999798</v>
      </c>
      <c r="L238" s="32">
        <v>3.36962348600002</v>
      </c>
      <c r="M238" s="30">
        <v>3.4521644239999798</v>
      </c>
      <c r="N238" s="32">
        <v>4.8454930719999503</v>
      </c>
      <c r="O238" s="30">
        <v>4.8922960899999399</v>
      </c>
      <c r="P238" s="32"/>
      <c r="Q238" s="30"/>
      <c r="R238" s="32"/>
      <c r="S238" s="30"/>
      <c r="T238" s="32"/>
      <c r="U238" s="30"/>
      <c r="V238" s="32"/>
      <c r="W238" s="30"/>
      <c r="X238" s="32"/>
      <c r="Y238" s="30"/>
      <c r="Z238" s="32"/>
      <c r="AA238" s="30"/>
      <c r="AB238" s="32"/>
      <c r="AC238" s="30"/>
      <c r="AD238" s="37">
        <f t="shared" si="55"/>
        <v>2.6138219260000097</v>
      </c>
      <c r="AE238" s="44">
        <f t="shared" si="50"/>
        <v>0.14375119800000968</v>
      </c>
      <c r="AF238" s="44">
        <f t="shared" si="51"/>
        <v>0.20054192700000995</v>
      </c>
      <c r="AG238" s="44">
        <f t="shared" si="52"/>
        <v>0.22785380199991012</v>
      </c>
      <c r="AH238" s="44">
        <f t="shared" si="53"/>
        <v>0.20365166600004025</v>
      </c>
      <c r="AI238" s="44">
        <f t="shared" si="54"/>
        <v>1.3933286479999705</v>
      </c>
      <c r="AJ238" s="46">
        <f>X307-W307</f>
        <v>0.38670510399992963</v>
      </c>
      <c r="AK238" s="30"/>
      <c r="AL238" s="47">
        <f t="shared" si="56"/>
        <v>7.7539531000069939E-2</v>
      </c>
      <c r="AM238" s="47">
        <f t="shared" si="57"/>
        <v>8.2160521999990355E-2</v>
      </c>
      <c r="AN238" s="47">
        <f t="shared" si="58"/>
        <v>8.5053958000009811E-2</v>
      </c>
      <c r="AO238" s="47">
        <f t="shared" si="59"/>
        <v>7.0596718000049741E-2</v>
      </c>
      <c r="AP238" s="47">
        <f t="shared" si="60"/>
        <v>8.2540937999959763E-2</v>
      </c>
      <c r="AQ238" s="47">
        <f t="shared" si="61"/>
        <v>4.6803017999989649E-2</v>
      </c>
      <c r="AR238" s="32"/>
      <c r="AS238" s="30"/>
      <c r="AT238" s="32"/>
      <c r="AU238" s="30"/>
      <c r="AV238" s="32"/>
      <c r="AW238" s="30"/>
      <c r="AX238" s="32"/>
      <c r="AY238" s="30"/>
      <c r="AZ238" s="32"/>
      <c r="BA238" s="30"/>
      <c r="BB238" s="32"/>
      <c r="BC238" s="30"/>
      <c r="BD238" s="32"/>
      <c r="BE238" s="30"/>
    </row>
    <row r="239" spans="1:57" x14ac:dyDescent="0.25">
      <c r="A239" s="13" t="s">
        <v>21</v>
      </c>
      <c r="B239">
        <v>6</v>
      </c>
      <c r="C239">
        <v>31</v>
      </c>
      <c r="D239" s="33">
        <v>47.852059468999997</v>
      </c>
      <c r="E239" s="31">
        <v>47.895078216000002</v>
      </c>
      <c r="F239" s="33">
        <v>48.196424899999997</v>
      </c>
      <c r="G239" s="31">
        <v>48.252724119</v>
      </c>
      <c r="H239" s="33">
        <v>48.366152452000001</v>
      </c>
      <c r="I239" s="31">
        <v>48.419630628999997</v>
      </c>
      <c r="J239" s="33">
        <v>48.611690783999997</v>
      </c>
      <c r="K239" s="31">
        <v>48.670059430999999</v>
      </c>
      <c r="L239" s="33">
        <v>48.837249952999997</v>
      </c>
      <c r="M239" s="31">
        <v>48.885255314999903</v>
      </c>
      <c r="N239" s="33">
        <v>48.983613024</v>
      </c>
      <c r="O239" s="31">
        <v>49.039633127999899</v>
      </c>
      <c r="P239" s="33"/>
      <c r="Q239" s="31"/>
      <c r="R239" s="33"/>
      <c r="S239" s="31"/>
      <c r="T239" s="33"/>
      <c r="U239" s="31"/>
      <c r="V239" s="33"/>
      <c r="W239" s="31"/>
      <c r="X239" s="33"/>
      <c r="Y239" s="31"/>
      <c r="Z239" s="33"/>
      <c r="AA239" s="31"/>
      <c r="AB239" s="33"/>
      <c r="AC239" s="31"/>
      <c r="AD239" s="37">
        <f t="shared" si="55"/>
        <v>1.1875736589999022</v>
      </c>
      <c r="AE239" s="44">
        <f t="shared" si="50"/>
        <v>0.30134668399999498</v>
      </c>
      <c r="AF239" s="44">
        <f t="shared" si="51"/>
        <v>0.11342833300000166</v>
      </c>
      <c r="AG239" s="44">
        <f t="shared" si="52"/>
        <v>0.19206015500000007</v>
      </c>
      <c r="AH239" s="44">
        <f t="shared" si="53"/>
        <v>0.16719052199999851</v>
      </c>
      <c r="AI239" s="44">
        <f t="shared" si="54"/>
        <v>9.8357709000097771E-2</v>
      </c>
      <c r="AJ239" s="46">
        <f>X308-W308</f>
        <v>0.34028447800005956</v>
      </c>
      <c r="AK239" s="31"/>
      <c r="AL239" s="47">
        <f t="shared" si="56"/>
        <v>4.3018747000004964E-2</v>
      </c>
      <c r="AM239" s="47">
        <f t="shared" si="57"/>
        <v>5.629921900000312E-2</v>
      </c>
      <c r="AN239" s="47">
        <f t="shared" si="58"/>
        <v>5.3478176999995242E-2</v>
      </c>
      <c r="AO239" s="47">
        <f t="shared" si="59"/>
        <v>5.8368647000001772E-2</v>
      </c>
      <c r="AP239" s="47">
        <f t="shared" si="60"/>
        <v>4.800536199990546E-2</v>
      </c>
      <c r="AQ239" s="47">
        <f t="shared" si="61"/>
        <v>5.6020103999898652E-2</v>
      </c>
      <c r="AR239" s="33"/>
      <c r="AS239" s="31"/>
      <c r="AT239" s="33"/>
      <c r="AU239" s="31"/>
      <c r="AV239" s="33"/>
      <c r="AW239" s="31"/>
      <c r="AX239" s="33"/>
      <c r="AY239" s="31"/>
      <c r="AZ239" s="33"/>
      <c r="BA239" s="31"/>
      <c r="BB239" s="33"/>
      <c r="BC239" s="31"/>
      <c r="BD239" s="33"/>
      <c r="BE239" s="31"/>
    </row>
    <row r="240" spans="1:57" x14ac:dyDescent="0.25">
      <c r="A240" s="13" t="s">
        <v>21</v>
      </c>
      <c r="B240">
        <v>6</v>
      </c>
      <c r="C240">
        <v>32</v>
      </c>
      <c r="D240" s="32">
        <v>2.83403774599992</v>
      </c>
      <c r="E240" s="30">
        <v>2.8846466579999501</v>
      </c>
      <c r="F240" s="32">
        <v>3.20212549399991</v>
      </c>
      <c r="G240" s="30">
        <v>3.2182749259999301</v>
      </c>
      <c r="H240" s="32">
        <v>3.3372363089999899</v>
      </c>
      <c r="I240" s="30">
        <v>3.3751172659999602</v>
      </c>
      <c r="J240" s="32">
        <v>3.5557406329999099</v>
      </c>
      <c r="K240" s="30">
        <v>3.6000822989999501</v>
      </c>
      <c r="L240" s="32">
        <v>3.7920423489999799</v>
      </c>
      <c r="M240" s="30">
        <v>3.8154209969999302</v>
      </c>
      <c r="N240" s="32">
        <v>3.9140638089999098</v>
      </c>
      <c r="O240" s="30">
        <v>3.96992474499995</v>
      </c>
      <c r="P240" s="32"/>
      <c r="Q240" s="30"/>
      <c r="R240" s="32"/>
      <c r="S240" s="30"/>
      <c r="T240" s="32"/>
      <c r="U240" s="30"/>
      <c r="V240" s="32"/>
      <c r="W240" s="30"/>
      <c r="X240" s="32"/>
      <c r="Y240" s="30"/>
      <c r="Z240" s="32"/>
      <c r="AA240" s="30"/>
      <c r="AB240" s="32"/>
      <c r="AC240" s="30"/>
      <c r="AD240" s="37">
        <f t="shared" si="55"/>
        <v>1.13588699900003</v>
      </c>
      <c r="AE240" s="44">
        <f t="shared" si="50"/>
        <v>0.31747883599995985</v>
      </c>
      <c r="AF240" s="44">
        <f t="shared" si="51"/>
        <v>0.11896138300005976</v>
      </c>
      <c r="AG240" s="44">
        <f t="shared" si="52"/>
        <v>0.18062336699994974</v>
      </c>
      <c r="AH240" s="44">
        <f t="shared" si="53"/>
        <v>0.1919600500000298</v>
      </c>
      <c r="AI240" s="44">
        <f t="shared" si="54"/>
        <v>9.8642811999979596E-2</v>
      </c>
      <c r="AJ240" s="46">
        <f>X309-W309</f>
        <v>0.31242307299998995</v>
      </c>
      <c r="AK240" s="30"/>
      <c r="AL240" s="47">
        <f t="shared" si="56"/>
        <v>5.0608912000030148E-2</v>
      </c>
      <c r="AM240" s="47">
        <f t="shared" si="57"/>
        <v>1.614943200002017E-2</v>
      </c>
      <c r="AN240" s="47">
        <f t="shared" si="58"/>
        <v>3.7880956999970294E-2</v>
      </c>
      <c r="AO240" s="47">
        <f t="shared" si="59"/>
        <v>4.4341666000040192E-2</v>
      </c>
      <c r="AP240" s="47">
        <f t="shared" si="60"/>
        <v>2.3378647999950264E-2</v>
      </c>
      <c r="AQ240" s="47">
        <f t="shared" si="61"/>
        <v>5.5860936000040162E-2</v>
      </c>
      <c r="AR240" s="32"/>
      <c r="AS240" s="30"/>
      <c r="AT240" s="32"/>
      <c r="AU240" s="30"/>
      <c r="AV240" s="32"/>
      <c r="AW240" s="30"/>
      <c r="AX240" s="32"/>
      <c r="AY240" s="30"/>
      <c r="AZ240" s="32"/>
      <c r="BA240" s="30"/>
      <c r="BB240" s="32"/>
      <c r="BC240" s="30"/>
      <c r="BD240" s="32"/>
      <c r="BE240" s="30"/>
    </row>
    <row r="241" spans="1:57" x14ac:dyDescent="0.25">
      <c r="A241" s="13" t="s">
        <v>21</v>
      </c>
      <c r="B241">
        <v>6</v>
      </c>
      <c r="C241">
        <v>33</v>
      </c>
      <c r="D241" s="33">
        <v>16.727881799999899</v>
      </c>
      <c r="E241" s="31">
        <v>16.781232330000002</v>
      </c>
      <c r="F241" s="33">
        <v>16.999773366000099</v>
      </c>
      <c r="G241" s="31">
        <v>17.043276075000101</v>
      </c>
      <c r="H241" s="33">
        <v>17.132145293000001</v>
      </c>
      <c r="I241" s="31">
        <v>17.186726178999901</v>
      </c>
      <c r="J241" s="33">
        <v>17.379071960000001</v>
      </c>
      <c r="K241" s="31">
        <v>17.401154252000001</v>
      </c>
      <c r="L241" s="33">
        <v>17.569040136000101</v>
      </c>
      <c r="M241" s="31">
        <v>17.615890812999901</v>
      </c>
      <c r="N241" s="33">
        <v>17.715638939000002</v>
      </c>
      <c r="O241" s="31">
        <v>17.785620135999899</v>
      </c>
      <c r="P241" s="33"/>
      <c r="Q241" s="31"/>
      <c r="R241" s="33"/>
      <c r="S241" s="31"/>
      <c r="T241" s="33"/>
      <c r="U241" s="31"/>
      <c r="V241" s="33"/>
      <c r="W241" s="31"/>
      <c r="X241" s="33"/>
      <c r="Y241" s="31"/>
      <c r="Z241" s="33"/>
      <c r="AA241" s="31"/>
      <c r="AB241" s="33"/>
      <c r="AC241" s="31"/>
      <c r="AD241" s="37">
        <f t="shared" si="55"/>
        <v>1.0577383359999999</v>
      </c>
      <c r="AE241" s="44">
        <f t="shared" si="50"/>
        <v>0.21854103600009722</v>
      </c>
      <c r="AF241" s="44">
        <f t="shared" si="51"/>
        <v>8.8869217999899774E-2</v>
      </c>
      <c r="AG241" s="44">
        <f t="shared" si="52"/>
        <v>0.19234578100009969</v>
      </c>
      <c r="AH241" s="44">
        <f t="shared" si="53"/>
        <v>0.16788588400009985</v>
      </c>
      <c r="AI241" s="44">
        <f t="shared" si="54"/>
        <v>9.9748126000100967E-2</v>
      </c>
      <c r="AJ241" s="46">
        <f>X310-W310</f>
        <v>0.45001423300004983</v>
      </c>
      <c r="AK241" s="31"/>
      <c r="AL241" s="47">
        <f t="shared" si="56"/>
        <v>5.3350530000102481E-2</v>
      </c>
      <c r="AM241" s="47">
        <f t="shared" si="57"/>
        <v>4.3502709000001971E-2</v>
      </c>
      <c r="AN241" s="47">
        <f t="shared" si="58"/>
        <v>5.458088599990063E-2</v>
      </c>
      <c r="AO241" s="47">
        <f t="shared" si="59"/>
        <v>2.2082292000000336E-2</v>
      </c>
      <c r="AP241" s="47">
        <f t="shared" si="60"/>
        <v>4.685067699979939E-2</v>
      </c>
      <c r="AQ241" s="47">
        <f t="shared" si="61"/>
        <v>6.9981196999897577E-2</v>
      </c>
      <c r="AR241" s="33"/>
      <c r="AS241" s="31"/>
      <c r="AT241" s="33"/>
      <c r="AU241" s="31"/>
      <c r="AV241" s="33"/>
      <c r="AW241" s="31"/>
      <c r="AX241" s="33"/>
      <c r="AY241" s="31"/>
      <c r="AZ241" s="33"/>
      <c r="BA241" s="31"/>
      <c r="BB241" s="33"/>
      <c r="BC241" s="31"/>
      <c r="BD241" s="33"/>
      <c r="BE241" s="31"/>
    </row>
    <row r="242" spans="1:57" x14ac:dyDescent="0.25">
      <c r="A242" s="13" t="s">
        <v>21</v>
      </c>
      <c r="B242">
        <v>6</v>
      </c>
      <c r="C242">
        <v>34</v>
      </c>
      <c r="D242" s="32">
        <v>1.0555239649997901</v>
      </c>
      <c r="E242" s="30">
        <v>1.0947400509999099</v>
      </c>
      <c r="F242" s="32">
        <v>1.40460645799998</v>
      </c>
      <c r="G242" s="30">
        <v>1.4278597919999301</v>
      </c>
      <c r="H242" s="32">
        <v>1.5146280729998101</v>
      </c>
      <c r="I242" s="30">
        <v>1.5975858329998101</v>
      </c>
      <c r="J242" s="32">
        <v>1.78911531299991</v>
      </c>
      <c r="K242" s="30">
        <v>1.83360520899987</v>
      </c>
      <c r="L242" s="32">
        <v>2.04567083399979</v>
      </c>
      <c r="M242" s="30">
        <v>2.0838489589998499</v>
      </c>
      <c r="N242" s="32">
        <v>2.1714923439999398</v>
      </c>
      <c r="O242" s="30">
        <v>2.2397395299999499</v>
      </c>
      <c r="P242" s="32"/>
      <c r="Q242" s="30"/>
      <c r="R242" s="32"/>
      <c r="S242" s="30"/>
      <c r="T242" s="32"/>
      <c r="U242" s="30"/>
      <c r="V242" s="32"/>
      <c r="W242" s="30"/>
      <c r="X242" s="32"/>
      <c r="Y242" s="30"/>
      <c r="Z242" s="32"/>
      <c r="AA242" s="30"/>
      <c r="AB242" s="32"/>
      <c r="AC242" s="30"/>
      <c r="AD242" s="37">
        <f t="shared" si="55"/>
        <v>1.1842155650001598</v>
      </c>
      <c r="AE242" s="44">
        <f t="shared" si="50"/>
        <v>0.30986640700007007</v>
      </c>
      <c r="AF242" s="44">
        <f t="shared" si="51"/>
        <v>8.6768280999879988E-2</v>
      </c>
      <c r="AG242" s="44">
        <f t="shared" si="52"/>
        <v>0.19152948000009995</v>
      </c>
      <c r="AH242" s="44">
        <f t="shared" si="53"/>
        <v>0.21206562499991999</v>
      </c>
      <c r="AI242" s="44">
        <f t="shared" si="54"/>
        <v>8.7643385000089946E-2</v>
      </c>
      <c r="AJ242" s="46">
        <f>X311-W311</f>
        <v>0.32846739399996938</v>
      </c>
      <c r="AK242" s="30"/>
      <c r="AL242" s="47">
        <f t="shared" si="56"/>
        <v>3.9216086000119832E-2</v>
      </c>
      <c r="AM242" s="47">
        <f t="shared" si="57"/>
        <v>2.325333399995011E-2</v>
      </c>
      <c r="AN242" s="47">
        <f t="shared" si="58"/>
        <v>8.2957759999999992E-2</v>
      </c>
      <c r="AO242" s="47">
        <f t="shared" si="59"/>
        <v>4.4489895999960005E-2</v>
      </c>
      <c r="AP242" s="47">
        <f t="shared" si="60"/>
        <v>3.8178125000059904E-2</v>
      </c>
      <c r="AQ242" s="47">
        <f t="shared" si="61"/>
        <v>6.8247186000010007E-2</v>
      </c>
      <c r="AR242" s="32"/>
      <c r="AS242" s="30"/>
      <c r="AT242" s="32"/>
      <c r="AU242" s="30"/>
      <c r="AV242" s="32"/>
      <c r="AW242" s="30"/>
      <c r="AX242" s="32"/>
      <c r="AY242" s="30"/>
      <c r="AZ242" s="32"/>
      <c r="BA242" s="30"/>
      <c r="BB242" s="32"/>
      <c r="BC242" s="30"/>
      <c r="BD242" s="32"/>
      <c r="BE242" s="30"/>
    </row>
    <row r="243" spans="1:57" x14ac:dyDescent="0.25">
      <c r="A243" s="13" t="s">
        <v>21</v>
      </c>
      <c r="B243">
        <v>6</v>
      </c>
      <c r="C243">
        <v>35</v>
      </c>
      <c r="D243" s="33">
        <v>0.83067547399991704</v>
      </c>
      <c r="E243" s="31">
        <v>0.85310938899988198</v>
      </c>
      <c r="F243" s="33">
        <v>1.1676279200000801</v>
      </c>
      <c r="G243" s="31">
        <v>1.1991760969999601</v>
      </c>
      <c r="H243" s="33">
        <v>1.28739265900003</v>
      </c>
      <c r="I243" s="31">
        <v>1.3427419819999999</v>
      </c>
      <c r="J243" s="33">
        <v>1.54838416899997</v>
      </c>
      <c r="K243" s="31">
        <v>1.59270781500003</v>
      </c>
      <c r="L243" s="33">
        <v>1.8059270849998901</v>
      </c>
      <c r="M243" s="31">
        <v>1.8438163609998801</v>
      </c>
      <c r="N243" s="33">
        <v>1.91953239700001</v>
      </c>
      <c r="O243" s="31">
        <v>2.0005896889999799</v>
      </c>
      <c r="P243" s="33"/>
      <c r="Q243" s="31"/>
      <c r="R243" s="33"/>
      <c r="S243" s="31"/>
      <c r="T243" s="33"/>
      <c r="U243" s="31"/>
      <c r="V243" s="33"/>
      <c r="W243" s="31"/>
      <c r="X243" s="33"/>
      <c r="Y243" s="31"/>
      <c r="Z243" s="33"/>
      <c r="AA243" s="31"/>
      <c r="AB243" s="33"/>
      <c r="AC243" s="31"/>
      <c r="AD243" s="37">
        <f t="shared" si="55"/>
        <v>1.169914215000063</v>
      </c>
      <c r="AE243" s="44">
        <f t="shared" si="50"/>
        <v>0.31451853100019811</v>
      </c>
      <c r="AF243" s="44">
        <f t="shared" si="51"/>
        <v>8.8216562000069887E-2</v>
      </c>
      <c r="AG243" s="44">
        <f t="shared" si="52"/>
        <v>0.20564218699997006</v>
      </c>
      <c r="AH243" s="44">
        <f t="shared" si="53"/>
        <v>0.21321926999986007</v>
      </c>
      <c r="AI243" s="44">
        <f t="shared" si="54"/>
        <v>7.5716036000129883E-2</v>
      </c>
      <c r="AJ243" s="46">
        <f>X312-W312</f>
        <v>0.35765000099990996</v>
      </c>
      <c r="AK243" s="31"/>
      <c r="AL243" s="47">
        <f t="shared" si="56"/>
        <v>2.2433914999964943E-2</v>
      </c>
      <c r="AM243" s="47">
        <f t="shared" si="57"/>
        <v>3.1548176999879995E-2</v>
      </c>
      <c r="AN243" s="47">
        <f t="shared" si="58"/>
        <v>5.5349322999969974E-2</v>
      </c>
      <c r="AO243" s="47">
        <f t="shared" si="59"/>
        <v>4.4323646000060002E-2</v>
      </c>
      <c r="AP243" s="47">
        <f t="shared" si="60"/>
        <v>3.7889275999990035E-2</v>
      </c>
      <c r="AQ243" s="47">
        <f t="shared" si="61"/>
        <v>8.1057291999969916E-2</v>
      </c>
      <c r="AR243" s="33"/>
      <c r="AS243" s="31"/>
      <c r="AT243" s="33"/>
      <c r="AU243" s="31"/>
      <c r="AV243" s="33"/>
      <c r="AW243" s="31"/>
      <c r="AX243" s="33"/>
      <c r="AY243" s="31"/>
      <c r="AZ243" s="33"/>
      <c r="BA243" s="31"/>
      <c r="BB243" s="33"/>
      <c r="BC243" s="31"/>
      <c r="BD243" s="33"/>
      <c r="BE243" s="31"/>
    </row>
    <row r="244" spans="1:57" x14ac:dyDescent="0.25">
      <c r="A244" s="13" t="s">
        <v>21</v>
      </c>
      <c r="B244">
        <v>6</v>
      </c>
      <c r="C244">
        <v>36</v>
      </c>
      <c r="D244" s="32">
        <v>0.65692671900001098</v>
      </c>
      <c r="E244" s="30">
        <v>0.68811854299997299</v>
      </c>
      <c r="F244" s="32">
        <v>0.97767453300002605</v>
      </c>
      <c r="G244" s="30">
        <v>1.02185911500009</v>
      </c>
      <c r="H244" s="32">
        <v>1.12105734400006</v>
      </c>
      <c r="I244" s="30">
        <v>1.1772640640001499</v>
      </c>
      <c r="J244" s="32">
        <v>1.3687952100001399</v>
      </c>
      <c r="K244" s="30">
        <v>1.4150036460000499</v>
      </c>
      <c r="L244" s="32">
        <v>1.5998173440000301</v>
      </c>
      <c r="M244" s="30">
        <v>1.6420095840001001</v>
      </c>
      <c r="N244" s="32">
        <v>1.7617543759999901</v>
      </c>
      <c r="O244" s="30">
        <v>1.8087011469999601</v>
      </c>
      <c r="P244" s="32"/>
      <c r="Q244" s="30"/>
      <c r="R244" s="32"/>
      <c r="S244" s="30"/>
      <c r="T244" s="32"/>
      <c r="U244" s="30"/>
      <c r="V244" s="32"/>
      <c r="W244" s="30"/>
      <c r="X244" s="32"/>
      <c r="Y244" s="30"/>
      <c r="Z244" s="32"/>
      <c r="AA244" s="30"/>
      <c r="AB244" s="32"/>
      <c r="AC244" s="30"/>
      <c r="AD244" s="37">
        <f t="shared" si="55"/>
        <v>1.1517744279999491</v>
      </c>
      <c r="AE244" s="44">
        <f t="shared" si="50"/>
        <v>0.28955599000005305</v>
      </c>
      <c r="AF244" s="44">
        <f t="shared" si="51"/>
        <v>9.9198228999969995E-2</v>
      </c>
      <c r="AG244" s="44">
        <f t="shared" si="52"/>
        <v>0.19153114599998999</v>
      </c>
      <c r="AH244" s="44">
        <f t="shared" si="53"/>
        <v>0.18481369799998015</v>
      </c>
      <c r="AI244" s="44">
        <f t="shared" si="54"/>
        <v>0.11974479199988997</v>
      </c>
      <c r="AJ244" s="46">
        <f>X313-W313</f>
        <v>0.31805527299979985</v>
      </c>
      <c r="AK244" s="30"/>
      <c r="AL244" s="47">
        <f t="shared" si="56"/>
        <v>3.1191823999962009E-2</v>
      </c>
      <c r="AM244" s="47">
        <f t="shared" si="57"/>
        <v>4.4184582000063921E-2</v>
      </c>
      <c r="AN244" s="47">
        <f t="shared" si="58"/>
        <v>5.6206720000089971E-2</v>
      </c>
      <c r="AO244" s="47">
        <f t="shared" si="59"/>
        <v>4.620843599990998E-2</v>
      </c>
      <c r="AP244" s="47">
        <f t="shared" si="60"/>
        <v>4.2192240000070047E-2</v>
      </c>
      <c r="AQ244" s="47">
        <f t="shared" si="61"/>
        <v>4.6946770999970022E-2</v>
      </c>
      <c r="AR244" s="32"/>
      <c r="AS244" s="30"/>
      <c r="AT244" s="32"/>
      <c r="AU244" s="30"/>
      <c r="AV244" s="32"/>
      <c r="AW244" s="30"/>
      <c r="AX244" s="32"/>
      <c r="AY244" s="30"/>
      <c r="AZ244" s="32"/>
      <c r="BA244" s="30"/>
      <c r="BB244" s="32"/>
      <c r="BC244" s="30"/>
      <c r="BD244" s="32"/>
      <c r="BE244" s="30"/>
    </row>
    <row r="245" spans="1:57" x14ac:dyDescent="0.25">
      <c r="A245" s="13" t="s">
        <v>21</v>
      </c>
      <c r="B245">
        <v>6</v>
      </c>
      <c r="C245">
        <v>37</v>
      </c>
      <c r="D245" s="33">
        <v>0.75360114299996805</v>
      </c>
      <c r="E245" s="31">
        <v>0.79699187300002405</v>
      </c>
      <c r="F245" s="33">
        <v>1.03890218900005</v>
      </c>
      <c r="G245" s="31">
        <v>1.08334760100001</v>
      </c>
      <c r="H245" s="33">
        <v>1.17095838199998</v>
      </c>
      <c r="I245" s="31">
        <v>1.23845807099996</v>
      </c>
      <c r="J245" s="33">
        <v>1.4310325510000399</v>
      </c>
      <c r="K245" s="31">
        <v>1.47717270599991</v>
      </c>
      <c r="L245" s="33">
        <v>1.68308317499986</v>
      </c>
      <c r="M245" s="31">
        <v>1.72762916399983</v>
      </c>
      <c r="N245" s="33">
        <v>1.81440734099987</v>
      </c>
      <c r="O245" s="31">
        <v>1.870724268</v>
      </c>
      <c r="P245" s="33"/>
      <c r="Q245" s="31"/>
      <c r="R245" s="33"/>
      <c r="S245" s="31"/>
      <c r="T245" s="33"/>
      <c r="U245" s="31"/>
      <c r="V245" s="33"/>
      <c r="W245" s="31"/>
      <c r="X245" s="33"/>
      <c r="Y245" s="31"/>
      <c r="Z245" s="33"/>
      <c r="AA245" s="31"/>
      <c r="AB245" s="33"/>
      <c r="AC245" s="31"/>
      <c r="AD245" s="37">
        <f t="shared" si="55"/>
        <v>1.117123125000032</v>
      </c>
      <c r="AE245" s="44">
        <f t="shared" si="50"/>
        <v>0.24191031600002599</v>
      </c>
      <c r="AF245" s="44">
        <f t="shared" si="51"/>
        <v>8.7610780999969995E-2</v>
      </c>
      <c r="AG245" s="44">
        <f t="shared" si="52"/>
        <v>0.19257448000007993</v>
      </c>
      <c r="AH245" s="44">
        <f t="shared" si="53"/>
        <v>0.20591046899995002</v>
      </c>
      <c r="AI245" s="44">
        <f t="shared" si="54"/>
        <v>8.677817700003998E-2</v>
      </c>
      <c r="AJ245" s="46">
        <f>X314-W314</f>
        <v>0.35698927200000163</v>
      </c>
      <c r="AK245" s="31"/>
      <c r="AL245" s="47">
        <f t="shared" si="56"/>
        <v>4.3390730000055999E-2</v>
      </c>
      <c r="AM245" s="47">
        <f t="shared" si="57"/>
        <v>4.4445411999959994E-2</v>
      </c>
      <c r="AN245" s="47">
        <f t="shared" si="58"/>
        <v>6.7499688999979934E-2</v>
      </c>
      <c r="AO245" s="47">
        <f t="shared" si="59"/>
        <v>4.614015499987012E-2</v>
      </c>
      <c r="AP245" s="47">
        <f t="shared" si="60"/>
        <v>4.4545988999969977E-2</v>
      </c>
      <c r="AQ245" s="47">
        <f t="shared" si="61"/>
        <v>5.6316927000130024E-2</v>
      </c>
      <c r="AR245" s="33"/>
      <c r="AS245" s="31"/>
      <c r="AT245" s="33"/>
      <c r="AU245" s="31"/>
      <c r="AV245" s="33"/>
      <c r="AW245" s="31"/>
      <c r="AX245" s="33"/>
      <c r="AY245" s="31"/>
      <c r="AZ245" s="33"/>
      <c r="BA245" s="31"/>
      <c r="BB245" s="33"/>
      <c r="BC245" s="31"/>
      <c r="BD245" s="33"/>
      <c r="BE245" s="31"/>
    </row>
    <row r="246" spans="1:57" x14ac:dyDescent="0.25">
      <c r="A246" s="13" t="s">
        <v>21</v>
      </c>
      <c r="B246">
        <v>6</v>
      </c>
      <c r="C246">
        <v>38</v>
      </c>
      <c r="D246" s="32">
        <v>0.86068405900004996</v>
      </c>
      <c r="E246" s="30">
        <v>0.899168331000055</v>
      </c>
      <c r="F246" s="32">
        <v>1.15057911300004</v>
      </c>
      <c r="G246" s="30">
        <v>1.1860607270000401</v>
      </c>
      <c r="H246" s="32">
        <v>1.29248030999997</v>
      </c>
      <c r="I246" s="30">
        <v>1.34770187200001</v>
      </c>
      <c r="J246" s="32">
        <v>1.53357916300001</v>
      </c>
      <c r="K246" s="30">
        <v>1.5796456220000401</v>
      </c>
      <c r="L246" s="32">
        <v>1.8072720800000699</v>
      </c>
      <c r="M246" s="30">
        <v>1.8419376540000401</v>
      </c>
      <c r="N246" s="32">
        <v>1.95830536200014</v>
      </c>
      <c r="O246" s="30">
        <v>2.0087761429999702</v>
      </c>
      <c r="P246" s="32"/>
      <c r="Q246" s="30"/>
      <c r="R246" s="32"/>
      <c r="S246" s="30"/>
      <c r="T246" s="32"/>
      <c r="U246" s="30"/>
      <c r="V246" s="32"/>
      <c r="W246" s="30"/>
      <c r="X246" s="32"/>
      <c r="Y246" s="30"/>
      <c r="Z246" s="32"/>
      <c r="AA246" s="30"/>
      <c r="AB246" s="32"/>
      <c r="AC246" s="30"/>
      <c r="AD246" s="37">
        <f t="shared" si="55"/>
        <v>1.1480920839999202</v>
      </c>
      <c r="AE246" s="44">
        <f t="shared" si="50"/>
        <v>0.25141078199998501</v>
      </c>
      <c r="AF246" s="44">
        <f t="shared" si="51"/>
        <v>0.10641958299992993</v>
      </c>
      <c r="AG246" s="44">
        <f t="shared" si="52"/>
        <v>0.18587729099999994</v>
      </c>
      <c r="AH246" s="44">
        <f t="shared" si="53"/>
        <v>0.22762645800002979</v>
      </c>
      <c r="AI246" s="44">
        <f t="shared" si="54"/>
        <v>0.11636770800009999</v>
      </c>
      <c r="AJ246" s="46">
        <f>X315-W315</f>
        <v>0.34840313099994002</v>
      </c>
      <c r="AK246" s="30"/>
      <c r="AL246" s="47">
        <f t="shared" si="56"/>
        <v>3.8484272000005038E-2</v>
      </c>
      <c r="AM246" s="47">
        <f t="shared" si="57"/>
        <v>3.548161400000005E-2</v>
      </c>
      <c r="AN246" s="47">
        <f t="shared" si="58"/>
        <v>5.5221562000040025E-2</v>
      </c>
      <c r="AO246" s="47">
        <f t="shared" si="59"/>
        <v>4.6066459000030147E-2</v>
      </c>
      <c r="AP246" s="47">
        <f t="shared" si="60"/>
        <v>3.4665573999970167E-2</v>
      </c>
      <c r="AQ246" s="47">
        <f t="shared" si="61"/>
        <v>5.0470780999830156E-2</v>
      </c>
      <c r="AR246" s="32"/>
      <c r="AS246" s="30"/>
      <c r="AT246" s="32"/>
      <c r="AU246" s="30"/>
      <c r="AV246" s="32"/>
      <c r="AW246" s="30"/>
      <c r="AX246" s="32"/>
      <c r="AY246" s="30"/>
      <c r="AZ246" s="32"/>
      <c r="BA246" s="30"/>
      <c r="BB246" s="32"/>
      <c r="BC246" s="30"/>
      <c r="BD246" s="32"/>
      <c r="BE246" s="30"/>
    </row>
    <row r="247" spans="1:57" x14ac:dyDescent="0.25">
      <c r="A247" s="13" t="s">
        <v>21</v>
      </c>
      <c r="B247">
        <v>6</v>
      </c>
      <c r="C247">
        <v>39</v>
      </c>
      <c r="D247" s="33">
        <v>0.94991357399999199</v>
      </c>
      <c r="E247" s="31">
        <v>0.97719791000008605</v>
      </c>
      <c r="F247" s="33">
        <v>1.2308210930000301</v>
      </c>
      <c r="G247" s="31">
        <v>1.26305859400008</v>
      </c>
      <c r="H247" s="33">
        <v>1.3681203650000899</v>
      </c>
      <c r="I247" s="31">
        <v>1.43230062300017</v>
      </c>
      <c r="J247" s="33">
        <v>1.6129859370000701</v>
      </c>
      <c r="K247" s="31">
        <v>1.6568268749999699</v>
      </c>
      <c r="L247" s="33">
        <v>1.8601761970001001</v>
      </c>
      <c r="M247" s="31">
        <v>1.8838763539999901</v>
      </c>
      <c r="N247" s="33">
        <v>2.0015091650000101</v>
      </c>
      <c r="O247" s="31">
        <v>2.0503083850001</v>
      </c>
      <c r="P247" s="33"/>
      <c r="Q247" s="31"/>
      <c r="R247" s="33"/>
      <c r="S247" s="31"/>
      <c r="T247" s="33"/>
      <c r="U247" s="31"/>
      <c r="V247" s="33"/>
      <c r="W247" s="31"/>
      <c r="X247" s="33"/>
      <c r="Y247" s="31"/>
      <c r="Z247" s="33"/>
      <c r="AA247" s="31"/>
      <c r="AB247" s="33"/>
      <c r="AC247" s="31"/>
      <c r="AD247" s="37">
        <f t="shared" si="55"/>
        <v>1.1003948110001081</v>
      </c>
      <c r="AE247" s="44">
        <f t="shared" si="50"/>
        <v>0.25362318299994402</v>
      </c>
      <c r="AF247" s="44">
        <f t="shared" si="51"/>
        <v>0.10506177100000991</v>
      </c>
      <c r="AG247" s="44">
        <f t="shared" si="52"/>
        <v>0.18068531399990007</v>
      </c>
      <c r="AH247" s="44">
        <f t="shared" si="53"/>
        <v>0.20334932200013012</v>
      </c>
      <c r="AI247" s="44">
        <f t="shared" si="54"/>
        <v>0.11763281100001999</v>
      </c>
      <c r="AJ247" s="46">
        <f>X316-W316</f>
        <v>0.33731546600007078</v>
      </c>
      <c r="AK247" s="31"/>
      <c r="AL247" s="47">
        <f t="shared" si="56"/>
        <v>2.7284336000094056E-2</v>
      </c>
      <c r="AM247" s="47">
        <f t="shared" si="57"/>
        <v>3.2237501000049962E-2</v>
      </c>
      <c r="AN247" s="47">
        <f t="shared" si="58"/>
        <v>6.4180258000080093E-2</v>
      </c>
      <c r="AO247" s="47">
        <f t="shared" si="59"/>
        <v>4.3840937999899854E-2</v>
      </c>
      <c r="AP247" s="47">
        <f t="shared" si="60"/>
        <v>2.3700156999890032E-2</v>
      </c>
      <c r="AQ247" s="47">
        <f t="shared" si="61"/>
        <v>4.879922000008996E-2</v>
      </c>
      <c r="AR247" s="33"/>
      <c r="AS247" s="31"/>
      <c r="AT247" s="33"/>
      <c r="AU247" s="31"/>
      <c r="AV247" s="33"/>
      <c r="AW247" s="31"/>
      <c r="AX247" s="33"/>
      <c r="AY247" s="31"/>
      <c r="AZ247" s="33"/>
      <c r="BA247" s="31"/>
      <c r="BB247" s="33"/>
      <c r="BC247" s="31"/>
      <c r="BD247" s="33"/>
      <c r="BE247" s="31"/>
    </row>
    <row r="248" spans="1:57" x14ac:dyDescent="0.25">
      <c r="A248" s="13" t="s">
        <v>21</v>
      </c>
      <c r="B248">
        <v>6</v>
      </c>
      <c r="C248">
        <v>40</v>
      </c>
      <c r="D248" s="32">
        <v>0.93549411000003602</v>
      </c>
      <c r="E248" s="30">
        <v>1.0020380690000299</v>
      </c>
      <c r="F248" s="32">
        <v>1.20306827900003</v>
      </c>
      <c r="G248" s="30">
        <v>1.2612510389999401</v>
      </c>
      <c r="H248" s="32">
        <v>1.34792004899986</v>
      </c>
      <c r="I248" s="30">
        <v>1.4304465589998401</v>
      </c>
      <c r="J248" s="32">
        <v>1.5750614569999399</v>
      </c>
      <c r="K248" s="30">
        <v>1.6452940589999701</v>
      </c>
      <c r="L248" s="32">
        <v>1.81069296700002</v>
      </c>
      <c r="M248" s="30">
        <v>1.85760192399993</v>
      </c>
      <c r="N248" s="32">
        <v>1.94386093499997</v>
      </c>
      <c r="O248" s="30">
        <v>2.0152966119999198</v>
      </c>
      <c r="P248" s="32"/>
      <c r="Q248" s="30"/>
      <c r="R248" s="32"/>
      <c r="S248" s="30"/>
      <c r="T248" s="32"/>
      <c r="U248" s="30"/>
      <c r="V248" s="32"/>
      <c r="W248" s="30"/>
      <c r="X248" s="32"/>
      <c r="Y248" s="30"/>
      <c r="Z248" s="32"/>
      <c r="AA248" s="30"/>
      <c r="AB248" s="32"/>
      <c r="AC248" s="30"/>
      <c r="AD248" s="37">
        <f t="shared" si="55"/>
        <v>1.0798025019998838</v>
      </c>
      <c r="AE248" s="44">
        <f t="shared" si="50"/>
        <v>0.2010302100000001</v>
      </c>
      <c r="AF248" s="44">
        <f t="shared" si="51"/>
        <v>8.6669009999919888E-2</v>
      </c>
      <c r="AG248" s="44">
        <f t="shared" si="52"/>
        <v>0.14461489800009986</v>
      </c>
      <c r="AH248" s="44">
        <f t="shared" si="53"/>
        <v>0.16539890800004997</v>
      </c>
      <c r="AI248" s="44">
        <f t="shared" si="54"/>
        <v>8.6259011000040076E-2</v>
      </c>
      <c r="AJ248" s="46">
        <f>X317-W317</f>
        <v>0.38568984299991005</v>
      </c>
      <c r="AK248" s="30"/>
      <c r="AL248" s="47">
        <f t="shared" si="56"/>
        <v>6.654395899999388E-2</v>
      </c>
      <c r="AM248" s="47">
        <f t="shared" si="57"/>
        <v>5.8182759999910072E-2</v>
      </c>
      <c r="AN248" s="47">
        <f t="shared" si="58"/>
        <v>8.2526509999980124E-2</v>
      </c>
      <c r="AO248" s="47">
        <f t="shared" si="59"/>
        <v>7.023260200003012E-2</v>
      </c>
      <c r="AP248" s="47">
        <f t="shared" si="60"/>
        <v>4.6908956999909934E-2</v>
      </c>
      <c r="AQ248" s="47">
        <f t="shared" si="61"/>
        <v>7.1435676999949793E-2</v>
      </c>
      <c r="AR248" s="32"/>
      <c r="AS248" s="30"/>
      <c r="AT248" s="32"/>
      <c r="AU248" s="30"/>
      <c r="AV248" s="32"/>
      <c r="AW248" s="30"/>
      <c r="AX248" s="32"/>
      <c r="AY248" s="30"/>
      <c r="AZ248" s="32"/>
      <c r="BA248" s="30"/>
      <c r="BB248" s="32"/>
      <c r="BC248" s="30"/>
      <c r="BD248" s="32"/>
      <c r="BE248" s="30"/>
    </row>
    <row r="249" spans="1:57" x14ac:dyDescent="0.25">
      <c r="A249" s="13" t="s">
        <v>21</v>
      </c>
      <c r="B249">
        <v>6</v>
      </c>
      <c r="C249">
        <v>41</v>
      </c>
      <c r="D249" s="33">
        <v>1.0103737009999301</v>
      </c>
      <c r="E249" s="31">
        <v>1.06667890599987</v>
      </c>
      <c r="F249" s="33">
        <v>1.31854989599992</v>
      </c>
      <c r="G249" s="31">
        <v>1.375931928</v>
      </c>
      <c r="H249" s="33">
        <v>1.4783456259999599</v>
      </c>
      <c r="I249" s="31">
        <v>1.5460150530000101</v>
      </c>
      <c r="J249" s="33">
        <v>1.74663604300008</v>
      </c>
      <c r="K249" s="31">
        <v>1.7932134370000701</v>
      </c>
      <c r="L249" s="33">
        <v>2.02384026000004</v>
      </c>
      <c r="M249" s="31">
        <v>2.0802651040000901</v>
      </c>
      <c r="N249" s="33">
        <v>2.1784738020000902</v>
      </c>
      <c r="O249" s="31">
        <v>2.2348282810000901</v>
      </c>
      <c r="P249" s="33"/>
      <c r="Q249" s="31"/>
      <c r="R249" s="33"/>
      <c r="S249" s="31"/>
      <c r="T249" s="33"/>
      <c r="U249" s="31"/>
      <c r="V249" s="33"/>
      <c r="W249" s="31"/>
      <c r="X249" s="33"/>
      <c r="Y249" s="31"/>
      <c r="Z249" s="33"/>
      <c r="AA249" s="31"/>
      <c r="AB249" s="33"/>
      <c r="AC249" s="31"/>
      <c r="AD249" s="37">
        <f t="shared" si="55"/>
        <v>1.2244545800001601</v>
      </c>
      <c r="AE249" s="44">
        <f t="shared" si="50"/>
        <v>0.25187099000004998</v>
      </c>
      <c r="AF249" s="44">
        <f t="shared" si="51"/>
        <v>0.10241369799995992</v>
      </c>
      <c r="AG249" s="44">
        <f t="shared" si="52"/>
        <v>0.20062099000006994</v>
      </c>
      <c r="AH249" s="44">
        <f t="shared" si="53"/>
        <v>0.23062682299996995</v>
      </c>
      <c r="AI249" s="44">
        <f t="shared" si="54"/>
        <v>9.8208698000000094E-2</v>
      </c>
      <c r="AJ249" s="46">
        <f>X318-W318</f>
        <v>0.32399265499998009</v>
      </c>
      <c r="AK249" s="31"/>
      <c r="AL249" s="47">
        <f t="shared" si="56"/>
        <v>5.6305204999939962E-2</v>
      </c>
      <c r="AM249" s="47">
        <f t="shared" si="57"/>
        <v>5.7382032000079963E-2</v>
      </c>
      <c r="AN249" s="47">
        <f t="shared" si="58"/>
        <v>6.7669427000050186E-2</v>
      </c>
      <c r="AO249" s="47">
        <f t="shared" si="59"/>
        <v>4.6577393999990058E-2</v>
      </c>
      <c r="AP249" s="47">
        <f t="shared" si="60"/>
        <v>5.6424844000050101E-2</v>
      </c>
      <c r="AQ249" s="47">
        <f t="shared" si="61"/>
        <v>5.6354478999999902E-2</v>
      </c>
      <c r="AR249" s="33"/>
      <c r="AS249" s="31"/>
      <c r="AT249" s="33"/>
      <c r="AU249" s="31"/>
      <c r="AV249" s="33"/>
      <c r="AW249" s="31"/>
      <c r="AX249" s="33"/>
      <c r="AY249" s="31"/>
      <c r="AZ249" s="33"/>
      <c r="BA249" s="31"/>
      <c r="BB249" s="33"/>
      <c r="BC249" s="31"/>
      <c r="BD249" s="33"/>
      <c r="BE249" s="31"/>
    </row>
    <row r="250" spans="1:57" x14ac:dyDescent="0.25">
      <c r="A250" s="13" t="s">
        <v>21</v>
      </c>
      <c r="B250">
        <v>6</v>
      </c>
      <c r="C250">
        <v>42</v>
      </c>
      <c r="D250" s="32">
        <v>1.1306375120000201</v>
      </c>
      <c r="E250" s="30">
        <v>1.182596719</v>
      </c>
      <c r="F250" s="32">
        <v>1.45007238999983</v>
      </c>
      <c r="G250" s="30">
        <v>1.49240125899996</v>
      </c>
      <c r="H250" s="32">
        <v>1.5957757819999101</v>
      </c>
      <c r="I250" s="30">
        <v>1.66192233799984</v>
      </c>
      <c r="J250" s="32">
        <v>1.8510532779998801</v>
      </c>
      <c r="K250" s="30">
        <v>1.8978711419999801</v>
      </c>
      <c r="L250" s="32">
        <v>2.1253358799999602</v>
      </c>
      <c r="M250" s="30">
        <v>2.1611312979998698</v>
      </c>
      <c r="N250" s="32">
        <v>2.2478708809999199</v>
      </c>
      <c r="O250" s="30">
        <v>2.3153875469999998</v>
      </c>
      <c r="P250" s="32"/>
      <c r="Q250" s="30"/>
      <c r="R250" s="32"/>
      <c r="S250" s="30"/>
      <c r="T250" s="32"/>
      <c r="U250" s="30"/>
      <c r="V250" s="32"/>
      <c r="W250" s="30"/>
      <c r="X250" s="32"/>
      <c r="Y250" s="30"/>
      <c r="Z250" s="32"/>
      <c r="AA250" s="30"/>
      <c r="AB250" s="32"/>
      <c r="AC250" s="30"/>
      <c r="AD250" s="37">
        <f t="shared" si="55"/>
        <v>1.1847500349999798</v>
      </c>
      <c r="AE250" s="44">
        <f t="shared" si="50"/>
        <v>0.26747567099983005</v>
      </c>
      <c r="AF250" s="44">
        <f t="shared" si="51"/>
        <v>0.10337452299995009</v>
      </c>
      <c r="AG250" s="44">
        <f t="shared" si="52"/>
        <v>0.18913094000004005</v>
      </c>
      <c r="AH250" s="44">
        <f t="shared" si="53"/>
        <v>0.22746473799998013</v>
      </c>
      <c r="AI250" s="44">
        <f t="shared" si="54"/>
        <v>8.6739583000050136E-2</v>
      </c>
      <c r="AJ250" s="46">
        <f>X319-W319</f>
        <v>0.40611286700004978</v>
      </c>
      <c r="AK250" s="30"/>
      <c r="AL250" s="47">
        <f t="shared" si="56"/>
        <v>5.1959206999979912E-2</v>
      </c>
      <c r="AM250" s="47">
        <f t="shared" si="57"/>
        <v>4.2328869000129998E-2</v>
      </c>
      <c r="AN250" s="47">
        <f t="shared" si="58"/>
        <v>6.6146555999929912E-2</v>
      </c>
      <c r="AO250" s="47">
        <f t="shared" si="59"/>
        <v>4.6817864000100018E-2</v>
      </c>
      <c r="AP250" s="47">
        <f t="shared" si="60"/>
        <v>3.5795417999909596E-2</v>
      </c>
      <c r="AQ250" s="47">
        <f t="shared" si="61"/>
        <v>6.7516666000079884E-2</v>
      </c>
      <c r="AR250" s="32"/>
      <c r="AS250" s="30"/>
      <c r="AT250" s="32"/>
      <c r="AU250" s="30"/>
      <c r="AV250" s="32"/>
      <c r="AW250" s="30"/>
      <c r="AX250" s="32"/>
      <c r="AY250" s="30"/>
      <c r="AZ250" s="32"/>
      <c r="BA250" s="30"/>
      <c r="BB250" s="32"/>
      <c r="BC250" s="30"/>
      <c r="BD250" s="32"/>
      <c r="BE250" s="30"/>
    </row>
    <row r="251" spans="1:57" x14ac:dyDescent="0.25">
      <c r="A251" s="13" t="s">
        <v>21</v>
      </c>
      <c r="B251">
        <v>6</v>
      </c>
      <c r="C251">
        <v>43</v>
      </c>
      <c r="D251" s="33">
        <v>1.32705812900007</v>
      </c>
      <c r="E251" s="31">
        <v>1.3824982790001701</v>
      </c>
      <c r="F251" s="33">
        <v>1.67571052200014</v>
      </c>
      <c r="G251" s="31">
        <v>1.7162442690000701</v>
      </c>
      <c r="H251" s="33">
        <v>1.820701353</v>
      </c>
      <c r="I251" s="31">
        <v>1.8862201550000399</v>
      </c>
      <c r="J251" s="33">
        <v>2.0636561450000901</v>
      </c>
      <c r="K251" s="31">
        <v>2.1216821350001198</v>
      </c>
      <c r="L251" s="33">
        <v>2.3173529160001101</v>
      </c>
      <c r="M251" s="31">
        <v>2.3488183840001899</v>
      </c>
      <c r="N251" s="33">
        <v>2.4369025510000002</v>
      </c>
      <c r="O251" s="31">
        <v>2.5032136450001801</v>
      </c>
      <c r="P251" s="33"/>
      <c r="Q251" s="31"/>
      <c r="R251" s="33"/>
      <c r="S251" s="31"/>
      <c r="T251" s="33"/>
      <c r="U251" s="31"/>
      <c r="V251" s="33"/>
      <c r="W251" s="31"/>
      <c r="X251" s="33"/>
      <c r="Y251" s="31"/>
      <c r="Z251" s="33"/>
      <c r="AA251" s="31"/>
      <c r="AB251" s="33"/>
      <c r="AC251" s="31"/>
      <c r="AD251" s="37">
        <f t="shared" si="55"/>
        <v>1.17615551600011</v>
      </c>
      <c r="AE251" s="44">
        <f t="shared" si="50"/>
        <v>0.29321224299996995</v>
      </c>
      <c r="AF251" s="44">
        <f t="shared" si="51"/>
        <v>0.10445708399992992</v>
      </c>
      <c r="AG251" s="44">
        <f t="shared" si="52"/>
        <v>0.17743599000005017</v>
      </c>
      <c r="AH251" s="44">
        <f t="shared" si="53"/>
        <v>0.19567078099999025</v>
      </c>
      <c r="AI251" s="44">
        <f t="shared" si="54"/>
        <v>8.8084166999810254E-2</v>
      </c>
      <c r="AJ251" s="46">
        <f>V299-U299</f>
        <v>0.70563979300000312</v>
      </c>
      <c r="AK251" s="31"/>
      <c r="AL251" s="47">
        <f t="shared" si="56"/>
        <v>5.5440150000100052E-2</v>
      </c>
      <c r="AM251" s="47">
        <f t="shared" si="57"/>
        <v>4.0533746999930065E-2</v>
      </c>
      <c r="AN251" s="47">
        <f t="shared" si="58"/>
        <v>6.55188020000399E-2</v>
      </c>
      <c r="AO251" s="47">
        <f t="shared" si="59"/>
        <v>5.8025990000029726E-2</v>
      </c>
      <c r="AP251" s="47">
        <f t="shared" si="60"/>
        <v>3.1465468000079877E-2</v>
      </c>
      <c r="AQ251" s="47">
        <f t="shared" si="61"/>
        <v>6.6311094000179871E-2</v>
      </c>
      <c r="AR251" s="33"/>
      <c r="AS251" s="31"/>
      <c r="AT251" s="33"/>
      <c r="AU251" s="31"/>
      <c r="AV251" s="33"/>
      <c r="AW251" s="31"/>
      <c r="AX251" s="33"/>
      <c r="AY251" s="31"/>
      <c r="AZ251" s="33"/>
      <c r="BA251" s="31"/>
      <c r="BB251" s="33"/>
      <c r="BC251" s="31"/>
      <c r="BD251" s="33"/>
      <c r="BE251" s="31"/>
    </row>
    <row r="252" spans="1:57" x14ac:dyDescent="0.25">
      <c r="A252" s="13" t="s">
        <v>21</v>
      </c>
      <c r="B252">
        <v>6</v>
      </c>
      <c r="C252">
        <v>44</v>
      </c>
      <c r="D252" s="32">
        <v>0.78787274599994805</v>
      </c>
      <c r="E252" s="30">
        <v>0.83874095399983095</v>
      </c>
      <c r="F252" s="32">
        <v>1.1256133329998099</v>
      </c>
      <c r="G252" s="30">
        <v>1.1604818749999499</v>
      </c>
      <c r="H252" s="32">
        <v>1.27258786399988</v>
      </c>
      <c r="I252" s="30">
        <v>1.32825359399998</v>
      </c>
      <c r="J252" s="32">
        <v>1.5007119769998001</v>
      </c>
      <c r="K252" s="30">
        <v>1.5665333849999501</v>
      </c>
      <c r="L252" s="32">
        <v>1.7601155719999</v>
      </c>
      <c r="M252" s="30">
        <v>1.7925619789998499</v>
      </c>
      <c r="N252" s="32">
        <v>1.8943639569999899</v>
      </c>
      <c r="O252" s="30">
        <v>1.9477103119997901</v>
      </c>
      <c r="P252" s="32"/>
      <c r="Q252" s="30"/>
      <c r="R252" s="32"/>
      <c r="S252" s="30"/>
      <c r="T252" s="32"/>
      <c r="U252" s="30"/>
      <c r="V252" s="32"/>
      <c r="W252" s="30"/>
      <c r="X252" s="32"/>
      <c r="Y252" s="30"/>
      <c r="Z252" s="32"/>
      <c r="AA252" s="30"/>
      <c r="AB252" s="32"/>
      <c r="AC252" s="30"/>
      <c r="AD252" s="37">
        <f t="shared" si="55"/>
        <v>1.1598375659998421</v>
      </c>
      <c r="AE252" s="44">
        <f t="shared" si="50"/>
        <v>0.28687237899997897</v>
      </c>
      <c r="AF252" s="44">
        <f t="shared" si="51"/>
        <v>0.11210598899993007</v>
      </c>
      <c r="AG252" s="44">
        <f t="shared" si="52"/>
        <v>0.17245838299982008</v>
      </c>
      <c r="AH252" s="44">
        <f t="shared" si="53"/>
        <v>0.19358218699994989</v>
      </c>
      <c r="AI252" s="44">
        <f t="shared" si="54"/>
        <v>0.10180197800014001</v>
      </c>
      <c r="AJ252" s="46">
        <f>V300-U300</f>
        <v>0.63936803300020983</v>
      </c>
      <c r="AK252" s="30"/>
      <c r="AL252" s="47">
        <f t="shared" si="56"/>
        <v>5.0868207999882897E-2</v>
      </c>
      <c r="AM252" s="47">
        <f t="shared" si="57"/>
        <v>3.4868542000140001E-2</v>
      </c>
      <c r="AN252" s="47">
        <f t="shared" si="58"/>
        <v>5.56657300001E-2</v>
      </c>
      <c r="AO252" s="47">
        <f t="shared" si="59"/>
        <v>6.5821408000150017E-2</v>
      </c>
      <c r="AP252" s="47">
        <f t="shared" si="60"/>
        <v>3.2446406999949939E-2</v>
      </c>
      <c r="AQ252" s="47">
        <f t="shared" si="61"/>
        <v>5.3346354999800116E-2</v>
      </c>
      <c r="AR252" s="32"/>
      <c r="AS252" s="30"/>
      <c r="AT252" s="32"/>
      <c r="AU252" s="30"/>
      <c r="AV252" s="32"/>
      <c r="AW252" s="30"/>
      <c r="AX252" s="32"/>
      <c r="AY252" s="30"/>
      <c r="AZ252" s="32"/>
      <c r="BA252" s="30"/>
      <c r="BB252" s="32"/>
      <c r="BC252" s="30"/>
      <c r="BD252" s="32"/>
      <c r="BE252" s="30"/>
    </row>
    <row r="253" spans="1:57" x14ac:dyDescent="0.25">
      <c r="A253" s="13" t="s">
        <v>21</v>
      </c>
      <c r="B253">
        <v>6</v>
      </c>
      <c r="C253">
        <v>45</v>
      </c>
      <c r="D253" s="33">
        <v>0.75914218699995195</v>
      </c>
      <c r="E253" s="31">
        <v>0.80968218899988598</v>
      </c>
      <c r="F253" s="33">
        <v>1.0968211990000301</v>
      </c>
      <c r="G253" s="31">
        <v>1.1200589069999201</v>
      </c>
      <c r="H253" s="33">
        <v>1.218565312</v>
      </c>
      <c r="I253" s="31">
        <v>1.2893018749998599</v>
      </c>
      <c r="J253" s="33">
        <v>1.46690864699985</v>
      </c>
      <c r="K253" s="31">
        <v>1.5250243240000101</v>
      </c>
      <c r="L253" s="33">
        <v>1.73380364700005</v>
      </c>
      <c r="M253" s="31">
        <v>1.7758332819998901</v>
      </c>
      <c r="N253" s="33">
        <v>1.89302463600006</v>
      </c>
      <c r="O253" s="31">
        <v>1.94315192699991</v>
      </c>
      <c r="P253" s="33"/>
      <c r="Q253" s="31"/>
      <c r="R253" s="33"/>
      <c r="S253" s="31"/>
      <c r="T253" s="33"/>
      <c r="U253" s="31"/>
      <c r="V253" s="33"/>
      <c r="W253" s="31"/>
      <c r="X253" s="33"/>
      <c r="Y253" s="31"/>
      <c r="Z253" s="33"/>
      <c r="AA253" s="31"/>
      <c r="AB253" s="33"/>
      <c r="AC253" s="31"/>
      <c r="AD253" s="37">
        <f t="shared" si="55"/>
        <v>1.1840097399999581</v>
      </c>
      <c r="AE253" s="44">
        <f t="shared" si="50"/>
        <v>0.28713901000014408</v>
      </c>
      <c r="AF253" s="44">
        <f t="shared" si="51"/>
        <v>9.85064050000799E-2</v>
      </c>
      <c r="AG253" s="44">
        <f t="shared" si="52"/>
        <v>0.17760677199999009</v>
      </c>
      <c r="AH253" s="44">
        <f t="shared" si="53"/>
        <v>0.20877932300003987</v>
      </c>
      <c r="AI253" s="44">
        <f t="shared" si="54"/>
        <v>0.11719135400016989</v>
      </c>
      <c r="AJ253" s="46">
        <f>V301-U301</f>
        <v>0.51432844300000014</v>
      </c>
      <c r="AK253" s="31"/>
      <c r="AL253" s="47">
        <f t="shared" si="56"/>
        <v>5.0540001999934026E-2</v>
      </c>
      <c r="AM253" s="47">
        <f t="shared" si="57"/>
        <v>2.323770799989E-2</v>
      </c>
      <c r="AN253" s="47">
        <f t="shared" si="58"/>
        <v>7.0736562999859975E-2</v>
      </c>
      <c r="AO253" s="47">
        <f t="shared" si="59"/>
        <v>5.8115677000160071E-2</v>
      </c>
      <c r="AP253" s="47">
        <f t="shared" si="60"/>
        <v>4.2029634999840138E-2</v>
      </c>
      <c r="AQ253" s="47">
        <f t="shared" si="61"/>
        <v>5.0127290999850027E-2</v>
      </c>
      <c r="AR253" s="33"/>
      <c r="AS253" s="31"/>
      <c r="AT253" s="33"/>
      <c r="AU253" s="31"/>
      <c r="AV253" s="33"/>
      <c r="AW253" s="31"/>
      <c r="AX253" s="33"/>
      <c r="AY253" s="31"/>
      <c r="AZ253" s="33"/>
      <c r="BA253" s="31"/>
      <c r="BB253" s="33"/>
      <c r="BC253" s="31"/>
      <c r="BD253" s="33"/>
      <c r="BE253" s="31"/>
    </row>
    <row r="254" spans="1:57" s="2" customFormat="1" x14ac:dyDescent="0.25">
      <c r="A254" s="9" t="s">
        <v>21</v>
      </c>
      <c r="B254" s="2">
        <v>6</v>
      </c>
      <c r="C254" s="2">
        <v>46</v>
      </c>
      <c r="D254" s="32">
        <v>21.627832193999801</v>
      </c>
      <c r="E254" s="30">
        <v>21.679762177999901</v>
      </c>
      <c r="F254" s="32">
        <v>21.9070997829999</v>
      </c>
      <c r="G254" s="30">
        <v>21.953834470999901</v>
      </c>
      <c r="H254" s="32">
        <v>22.0416447819998</v>
      </c>
      <c r="I254" s="30">
        <v>22.108477595999801</v>
      </c>
      <c r="J254" s="32">
        <v>22.310225458999799</v>
      </c>
      <c r="K254" s="30">
        <v>22.359008430999801</v>
      </c>
      <c r="L254" s="32">
        <v>22.565319677999899</v>
      </c>
      <c r="M254" s="30">
        <v>22.597404888</v>
      </c>
      <c r="N254" s="32">
        <v>22.710081709999901</v>
      </c>
      <c r="O254" s="30">
        <v>22.7643323349998</v>
      </c>
      <c r="P254" s="32"/>
      <c r="Q254" s="30"/>
      <c r="R254" s="32"/>
      <c r="S254" s="30"/>
      <c r="T254" s="32"/>
      <c r="U254" s="30"/>
      <c r="V254" s="32"/>
      <c r="W254" s="30"/>
      <c r="X254" s="32"/>
      <c r="Y254" s="30"/>
      <c r="Z254" s="32"/>
      <c r="AA254" s="30"/>
      <c r="AB254" s="32"/>
      <c r="AC254" s="30"/>
      <c r="AD254" s="37">
        <f t="shared" si="55"/>
        <v>1.1365001409999991</v>
      </c>
      <c r="AE254" s="44">
        <f t="shared" si="50"/>
        <v>0.22733760499999889</v>
      </c>
      <c r="AF254" s="44">
        <f t="shared" si="51"/>
        <v>8.7810310999898888E-2</v>
      </c>
      <c r="AG254" s="44">
        <f t="shared" si="52"/>
        <v>0.20174786299999781</v>
      </c>
      <c r="AH254" s="44">
        <f t="shared" si="53"/>
        <v>0.20631124700009806</v>
      </c>
      <c r="AI254" s="44">
        <f t="shared" si="54"/>
        <v>0.11267682199990148</v>
      </c>
      <c r="AJ254" s="46">
        <f>V302-U302</f>
        <v>0.57953177500008035</v>
      </c>
      <c r="AK254" s="30"/>
      <c r="AL254" s="47">
        <f t="shared" si="56"/>
        <v>5.1929984000100404E-2</v>
      </c>
      <c r="AM254" s="47">
        <f t="shared" si="57"/>
        <v>4.6734688000000801E-2</v>
      </c>
      <c r="AN254" s="47">
        <f t="shared" si="58"/>
        <v>6.6832814000001406E-2</v>
      </c>
      <c r="AO254" s="47">
        <f t="shared" si="59"/>
        <v>4.8782972000001479E-2</v>
      </c>
      <c r="AP254" s="47">
        <f t="shared" si="60"/>
        <v>3.2085210000101227E-2</v>
      </c>
      <c r="AQ254" s="47">
        <f t="shared" si="61"/>
        <v>5.4250624999898633E-2</v>
      </c>
      <c r="AR254" s="32"/>
      <c r="AS254" s="30"/>
      <c r="AT254" s="32"/>
      <c r="AU254" s="30"/>
      <c r="AV254" s="32"/>
      <c r="AW254" s="30"/>
      <c r="AX254" s="32"/>
      <c r="AY254" s="30"/>
      <c r="AZ254" s="32"/>
      <c r="BA254" s="30"/>
      <c r="BB254" s="32"/>
      <c r="BC254" s="30"/>
      <c r="BD254" s="32"/>
      <c r="BE254" s="30"/>
    </row>
    <row r="255" spans="1:57" s="2" customFormat="1" x14ac:dyDescent="0.25">
      <c r="A255" s="9" t="s">
        <v>21</v>
      </c>
      <c r="B255" s="2">
        <v>6</v>
      </c>
      <c r="C255" s="2">
        <v>47</v>
      </c>
      <c r="D255" s="33">
        <v>7.6720994779998302</v>
      </c>
      <c r="E255" s="31">
        <v>7.7108124469998502</v>
      </c>
      <c r="F255" s="33">
        <v>7.9649085399998896</v>
      </c>
      <c r="G255" s="31">
        <v>7.9975984870000003</v>
      </c>
      <c r="H255" s="33">
        <v>8.0974151539999095</v>
      </c>
      <c r="I255" s="31">
        <v>8.1397688519998592</v>
      </c>
      <c r="J255" s="33">
        <v>8.3696951539998192</v>
      </c>
      <c r="K255" s="31">
        <v>8.4520293729999594</v>
      </c>
      <c r="L255" s="33">
        <v>8.6396201029999702</v>
      </c>
      <c r="M255" s="31">
        <v>8.6762269249998099</v>
      </c>
      <c r="N255" s="33">
        <v>8.7631265609997993</v>
      </c>
      <c r="O255" s="31">
        <v>8.8308340599999102</v>
      </c>
      <c r="P255" s="33"/>
      <c r="Q255" s="31"/>
      <c r="R255" s="33"/>
      <c r="S255" s="31"/>
      <c r="T255" s="33"/>
      <c r="U255" s="31"/>
      <c r="V255" s="33"/>
      <c r="W255" s="31"/>
      <c r="X255" s="33"/>
      <c r="Y255" s="31"/>
      <c r="Z255" s="33"/>
      <c r="AA255" s="31"/>
      <c r="AB255" s="33"/>
      <c r="AC255" s="31"/>
      <c r="AD255" s="37">
        <f t="shared" si="55"/>
        <v>1.1587345820000801</v>
      </c>
      <c r="AE255" s="44">
        <f t="shared" si="50"/>
        <v>0.25409609300003932</v>
      </c>
      <c r="AF255" s="44">
        <f t="shared" si="51"/>
        <v>9.9816666999909209E-2</v>
      </c>
      <c r="AG255" s="44">
        <f t="shared" si="52"/>
        <v>0.22992630199996</v>
      </c>
      <c r="AH255" s="44">
        <f t="shared" si="53"/>
        <v>0.18759073000001081</v>
      </c>
      <c r="AI255" s="44">
        <f t="shared" si="54"/>
        <v>8.68996359999894E-2</v>
      </c>
      <c r="AJ255" s="46">
        <f>V303-U303</f>
        <v>0.58517849000008937</v>
      </c>
      <c r="AK255" s="31"/>
      <c r="AL255" s="47">
        <f t="shared" si="56"/>
        <v>3.8712969000020081E-2</v>
      </c>
      <c r="AM255" s="47">
        <f t="shared" si="57"/>
        <v>3.2689947000110742E-2</v>
      </c>
      <c r="AN255" s="47">
        <f t="shared" si="58"/>
        <v>4.2353697999949702E-2</v>
      </c>
      <c r="AO255" s="47">
        <f t="shared" si="59"/>
        <v>8.2334219000140152E-2</v>
      </c>
      <c r="AP255" s="47">
        <f t="shared" si="60"/>
        <v>3.6606821999839667E-2</v>
      </c>
      <c r="AQ255" s="47">
        <f t="shared" si="61"/>
        <v>6.7707499000110971E-2</v>
      </c>
      <c r="AR255" s="33"/>
      <c r="AS255" s="31"/>
      <c r="AT255" s="33"/>
      <c r="AU255" s="31"/>
      <c r="AV255" s="33"/>
      <c r="AW255" s="31"/>
      <c r="AX255" s="33"/>
      <c r="AY255" s="31"/>
      <c r="AZ255" s="33"/>
      <c r="BA255" s="31"/>
      <c r="BB255" s="33"/>
      <c r="BC255" s="31"/>
      <c r="BD255" s="33"/>
      <c r="BE255" s="31"/>
    </row>
    <row r="256" spans="1:57" s="2" customFormat="1" x14ac:dyDescent="0.25">
      <c r="A256" s="9" t="s">
        <v>21</v>
      </c>
      <c r="B256" s="2">
        <v>6</v>
      </c>
      <c r="C256" s="2">
        <v>48</v>
      </c>
      <c r="D256" s="32">
        <v>1.04843843699995</v>
      </c>
      <c r="E256" s="30">
        <v>1.0844924489999801</v>
      </c>
      <c r="F256" s="32">
        <v>1.40894296700003</v>
      </c>
      <c r="G256" s="30">
        <v>1.4645512499998801</v>
      </c>
      <c r="H256" s="32">
        <v>1.56356228999993</v>
      </c>
      <c r="I256" s="30">
        <v>1.61936911399993</v>
      </c>
      <c r="J256" s="32">
        <v>1.8708435399998899</v>
      </c>
      <c r="K256" s="30">
        <v>1.92921968599989</v>
      </c>
      <c r="L256" s="32">
        <v>2.2579541200000199</v>
      </c>
      <c r="M256" s="30">
        <v>2.2974260900000401</v>
      </c>
      <c r="N256" s="32">
        <v>2.3965933320000601</v>
      </c>
      <c r="O256" s="30">
        <v>2.4668849469999201</v>
      </c>
      <c r="P256" s="32"/>
      <c r="Q256" s="30"/>
      <c r="R256" s="32"/>
      <c r="S256" s="30"/>
      <c r="T256" s="32"/>
      <c r="U256" s="30"/>
      <c r="V256" s="32"/>
      <c r="W256" s="30"/>
      <c r="X256" s="32"/>
      <c r="Y256" s="30"/>
      <c r="Z256" s="32"/>
      <c r="AA256" s="30"/>
      <c r="AB256" s="32"/>
      <c r="AC256" s="30"/>
      <c r="AD256" s="37">
        <f t="shared" si="55"/>
        <v>1.4184465099999701</v>
      </c>
      <c r="AE256" s="44">
        <f t="shared" si="50"/>
        <v>0.32445051800004987</v>
      </c>
      <c r="AF256" s="44">
        <f t="shared" si="51"/>
        <v>9.9011040000049899E-2</v>
      </c>
      <c r="AG256" s="44">
        <f t="shared" si="52"/>
        <v>0.25147442599995995</v>
      </c>
      <c r="AH256" s="44">
        <f t="shared" si="53"/>
        <v>0.32873443400012992</v>
      </c>
      <c r="AI256" s="44">
        <f t="shared" si="54"/>
        <v>9.9167242000020028E-2</v>
      </c>
      <c r="AJ256" s="46">
        <f>V304-U304</f>
        <v>0.63665317699997015</v>
      </c>
      <c r="AK256" s="30"/>
      <c r="AL256" s="47">
        <f t="shared" si="56"/>
        <v>3.6054012000030111E-2</v>
      </c>
      <c r="AM256" s="47">
        <f t="shared" si="57"/>
        <v>5.56082829998501E-2</v>
      </c>
      <c r="AN256" s="47">
        <f t="shared" si="58"/>
        <v>5.5806824000000033E-2</v>
      </c>
      <c r="AO256" s="47">
        <f t="shared" si="59"/>
        <v>5.8376146000000073E-2</v>
      </c>
      <c r="AP256" s="47">
        <f t="shared" si="60"/>
        <v>3.9471970000020118E-2</v>
      </c>
      <c r="AQ256" s="47">
        <f t="shared" si="61"/>
        <v>7.029161499986003E-2</v>
      </c>
      <c r="AR256" s="32"/>
      <c r="AS256" s="30"/>
      <c r="AT256" s="32"/>
      <c r="AU256" s="30"/>
      <c r="AV256" s="32"/>
      <c r="AW256" s="30"/>
      <c r="AX256" s="32"/>
      <c r="AY256" s="30"/>
      <c r="AZ256" s="32"/>
      <c r="BA256" s="30"/>
      <c r="BB256" s="32"/>
      <c r="BC256" s="30"/>
      <c r="BD256" s="32"/>
      <c r="BE256" s="30"/>
    </row>
    <row r="257" spans="1:57" s="2" customFormat="1" x14ac:dyDescent="0.25">
      <c r="A257" s="9" t="s">
        <v>21</v>
      </c>
      <c r="B257" s="2">
        <v>6</v>
      </c>
      <c r="C257" s="2">
        <v>49</v>
      </c>
      <c r="D257" s="33">
        <v>1.39208916699999</v>
      </c>
      <c r="E257" s="31">
        <v>1.43571088399994</v>
      </c>
      <c r="F257" s="33">
        <v>1.88319499999988</v>
      </c>
      <c r="G257" s="31">
        <v>1.9118355200000601</v>
      </c>
      <c r="H257" s="33">
        <v>2.0122024439999602</v>
      </c>
      <c r="I257" s="31">
        <v>2.08157270700007</v>
      </c>
      <c r="J257" s="33">
        <v>2.3679492169999299</v>
      </c>
      <c r="K257" s="31">
        <v>2.4247534900000498</v>
      </c>
      <c r="L257" s="33">
        <v>2.6541623430000501</v>
      </c>
      <c r="M257" s="31">
        <v>2.7364259349999398</v>
      </c>
      <c r="N257" s="33">
        <v>2.8225821339999499</v>
      </c>
      <c r="O257" s="31">
        <v>2.9012472899998998</v>
      </c>
      <c r="P257" s="33"/>
      <c r="Q257" s="31"/>
      <c r="R257" s="33"/>
      <c r="S257" s="31"/>
      <c r="T257" s="33"/>
      <c r="U257" s="31"/>
      <c r="V257" s="33"/>
      <c r="W257" s="31"/>
      <c r="X257" s="33"/>
      <c r="Y257" s="31"/>
      <c r="Z257" s="33"/>
      <c r="AA257" s="31"/>
      <c r="AB257" s="33"/>
      <c r="AC257" s="31"/>
      <c r="AD257" s="37">
        <f t="shared" si="55"/>
        <v>1.5091581229999098</v>
      </c>
      <c r="AE257" s="44">
        <f t="shared" si="50"/>
        <v>0.44748411599994009</v>
      </c>
      <c r="AF257" s="44">
        <f t="shared" si="51"/>
        <v>0.1003669239999001</v>
      </c>
      <c r="AG257" s="44">
        <f t="shared" si="52"/>
        <v>0.28637650999985986</v>
      </c>
      <c r="AH257" s="44">
        <f t="shared" si="53"/>
        <v>0.22940885300000025</v>
      </c>
      <c r="AI257" s="44">
        <f t="shared" si="54"/>
        <v>8.6156199000010147E-2</v>
      </c>
      <c r="AJ257" s="46">
        <f>V305-U305</f>
        <v>0.62511833400004058</v>
      </c>
      <c r="AK257" s="31"/>
      <c r="AL257" s="47">
        <f t="shared" si="56"/>
        <v>4.3621716999949989E-2</v>
      </c>
      <c r="AM257" s="47">
        <f t="shared" si="57"/>
        <v>2.8640520000180025E-2</v>
      </c>
      <c r="AN257" s="47">
        <f t="shared" si="58"/>
        <v>6.9370263000109844E-2</v>
      </c>
      <c r="AO257" s="47">
        <f t="shared" si="59"/>
        <v>5.680427300011992E-2</v>
      </c>
      <c r="AP257" s="47">
        <f t="shared" si="60"/>
        <v>8.2263591999889751E-2</v>
      </c>
      <c r="AQ257" s="47">
        <f t="shared" si="61"/>
        <v>7.8665155999949832E-2</v>
      </c>
      <c r="AR257" s="33"/>
      <c r="AS257" s="31"/>
      <c r="AT257" s="33"/>
      <c r="AU257" s="31"/>
      <c r="AV257" s="33"/>
      <c r="AW257" s="31"/>
      <c r="AX257" s="33"/>
      <c r="AY257" s="31"/>
      <c r="AZ257" s="33"/>
      <c r="BA257" s="31"/>
      <c r="BB257" s="33"/>
      <c r="BC257" s="31"/>
      <c r="BD257" s="33"/>
      <c r="BE257" s="31"/>
    </row>
    <row r="258" spans="1:57" s="2" customFormat="1" x14ac:dyDescent="0.25">
      <c r="A258" s="9" t="s">
        <v>21</v>
      </c>
      <c r="B258" s="2">
        <v>6</v>
      </c>
      <c r="C258" s="2">
        <v>50</v>
      </c>
      <c r="D258" s="32">
        <v>1.1923778679999899</v>
      </c>
      <c r="E258" s="30">
        <v>1.2243102039999401</v>
      </c>
      <c r="F258" s="32">
        <v>1.5136589070000299</v>
      </c>
      <c r="G258" s="30">
        <v>1.5578533319999199</v>
      </c>
      <c r="H258" s="32">
        <v>1.6640531769999101</v>
      </c>
      <c r="I258" s="30">
        <v>1.7131180199999101</v>
      </c>
      <c r="J258" s="32">
        <v>1.96457265499998</v>
      </c>
      <c r="K258" s="30">
        <v>2.0231703120000399</v>
      </c>
      <c r="L258" s="32">
        <v>2.21466781100002</v>
      </c>
      <c r="M258" s="30">
        <v>2.26151640500006</v>
      </c>
      <c r="N258" s="32">
        <v>2.3594178119999398</v>
      </c>
      <c r="O258" s="30">
        <v>2.42755937399988</v>
      </c>
      <c r="P258" s="32"/>
      <c r="Q258" s="30"/>
      <c r="R258" s="32"/>
      <c r="S258" s="30"/>
      <c r="T258" s="32"/>
      <c r="U258" s="30"/>
      <c r="V258" s="32"/>
      <c r="W258" s="30"/>
      <c r="X258" s="32"/>
      <c r="Y258" s="30"/>
      <c r="Z258" s="32"/>
      <c r="AA258" s="30"/>
      <c r="AB258" s="32"/>
      <c r="AC258" s="30"/>
      <c r="AD258" s="37">
        <f t="shared" si="55"/>
        <v>1.2351815059998901</v>
      </c>
      <c r="AE258" s="44">
        <f t="shared" si="50"/>
        <v>0.28934870300008986</v>
      </c>
      <c r="AF258" s="44">
        <f t="shared" si="51"/>
        <v>0.10619984499999013</v>
      </c>
      <c r="AG258" s="44">
        <f t="shared" si="52"/>
        <v>0.25145463500006993</v>
      </c>
      <c r="AH258" s="44">
        <f t="shared" si="53"/>
        <v>0.19149749899998003</v>
      </c>
      <c r="AI258" s="44">
        <f t="shared" si="54"/>
        <v>9.7901406999879814E-2</v>
      </c>
      <c r="AJ258" s="46">
        <f>V306-U306</f>
        <v>0.57206113000006997</v>
      </c>
      <c r="AK258" s="30"/>
      <c r="AL258" s="47">
        <f t="shared" si="56"/>
        <v>3.1932335999950157E-2</v>
      </c>
      <c r="AM258" s="47">
        <f t="shared" si="57"/>
        <v>4.4194424999890014E-2</v>
      </c>
      <c r="AN258" s="47">
        <f t="shared" si="58"/>
        <v>4.9064843000000025E-2</v>
      </c>
      <c r="AO258" s="47">
        <f t="shared" si="59"/>
        <v>5.8597657000059922E-2</v>
      </c>
      <c r="AP258" s="47">
        <f t="shared" si="60"/>
        <v>4.6848594000040045E-2</v>
      </c>
      <c r="AQ258" s="47">
        <f t="shared" si="61"/>
        <v>6.8141561999940148E-2</v>
      </c>
      <c r="AR258" s="32"/>
      <c r="AS258" s="30"/>
      <c r="AT258" s="32"/>
      <c r="AU258" s="30"/>
      <c r="AV258" s="32"/>
      <c r="AW258" s="30"/>
      <c r="AX258" s="32"/>
      <c r="AY258" s="30"/>
      <c r="AZ258" s="32"/>
      <c r="BA258" s="30"/>
      <c r="BB258" s="32"/>
      <c r="BC258" s="30"/>
      <c r="BD258" s="32"/>
      <c r="BE258" s="30"/>
    </row>
    <row r="259" spans="1:57" s="2" customFormat="1" x14ac:dyDescent="0.25">
      <c r="A259" s="9" t="s">
        <v>21</v>
      </c>
      <c r="B259" s="2">
        <v>6</v>
      </c>
      <c r="C259" s="2">
        <v>51</v>
      </c>
      <c r="D259" s="33">
        <v>18.321943481999998</v>
      </c>
      <c r="E259" s="31">
        <v>18.3561199399998</v>
      </c>
      <c r="F259" s="33">
        <v>18.570681606999798</v>
      </c>
      <c r="G259" s="31">
        <v>18.594043117999899</v>
      </c>
      <c r="H259" s="33">
        <v>18.7088188469999</v>
      </c>
      <c r="I259" s="31">
        <v>18.748822023999899</v>
      </c>
      <c r="J259" s="33">
        <v>18.952256502999901</v>
      </c>
      <c r="K259" s="31">
        <v>18.975674003999899</v>
      </c>
      <c r="L259" s="33">
        <v>19.203404888000001</v>
      </c>
      <c r="M259" s="31">
        <v>19.237722180999899</v>
      </c>
      <c r="N259" s="33">
        <v>19.34835447</v>
      </c>
      <c r="O259" s="31">
        <v>19.404679419999798</v>
      </c>
      <c r="P259" s="33"/>
      <c r="Q259" s="31"/>
      <c r="R259" s="33"/>
      <c r="S259" s="31"/>
      <c r="T259" s="33"/>
      <c r="U259" s="31"/>
      <c r="V259" s="33"/>
      <c r="W259" s="31"/>
      <c r="X259" s="33"/>
      <c r="Y259" s="31"/>
      <c r="Z259" s="33"/>
      <c r="AA259" s="31"/>
      <c r="AB259" s="33"/>
      <c r="AC259" s="31"/>
      <c r="AD259" s="37">
        <f t="shared" si="55"/>
        <v>1.0827359379998001</v>
      </c>
      <c r="AE259" s="44">
        <f t="shared" ref="AE259:AE322" si="62">F259-E259</f>
        <v>0.21456166699999812</v>
      </c>
      <c r="AF259" s="44">
        <f t="shared" ref="AF259:AF322" si="63">H259-G259</f>
        <v>0.11477572900000155</v>
      </c>
      <c r="AG259" s="44">
        <f t="shared" ref="AG259:AG322" si="64">J259-I259</f>
        <v>0.203434479000002</v>
      </c>
      <c r="AH259" s="44">
        <f t="shared" ref="AH259:AH322" si="65">L259-K259</f>
        <v>0.22773088400010266</v>
      </c>
      <c r="AI259" s="44">
        <f t="shared" ref="AI259:AI322" si="66">N259-M259</f>
        <v>0.11063228900010103</v>
      </c>
      <c r="AJ259" s="46">
        <f>V307-U307</f>
        <v>0.49229839199982983</v>
      </c>
      <c r="AK259" s="31"/>
      <c r="AL259" s="47">
        <f t="shared" si="56"/>
        <v>3.4176457999802068E-2</v>
      </c>
      <c r="AM259" s="47">
        <f t="shared" si="57"/>
        <v>2.3361511000100421E-2</v>
      </c>
      <c r="AN259" s="47">
        <f t="shared" si="58"/>
        <v>4.0003176999999113E-2</v>
      </c>
      <c r="AO259" s="47">
        <f t="shared" si="59"/>
        <v>2.3417500999997287E-2</v>
      </c>
      <c r="AP259" s="47">
        <f t="shared" si="60"/>
        <v>3.431729299989783E-2</v>
      </c>
      <c r="AQ259" s="47">
        <f t="shared" si="61"/>
        <v>5.632494999979798E-2</v>
      </c>
      <c r="AR259" s="33"/>
      <c r="AS259" s="31"/>
      <c r="AT259" s="33"/>
      <c r="AU259" s="31"/>
      <c r="AV259" s="33"/>
      <c r="AW259" s="31"/>
      <c r="AX259" s="33"/>
      <c r="AY259" s="31"/>
      <c r="AZ259" s="33"/>
      <c r="BA259" s="31"/>
      <c r="BB259" s="33"/>
      <c r="BC259" s="31"/>
      <c r="BD259" s="33"/>
      <c r="BE259" s="31"/>
    </row>
    <row r="260" spans="1:57" s="2" customFormat="1" x14ac:dyDescent="0.25">
      <c r="A260" s="9" t="s">
        <v>21</v>
      </c>
      <c r="B260" s="2">
        <v>6</v>
      </c>
      <c r="C260" s="2">
        <v>52</v>
      </c>
      <c r="D260" s="32">
        <v>1.0823829779999401</v>
      </c>
      <c r="E260" s="30">
        <v>1.11999609200006</v>
      </c>
      <c r="F260" s="32">
        <v>1.34992557400005</v>
      </c>
      <c r="G260" s="30">
        <v>1.40623953099998</v>
      </c>
      <c r="H260" s="32">
        <v>1.5210637489999499</v>
      </c>
      <c r="I260" s="30">
        <v>1.57379036399993</v>
      </c>
      <c r="J260" s="32">
        <v>1.77924494700005</v>
      </c>
      <c r="K260" s="30">
        <v>1.8233936459998801</v>
      </c>
      <c r="L260" s="32">
        <v>2.0503309890000301</v>
      </c>
      <c r="M260" s="30">
        <v>2.0737834889998701</v>
      </c>
      <c r="N260" s="32">
        <v>2.1856595300000601</v>
      </c>
      <c r="O260" s="30">
        <v>2.22909781199996</v>
      </c>
      <c r="P260" s="32"/>
      <c r="Q260" s="30"/>
      <c r="R260" s="32"/>
      <c r="S260" s="30"/>
      <c r="T260" s="32"/>
      <c r="U260" s="30"/>
      <c r="V260" s="32"/>
      <c r="W260" s="30"/>
      <c r="X260" s="32"/>
      <c r="Y260" s="30"/>
      <c r="Z260" s="32"/>
      <c r="AA260" s="30"/>
      <c r="AB260" s="32"/>
      <c r="AC260" s="30"/>
      <c r="AD260" s="37">
        <f t="shared" si="55"/>
        <v>1.1467148340000199</v>
      </c>
      <c r="AE260" s="44">
        <f t="shared" si="62"/>
        <v>0.22992948199998997</v>
      </c>
      <c r="AF260" s="44">
        <f t="shared" si="63"/>
        <v>0.11482421799996989</v>
      </c>
      <c r="AG260" s="44">
        <f t="shared" si="64"/>
        <v>0.20545458300011998</v>
      </c>
      <c r="AH260" s="44">
        <f t="shared" si="65"/>
        <v>0.22693734300015</v>
      </c>
      <c r="AI260" s="44">
        <f t="shared" si="66"/>
        <v>0.11187604100019</v>
      </c>
      <c r="AJ260" s="46">
        <f>V308-U308</f>
        <v>0.50318333299992979</v>
      </c>
      <c r="AK260" s="30"/>
      <c r="AL260" s="47">
        <f t="shared" si="56"/>
        <v>3.7613114000119907E-2</v>
      </c>
      <c r="AM260" s="47">
        <f t="shared" si="57"/>
        <v>5.6313956999930026E-2</v>
      </c>
      <c r="AN260" s="47">
        <f t="shared" si="58"/>
        <v>5.2726614999980104E-2</v>
      </c>
      <c r="AO260" s="47">
        <f t="shared" si="59"/>
        <v>4.4148698999830094E-2</v>
      </c>
      <c r="AP260" s="47">
        <f t="shared" si="60"/>
        <v>2.3452499999840004E-2</v>
      </c>
      <c r="AQ260" s="47">
        <f t="shared" si="61"/>
        <v>4.3438281999899964E-2</v>
      </c>
      <c r="AR260" s="32"/>
      <c r="AS260" s="30"/>
      <c r="AT260" s="32"/>
      <c r="AU260" s="30"/>
      <c r="AV260" s="32"/>
      <c r="AW260" s="30"/>
      <c r="AX260" s="32"/>
      <c r="AY260" s="30"/>
      <c r="AZ260" s="32"/>
      <c r="BA260" s="30"/>
      <c r="BB260" s="32"/>
      <c r="BC260" s="30"/>
      <c r="BD260" s="32"/>
      <c r="BE260" s="30"/>
    </row>
    <row r="261" spans="1:57" s="2" customFormat="1" x14ac:dyDescent="0.25">
      <c r="A261" s="9" t="s">
        <v>21</v>
      </c>
      <c r="B261" s="2">
        <v>6</v>
      </c>
      <c r="C261" s="2">
        <v>53</v>
      </c>
      <c r="D261" s="33">
        <v>0.79477111299979697</v>
      </c>
      <c r="E261" s="31">
        <v>0.83872889799999895</v>
      </c>
      <c r="F261" s="33">
        <v>1.15122828399989</v>
      </c>
      <c r="G261" s="31">
        <v>1.15964869999993</v>
      </c>
      <c r="H261" s="33">
        <v>1.27771973899984</v>
      </c>
      <c r="I261" s="31">
        <v>1.3270696349998099</v>
      </c>
      <c r="J261" s="33">
        <v>1.51516020799999</v>
      </c>
      <c r="K261" s="31">
        <v>1.55264921799994</v>
      </c>
      <c r="L261" s="33">
        <v>1.7590869789999</v>
      </c>
      <c r="M261" s="31">
        <v>1.8152472389999701</v>
      </c>
      <c r="N261" s="33">
        <v>1.9207853629998199</v>
      </c>
      <c r="O261" s="31">
        <v>1.96977333199993</v>
      </c>
      <c r="P261" s="33"/>
      <c r="Q261" s="31"/>
      <c r="R261" s="33"/>
      <c r="S261" s="31"/>
      <c r="T261" s="33"/>
      <c r="U261" s="31"/>
      <c r="V261" s="33"/>
      <c r="W261" s="31"/>
      <c r="X261" s="33"/>
      <c r="Y261" s="31"/>
      <c r="Z261" s="33"/>
      <c r="AA261" s="31"/>
      <c r="AB261" s="33"/>
      <c r="AC261" s="31"/>
      <c r="AD261" s="37">
        <f t="shared" si="55"/>
        <v>1.175002219000133</v>
      </c>
      <c r="AE261" s="44">
        <f t="shared" si="62"/>
        <v>0.31249938599989102</v>
      </c>
      <c r="AF261" s="44">
        <f t="shared" si="63"/>
        <v>0.11807103899991001</v>
      </c>
      <c r="AG261" s="44">
        <f t="shared" si="64"/>
        <v>0.18809057300018006</v>
      </c>
      <c r="AH261" s="44">
        <f t="shared" si="65"/>
        <v>0.20643776099995992</v>
      </c>
      <c r="AI261" s="44">
        <f t="shared" si="66"/>
        <v>0.10553812399984985</v>
      </c>
      <c r="AJ261" s="46">
        <f>V309-U309</f>
        <v>0.5217897400000302</v>
      </c>
      <c r="AK261" s="31"/>
      <c r="AL261" s="47">
        <f t="shared" si="56"/>
        <v>4.3957785000201977E-2</v>
      </c>
      <c r="AM261" s="47">
        <f t="shared" si="57"/>
        <v>8.4204160000400652E-3</v>
      </c>
      <c r="AN261" s="47">
        <f t="shared" si="58"/>
        <v>4.9349895999969862E-2</v>
      </c>
      <c r="AO261" s="47">
        <f t="shared" si="59"/>
        <v>3.7489009999950085E-2</v>
      </c>
      <c r="AP261" s="47">
        <f t="shared" si="60"/>
        <v>5.6160260000070128E-2</v>
      </c>
      <c r="AQ261" s="47">
        <f t="shared" si="61"/>
        <v>4.8987969000110043E-2</v>
      </c>
      <c r="AR261" s="33"/>
      <c r="AS261" s="31"/>
      <c r="AT261" s="33"/>
      <c r="AU261" s="31"/>
      <c r="AV261" s="33"/>
      <c r="AW261" s="31"/>
      <c r="AX261" s="33"/>
      <c r="AY261" s="31"/>
      <c r="AZ261" s="33"/>
      <c r="BA261" s="31"/>
      <c r="BB261" s="33"/>
      <c r="BC261" s="31"/>
      <c r="BD261" s="33"/>
      <c r="BE261" s="31"/>
    </row>
    <row r="262" spans="1:57" s="2" customFormat="1" x14ac:dyDescent="0.25">
      <c r="A262" s="9" t="s">
        <v>21</v>
      </c>
      <c r="B262" s="2">
        <v>6</v>
      </c>
      <c r="C262" s="2">
        <v>54</v>
      </c>
      <c r="D262" s="32">
        <v>1.5432324430000699</v>
      </c>
      <c r="E262" s="30">
        <v>1.5948263510001599</v>
      </c>
      <c r="F262" s="32">
        <v>1.8637586419999901</v>
      </c>
      <c r="G262" s="30">
        <v>1.9042565070001201</v>
      </c>
      <c r="H262" s="32">
        <v>2.00430119300017</v>
      </c>
      <c r="I262" s="30">
        <v>2.0595014540001499</v>
      </c>
      <c r="J262" s="32">
        <v>2.2393218710001199</v>
      </c>
      <c r="K262" s="30">
        <v>2.3238831730000098</v>
      </c>
      <c r="L262" s="32">
        <v>2.5228667660000998</v>
      </c>
      <c r="M262" s="30">
        <v>2.54856812100001</v>
      </c>
      <c r="N262" s="32">
        <v>2.6544386940001901</v>
      </c>
      <c r="O262" s="30">
        <v>2.7152618190000299</v>
      </c>
      <c r="P262" s="32"/>
      <c r="Q262" s="30"/>
      <c r="R262" s="32"/>
      <c r="S262" s="30"/>
      <c r="T262" s="32"/>
      <c r="U262" s="30"/>
      <c r="V262" s="32"/>
      <c r="W262" s="30"/>
      <c r="X262" s="32"/>
      <c r="Y262" s="30"/>
      <c r="Z262" s="32"/>
      <c r="AA262" s="30"/>
      <c r="AB262" s="32"/>
      <c r="AC262" s="30"/>
      <c r="AD262" s="37">
        <f t="shared" si="55"/>
        <v>1.17202937599996</v>
      </c>
      <c r="AE262" s="44">
        <f t="shared" si="62"/>
        <v>0.26893229099983018</v>
      </c>
      <c r="AF262" s="44">
        <f t="shared" si="63"/>
        <v>0.1000446860000499</v>
      </c>
      <c r="AG262" s="44">
        <f t="shared" si="64"/>
        <v>0.17982041699996998</v>
      </c>
      <c r="AH262" s="44">
        <f t="shared" si="65"/>
        <v>0.19898359300009005</v>
      </c>
      <c r="AI262" s="44">
        <f t="shared" si="66"/>
        <v>0.1058705730001801</v>
      </c>
      <c r="AJ262" s="46">
        <f>V310-U310</f>
        <v>0.50263791699990001</v>
      </c>
      <c r="AK262" s="30"/>
      <c r="AL262" s="47">
        <f t="shared" si="56"/>
        <v>5.1593908000090005E-2</v>
      </c>
      <c r="AM262" s="47">
        <f t="shared" si="57"/>
        <v>4.0497865000129973E-2</v>
      </c>
      <c r="AN262" s="47">
        <f t="shared" si="58"/>
        <v>5.5200260999979989E-2</v>
      </c>
      <c r="AO262" s="47">
        <f t="shared" si="59"/>
        <v>8.4561301999889871E-2</v>
      </c>
      <c r="AP262" s="47">
        <f t="shared" si="60"/>
        <v>2.5701354999910109E-2</v>
      </c>
      <c r="AQ262" s="47">
        <f t="shared" si="61"/>
        <v>6.0823124999839884E-2</v>
      </c>
      <c r="AR262" s="32"/>
      <c r="AS262" s="30"/>
      <c r="AT262" s="32"/>
      <c r="AU262" s="30"/>
      <c r="AV262" s="32"/>
      <c r="AW262" s="30"/>
      <c r="AX262" s="32"/>
      <c r="AY262" s="30"/>
      <c r="AZ262" s="32"/>
      <c r="BA262" s="30"/>
      <c r="BB262" s="32"/>
      <c r="BC262" s="30"/>
      <c r="BD262" s="32"/>
      <c r="BE262" s="30"/>
    </row>
    <row r="263" spans="1:57" s="2" customFormat="1" x14ac:dyDescent="0.25">
      <c r="A263" s="9" t="s">
        <v>21</v>
      </c>
      <c r="B263" s="2">
        <v>6</v>
      </c>
      <c r="C263" s="2">
        <v>55</v>
      </c>
      <c r="D263" s="33">
        <v>1.14080983300004</v>
      </c>
      <c r="E263" s="31">
        <v>1.1543648839999601</v>
      </c>
      <c r="F263" s="33">
        <v>1.44351306099997</v>
      </c>
      <c r="G263" s="31">
        <v>1.4758310279999001</v>
      </c>
      <c r="H263" s="33">
        <v>1.5859956609999699</v>
      </c>
      <c r="I263" s="31">
        <v>1.6430673800000399</v>
      </c>
      <c r="J263" s="33">
        <v>1.8367572239999299</v>
      </c>
      <c r="K263" s="31">
        <v>1.8928246210000399</v>
      </c>
      <c r="L263" s="33">
        <v>2.0869684730000699</v>
      </c>
      <c r="M263" s="31">
        <v>2.1311683700000601</v>
      </c>
      <c r="N263" s="33">
        <v>2.2381618069998601</v>
      </c>
      <c r="O263" s="31">
        <v>2.2861378489999402</v>
      </c>
      <c r="P263" s="33"/>
      <c r="Q263" s="31"/>
      <c r="R263" s="33"/>
      <c r="S263" s="31"/>
      <c r="T263" s="33"/>
      <c r="U263" s="31"/>
      <c r="V263" s="33"/>
      <c r="W263" s="31"/>
      <c r="X263" s="33"/>
      <c r="Y263" s="31"/>
      <c r="Z263" s="33"/>
      <c r="AA263" s="31"/>
      <c r="AB263" s="33"/>
      <c r="AC263" s="31"/>
      <c r="AD263" s="37">
        <f t="shared" si="55"/>
        <v>1.1453280159999002</v>
      </c>
      <c r="AE263" s="44">
        <f t="shared" si="62"/>
        <v>0.28914817700000994</v>
      </c>
      <c r="AF263" s="44">
        <f t="shared" si="63"/>
        <v>0.11016463300006984</v>
      </c>
      <c r="AG263" s="44">
        <f t="shared" si="64"/>
        <v>0.19368984399988998</v>
      </c>
      <c r="AH263" s="44">
        <f t="shared" si="65"/>
        <v>0.19414385200003004</v>
      </c>
      <c r="AI263" s="44">
        <f t="shared" si="66"/>
        <v>0.10699343699980002</v>
      </c>
      <c r="AJ263" s="46">
        <f>V311-U311</f>
        <v>0.63271448199998037</v>
      </c>
      <c r="AK263" s="31"/>
      <c r="AL263" s="47">
        <f t="shared" si="56"/>
        <v>1.3555050999920049E-2</v>
      </c>
      <c r="AM263" s="47">
        <f t="shared" si="57"/>
        <v>3.2317966999930059E-2</v>
      </c>
      <c r="AN263" s="47">
        <f t="shared" si="58"/>
        <v>5.707171900007002E-2</v>
      </c>
      <c r="AO263" s="47">
        <f t="shared" si="59"/>
        <v>5.6067397000109986E-2</v>
      </c>
      <c r="AP263" s="47">
        <f t="shared" si="60"/>
        <v>4.4199896999990163E-2</v>
      </c>
      <c r="AQ263" s="47">
        <f t="shared" si="61"/>
        <v>4.7976042000080099E-2</v>
      </c>
      <c r="AR263" s="33"/>
      <c r="AS263" s="31"/>
      <c r="AT263" s="33"/>
      <c r="AU263" s="31"/>
      <c r="AV263" s="33"/>
      <c r="AW263" s="31"/>
      <c r="AX263" s="33"/>
      <c r="AY263" s="31"/>
      <c r="AZ263" s="33"/>
      <c r="BA263" s="31"/>
      <c r="BB263" s="33"/>
      <c r="BC263" s="31"/>
      <c r="BD263" s="33"/>
      <c r="BE263" s="31"/>
    </row>
    <row r="264" spans="1:57" s="2" customFormat="1" x14ac:dyDescent="0.25">
      <c r="A264" s="9" t="s">
        <v>21</v>
      </c>
      <c r="B264" s="2">
        <v>6</v>
      </c>
      <c r="C264" s="2">
        <v>56</v>
      </c>
      <c r="D264" s="32">
        <v>10.672152651999999</v>
      </c>
      <c r="E264" s="30">
        <v>10.710199580000101</v>
      </c>
      <c r="F264" s="32">
        <v>10.975374683999901</v>
      </c>
      <c r="G264" s="30">
        <v>11.007822860999999</v>
      </c>
      <c r="H264" s="32">
        <v>11.109678903000001</v>
      </c>
      <c r="I264" s="30">
        <v>11.1632919749999</v>
      </c>
      <c r="J264" s="32">
        <v>11.319356246</v>
      </c>
      <c r="K264" s="30">
        <v>11.391957026</v>
      </c>
      <c r="L264" s="32">
        <v>11.6146647349999</v>
      </c>
      <c r="M264" s="30">
        <v>11.651165099</v>
      </c>
      <c r="N264" s="32">
        <v>11.7503475989999</v>
      </c>
      <c r="O264" s="30">
        <v>11.806788848999901</v>
      </c>
      <c r="P264" s="32"/>
      <c r="Q264" s="30"/>
      <c r="R264" s="32"/>
      <c r="S264" s="30"/>
      <c r="T264" s="32"/>
      <c r="U264" s="30"/>
      <c r="V264" s="32"/>
      <c r="W264" s="30"/>
      <c r="X264" s="32"/>
      <c r="Y264" s="30"/>
      <c r="Z264" s="32"/>
      <c r="AA264" s="30"/>
      <c r="AB264" s="32"/>
      <c r="AC264" s="30"/>
      <c r="AD264" s="37">
        <f t="shared" si="55"/>
        <v>1.1346361969999013</v>
      </c>
      <c r="AE264" s="44">
        <f t="shared" si="62"/>
        <v>0.26517510399980004</v>
      </c>
      <c r="AF264" s="44">
        <f t="shared" si="63"/>
        <v>0.10185604200000142</v>
      </c>
      <c r="AG264" s="44">
        <f t="shared" si="64"/>
        <v>0.15606427100009945</v>
      </c>
      <c r="AH264" s="44">
        <f t="shared" si="65"/>
        <v>0.22270770899990033</v>
      </c>
      <c r="AI264" s="44">
        <f t="shared" si="66"/>
        <v>9.9182499999900031E-2</v>
      </c>
      <c r="AJ264" s="46">
        <f>V312-U312</f>
        <v>0.64769760600007054</v>
      </c>
      <c r="AK264" s="30"/>
      <c r="AL264" s="47">
        <f t="shared" si="56"/>
        <v>3.8046928000101232E-2</v>
      </c>
      <c r="AM264" s="47">
        <f t="shared" si="57"/>
        <v>3.244817700009861E-2</v>
      </c>
      <c r="AN264" s="47">
        <f t="shared" si="58"/>
        <v>5.3613071999899731E-2</v>
      </c>
      <c r="AO264" s="47">
        <f t="shared" si="59"/>
        <v>7.2600780000000142E-2</v>
      </c>
      <c r="AP264" s="47">
        <f t="shared" si="60"/>
        <v>3.6500364000099594E-2</v>
      </c>
      <c r="AQ264" s="47">
        <f t="shared" si="61"/>
        <v>5.6441250000000664E-2</v>
      </c>
      <c r="AR264" s="32"/>
      <c r="AS264" s="30"/>
      <c r="AT264" s="32"/>
      <c r="AU264" s="30"/>
      <c r="AV264" s="32"/>
      <c r="AW264" s="30"/>
      <c r="AX264" s="32"/>
      <c r="AY264" s="30"/>
      <c r="AZ264" s="32"/>
      <c r="BA264" s="30"/>
      <c r="BB264" s="32"/>
      <c r="BC264" s="30"/>
      <c r="BD264" s="32"/>
      <c r="BE264" s="30"/>
    </row>
    <row r="265" spans="1:57" s="2" customFormat="1" x14ac:dyDescent="0.25">
      <c r="A265" s="9" t="s">
        <v>21</v>
      </c>
      <c r="B265" s="2">
        <v>6</v>
      </c>
      <c r="C265" s="2">
        <v>57</v>
      </c>
      <c r="D265" s="33">
        <v>0.95105072799992696</v>
      </c>
      <c r="E265" s="31">
        <v>1.0303741139998599</v>
      </c>
      <c r="F265" s="33">
        <v>1.22517197899992</v>
      </c>
      <c r="G265" s="31">
        <v>1.2925611979999301</v>
      </c>
      <c r="H265" s="33">
        <v>1.39288291499997</v>
      </c>
      <c r="I265" s="31">
        <v>1.45966015499993</v>
      </c>
      <c r="J265" s="33">
        <v>1.6533334880000401</v>
      </c>
      <c r="K265" s="31">
        <v>1.70962400799999</v>
      </c>
      <c r="L265" s="33">
        <v>1.92607796700008</v>
      </c>
      <c r="M265" s="31">
        <v>1.97217369600002</v>
      </c>
      <c r="N265" s="33">
        <v>2.0901474459999401</v>
      </c>
      <c r="O265" s="31">
        <v>2.1528729149999801</v>
      </c>
      <c r="P265" s="33"/>
      <c r="Q265" s="31"/>
      <c r="R265" s="33"/>
      <c r="S265" s="31"/>
      <c r="T265" s="33"/>
      <c r="U265" s="31"/>
      <c r="V265" s="33"/>
      <c r="W265" s="31"/>
      <c r="X265" s="33"/>
      <c r="Y265" s="31"/>
      <c r="Z265" s="33"/>
      <c r="AA265" s="31"/>
      <c r="AB265" s="33"/>
      <c r="AC265" s="31"/>
      <c r="AD265" s="37">
        <f t="shared" si="55"/>
        <v>1.2018221870000532</v>
      </c>
      <c r="AE265" s="44">
        <f t="shared" si="62"/>
        <v>0.19479786500006013</v>
      </c>
      <c r="AF265" s="44">
        <f t="shared" si="63"/>
        <v>0.10032171700003989</v>
      </c>
      <c r="AG265" s="44">
        <f t="shared" si="64"/>
        <v>0.19367333300011014</v>
      </c>
      <c r="AH265" s="44">
        <f t="shared" si="65"/>
        <v>0.21645395900009001</v>
      </c>
      <c r="AI265" s="44">
        <f t="shared" si="66"/>
        <v>0.11797374999992005</v>
      </c>
      <c r="AJ265" s="46">
        <f>V313-U313</f>
        <v>0.62750362700012019</v>
      </c>
      <c r="AK265" s="31"/>
      <c r="AL265" s="47">
        <f t="shared" si="56"/>
        <v>7.9323385999932938E-2</v>
      </c>
      <c r="AM265" s="47">
        <f t="shared" si="57"/>
        <v>6.7389219000010048E-2</v>
      </c>
      <c r="AN265" s="47">
        <f t="shared" si="58"/>
        <v>6.6777239999959992E-2</v>
      </c>
      <c r="AO265" s="47">
        <f t="shared" si="59"/>
        <v>5.6290519999949939E-2</v>
      </c>
      <c r="AP265" s="47">
        <f t="shared" si="60"/>
        <v>4.6095728999939967E-2</v>
      </c>
      <c r="AQ265" s="47">
        <f t="shared" si="61"/>
        <v>6.2725469000040057E-2</v>
      </c>
      <c r="AR265" s="33"/>
      <c r="AS265" s="31"/>
      <c r="AT265" s="33"/>
      <c r="AU265" s="31"/>
      <c r="AV265" s="33"/>
      <c r="AW265" s="31"/>
      <c r="AX265" s="33"/>
      <c r="AY265" s="31"/>
      <c r="AZ265" s="33"/>
      <c r="BA265" s="31"/>
      <c r="BB265" s="33"/>
      <c r="BC265" s="31"/>
      <c r="BD265" s="33"/>
      <c r="BE265" s="31"/>
    </row>
    <row r="266" spans="1:57" s="2" customFormat="1" x14ac:dyDescent="0.25">
      <c r="A266" s="9" t="s">
        <v>21</v>
      </c>
      <c r="B266" s="2">
        <v>6</v>
      </c>
      <c r="C266" s="2">
        <v>58</v>
      </c>
      <c r="D266" s="32">
        <v>0.71849770700009596</v>
      </c>
      <c r="E266" s="30">
        <v>0.77527520700004904</v>
      </c>
      <c r="F266" s="32">
        <v>1.0030601030000501</v>
      </c>
      <c r="G266" s="30">
        <v>1.0493336460001501</v>
      </c>
      <c r="H266" s="32">
        <v>1.1370340100002001</v>
      </c>
      <c r="I266" s="30">
        <v>1.21720578100007</v>
      </c>
      <c r="J266" s="32">
        <v>1.3886519260001899</v>
      </c>
      <c r="K266" s="30">
        <v>1.4303752600001101</v>
      </c>
      <c r="L266" s="32">
        <v>1.64880526000001</v>
      </c>
      <c r="M266" s="30">
        <v>1.6930731240001899</v>
      </c>
      <c r="N266" s="32">
        <v>1.78322250000019</v>
      </c>
      <c r="O266" s="30">
        <v>1.87144109400014</v>
      </c>
      <c r="P266" s="32"/>
      <c r="Q266" s="30"/>
      <c r="R266" s="32"/>
      <c r="S266" s="30"/>
      <c r="T266" s="32"/>
      <c r="U266" s="30"/>
      <c r="V266" s="32"/>
      <c r="W266" s="30"/>
      <c r="X266" s="32"/>
      <c r="Y266" s="30"/>
      <c r="Z266" s="32"/>
      <c r="AA266" s="30"/>
      <c r="AB266" s="32"/>
      <c r="AC266" s="30"/>
      <c r="AD266" s="37">
        <f t="shared" si="55"/>
        <v>1.1529433870000441</v>
      </c>
      <c r="AE266" s="44">
        <f t="shared" si="62"/>
        <v>0.22778489600000107</v>
      </c>
      <c r="AF266" s="44">
        <f t="shared" si="63"/>
        <v>8.7700364000049991E-2</v>
      </c>
      <c r="AG266" s="44">
        <f t="shared" si="64"/>
        <v>0.1714461450001199</v>
      </c>
      <c r="AH266" s="44">
        <f t="shared" si="65"/>
        <v>0.21842999999989998</v>
      </c>
      <c r="AI266" s="44">
        <f t="shared" si="66"/>
        <v>9.0149376000000059E-2</v>
      </c>
      <c r="AJ266" s="46">
        <f>V314-U314</f>
        <v>0.58827707999989975</v>
      </c>
      <c r="AK266" s="30"/>
      <c r="AL266" s="47">
        <f t="shared" si="56"/>
        <v>5.6777499999953074E-2</v>
      </c>
      <c r="AM266" s="47">
        <f t="shared" si="57"/>
        <v>4.6273543000100004E-2</v>
      </c>
      <c r="AN266" s="47">
        <f t="shared" si="58"/>
        <v>8.017177099986994E-2</v>
      </c>
      <c r="AO266" s="47">
        <f t="shared" si="59"/>
        <v>4.172333399992012E-2</v>
      </c>
      <c r="AP266" s="47">
        <f t="shared" si="60"/>
        <v>4.4267864000179902E-2</v>
      </c>
      <c r="AQ266" s="47">
        <f t="shared" si="61"/>
        <v>8.8218593999950023E-2</v>
      </c>
      <c r="AR266" s="32"/>
      <c r="AS266" s="30"/>
      <c r="AT266" s="32"/>
      <c r="AU266" s="30"/>
      <c r="AV266" s="32"/>
      <c r="AW266" s="30"/>
      <c r="AX266" s="32"/>
      <c r="AY266" s="30"/>
      <c r="AZ266" s="32"/>
      <c r="BA266" s="30"/>
      <c r="BB266" s="32"/>
      <c r="BC266" s="30"/>
      <c r="BD266" s="32"/>
      <c r="BE266" s="30"/>
    </row>
    <row r="267" spans="1:57" s="2" customFormat="1" x14ac:dyDescent="0.25">
      <c r="A267" s="9" t="s">
        <v>21</v>
      </c>
      <c r="B267" s="2">
        <v>6</v>
      </c>
      <c r="C267" s="2">
        <v>59</v>
      </c>
      <c r="D267" s="33">
        <v>0.83103093400018202</v>
      </c>
      <c r="E267" s="31">
        <v>0.88910916400004603</v>
      </c>
      <c r="F267" s="33">
        <v>1.1930273920001999</v>
      </c>
      <c r="G267" s="31">
        <v>1.2223276020001701</v>
      </c>
      <c r="H267" s="33">
        <v>1.3311179660001899</v>
      </c>
      <c r="I267" s="31">
        <v>1.3889628610002001</v>
      </c>
      <c r="J267" s="33">
        <v>1.5949541660002</v>
      </c>
      <c r="K267" s="31">
        <v>1.65097207900021</v>
      </c>
      <c r="L267" s="33">
        <v>1.85745004900013</v>
      </c>
      <c r="M267" s="31">
        <v>1.9244967150000301</v>
      </c>
      <c r="N267" s="33">
        <v>2.0264867150001402</v>
      </c>
      <c r="O267" s="31">
        <v>2.0919776010000501</v>
      </c>
      <c r="P267" s="33"/>
      <c r="Q267" s="31"/>
      <c r="R267" s="33"/>
      <c r="S267" s="31"/>
      <c r="T267" s="33"/>
      <c r="U267" s="31"/>
      <c r="V267" s="33"/>
      <c r="W267" s="31"/>
      <c r="X267" s="33"/>
      <c r="Y267" s="31"/>
      <c r="Z267" s="33"/>
      <c r="AA267" s="31"/>
      <c r="AB267" s="33"/>
      <c r="AC267" s="31"/>
      <c r="AD267" s="37">
        <f t="shared" si="55"/>
        <v>1.2609466669998681</v>
      </c>
      <c r="AE267" s="44">
        <f t="shared" si="62"/>
        <v>0.30391822800015389</v>
      </c>
      <c r="AF267" s="44">
        <f t="shared" si="63"/>
        <v>0.10879036400001985</v>
      </c>
      <c r="AG267" s="44">
        <f t="shared" si="64"/>
        <v>0.20599130499999996</v>
      </c>
      <c r="AH267" s="44">
        <f t="shared" si="65"/>
        <v>0.20647796999991996</v>
      </c>
      <c r="AI267" s="44">
        <f t="shared" si="66"/>
        <v>0.10199000000011016</v>
      </c>
      <c r="AJ267" s="46">
        <f>V315-U315</f>
        <v>0.63715281300006055</v>
      </c>
      <c r="AK267" s="31"/>
      <c r="AL267" s="47">
        <f t="shared" si="56"/>
        <v>5.8078229999864006E-2</v>
      </c>
      <c r="AM267" s="47">
        <f t="shared" si="57"/>
        <v>2.9300209999970184E-2</v>
      </c>
      <c r="AN267" s="47">
        <f t="shared" si="58"/>
        <v>5.784489500001011E-2</v>
      </c>
      <c r="AO267" s="47">
        <f t="shared" si="59"/>
        <v>5.6017913000010022E-2</v>
      </c>
      <c r="AP267" s="47">
        <f t="shared" si="60"/>
        <v>6.7046665999900057E-2</v>
      </c>
      <c r="AQ267" s="47">
        <f t="shared" si="61"/>
        <v>6.5490885999909931E-2</v>
      </c>
      <c r="AR267" s="33"/>
      <c r="AS267" s="31"/>
      <c r="AT267" s="33"/>
      <c r="AU267" s="31"/>
      <c r="AV267" s="33"/>
      <c r="AW267" s="31"/>
      <c r="AX267" s="33"/>
      <c r="AY267" s="31"/>
      <c r="AZ267" s="33"/>
      <c r="BA267" s="31"/>
      <c r="BB267" s="33"/>
      <c r="BC267" s="31"/>
      <c r="BD267" s="33"/>
      <c r="BE267" s="31"/>
    </row>
    <row r="268" spans="1:57" s="2" customFormat="1" x14ac:dyDescent="0.25">
      <c r="A268" s="9" t="s">
        <v>21</v>
      </c>
      <c r="B268" s="2">
        <v>6</v>
      </c>
      <c r="C268" s="2">
        <v>60</v>
      </c>
      <c r="D268" s="32">
        <v>1.2240821349998801</v>
      </c>
      <c r="E268" s="30">
        <v>1.26766031299985</v>
      </c>
      <c r="F268" s="32">
        <v>1.5949949480000201</v>
      </c>
      <c r="G268" s="30">
        <v>1.63682541599996</v>
      </c>
      <c r="H268" s="32">
        <v>1.7604296869999401</v>
      </c>
      <c r="I268" s="30">
        <v>1.8273780729998601</v>
      </c>
      <c r="J268" s="32">
        <v>2.0897918759999299</v>
      </c>
      <c r="K268" s="30">
        <v>2.1371108339999401</v>
      </c>
      <c r="L268" s="32">
        <v>2.3288607279998801</v>
      </c>
      <c r="M268" s="30">
        <v>2.3756416139999601</v>
      </c>
      <c r="N268" s="32">
        <v>2.47474520800005</v>
      </c>
      <c r="O268" s="30">
        <v>2.5421560409999899</v>
      </c>
      <c r="P268" s="32"/>
      <c r="Q268" s="30"/>
      <c r="R268" s="32"/>
      <c r="S268" s="30"/>
      <c r="T268" s="32"/>
      <c r="U268" s="30"/>
      <c r="V268" s="32"/>
      <c r="W268" s="30"/>
      <c r="X268" s="32"/>
      <c r="Y268" s="30"/>
      <c r="Z268" s="32"/>
      <c r="AA268" s="30"/>
      <c r="AB268" s="32"/>
      <c r="AC268" s="30"/>
      <c r="AD268" s="37">
        <f t="shared" si="55"/>
        <v>1.3180739060001099</v>
      </c>
      <c r="AE268" s="44">
        <f t="shared" si="62"/>
        <v>0.32733463500017002</v>
      </c>
      <c r="AF268" s="44">
        <f t="shared" si="63"/>
        <v>0.12360427099998006</v>
      </c>
      <c r="AG268" s="44">
        <f t="shared" si="64"/>
        <v>0.26241380300006978</v>
      </c>
      <c r="AH268" s="44">
        <f t="shared" si="65"/>
        <v>0.19174989399994002</v>
      </c>
      <c r="AI268" s="44">
        <f t="shared" si="66"/>
        <v>9.9103594000089945E-2</v>
      </c>
      <c r="AJ268" s="46">
        <f>V316-U316</f>
        <v>0.68178838199991976</v>
      </c>
      <c r="AK268" s="30"/>
      <c r="AL268" s="47">
        <f t="shared" si="56"/>
        <v>4.3578177999969991E-2</v>
      </c>
      <c r="AM268" s="47">
        <f t="shared" si="57"/>
        <v>4.1830467999939946E-2</v>
      </c>
      <c r="AN268" s="47">
        <f t="shared" si="58"/>
        <v>6.6948385999920035E-2</v>
      </c>
      <c r="AO268" s="47">
        <f t="shared" si="59"/>
        <v>4.7318958000010181E-2</v>
      </c>
      <c r="AP268" s="47">
        <f t="shared" si="60"/>
        <v>4.6780886000080013E-2</v>
      </c>
      <c r="AQ268" s="47">
        <f t="shared" si="61"/>
        <v>6.7410832999939885E-2</v>
      </c>
      <c r="AR268" s="32"/>
      <c r="AS268" s="30"/>
      <c r="AT268" s="32"/>
      <c r="AU268" s="30"/>
      <c r="AV268" s="32"/>
      <c r="AW268" s="30"/>
      <c r="AX268" s="32"/>
      <c r="AY268" s="30"/>
      <c r="AZ268" s="32"/>
      <c r="BA268" s="30"/>
      <c r="BB268" s="32"/>
      <c r="BC268" s="30"/>
      <c r="BD268" s="32"/>
      <c r="BE268" s="30"/>
    </row>
    <row r="269" spans="1:57" x14ac:dyDescent="0.25">
      <c r="A269" s="13" t="s">
        <v>22</v>
      </c>
      <c r="B269">
        <v>6</v>
      </c>
      <c r="C269">
        <v>61</v>
      </c>
      <c r="D269" s="33">
        <v>37.636764411999998</v>
      </c>
      <c r="E269" s="31">
        <v>37.695870038000002</v>
      </c>
      <c r="F269" s="33">
        <v>38.286582848999998</v>
      </c>
      <c r="G269" s="31">
        <v>38.338542903000103</v>
      </c>
      <c r="H269" s="33">
        <v>38.4944075370001</v>
      </c>
      <c r="I269" s="31">
        <v>38.581226702999999</v>
      </c>
      <c r="J269" s="33">
        <v>39.214195508000103</v>
      </c>
      <c r="K269" s="31">
        <v>39.257996755999997</v>
      </c>
      <c r="L269" s="33">
        <v>40.143967589000098</v>
      </c>
      <c r="M269" s="31">
        <v>40.192405453999903</v>
      </c>
      <c r="N269" s="33">
        <v>40.362566600000001</v>
      </c>
      <c r="O269" s="31">
        <v>40.419441807000098</v>
      </c>
      <c r="P269" s="33"/>
      <c r="Q269" s="31"/>
      <c r="R269" s="33"/>
      <c r="S269" s="31"/>
      <c r="T269" s="33"/>
      <c r="U269" s="31"/>
      <c r="V269" s="33"/>
      <c r="W269" s="31"/>
      <c r="X269" s="33"/>
      <c r="Y269" s="31"/>
      <c r="Z269" s="33"/>
      <c r="AA269" s="31"/>
      <c r="AB269" s="33"/>
      <c r="AC269" s="31"/>
      <c r="AD269" s="37">
        <f t="shared" si="55"/>
        <v>2.7826773950000998</v>
      </c>
      <c r="AE269" s="44">
        <f t="shared" si="62"/>
        <v>0.59071281099999595</v>
      </c>
      <c r="AF269" s="44">
        <f t="shared" si="63"/>
        <v>0.15586463399999673</v>
      </c>
      <c r="AG269" s="44">
        <f t="shared" si="64"/>
        <v>0.63296880500010388</v>
      </c>
      <c r="AH269" s="44">
        <f t="shared" si="65"/>
        <v>0.88597083300010127</v>
      </c>
      <c r="AI269" s="44">
        <f t="shared" si="66"/>
        <v>0.17016114600009757</v>
      </c>
      <c r="AJ269" s="46">
        <f>V317-U317</f>
        <v>0.5372006780000893</v>
      </c>
      <c r="AK269" s="31"/>
      <c r="AL269" s="47">
        <f t="shared" si="56"/>
        <v>5.9105626000004463E-2</v>
      </c>
      <c r="AM269" s="47">
        <f t="shared" si="57"/>
        <v>5.196005400010506E-2</v>
      </c>
      <c r="AN269" s="47">
        <f t="shared" si="58"/>
        <v>8.6819165999898473E-2</v>
      </c>
      <c r="AO269" s="47">
        <f t="shared" si="59"/>
        <v>4.3801247999894599E-2</v>
      </c>
      <c r="AP269" s="47">
        <f t="shared" si="60"/>
        <v>4.8437864999804958E-2</v>
      </c>
      <c r="AQ269" s="47">
        <f t="shared" si="61"/>
        <v>5.687520700009685E-2</v>
      </c>
      <c r="AR269" s="33"/>
      <c r="AS269" s="31"/>
      <c r="AT269" s="33"/>
      <c r="AU269" s="31"/>
      <c r="AV269" s="33"/>
      <c r="AW269" s="31"/>
      <c r="AX269" s="33"/>
      <c r="AY269" s="31"/>
      <c r="AZ269" s="33"/>
      <c r="BA269" s="31"/>
      <c r="BB269" s="33"/>
      <c r="BC269" s="31"/>
      <c r="BD269" s="33"/>
      <c r="BE269" s="31"/>
    </row>
    <row r="270" spans="1:57" x14ac:dyDescent="0.25">
      <c r="A270" s="13" t="s">
        <v>22</v>
      </c>
      <c r="B270">
        <v>6</v>
      </c>
      <c r="C270">
        <v>62</v>
      </c>
      <c r="D270" s="32">
        <v>10.605117093999899</v>
      </c>
      <c r="E270" s="30">
        <v>10.649530521000001</v>
      </c>
      <c r="F270" s="32">
        <v>11.2047436499999</v>
      </c>
      <c r="G270" s="30">
        <v>11.256882121999899</v>
      </c>
      <c r="H270" s="32">
        <v>11.3914279729999</v>
      </c>
      <c r="I270" s="30">
        <v>11.435310047</v>
      </c>
      <c r="J270" s="32">
        <v>12.1753653079999</v>
      </c>
      <c r="K270" s="30">
        <v>12.195801401999899</v>
      </c>
      <c r="L270" s="32">
        <v>12.9926258289999</v>
      </c>
      <c r="M270" s="30">
        <v>13.004344058999999</v>
      </c>
      <c r="N270" s="32">
        <v>13.170416246</v>
      </c>
      <c r="O270" s="30">
        <v>13.206984006000001</v>
      </c>
      <c r="P270" s="32"/>
      <c r="Q270" s="30"/>
      <c r="R270" s="32"/>
      <c r="S270" s="30"/>
      <c r="T270" s="32"/>
      <c r="U270" s="30"/>
      <c r="V270" s="32"/>
      <c r="W270" s="30"/>
      <c r="X270" s="32"/>
      <c r="Y270" s="30"/>
      <c r="Z270" s="32"/>
      <c r="AA270" s="30"/>
      <c r="AB270" s="32"/>
      <c r="AC270" s="30"/>
      <c r="AD270" s="37">
        <f t="shared" si="55"/>
        <v>2.6018669120001015</v>
      </c>
      <c r="AE270" s="44">
        <f t="shared" si="62"/>
        <v>0.55521312899989894</v>
      </c>
      <c r="AF270" s="44">
        <f t="shared" si="63"/>
        <v>0.13454585100000038</v>
      </c>
      <c r="AG270" s="44">
        <f t="shared" si="64"/>
        <v>0.74005526099990071</v>
      </c>
      <c r="AH270" s="44">
        <f t="shared" si="65"/>
        <v>0.79682442700000067</v>
      </c>
      <c r="AI270" s="44">
        <f t="shared" si="66"/>
        <v>0.16607218700000104</v>
      </c>
      <c r="AJ270" s="46">
        <f>V318-U318</f>
        <v>0.50542275999987041</v>
      </c>
      <c r="AK270" s="30"/>
      <c r="AL270" s="47">
        <f t="shared" si="56"/>
        <v>4.4413427000101535E-2</v>
      </c>
      <c r="AM270" s="47">
        <f t="shared" si="57"/>
        <v>5.2138471999999325E-2</v>
      </c>
      <c r="AN270" s="47">
        <f t="shared" si="58"/>
        <v>4.3882074000100246E-2</v>
      </c>
      <c r="AO270" s="47">
        <f t="shared" si="59"/>
        <v>2.0436093999999017E-2</v>
      </c>
      <c r="AP270" s="47">
        <f t="shared" si="60"/>
        <v>1.1718230000099084E-2</v>
      </c>
      <c r="AQ270" s="47">
        <f t="shared" si="61"/>
        <v>3.6567760000000504E-2</v>
      </c>
      <c r="AR270" s="32"/>
      <c r="AS270" s="30"/>
      <c r="AT270" s="32"/>
      <c r="AU270" s="30"/>
      <c r="AV270" s="32"/>
      <c r="AW270" s="30"/>
      <c r="AX270" s="32"/>
      <c r="AY270" s="30"/>
      <c r="AZ270" s="32"/>
      <c r="BA270" s="30"/>
      <c r="BB270" s="32"/>
      <c r="BC270" s="30"/>
      <c r="BD270" s="32"/>
      <c r="BE270" s="30"/>
    </row>
    <row r="271" spans="1:57" x14ac:dyDescent="0.25">
      <c r="A271" s="13" t="s">
        <v>22</v>
      </c>
      <c r="B271">
        <v>6</v>
      </c>
      <c r="C271">
        <v>63</v>
      </c>
      <c r="D271" s="33">
        <v>1.3296295889999701</v>
      </c>
      <c r="E271" s="31">
        <v>1.3696294740000201</v>
      </c>
      <c r="F271" s="33">
        <v>1.9258444750000701</v>
      </c>
      <c r="G271" s="31">
        <v>1.98814905600011</v>
      </c>
      <c r="H271" s="33">
        <v>2.1183024419999499</v>
      </c>
      <c r="I271" s="31">
        <v>2.1553143690000498</v>
      </c>
      <c r="J271" s="33">
        <v>2.8887476510001302</v>
      </c>
      <c r="K271" s="31">
        <v>2.9106026510000902</v>
      </c>
      <c r="L271" s="33">
        <v>3.73592442300014</v>
      </c>
      <c r="M271" s="31">
        <v>3.7643821290000599</v>
      </c>
      <c r="N271" s="33">
        <v>3.9174724940000898</v>
      </c>
      <c r="O271" s="31">
        <v>3.94143681700006</v>
      </c>
      <c r="P271" s="33"/>
      <c r="Q271" s="31"/>
      <c r="R271" s="33"/>
      <c r="S271" s="31"/>
      <c r="T271" s="33"/>
      <c r="U271" s="31"/>
      <c r="V271" s="33"/>
      <c r="W271" s="31"/>
      <c r="X271" s="33"/>
      <c r="Y271" s="31"/>
      <c r="Z271" s="33"/>
      <c r="AA271" s="31"/>
      <c r="AB271" s="33"/>
      <c r="AC271" s="31"/>
      <c r="AD271" s="37">
        <f t="shared" si="55"/>
        <v>2.6118072280000897</v>
      </c>
      <c r="AE271" s="44">
        <f t="shared" si="62"/>
        <v>0.55621500100004995</v>
      </c>
      <c r="AF271" s="44">
        <f t="shared" si="63"/>
        <v>0.13015338599983983</v>
      </c>
      <c r="AG271" s="44">
        <f t="shared" si="64"/>
        <v>0.7334332820000804</v>
      </c>
      <c r="AH271" s="44">
        <f t="shared" si="65"/>
        <v>0.82532177200004986</v>
      </c>
      <c r="AI271" s="44">
        <f t="shared" si="66"/>
        <v>0.15309036500002993</v>
      </c>
      <c r="AJ271" s="46">
        <f>V319-U319</f>
        <v>0.54349797500004016</v>
      </c>
      <c r="AK271" s="31"/>
      <c r="AL271" s="47">
        <f t="shared" si="56"/>
        <v>3.9999885000050028E-2</v>
      </c>
      <c r="AM271" s="47">
        <f t="shared" si="57"/>
        <v>6.2304581000039994E-2</v>
      </c>
      <c r="AN271" s="47">
        <f t="shared" si="58"/>
        <v>3.701192700009992E-2</v>
      </c>
      <c r="AO271" s="47">
        <f t="shared" si="59"/>
        <v>2.185499999995999E-2</v>
      </c>
      <c r="AP271" s="47">
        <f t="shared" si="60"/>
        <v>2.8457705999919813E-2</v>
      </c>
      <c r="AQ271" s="47">
        <f t="shared" si="61"/>
        <v>2.39643229999702E-2</v>
      </c>
      <c r="AR271" s="33"/>
      <c r="AS271" s="31"/>
      <c r="AT271" s="33"/>
      <c r="AU271" s="31"/>
      <c r="AV271" s="33"/>
      <c r="AW271" s="31"/>
      <c r="AX271" s="33"/>
      <c r="AY271" s="31"/>
      <c r="AZ271" s="33"/>
      <c r="BA271" s="31"/>
      <c r="BB271" s="33"/>
      <c r="BC271" s="31"/>
      <c r="BD271" s="33"/>
      <c r="BE271" s="31"/>
    </row>
    <row r="272" spans="1:57" x14ac:dyDescent="0.25">
      <c r="A272" s="13" t="s">
        <v>22</v>
      </c>
      <c r="B272">
        <v>6</v>
      </c>
      <c r="C272">
        <v>64</v>
      </c>
      <c r="D272" s="32">
        <v>1.34784274100002</v>
      </c>
      <c r="E272" s="30">
        <v>1.36374187399997</v>
      </c>
      <c r="F272" s="32">
        <v>1.9275850870001201</v>
      </c>
      <c r="G272" s="30">
        <v>1.9822253140000601</v>
      </c>
      <c r="H272" s="32">
        <v>2.1242232290001</v>
      </c>
      <c r="I272" s="30">
        <v>2.1609732799999999</v>
      </c>
      <c r="J272" s="32">
        <v>3.0128820940001302</v>
      </c>
      <c r="K272" s="30">
        <v>3.0588112509999501</v>
      </c>
      <c r="L272" s="32">
        <v>3.8104971860000201</v>
      </c>
      <c r="M272" s="30">
        <v>3.87981494700011</v>
      </c>
      <c r="N272" s="32">
        <v>3.9937902589999701</v>
      </c>
      <c r="O272" s="30">
        <v>4.0588854679999704</v>
      </c>
      <c r="P272" s="32"/>
      <c r="Q272" s="30"/>
      <c r="R272" s="32"/>
      <c r="S272" s="30"/>
      <c r="T272" s="32"/>
      <c r="U272" s="30"/>
      <c r="V272" s="32"/>
      <c r="W272" s="30"/>
      <c r="X272" s="32"/>
      <c r="Y272" s="30"/>
      <c r="Z272" s="32"/>
      <c r="AA272" s="30"/>
      <c r="AB272" s="32"/>
      <c r="AC272" s="30"/>
      <c r="AD272" s="37">
        <f t="shared" si="55"/>
        <v>2.7110427269999504</v>
      </c>
      <c r="AE272" s="44">
        <f t="shared" si="62"/>
        <v>0.56384321300015006</v>
      </c>
      <c r="AF272" s="44">
        <f t="shared" si="63"/>
        <v>0.14199791500003989</v>
      </c>
      <c r="AG272" s="44">
        <f t="shared" si="64"/>
        <v>0.8519088140001303</v>
      </c>
      <c r="AH272" s="44">
        <f t="shared" si="65"/>
        <v>0.75168593500006997</v>
      </c>
      <c r="AI272" s="44">
        <f t="shared" si="66"/>
        <v>0.11397531199986011</v>
      </c>
      <c r="AJ272" s="46">
        <f>V320-U320</f>
        <v>0.10471005199999972</v>
      </c>
      <c r="AK272" s="30"/>
      <c r="AL272" s="47">
        <f t="shared" si="56"/>
        <v>1.589913299995005E-2</v>
      </c>
      <c r="AM272" s="47">
        <f t="shared" si="57"/>
        <v>5.4640226999939978E-2</v>
      </c>
      <c r="AN272" s="47">
        <f t="shared" si="58"/>
        <v>3.6750050999899919E-2</v>
      </c>
      <c r="AO272" s="47">
        <f t="shared" si="59"/>
        <v>4.592915699981992E-2</v>
      </c>
      <c r="AP272" s="47">
        <f t="shared" si="60"/>
        <v>6.9317761000089906E-2</v>
      </c>
      <c r="AQ272" s="47">
        <f t="shared" si="61"/>
        <v>6.509520900000032E-2</v>
      </c>
      <c r="AR272" s="32"/>
      <c r="AS272" s="30"/>
      <c r="AT272" s="32"/>
      <c r="AU272" s="30"/>
      <c r="AV272" s="32"/>
      <c r="AW272" s="30"/>
      <c r="AX272" s="32"/>
      <c r="AY272" s="30"/>
      <c r="AZ272" s="32"/>
      <c r="BA272" s="30"/>
      <c r="BB272" s="32"/>
      <c r="BC272" s="30"/>
      <c r="BD272" s="32"/>
      <c r="BE272" s="30"/>
    </row>
    <row r="273" spans="1:57" x14ac:dyDescent="0.25">
      <c r="A273" s="13" t="s">
        <v>22</v>
      </c>
      <c r="B273">
        <v>6</v>
      </c>
      <c r="C273">
        <v>65</v>
      </c>
      <c r="D273" s="33">
        <v>1.1856398949998901</v>
      </c>
      <c r="E273" s="31">
        <v>1.1907782299999701</v>
      </c>
      <c r="F273" s="33">
        <v>1.7410629670000599</v>
      </c>
      <c r="G273" s="31">
        <v>1.796631144</v>
      </c>
      <c r="H273" s="33">
        <v>1.9209692689998901</v>
      </c>
      <c r="I273" s="31">
        <v>1.9751912480000999</v>
      </c>
      <c r="J273" s="33">
        <v>2.8332376169998899</v>
      </c>
      <c r="K273" s="31">
        <v>2.8843554049999498</v>
      </c>
      <c r="L273" s="33">
        <v>3.5670184870000399</v>
      </c>
      <c r="M273" s="31">
        <v>3.6030435380000601</v>
      </c>
      <c r="N273" s="33">
        <v>3.7456035390000499</v>
      </c>
      <c r="O273" s="31">
        <v>3.79327432099989</v>
      </c>
      <c r="P273" s="33"/>
      <c r="Q273" s="31"/>
      <c r="R273" s="33"/>
      <c r="S273" s="31"/>
      <c r="T273" s="33"/>
      <c r="U273" s="31"/>
      <c r="V273" s="33"/>
      <c r="W273" s="31"/>
      <c r="X273" s="33"/>
      <c r="Y273" s="31"/>
      <c r="Z273" s="33"/>
      <c r="AA273" s="31"/>
      <c r="AB273" s="33"/>
      <c r="AC273" s="31"/>
      <c r="AD273" s="37">
        <f t="shared" si="55"/>
        <v>2.6076344259999997</v>
      </c>
      <c r="AE273" s="44">
        <f t="shared" si="62"/>
        <v>0.55028473700008984</v>
      </c>
      <c r="AF273" s="44">
        <f t="shared" si="63"/>
        <v>0.12433812499989005</v>
      </c>
      <c r="AG273" s="44">
        <f t="shared" si="64"/>
        <v>0.85804636899978992</v>
      </c>
      <c r="AH273" s="44">
        <f t="shared" si="65"/>
        <v>0.68266308200009007</v>
      </c>
      <c r="AI273" s="44">
        <f t="shared" si="66"/>
        <v>0.14256000099998989</v>
      </c>
      <c r="AJ273" s="46">
        <f>V321-U321</f>
        <v>0.13177817699989003</v>
      </c>
      <c r="AK273" s="31"/>
      <c r="AL273" s="47">
        <f t="shared" si="56"/>
        <v>5.1383350000799854E-3</v>
      </c>
      <c r="AM273" s="47">
        <f t="shared" si="57"/>
        <v>5.55681769999401E-2</v>
      </c>
      <c r="AN273" s="47">
        <f t="shared" si="58"/>
        <v>5.4221979000209863E-2</v>
      </c>
      <c r="AO273" s="47">
        <f t="shared" si="59"/>
        <v>5.1117788000059949E-2</v>
      </c>
      <c r="AP273" s="47">
        <f t="shared" si="60"/>
        <v>3.6025051000020181E-2</v>
      </c>
      <c r="AQ273" s="47">
        <f t="shared" si="61"/>
        <v>4.7670781999840095E-2</v>
      </c>
      <c r="AR273" s="33"/>
      <c r="AS273" s="31"/>
      <c r="AT273" s="33"/>
      <c r="AU273" s="31"/>
      <c r="AV273" s="33"/>
      <c r="AW273" s="31"/>
      <c r="AX273" s="33"/>
      <c r="AY273" s="31"/>
      <c r="AZ273" s="33"/>
      <c r="BA273" s="31"/>
      <c r="BB273" s="33"/>
      <c r="BC273" s="31"/>
      <c r="BD273" s="33"/>
      <c r="BE273" s="31"/>
    </row>
    <row r="274" spans="1:57" x14ac:dyDescent="0.25">
      <c r="A274" s="13" t="s">
        <v>22</v>
      </c>
      <c r="B274">
        <v>6</v>
      </c>
      <c r="C274">
        <v>66</v>
      </c>
      <c r="D274" s="32">
        <v>1.0780258820000199</v>
      </c>
      <c r="E274" s="30">
        <v>1.12416223600007</v>
      </c>
      <c r="F274" s="32">
        <v>1.77688952800008</v>
      </c>
      <c r="G274" s="30">
        <v>1.8051984860001</v>
      </c>
      <c r="H274" s="32">
        <v>1.9608391640001599</v>
      </c>
      <c r="I274" s="30">
        <v>1.99581556900011</v>
      </c>
      <c r="J274" s="32">
        <v>2.73953077800001</v>
      </c>
      <c r="K274" s="30">
        <v>2.79043994400012</v>
      </c>
      <c r="L274" s="32">
        <v>3.4357446920000698</v>
      </c>
      <c r="M274" s="30">
        <v>3.4951486930001399</v>
      </c>
      <c r="N274" s="32">
        <v>3.6264171840000401</v>
      </c>
      <c r="O274" s="30">
        <v>3.6859298910001099</v>
      </c>
      <c r="P274" s="32"/>
      <c r="Q274" s="30"/>
      <c r="R274" s="32"/>
      <c r="S274" s="30"/>
      <c r="T274" s="32"/>
      <c r="U274" s="30"/>
      <c r="V274" s="32"/>
      <c r="W274" s="30"/>
      <c r="X274" s="32"/>
      <c r="Y274" s="30"/>
      <c r="Z274" s="32"/>
      <c r="AA274" s="30"/>
      <c r="AB274" s="32"/>
      <c r="AC274" s="30"/>
      <c r="AD274" s="37">
        <f t="shared" ref="AD274:AD298" si="67">O274-D274</f>
        <v>2.60790400900009</v>
      </c>
      <c r="AE274" s="44">
        <f t="shared" si="62"/>
        <v>0.65272729200001001</v>
      </c>
      <c r="AF274" s="44">
        <f t="shared" si="63"/>
        <v>0.15564067800005987</v>
      </c>
      <c r="AG274" s="44">
        <f t="shared" si="64"/>
        <v>0.74371520899989996</v>
      </c>
      <c r="AH274" s="44">
        <f t="shared" si="65"/>
        <v>0.64530474799994986</v>
      </c>
      <c r="AI274" s="44">
        <f t="shared" si="66"/>
        <v>0.13126849099990023</v>
      </c>
      <c r="AJ274" s="46">
        <f>V322-U322</f>
        <v>0.10129015600023017</v>
      </c>
      <c r="AK274" s="30"/>
      <c r="AL274" s="47">
        <f t="shared" si="56"/>
        <v>4.6136354000050117E-2</v>
      </c>
      <c r="AM274" s="47">
        <f t="shared" si="57"/>
        <v>2.8308958000019979E-2</v>
      </c>
      <c r="AN274" s="47">
        <f t="shared" si="58"/>
        <v>3.4976404999950139E-2</v>
      </c>
      <c r="AO274" s="47">
        <f t="shared" si="59"/>
        <v>5.0909166000109973E-2</v>
      </c>
      <c r="AP274" s="47">
        <f t="shared" si="60"/>
        <v>5.9404001000070039E-2</v>
      </c>
      <c r="AQ274" s="47">
        <f t="shared" si="61"/>
        <v>5.9512707000069831E-2</v>
      </c>
      <c r="AR274" s="32"/>
      <c r="AS274" s="30"/>
      <c r="AT274" s="32"/>
      <c r="AU274" s="30"/>
      <c r="AV274" s="32"/>
      <c r="AW274" s="30"/>
      <c r="AX274" s="32"/>
      <c r="AY274" s="30"/>
      <c r="AZ274" s="32"/>
      <c r="BA274" s="30"/>
      <c r="BB274" s="32"/>
      <c r="BC274" s="30"/>
      <c r="BD274" s="32"/>
      <c r="BE274" s="30"/>
    </row>
    <row r="275" spans="1:57" x14ac:dyDescent="0.25">
      <c r="A275" s="13" t="s">
        <v>22</v>
      </c>
      <c r="B275">
        <v>6</v>
      </c>
      <c r="C275">
        <v>67</v>
      </c>
      <c r="D275" s="33">
        <v>1.1831413800000501</v>
      </c>
      <c r="E275" s="31">
        <v>1.2291278380000601</v>
      </c>
      <c r="F275" s="33">
        <v>1.82874383000012</v>
      </c>
      <c r="G275" s="31">
        <v>1.88353774799998</v>
      </c>
      <c r="H275" s="33">
        <v>2.03620539200005</v>
      </c>
      <c r="I275" s="31">
        <v>2.0865221189999299</v>
      </c>
      <c r="J275" s="33">
        <v>2.7960084359999602</v>
      </c>
      <c r="K275" s="31">
        <v>2.81994494500008</v>
      </c>
      <c r="L275" s="33">
        <v>3.6110448370000001</v>
      </c>
      <c r="M275" s="31">
        <v>3.6510065100001099</v>
      </c>
      <c r="N275" s="33">
        <v>3.78136786300001</v>
      </c>
      <c r="O275" s="31">
        <v>3.8437670810001201</v>
      </c>
      <c r="P275" s="33"/>
      <c r="Q275" s="31"/>
      <c r="R275" s="33"/>
      <c r="S275" s="31"/>
      <c r="T275" s="33"/>
      <c r="U275" s="31"/>
      <c r="V275" s="33"/>
      <c r="W275" s="31"/>
      <c r="X275" s="33"/>
      <c r="Y275" s="31"/>
      <c r="Z275" s="33"/>
      <c r="AA275" s="31"/>
      <c r="AB275" s="33"/>
      <c r="AC275" s="31"/>
      <c r="AD275" s="37">
        <f t="shared" si="67"/>
        <v>2.66062570100007</v>
      </c>
      <c r="AE275" s="44">
        <f t="shared" si="62"/>
        <v>0.59961599200005988</v>
      </c>
      <c r="AF275" s="44">
        <f t="shared" si="63"/>
        <v>0.15266764400007005</v>
      </c>
      <c r="AG275" s="44">
        <f t="shared" si="64"/>
        <v>0.70948631700003029</v>
      </c>
      <c r="AH275" s="44">
        <f t="shared" si="65"/>
        <v>0.79109989199992015</v>
      </c>
      <c r="AI275" s="44">
        <f t="shared" si="66"/>
        <v>0.13036135299990015</v>
      </c>
      <c r="AJ275" s="46">
        <f>V323-U323</f>
        <v>7.5331145999829818E-2</v>
      </c>
      <c r="AK275" s="31"/>
      <c r="AL275" s="47">
        <f t="shared" si="56"/>
        <v>4.598645800001E-2</v>
      </c>
      <c r="AM275" s="47">
        <f t="shared" si="57"/>
        <v>5.4793917999859998E-2</v>
      </c>
      <c r="AN275" s="47">
        <f t="shared" si="58"/>
        <v>5.0316726999879879E-2</v>
      </c>
      <c r="AO275" s="47">
        <f t="shared" si="59"/>
        <v>2.3936509000119788E-2</v>
      </c>
      <c r="AP275" s="47">
        <f t="shared" si="60"/>
        <v>3.9961673000109776E-2</v>
      </c>
      <c r="AQ275" s="47">
        <f t="shared" si="61"/>
        <v>6.2399218000110057E-2</v>
      </c>
      <c r="AR275" s="33"/>
      <c r="AS275" s="31"/>
      <c r="AT275" s="33"/>
      <c r="AU275" s="31"/>
      <c r="AV275" s="33"/>
      <c r="AW275" s="31"/>
      <c r="AX275" s="33"/>
      <c r="AY275" s="31"/>
      <c r="AZ275" s="33"/>
      <c r="BA275" s="31"/>
      <c r="BB275" s="33"/>
      <c r="BC275" s="31"/>
      <c r="BD275" s="33"/>
      <c r="BE275" s="31"/>
    </row>
    <row r="276" spans="1:57" x14ac:dyDescent="0.25">
      <c r="A276" s="13" t="s">
        <v>22</v>
      </c>
      <c r="B276">
        <v>6</v>
      </c>
      <c r="C276">
        <v>68</v>
      </c>
      <c r="D276" s="32">
        <v>0.81774570700008498</v>
      </c>
      <c r="E276" s="30">
        <v>0.825946157000089</v>
      </c>
      <c r="F276" s="32">
        <v>1.4697071240000199</v>
      </c>
      <c r="G276" s="30">
        <v>1.51575103200002</v>
      </c>
      <c r="H276" s="32">
        <v>1.6492124370001799</v>
      </c>
      <c r="I276" s="30">
        <v>1.69466665699997</v>
      </c>
      <c r="J276" s="32">
        <v>2.4152987810000401</v>
      </c>
      <c r="K276" s="30">
        <v>2.4288008309999798</v>
      </c>
      <c r="L276" s="32">
        <v>3.1316726980001</v>
      </c>
      <c r="M276" s="30">
        <v>3.2000027170001801</v>
      </c>
      <c r="N276" s="32">
        <v>3.3769003730001201</v>
      </c>
      <c r="O276" s="30">
        <v>3.4002455470001598</v>
      </c>
      <c r="P276" s="32"/>
      <c r="Q276" s="30"/>
      <c r="R276" s="32"/>
      <c r="S276" s="30"/>
      <c r="T276" s="32"/>
      <c r="U276" s="30"/>
      <c r="V276" s="32"/>
      <c r="W276" s="30"/>
      <c r="X276" s="32"/>
      <c r="Y276" s="30"/>
      <c r="Z276" s="32"/>
      <c r="AA276" s="30"/>
      <c r="AB276" s="32"/>
      <c r="AC276" s="30"/>
      <c r="AD276" s="37">
        <f t="shared" si="67"/>
        <v>2.5824998400000747</v>
      </c>
      <c r="AE276" s="44">
        <f t="shared" si="62"/>
        <v>0.64376096699993091</v>
      </c>
      <c r="AF276" s="44">
        <f t="shared" si="63"/>
        <v>0.13346140500015991</v>
      </c>
      <c r="AG276" s="44">
        <f t="shared" si="64"/>
        <v>0.72063212400007015</v>
      </c>
      <c r="AH276" s="44">
        <f t="shared" si="65"/>
        <v>0.70287186700012017</v>
      </c>
      <c r="AI276" s="44">
        <f t="shared" si="66"/>
        <v>0.17689765599994001</v>
      </c>
      <c r="AJ276" s="46">
        <f>V324-U324</f>
        <v>0.11764427099978958</v>
      </c>
      <c r="AK276" s="30"/>
      <c r="AL276" s="47">
        <f t="shared" si="56"/>
        <v>8.2004500000040226E-3</v>
      </c>
      <c r="AM276" s="47">
        <f t="shared" si="57"/>
        <v>4.6043908000000133E-2</v>
      </c>
      <c r="AN276" s="47">
        <f t="shared" si="58"/>
        <v>4.5454219999790046E-2</v>
      </c>
      <c r="AO276" s="47">
        <f t="shared" si="59"/>
        <v>1.3502049999939647E-2</v>
      </c>
      <c r="AP276" s="47">
        <f t="shared" si="60"/>
        <v>6.8330019000080178E-2</v>
      </c>
      <c r="AQ276" s="47">
        <f t="shared" si="61"/>
        <v>2.3345174000039659E-2</v>
      </c>
      <c r="AR276" s="32"/>
      <c r="AS276" s="30"/>
      <c r="AT276" s="32"/>
      <c r="AU276" s="30"/>
      <c r="AV276" s="32"/>
      <c r="AW276" s="30"/>
      <c r="AX276" s="32"/>
      <c r="AY276" s="30"/>
      <c r="AZ276" s="32"/>
      <c r="BA276" s="30"/>
      <c r="BB276" s="32"/>
      <c r="BC276" s="30"/>
      <c r="BD276" s="32"/>
      <c r="BE276" s="30"/>
    </row>
    <row r="277" spans="1:57" x14ac:dyDescent="0.25">
      <c r="A277" s="13" t="s">
        <v>22</v>
      </c>
      <c r="B277">
        <v>6</v>
      </c>
      <c r="C277">
        <v>69</v>
      </c>
      <c r="D277" s="33">
        <v>1.0611255860001101</v>
      </c>
      <c r="E277" s="31">
        <v>1.1496801580001299</v>
      </c>
      <c r="F277" s="33">
        <v>1.61308047700003</v>
      </c>
      <c r="G277" s="31">
        <v>1.6590838609999901</v>
      </c>
      <c r="H277" s="33">
        <v>1.79187979800008</v>
      </c>
      <c r="I277" s="31">
        <v>1.8374591740000501</v>
      </c>
      <c r="J277" s="33">
        <v>2.6712994330000499</v>
      </c>
      <c r="K277" s="31">
        <v>2.72150719399996</v>
      </c>
      <c r="L277" s="33">
        <v>3.5395565690000601</v>
      </c>
      <c r="M277" s="31">
        <v>3.5795279750000102</v>
      </c>
      <c r="N277" s="33">
        <v>3.7259589130001101</v>
      </c>
      <c r="O277" s="31">
        <v>3.7706976100000702</v>
      </c>
      <c r="P277" s="33"/>
      <c r="Q277" s="31"/>
      <c r="R277" s="33"/>
      <c r="S277" s="31"/>
      <c r="T277" s="33"/>
      <c r="U277" s="31"/>
      <c r="V277" s="33"/>
      <c r="W277" s="31"/>
      <c r="X277" s="33"/>
      <c r="Y277" s="31"/>
      <c r="Z277" s="33"/>
      <c r="AA277" s="31"/>
      <c r="AB277" s="33"/>
      <c r="AC277" s="31"/>
      <c r="AD277" s="37">
        <f t="shared" si="67"/>
        <v>2.7095720239999599</v>
      </c>
      <c r="AE277" s="44">
        <f t="shared" si="62"/>
        <v>0.46340031899990008</v>
      </c>
      <c r="AF277" s="44">
        <f t="shared" si="63"/>
        <v>0.13279593700008996</v>
      </c>
      <c r="AG277" s="44">
        <f t="shared" si="64"/>
        <v>0.83384025899999981</v>
      </c>
      <c r="AH277" s="44">
        <f t="shared" si="65"/>
        <v>0.81804937500010011</v>
      </c>
      <c r="AI277" s="44">
        <f t="shared" si="66"/>
        <v>0.14643093800009988</v>
      </c>
      <c r="AJ277" s="46">
        <f>V325-U325</f>
        <v>0.12725833400009012</v>
      </c>
      <c r="AK277" s="31"/>
      <c r="AL277" s="47">
        <f t="shared" si="56"/>
        <v>8.8554572000019816E-2</v>
      </c>
      <c r="AM277" s="47">
        <f t="shared" si="57"/>
        <v>4.6003383999960068E-2</v>
      </c>
      <c r="AN277" s="47">
        <f t="shared" si="58"/>
        <v>4.5579375999970084E-2</v>
      </c>
      <c r="AO277" s="47">
        <f t="shared" si="59"/>
        <v>5.0207760999910089E-2</v>
      </c>
      <c r="AP277" s="47">
        <f t="shared" si="60"/>
        <v>3.9971405999950083E-2</v>
      </c>
      <c r="AQ277" s="47">
        <f t="shared" si="61"/>
        <v>4.4738696999960137E-2</v>
      </c>
      <c r="AR277" s="33"/>
      <c r="AS277" s="31"/>
      <c r="AT277" s="33"/>
      <c r="AU277" s="31"/>
      <c r="AV277" s="33"/>
      <c r="AW277" s="31"/>
      <c r="AX277" s="33"/>
      <c r="AY277" s="31"/>
      <c r="AZ277" s="33"/>
      <c r="BA277" s="31"/>
      <c r="BB277" s="33"/>
      <c r="BC277" s="31"/>
      <c r="BD277" s="33"/>
      <c r="BE277" s="31"/>
    </row>
    <row r="278" spans="1:57" x14ac:dyDescent="0.25">
      <c r="A278" s="13" t="s">
        <v>22</v>
      </c>
      <c r="B278">
        <v>6</v>
      </c>
      <c r="C278">
        <v>70</v>
      </c>
      <c r="D278" s="32">
        <v>0.82609667400015496</v>
      </c>
      <c r="E278" s="30">
        <v>0.84888342800013505</v>
      </c>
      <c r="F278" s="32">
        <v>1.5416458300000999</v>
      </c>
      <c r="G278" s="30">
        <v>1.5802273409999501</v>
      </c>
      <c r="H278" s="32">
        <v>1.68866275799996</v>
      </c>
      <c r="I278" s="30">
        <v>1.75860671600003</v>
      </c>
      <c r="J278" s="32">
        <v>2.60336744799997</v>
      </c>
      <c r="K278" s="30">
        <v>2.6544908299999799</v>
      </c>
      <c r="L278" s="32">
        <v>3.3035784860001001</v>
      </c>
      <c r="M278" s="30">
        <v>3.3354966629999501</v>
      </c>
      <c r="N278" s="32">
        <v>3.4571572360000502</v>
      </c>
      <c r="O278" s="30">
        <v>3.51473077700006</v>
      </c>
      <c r="P278" s="32"/>
      <c r="Q278" s="30"/>
      <c r="R278" s="32"/>
      <c r="S278" s="30"/>
      <c r="T278" s="32"/>
      <c r="U278" s="30"/>
      <c r="V278" s="32"/>
      <c r="W278" s="30"/>
      <c r="X278" s="32"/>
      <c r="Y278" s="30"/>
      <c r="Z278" s="32"/>
      <c r="AA278" s="30"/>
      <c r="AB278" s="32"/>
      <c r="AC278" s="30"/>
      <c r="AD278" s="37">
        <f t="shared" si="67"/>
        <v>2.688634102999905</v>
      </c>
      <c r="AE278" s="44">
        <f t="shared" si="62"/>
        <v>0.69276240199996486</v>
      </c>
      <c r="AF278" s="44">
        <f t="shared" si="63"/>
        <v>0.10843541700000991</v>
      </c>
      <c r="AG278" s="44">
        <f t="shared" si="64"/>
        <v>0.84476073199993995</v>
      </c>
      <c r="AH278" s="44">
        <f t="shared" si="65"/>
        <v>0.64908765600012019</v>
      </c>
      <c r="AI278" s="44">
        <f t="shared" si="66"/>
        <v>0.12166057300010014</v>
      </c>
      <c r="AJ278" s="46">
        <f>V326-U326</f>
        <v>8.8823436999970085E-2</v>
      </c>
      <c r="AK278" s="30"/>
      <c r="AL278" s="47">
        <f t="shared" si="56"/>
        <v>2.2786753999980092E-2</v>
      </c>
      <c r="AM278" s="47">
        <f t="shared" si="57"/>
        <v>3.8581510999850188E-2</v>
      </c>
      <c r="AN278" s="47">
        <f t="shared" si="58"/>
        <v>6.9943958000070028E-2</v>
      </c>
      <c r="AO278" s="47">
        <f t="shared" si="59"/>
        <v>5.1123382000009876E-2</v>
      </c>
      <c r="AP278" s="47">
        <f t="shared" si="60"/>
        <v>3.1918176999850001E-2</v>
      </c>
      <c r="AQ278" s="47">
        <f t="shared" si="61"/>
        <v>5.7573541000009776E-2</v>
      </c>
      <c r="AR278" s="32"/>
      <c r="AS278" s="30"/>
      <c r="AT278" s="32"/>
      <c r="AU278" s="30"/>
      <c r="AV278" s="32"/>
      <c r="AW278" s="30"/>
      <c r="AX278" s="32"/>
      <c r="AY278" s="30"/>
      <c r="AZ278" s="32"/>
      <c r="BA278" s="30"/>
      <c r="BB278" s="32"/>
      <c r="BC278" s="30"/>
      <c r="BD278" s="32"/>
      <c r="BE278" s="30"/>
    </row>
    <row r="279" spans="1:57" x14ac:dyDescent="0.25">
      <c r="A279" s="13" t="s">
        <v>22</v>
      </c>
      <c r="B279">
        <v>6</v>
      </c>
      <c r="C279">
        <v>71</v>
      </c>
      <c r="D279" s="33">
        <v>0.62300822399993105</v>
      </c>
      <c r="E279" s="31">
        <v>0.66649515199992404</v>
      </c>
      <c r="F279" s="33">
        <v>1.3536630159999199</v>
      </c>
      <c r="G279" s="31">
        <v>1.3975612449999</v>
      </c>
      <c r="H279" s="33">
        <v>1.53933650599992</v>
      </c>
      <c r="I279" s="31">
        <v>1.5652695779999699</v>
      </c>
      <c r="J279" s="33">
        <v>2.5513905259999698</v>
      </c>
      <c r="K279" s="31">
        <v>2.58638061900001</v>
      </c>
      <c r="L279" s="33">
        <v>3.4369465039999301</v>
      </c>
      <c r="M279" s="31">
        <v>3.49501536000002</v>
      </c>
      <c r="N279" s="33">
        <v>3.6367347860000301</v>
      </c>
      <c r="O279" s="31">
        <v>3.67362926600003</v>
      </c>
      <c r="P279" s="33"/>
      <c r="Q279" s="31"/>
      <c r="R279" s="33"/>
      <c r="S279" s="31"/>
      <c r="T279" s="33"/>
      <c r="U279" s="31"/>
      <c r="V279" s="33"/>
      <c r="W279" s="31"/>
      <c r="X279" s="33"/>
      <c r="Y279" s="31"/>
      <c r="Z279" s="33"/>
      <c r="AA279" s="31"/>
      <c r="AB279" s="33"/>
      <c r="AC279" s="31"/>
      <c r="AD279" s="37">
        <f t="shared" si="67"/>
        <v>3.050621042000099</v>
      </c>
      <c r="AE279" s="44">
        <f t="shared" si="62"/>
        <v>0.68716786399999585</v>
      </c>
      <c r="AF279" s="44">
        <f t="shared" si="63"/>
        <v>0.14177526100002003</v>
      </c>
      <c r="AG279" s="44">
        <f t="shared" si="64"/>
        <v>0.98612094799999994</v>
      </c>
      <c r="AH279" s="44">
        <f t="shared" si="65"/>
        <v>0.85056588499992003</v>
      </c>
      <c r="AI279" s="44">
        <f t="shared" si="66"/>
        <v>0.14171942600001008</v>
      </c>
      <c r="AJ279" s="46">
        <f>V327-U327</f>
        <v>0.11040682200018992</v>
      </c>
      <c r="AK279" s="31"/>
      <c r="AL279" s="47">
        <f t="shared" si="56"/>
        <v>4.3486927999992986E-2</v>
      </c>
      <c r="AM279" s="47">
        <f t="shared" si="57"/>
        <v>4.3898228999980082E-2</v>
      </c>
      <c r="AN279" s="47">
        <f t="shared" si="58"/>
        <v>2.5933072000049906E-2</v>
      </c>
      <c r="AO279" s="47">
        <f t="shared" si="59"/>
        <v>3.499009300004019E-2</v>
      </c>
      <c r="AP279" s="47">
        <f t="shared" si="60"/>
        <v>5.806885600008993E-2</v>
      </c>
      <c r="AQ279" s="47">
        <f t="shared" si="61"/>
        <v>3.6894479999999952E-2</v>
      </c>
      <c r="AR279" s="33"/>
      <c r="AS279" s="31"/>
      <c r="AT279" s="33"/>
      <c r="AU279" s="31"/>
      <c r="AV279" s="33"/>
      <c r="AW279" s="31"/>
      <c r="AX279" s="33"/>
      <c r="AY279" s="31"/>
      <c r="AZ279" s="33"/>
      <c r="BA279" s="31"/>
      <c r="BB279" s="33"/>
      <c r="BC279" s="31"/>
      <c r="BD279" s="33"/>
      <c r="BE279" s="31"/>
    </row>
    <row r="280" spans="1:57" x14ac:dyDescent="0.25">
      <c r="A280" s="13" t="s">
        <v>22</v>
      </c>
      <c r="B280">
        <v>6</v>
      </c>
      <c r="C280">
        <v>72</v>
      </c>
      <c r="D280" s="32">
        <v>0.84973429699993996</v>
      </c>
      <c r="E280" s="30">
        <v>0.88196722799989402</v>
      </c>
      <c r="F280" s="32">
        <v>1.59616379899989</v>
      </c>
      <c r="G280" s="30">
        <v>1.6400452599998501</v>
      </c>
      <c r="H280" s="32">
        <v>1.75060317499992</v>
      </c>
      <c r="I280" s="30">
        <v>1.8181617169998301</v>
      </c>
      <c r="J280" s="32">
        <v>2.7855517169998598</v>
      </c>
      <c r="K280" s="30">
        <v>2.82889838499977</v>
      </c>
      <c r="L280" s="32">
        <v>3.6147998419999099</v>
      </c>
      <c r="M280" s="30">
        <v>3.6289246849999</v>
      </c>
      <c r="N280" s="32">
        <v>3.7361661429999899</v>
      </c>
      <c r="O280" s="30">
        <v>3.8041970809999799</v>
      </c>
      <c r="P280" s="32"/>
      <c r="Q280" s="30"/>
      <c r="R280" s="32"/>
      <c r="S280" s="30"/>
      <c r="T280" s="32"/>
      <c r="U280" s="30"/>
      <c r="V280" s="32"/>
      <c r="W280" s="30"/>
      <c r="X280" s="32"/>
      <c r="Y280" s="30"/>
      <c r="Z280" s="32"/>
      <c r="AA280" s="30"/>
      <c r="AB280" s="32"/>
      <c r="AC280" s="30"/>
      <c r="AD280" s="37">
        <f t="shared" si="67"/>
        <v>2.9544627840000399</v>
      </c>
      <c r="AE280" s="44">
        <f t="shared" si="62"/>
        <v>0.71419657099999601</v>
      </c>
      <c r="AF280" s="44">
        <f t="shared" si="63"/>
        <v>0.11055791500006995</v>
      </c>
      <c r="AG280" s="44">
        <f t="shared" si="64"/>
        <v>0.96739000000002973</v>
      </c>
      <c r="AH280" s="44">
        <f t="shared" si="65"/>
        <v>0.78590145700013991</v>
      </c>
      <c r="AI280" s="44">
        <f t="shared" si="66"/>
        <v>0.10724145800009</v>
      </c>
      <c r="AJ280" s="46">
        <f>V328-U328</f>
        <v>0.11074057299993001</v>
      </c>
      <c r="AK280" s="30"/>
      <c r="AL280" s="47">
        <f t="shared" si="56"/>
        <v>3.2232930999954057E-2</v>
      </c>
      <c r="AM280" s="47">
        <f t="shared" si="57"/>
        <v>4.3881460999960042E-2</v>
      </c>
      <c r="AN280" s="47">
        <f t="shared" si="58"/>
        <v>6.7558541999910071E-2</v>
      </c>
      <c r="AO280" s="47">
        <f t="shared" si="59"/>
        <v>4.334666799991016E-2</v>
      </c>
      <c r="AP280" s="47">
        <f t="shared" si="60"/>
        <v>1.4124842999990062E-2</v>
      </c>
      <c r="AQ280" s="47">
        <f t="shared" si="61"/>
        <v>6.8030937999989938E-2</v>
      </c>
      <c r="AR280" s="32"/>
      <c r="AS280" s="30"/>
      <c r="AT280" s="32"/>
      <c r="AU280" s="30"/>
      <c r="AV280" s="32"/>
      <c r="AW280" s="30"/>
      <c r="AX280" s="32"/>
      <c r="AY280" s="30"/>
      <c r="AZ280" s="32"/>
      <c r="BA280" s="30"/>
      <c r="BB280" s="32"/>
      <c r="BC280" s="30"/>
      <c r="BD280" s="32"/>
      <c r="BE280" s="30"/>
    </row>
    <row r="281" spans="1:57" x14ac:dyDescent="0.25">
      <c r="A281" s="13" t="s">
        <v>22</v>
      </c>
      <c r="B281">
        <v>6</v>
      </c>
      <c r="C281">
        <v>73</v>
      </c>
      <c r="D281" s="33">
        <v>0.73950713799990797</v>
      </c>
      <c r="E281" s="31">
        <v>0.76749749999998995</v>
      </c>
      <c r="F281" s="33">
        <v>1.41366844399999</v>
      </c>
      <c r="G281" s="31">
        <v>1.4853446370000201</v>
      </c>
      <c r="H281" s="33">
        <v>1.5902421359999099</v>
      </c>
      <c r="I281" s="31">
        <v>1.6763888020000099</v>
      </c>
      <c r="J281" s="33">
        <v>2.5015221849998799</v>
      </c>
      <c r="K281" s="31">
        <v>2.5570838529999902</v>
      </c>
      <c r="L281" s="33">
        <v>3.6176432820000102</v>
      </c>
      <c r="M281" s="31">
        <v>3.6571013539999</v>
      </c>
      <c r="N281" s="33">
        <v>3.77398244799996</v>
      </c>
      <c r="O281" s="31">
        <v>3.8474187489998699</v>
      </c>
      <c r="P281" s="33"/>
      <c r="Q281" s="31"/>
      <c r="R281" s="33"/>
      <c r="S281" s="31"/>
      <c r="T281" s="33"/>
      <c r="U281" s="31"/>
      <c r="V281" s="33"/>
      <c r="W281" s="31"/>
      <c r="X281" s="33"/>
      <c r="Y281" s="31"/>
      <c r="Z281" s="33"/>
      <c r="AA281" s="31"/>
      <c r="AB281" s="33"/>
      <c r="AC281" s="31"/>
      <c r="AD281" s="37">
        <f t="shared" si="67"/>
        <v>3.1079116109999618</v>
      </c>
      <c r="AE281" s="44">
        <f t="shared" si="62"/>
        <v>0.64617094400000008</v>
      </c>
      <c r="AF281" s="44">
        <f t="shared" si="63"/>
        <v>0.10489749899988987</v>
      </c>
      <c r="AG281" s="44">
        <f t="shared" si="64"/>
        <v>0.82513338299986994</v>
      </c>
      <c r="AH281" s="44">
        <f t="shared" si="65"/>
        <v>1.06055942900002</v>
      </c>
      <c r="AI281" s="44">
        <f t="shared" si="66"/>
        <v>0.11688109400005997</v>
      </c>
      <c r="AJ281" s="46">
        <f>V329-U329</f>
        <v>0.11972947999993</v>
      </c>
      <c r="AK281" s="31"/>
      <c r="AL281" s="47">
        <f t="shared" si="56"/>
        <v>2.7990362000081981E-2</v>
      </c>
      <c r="AM281" s="47">
        <f t="shared" si="57"/>
        <v>7.1676193000030031E-2</v>
      </c>
      <c r="AN281" s="47">
        <f t="shared" si="58"/>
        <v>8.6146666000100014E-2</v>
      </c>
      <c r="AO281" s="47">
        <f t="shared" si="59"/>
        <v>5.5561668000110309E-2</v>
      </c>
      <c r="AP281" s="47">
        <f t="shared" si="60"/>
        <v>3.9458071999889821E-2</v>
      </c>
      <c r="AQ281" s="47">
        <f t="shared" si="61"/>
        <v>7.3436300999909943E-2</v>
      </c>
      <c r="AR281" s="33"/>
      <c r="AS281" s="31"/>
      <c r="AT281" s="33"/>
      <c r="AU281" s="31"/>
      <c r="AV281" s="33"/>
      <c r="AW281" s="31"/>
      <c r="AX281" s="33"/>
      <c r="AY281" s="31"/>
      <c r="AZ281" s="33"/>
      <c r="BA281" s="31"/>
      <c r="BB281" s="33"/>
      <c r="BC281" s="31"/>
      <c r="BD281" s="33"/>
      <c r="BE281" s="31"/>
    </row>
    <row r="282" spans="1:57" x14ac:dyDescent="0.25">
      <c r="A282" s="13" t="s">
        <v>22</v>
      </c>
      <c r="B282">
        <v>6</v>
      </c>
      <c r="C282">
        <v>74</v>
      </c>
      <c r="D282" s="32">
        <v>0.927856926999993</v>
      </c>
      <c r="E282" s="30">
        <v>0.94551437499990199</v>
      </c>
      <c r="F282" s="32">
        <v>1.7694172399999299</v>
      </c>
      <c r="G282" s="30">
        <v>1.8259453139999</v>
      </c>
      <c r="H282" s="32">
        <v>1.96546249900006</v>
      </c>
      <c r="I282" s="30">
        <v>2.0158235930000501</v>
      </c>
      <c r="J282" s="32">
        <v>2.99871577999988</v>
      </c>
      <c r="K282" s="30">
        <v>3.0519567179999201</v>
      </c>
      <c r="L282" s="32">
        <v>4.0148028639998703</v>
      </c>
      <c r="M282" s="30">
        <v>4.0369309359998597</v>
      </c>
      <c r="N282" s="32">
        <v>4.1836018750000203</v>
      </c>
      <c r="O282" s="30">
        <v>4.2155960390000402</v>
      </c>
      <c r="P282" s="32"/>
      <c r="Q282" s="30"/>
      <c r="R282" s="32"/>
      <c r="S282" s="30"/>
      <c r="T282" s="32"/>
      <c r="U282" s="30"/>
      <c r="V282" s="32"/>
      <c r="W282" s="30"/>
      <c r="X282" s="32"/>
      <c r="Y282" s="30"/>
      <c r="Z282" s="32"/>
      <c r="AA282" s="30"/>
      <c r="AB282" s="32"/>
      <c r="AC282" s="30"/>
      <c r="AD282" s="37">
        <f t="shared" si="67"/>
        <v>3.2877391120000472</v>
      </c>
      <c r="AE282" s="44">
        <f t="shared" si="62"/>
        <v>0.82390286500002796</v>
      </c>
      <c r="AF282" s="44">
        <f t="shared" si="63"/>
        <v>0.13951718500015997</v>
      </c>
      <c r="AG282" s="44">
        <f t="shared" si="64"/>
        <v>0.98289218699982994</v>
      </c>
      <c r="AH282" s="44">
        <f t="shared" si="65"/>
        <v>0.96284614599995022</v>
      </c>
      <c r="AI282" s="44">
        <f t="shared" si="66"/>
        <v>0.14667093900016059</v>
      </c>
      <c r="AJ282" s="46">
        <f>V330-U330</f>
        <v>0.10036583300007029</v>
      </c>
      <c r="AK282" s="30"/>
      <c r="AL282" s="47">
        <f t="shared" si="56"/>
        <v>1.7657447999908982E-2</v>
      </c>
      <c r="AM282" s="47">
        <f t="shared" si="57"/>
        <v>5.6528073999970063E-2</v>
      </c>
      <c r="AN282" s="47">
        <f t="shared" si="58"/>
        <v>5.0361093999990114E-2</v>
      </c>
      <c r="AO282" s="47">
        <f t="shared" si="59"/>
        <v>5.3240938000040039E-2</v>
      </c>
      <c r="AP282" s="47">
        <f t="shared" si="60"/>
        <v>2.2128071999989452E-2</v>
      </c>
      <c r="AQ282" s="47">
        <f t="shared" si="61"/>
        <v>3.1994164000019865E-2</v>
      </c>
      <c r="AR282" s="32"/>
      <c r="AS282" s="30"/>
      <c r="AT282" s="32"/>
      <c r="AU282" s="30"/>
      <c r="AV282" s="32"/>
      <c r="AW282" s="30"/>
      <c r="AX282" s="32"/>
      <c r="AY282" s="30"/>
      <c r="AZ282" s="32"/>
      <c r="BA282" s="30"/>
      <c r="BB282" s="32"/>
      <c r="BC282" s="30"/>
      <c r="BD282" s="32"/>
      <c r="BE282" s="30"/>
    </row>
    <row r="283" spans="1:57" x14ac:dyDescent="0.25">
      <c r="A283" s="13" t="s">
        <v>22</v>
      </c>
      <c r="B283">
        <v>6</v>
      </c>
      <c r="C283">
        <v>75</v>
      </c>
      <c r="D283" s="33">
        <v>1.15049161499996</v>
      </c>
      <c r="E283" s="31">
        <v>1.16226468800005</v>
      </c>
      <c r="F283" s="33">
        <v>1.7306581289999401</v>
      </c>
      <c r="G283" s="31">
        <v>1.7741558319999</v>
      </c>
      <c r="H283" s="33">
        <v>1.9116431249999499</v>
      </c>
      <c r="I283" s="31">
        <v>1.9649355219999001</v>
      </c>
      <c r="J283" s="33">
        <v>2.8253496879999598</v>
      </c>
      <c r="K283" s="31">
        <v>2.8842990109999298</v>
      </c>
      <c r="L283" s="33">
        <v>3.67290932300011</v>
      </c>
      <c r="M283" s="31">
        <v>3.7046914580000698</v>
      </c>
      <c r="N283" s="33">
        <v>3.8349791139998999</v>
      </c>
      <c r="O283" s="31">
        <v>3.88302859400005</v>
      </c>
      <c r="P283" s="33"/>
      <c r="Q283" s="31"/>
      <c r="R283" s="33"/>
      <c r="S283" s="31"/>
      <c r="T283" s="33"/>
      <c r="U283" s="31"/>
      <c r="V283" s="33"/>
      <c r="W283" s="31"/>
      <c r="X283" s="33"/>
      <c r="Y283" s="31"/>
      <c r="Z283" s="33"/>
      <c r="AA283" s="31"/>
      <c r="AB283" s="33"/>
      <c r="AC283" s="31"/>
      <c r="AD283" s="37">
        <f t="shared" si="67"/>
        <v>2.73253697900009</v>
      </c>
      <c r="AE283" s="44">
        <f t="shared" si="62"/>
        <v>0.56839344099989009</v>
      </c>
      <c r="AF283" s="44">
        <f t="shared" si="63"/>
        <v>0.13748729300004991</v>
      </c>
      <c r="AG283" s="44">
        <f t="shared" si="64"/>
        <v>0.86041416600005971</v>
      </c>
      <c r="AH283" s="44">
        <f t="shared" si="65"/>
        <v>0.78861031200018017</v>
      </c>
      <c r="AI283" s="44">
        <f t="shared" si="66"/>
        <v>0.13028765599983005</v>
      </c>
      <c r="AJ283" s="46">
        <f>V331-U331</f>
        <v>0.11772302200006024</v>
      </c>
      <c r="AK283" s="31"/>
      <c r="AL283" s="47">
        <f t="shared" si="56"/>
        <v>1.1773073000090006E-2</v>
      </c>
      <c r="AM283" s="47">
        <f t="shared" si="57"/>
        <v>4.349770299995992E-2</v>
      </c>
      <c r="AN283" s="47">
        <f t="shared" si="58"/>
        <v>5.3292396999950142E-2</v>
      </c>
      <c r="AO283" s="47">
        <f t="shared" si="59"/>
        <v>5.8949322999970022E-2</v>
      </c>
      <c r="AP283" s="47">
        <f t="shared" si="60"/>
        <v>3.1782134999959855E-2</v>
      </c>
      <c r="AQ283" s="47">
        <f t="shared" si="61"/>
        <v>4.804948000015008E-2</v>
      </c>
      <c r="AR283" s="33"/>
      <c r="AS283" s="31"/>
      <c r="AT283" s="33"/>
      <c r="AU283" s="31"/>
      <c r="AV283" s="33"/>
      <c r="AW283" s="31"/>
      <c r="AX283" s="33"/>
      <c r="AY283" s="31"/>
      <c r="AZ283" s="33"/>
      <c r="BA283" s="31"/>
      <c r="BB283" s="33"/>
      <c r="BC283" s="31"/>
      <c r="BD283" s="33"/>
      <c r="BE283" s="31"/>
    </row>
    <row r="284" spans="1:57" s="2" customFormat="1" x14ac:dyDescent="0.25">
      <c r="A284" s="9" t="s">
        <v>22</v>
      </c>
      <c r="B284" s="2">
        <v>6</v>
      </c>
      <c r="C284" s="2">
        <v>76</v>
      </c>
      <c r="D284" s="32">
        <v>12.102259528000101</v>
      </c>
      <c r="E284" s="30">
        <v>12.1434373920001</v>
      </c>
      <c r="F284" s="32">
        <v>12.6471611429999</v>
      </c>
      <c r="G284" s="30">
        <v>12.7145533299999</v>
      </c>
      <c r="H284" s="32">
        <v>12.833456819</v>
      </c>
      <c r="I284" s="30">
        <v>12.89308333</v>
      </c>
      <c r="J284" s="32">
        <v>13.711872437</v>
      </c>
      <c r="K284" s="30">
        <v>13.763352656</v>
      </c>
      <c r="L284" s="32">
        <v>14.384907965000099</v>
      </c>
      <c r="M284" s="30">
        <v>14.431280255000001</v>
      </c>
      <c r="N284" s="32">
        <v>14.546941401000099</v>
      </c>
      <c r="O284" s="30">
        <v>14.5857711410001</v>
      </c>
      <c r="P284" s="32"/>
      <c r="Q284" s="30"/>
      <c r="R284" s="32"/>
      <c r="S284" s="30"/>
      <c r="T284" s="32"/>
      <c r="U284" s="30"/>
      <c r="V284" s="32"/>
      <c r="W284" s="30"/>
      <c r="X284" s="32"/>
      <c r="Y284" s="30"/>
      <c r="Z284" s="32"/>
      <c r="AA284" s="30"/>
      <c r="AB284" s="32"/>
      <c r="AC284" s="30"/>
      <c r="AD284" s="37">
        <f t="shared" si="67"/>
        <v>2.4835116129999992</v>
      </c>
      <c r="AE284" s="44">
        <f t="shared" si="62"/>
        <v>0.50372375099980005</v>
      </c>
      <c r="AF284" s="44">
        <f t="shared" si="63"/>
        <v>0.11890348900010039</v>
      </c>
      <c r="AG284" s="44">
        <f t="shared" si="64"/>
        <v>0.81878910700000063</v>
      </c>
      <c r="AH284" s="44">
        <f t="shared" si="65"/>
        <v>0.62155530900009914</v>
      </c>
      <c r="AI284" s="44">
        <f t="shared" si="66"/>
        <v>0.11566114600009847</v>
      </c>
      <c r="AJ284" s="46">
        <f>V332-U332</f>
        <v>0.13003885499983969</v>
      </c>
      <c r="AK284" s="30"/>
      <c r="AL284" s="47">
        <f t="shared" si="56"/>
        <v>4.1177863999999786E-2</v>
      </c>
      <c r="AM284" s="47">
        <f t="shared" si="57"/>
        <v>6.7392186999999382E-2</v>
      </c>
      <c r="AN284" s="47">
        <f t="shared" si="58"/>
        <v>5.9626510999999383E-2</v>
      </c>
      <c r="AO284" s="47">
        <f t="shared" si="59"/>
        <v>5.1480219000000105E-2</v>
      </c>
      <c r="AP284" s="47">
        <f t="shared" si="60"/>
        <v>4.6372289999901284E-2</v>
      </c>
      <c r="AQ284" s="47">
        <f t="shared" si="61"/>
        <v>3.8829740000000612E-2</v>
      </c>
      <c r="AR284" s="32"/>
      <c r="AS284" s="30"/>
      <c r="AT284" s="32"/>
      <c r="AU284" s="30"/>
      <c r="AV284" s="32"/>
      <c r="AW284" s="30"/>
      <c r="AX284" s="32"/>
      <c r="AY284" s="30"/>
      <c r="AZ284" s="32"/>
      <c r="BA284" s="30"/>
      <c r="BB284" s="32"/>
      <c r="BC284" s="30"/>
      <c r="BD284" s="32"/>
      <c r="BE284" s="30"/>
    </row>
    <row r="285" spans="1:57" s="2" customFormat="1" x14ac:dyDescent="0.25">
      <c r="A285" s="9" t="s">
        <v>22</v>
      </c>
      <c r="B285" s="2">
        <v>6</v>
      </c>
      <c r="C285" s="2">
        <v>77</v>
      </c>
      <c r="D285" s="33">
        <v>2.1264548399999499</v>
      </c>
      <c r="E285" s="31">
        <v>2.17256364299987</v>
      </c>
      <c r="F285" s="33">
        <v>2.70875156099987</v>
      </c>
      <c r="G285" s="31">
        <v>2.7552035910000501</v>
      </c>
      <c r="H285" s="33">
        <v>2.8970385390000502</v>
      </c>
      <c r="I285" s="31">
        <v>2.93325692300004</v>
      </c>
      <c r="J285" s="33">
        <v>3.78573994399994</v>
      </c>
      <c r="K285" s="31">
        <v>3.8301253110000699</v>
      </c>
      <c r="L285" s="33">
        <v>4.5439324550000002</v>
      </c>
      <c r="M285" s="31">
        <v>4.5996958819998701</v>
      </c>
      <c r="N285" s="33">
        <v>4.7067240589999502</v>
      </c>
      <c r="O285" s="31">
        <v>4.7660028089999198</v>
      </c>
      <c r="P285" s="33"/>
      <c r="Q285" s="31"/>
      <c r="R285" s="33"/>
      <c r="S285" s="31"/>
      <c r="T285" s="33"/>
      <c r="U285" s="31"/>
      <c r="V285" s="33"/>
      <c r="W285" s="31"/>
      <c r="X285" s="33"/>
      <c r="Y285" s="31"/>
      <c r="Z285" s="33"/>
      <c r="AA285" s="31"/>
      <c r="AB285" s="33"/>
      <c r="AC285" s="31"/>
      <c r="AD285" s="37">
        <f t="shared" si="67"/>
        <v>2.6395479689999699</v>
      </c>
      <c r="AE285" s="44">
        <f t="shared" si="62"/>
        <v>0.53618791799999999</v>
      </c>
      <c r="AF285" s="44">
        <f t="shared" si="63"/>
        <v>0.14183494800000007</v>
      </c>
      <c r="AG285" s="44">
        <f t="shared" si="64"/>
        <v>0.85248302099989992</v>
      </c>
      <c r="AH285" s="44">
        <f t="shared" si="65"/>
        <v>0.71380714399993028</v>
      </c>
      <c r="AI285" s="44">
        <f t="shared" si="66"/>
        <v>0.10702817700008005</v>
      </c>
      <c r="AJ285" s="46">
        <f>V333-U333</f>
        <v>0.11781598800007043</v>
      </c>
      <c r="AK285" s="31"/>
      <c r="AL285" s="47">
        <f t="shared" si="56"/>
        <v>4.6108802999920151E-2</v>
      </c>
      <c r="AM285" s="47">
        <f t="shared" si="57"/>
        <v>4.6452030000180056E-2</v>
      </c>
      <c r="AN285" s="47">
        <f t="shared" si="58"/>
        <v>3.6218383999989889E-2</v>
      </c>
      <c r="AO285" s="47">
        <f t="shared" si="59"/>
        <v>4.4385367000129961E-2</v>
      </c>
      <c r="AP285" s="47">
        <f t="shared" si="60"/>
        <v>5.5763426999869914E-2</v>
      </c>
      <c r="AQ285" s="47">
        <f t="shared" si="61"/>
        <v>5.9278749999969627E-2</v>
      </c>
      <c r="AR285" s="33"/>
      <c r="AS285" s="31"/>
      <c r="AT285" s="33"/>
      <c r="AU285" s="31"/>
      <c r="AV285" s="33"/>
      <c r="AW285" s="31"/>
      <c r="AX285" s="33"/>
      <c r="AY285" s="31"/>
      <c r="AZ285" s="33"/>
      <c r="BA285" s="31"/>
      <c r="BB285" s="33"/>
      <c r="BC285" s="31"/>
      <c r="BD285" s="33"/>
      <c r="BE285" s="31"/>
    </row>
    <row r="286" spans="1:57" s="2" customFormat="1" x14ac:dyDescent="0.25">
      <c r="A286" s="9" t="s">
        <v>22</v>
      </c>
      <c r="B286" s="2">
        <v>6</v>
      </c>
      <c r="C286" s="2">
        <v>78</v>
      </c>
      <c r="D286" s="32">
        <v>2.86631371999988</v>
      </c>
      <c r="E286" s="30">
        <v>2.9019239909998702</v>
      </c>
      <c r="F286" s="32">
        <v>3.3881622899998498</v>
      </c>
      <c r="G286" s="30">
        <v>3.4248456399998299</v>
      </c>
      <c r="H286" s="32">
        <v>3.5807668799998198</v>
      </c>
      <c r="I286" s="30">
        <v>3.6151376499999501</v>
      </c>
      <c r="J286" s="32">
        <v>4.5450347889998204</v>
      </c>
      <c r="K286" s="30">
        <v>4.5859086429998097</v>
      </c>
      <c r="L286" s="32">
        <v>5.2748770939999696</v>
      </c>
      <c r="M286" s="30">
        <v>5.3171410319998804</v>
      </c>
      <c r="N286" s="32">
        <v>5.4206127029999598</v>
      </c>
      <c r="O286" s="30">
        <v>5.4841014559999604</v>
      </c>
      <c r="P286" s="32"/>
      <c r="Q286" s="30"/>
      <c r="R286" s="32"/>
      <c r="S286" s="30"/>
      <c r="T286" s="32"/>
      <c r="U286" s="30"/>
      <c r="V286" s="32"/>
      <c r="W286" s="30"/>
      <c r="X286" s="32"/>
      <c r="Y286" s="30"/>
      <c r="Z286" s="32"/>
      <c r="AA286" s="30"/>
      <c r="AB286" s="32"/>
      <c r="AC286" s="30"/>
      <c r="AD286" s="37">
        <f t="shared" si="67"/>
        <v>2.6177877360000803</v>
      </c>
      <c r="AE286" s="44">
        <f t="shared" si="62"/>
        <v>0.48623829899997961</v>
      </c>
      <c r="AF286" s="44">
        <f t="shared" si="63"/>
        <v>0.15592123999998986</v>
      </c>
      <c r="AG286" s="44">
        <f t="shared" si="64"/>
        <v>0.92989713899987025</v>
      </c>
      <c r="AH286" s="44">
        <f t="shared" si="65"/>
        <v>0.68896845100015991</v>
      </c>
      <c r="AI286" s="44">
        <f t="shared" si="66"/>
        <v>0.10347167100007937</v>
      </c>
      <c r="AJ286" s="46">
        <f>V334-U334</f>
        <v>0.11801880299980994</v>
      </c>
      <c r="AK286" s="30"/>
      <c r="AL286" s="47">
        <f t="shared" si="56"/>
        <v>3.5610270999990146E-2</v>
      </c>
      <c r="AM286" s="47">
        <f t="shared" si="57"/>
        <v>3.668334999998013E-2</v>
      </c>
      <c r="AN286" s="47">
        <f t="shared" si="58"/>
        <v>3.4370770000130335E-2</v>
      </c>
      <c r="AO286" s="47">
        <f t="shared" si="59"/>
        <v>4.0873853999989329E-2</v>
      </c>
      <c r="AP286" s="47">
        <f t="shared" si="60"/>
        <v>4.2263937999910794E-2</v>
      </c>
      <c r="AQ286" s="47">
        <f t="shared" si="61"/>
        <v>6.3488753000000564E-2</v>
      </c>
      <c r="AR286" s="32"/>
      <c r="AS286" s="30"/>
      <c r="AT286" s="32"/>
      <c r="AU286" s="30"/>
      <c r="AV286" s="32"/>
      <c r="AW286" s="30"/>
      <c r="AX286" s="32"/>
      <c r="AY286" s="30"/>
      <c r="AZ286" s="32"/>
      <c r="BA286" s="30"/>
      <c r="BB286" s="32"/>
      <c r="BC286" s="30"/>
      <c r="BD286" s="32"/>
      <c r="BE286" s="30"/>
    </row>
    <row r="287" spans="1:57" s="2" customFormat="1" x14ac:dyDescent="0.25">
      <c r="A287" s="9" t="s">
        <v>22</v>
      </c>
      <c r="B287" s="2">
        <v>6</v>
      </c>
      <c r="C287" s="2">
        <v>79</v>
      </c>
      <c r="D287" s="33">
        <v>3.3102391639999902</v>
      </c>
      <c r="E287" s="31">
        <v>3.3774419230001</v>
      </c>
      <c r="F287" s="33">
        <v>3.91412999499993</v>
      </c>
      <c r="G287" s="31">
        <v>3.95763484200006</v>
      </c>
      <c r="H287" s="33">
        <v>4.0760046840000497</v>
      </c>
      <c r="I287" s="31">
        <v>4.1357587459999596</v>
      </c>
      <c r="J287" s="33">
        <v>4.9880535830000099</v>
      </c>
      <c r="K287" s="31">
        <v>5.0433065120000702</v>
      </c>
      <c r="L287" s="33">
        <v>5.7008583290000798</v>
      </c>
      <c r="M287" s="31">
        <v>5.7349745779999903</v>
      </c>
      <c r="N287" s="33">
        <v>5.89268098499997</v>
      </c>
      <c r="O287" s="31">
        <v>5.9251538490000204</v>
      </c>
      <c r="P287" s="33"/>
      <c r="Q287" s="31"/>
      <c r="R287" s="33"/>
      <c r="S287" s="31"/>
      <c r="T287" s="33"/>
      <c r="U287" s="31"/>
      <c r="V287" s="33"/>
      <c r="W287" s="31"/>
      <c r="X287" s="33"/>
      <c r="Y287" s="31"/>
      <c r="Z287" s="33"/>
      <c r="AA287" s="31"/>
      <c r="AB287" s="33"/>
      <c r="AC287" s="31"/>
      <c r="AD287" s="37">
        <f t="shared" si="67"/>
        <v>2.6149146850000302</v>
      </c>
      <c r="AE287" s="44">
        <f t="shared" si="62"/>
        <v>0.53668807199982993</v>
      </c>
      <c r="AF287" s="44">
        <f t="shared" si="63"/>
        <v>0.11836984199998968</v>
      </c>
      <c r="AG287" s="44">
        <f t="shared" si="64"/>
        <v>0.85229483700005026</v>
      </c>
      <c r="AH287" s="44">
        <f t="shared" si="65"/>
        <v>0.65755181700000964</v>
      </c>
      <c r="AI287" s="44">
        <f t="shared" si="66"/>
        <v>0.15770640699997962</v>
      </c>
      <c r="AJ287" s="46">
        <f>V335-U335</f>
        <v>0.15403395899965977</v>
      </c>
      <c r="AK287" s="31"/>
      <c r="AL287" s="47">
        <f t="shared" si="56"/>
        <v>6.7202759000109857E-2</v>
      </c>
      <c r="AM287" s="47">
        <f t="shared" si="57"/>
        <v>4.350484700013002E-2</v>
      </c>
      <c r="AN287" s="47">
        <f t="shared" si="58"/>
        <v>5.9754061999909958E-2</v>
      </c>
      <c r="AO287" s="47">
        <f t="shared" si="59"/>
        <v>5.5252929000060291E-2</v>
      </c>
      <c r="AP287" s="47">
        <f t="shared" si="60"/>
        <v>3.4116248999910503E-2</v>
      </c>
      <c r="AQ287" s="47">
        <f t="shared" si="61"/>
        <v>3.247286400005045E-2</v>
      </c>
      <c r="AR287" s="33"/>
      <c r="AS287" s="31"/>
      <c r="AT287" s="33"/>
      <c r="AU287" s="31"/>
      <c r="AV287" s="33"/>
      <c r="AW287" s="31"/>
      <c r="AX287" s="33"/>
      <c r="AY287" s="31"/>
      <c r="AZ287" s="33"/>
      <c r="BA287" s="31"/>
      <c r="BB287" s="33"/>
      <c r="BC287" s="31"/>
      <c r="BD287" s="33"/>
      <c r="BE287" s="31"/>
    </row>
    <row r="288" spans="1:57" s="2" customFormat="1" x14ac:dyDescent="0.25">
      <c r="A288" s="9" t="s">
        <v>22</v>
      </c>
      <c r="B288" s="2">
        <v>6</v>
      </c>
      <c r="C288" s="2">
        <v>80</v>
      </c>
      <c r="D288" s="32">
        <v>7.1442882589999499</v>
      </c>
      <c r="E288" s="30">
        <v>7.1990690239999804</v>
      </c>
      <c r="F288" s="32">
        <v>7.70007586799988</v>
      </c>
      <c r="G288" s="30">
        <v>7.7577984359998</v>
      </c>
      <c r="H288" s="32">
        <v>7.8878377039998204</v>
      </c>
      <c r="I288" s="30">
        <v>7.92423280599996</v>
      </c>
      <c r="J288" s="32">
        <v>8.9535747839997804</v>
      </c>
      <c r="K288" s="30">
        <v>9.0234506709998605</v>
      </c>
      <c r="L288" s="32">
        <v>9.5638234329999197</v>
      </c>
      <c r="M288" s="30">
        <v>9.6297932219999893</v>
      </c>
      <c r="N288" s="32">
        <v>9.7253133259998705</v>
      </c>
      <c r="O288" s="30">
        <v>9.7962830659998801</v>
      </c>
      <c r="P288" s="32"/>
      <c r="Q288" s="30"/>
      <c r="R288" s="32"/>
      <c r="S288" s="30"/>
      <c r="T288" s="32"/>
      <c r="U288" s="30"/>
      <c r="V288" s="32"/>
      <c r="W288" s="30"/>
      <c r="X288" s="32"/>
      <c r="Y288" s="30"/>
      <c r="Z288" s="32"/>
      <c r="AA288" s="30"/>
      <c r="AB288" s="32"/>
      <c r="AC288" s="30"/>
      <c r="AD288" s="37">
        <f t="shared" si="67"/>
        <v>2.6519948069999302</v>
      </c>
      <c r="AE288" s="44">
        <f t="shared" si="62"/>
        <v>0.50100684399989959</v>
      </c>
      <c r="AF288" s="44">
        <f t="shared" si="63"/>
        <v>0.13003926800002041</v>
      </c>
      <c r="AG288" s="44">
        <f t="shared" si="64"/>
        <v>1.0293419779998203</v>
      </c>
      <c r="AH288" s="44">
        <f t="shared" si="65"/>
        <v>0.54037276200005913</v>
      </c>
      <c r="AI288" s="44">
        <f t="shared" si="66"/>
        <v>9.5520103999881201E-2</v>
      </c>
      <c r="AJ288" s="46">
        <f>V336-U336</f>
        <v>0.13036432399985998</v>
      </c>
      <c r="AK288" s="30"/>
      <c r="AL288" s="47">
        <f t="shared" ref="AL288:AL351" si="68">E288-D288</f>
        <v>5.4780765000030485E-2</v>
      </c>
      <c r="AM288" s="47">
        <f t="shared" ref="AM288:AM351" si="69">G288-F288</f>
        <v>5.7722567999920038E-2</v>
      </c>
      <c r="AN288" s="47">
        <f t="shared" ref="AN288:AN351" si="70">I288-H288</f>
        <v>3.6395102000139623E-2</v>
      </c>
      <c r="AO288" s="47">
        <f t="shared" ref="AO288:AO351" si="71">K288-J288</f>
        <v>6.9875887000080183E-2</v>
      </c>
      <c r="AP288" s="47">
        <f t="shared" ref="AP288:AP351" si="72">M288-L288</f>
        <v>6.5969789000069667E-2</v>
      </c>
      <c r="AQ288" s="47">
        <f t="shared" ref="AQ288:AQ351" si="73">O288-N288</f>
        <v>7.0969740000009551E-2</v>
      </c>
      <c r="AR288" s="32"/>
      <c r="AS288" s="30"/>
      <c r="AT288" s="32"/>
      <c r="AU288" s="30"/>
      <c r="AV288" s="32"/>
      <c r="AW288" s="30"/>
      <c r="AX288" s="32"/>
      <c r="AY288" s="30"/>
      <c r="AZ288" s="32"/>
      <c r="BA288" s="30"/>
      <c r="BB288" s="32"/>
      <c r="BC288" s="30"/>
      <c r="BD288" s="32"/>
      <c r="BE288" s="30"/>
    </row>
    <row r="289" spans="1:57" s="2" customFormat="1" x14ac:dyDescent="0.25">
      <c r="A289" s="9" t="s">
        <v>22</v>
      </c>
      <c r="B289" s="2">
        <v>6</v>
      </c>
      <c r="C289" s="2">
        <v>81</v>
      </c>
      <c r="D289" s="33">
        <v>4.7871270289999703</v>
      </c>
      <c r="E289" s="31">
        <v>4.8333855729999797</v>
      </c>
      <c r="F289" s="33">
        <v>5.2297690620000497</v>
      </c>
      <c r="G289" s="31">
        <v>5.2846768730000804</v>
      </c>
      <c r="H289" s="33">
        <v>5.4154007279998897</v>
      </c>
      <c r="I289" s="31">
        <v>5.4511855189998597</v>
      </c>
      <c r="J289" s="33">
        <v>6.5853495829999202</v>
      </c>
      <c r="K289" s="31">
        <v>6.6009682829999203</v>
      </c>
      <c r="L289" s="33">
        <v>7.1440409459999001</v>
      </c>
      <c r="M289" s="31">
        <v>7.1840345819998603</v>
      </c>
      <c r="N289" s="33">
        <v>7.2943522349999004</v>
      </c>
      <c r="O289" s="31">
        <v>7.3506901549999304</v>
      </c>
      <c r="P289" s="33"/>
      <c r="Q289" s="31"/>
      <c r="R289" s="33"/>
      <c r="S289" s="31"/>
      <c r="T289" s="33"/>
      <c r="U289" s="31"/>
      <c r="V289" s="33"/>
      <c r="W289" s="31"/>
      <c r="X289" s="33"/>
      <c r="Y289" s="31"/>
      <c r="Z289" s="33"/>
      <c r="AA289" s="31"/>
      <c r="AB289" s="33"/>
      <c r="AC289" s="31"/>
      <c r="AD289" s="37">
        <f t="shared" si="67"/>
        <v>2.5635631259999601</v>
      </c>
      <c r="AE289" s="44">
        <f t="shared" si="62"/>
        <v>0.39638348900006992</v>
      </c>
      <c r="AF289" s="44">
        <f t="shared" si="63"/>
        <v>0.13072385499980932</v>
      </c>
      <c r="AG289" s="44">
        <f t="shared" si="64"/>
        <v>1.1341640640000605</v>
      </c>
      <c r="AH289" s="44">
        <f t="shared" si="65"/>
        <v>0.5430726629999798</v>
      </c>
      <c r="AI289" s="44">
        <f t="shared" si="66"/>
        <v>0.11031765300004004</v>
      </c>
      <c r="AJ289" s="46">
        <f>V337-U337</f>
        <v>1.4491304129996792</v>
      </c>
      <c r="AK289" s="31"/>
      <c r="AL289" s="47">
        <f t="shared" si="68"/>
        <v>4.6258544000009394E-2</v>
      </c>
      <c r="AM289" s="47">
        <f t="shared" si="69"/>
        <v>5.4907811000030726E-2</v>
      </c>
      <c r="AN289" s="47">
        <f t="shared" si="70"/>
        <v>3.5784790999970006E-2</v>
      </c>
      <c r="AO289" s="47">
        <f t="shared" si="71"/>
        <v>1.5618700000000096E-2</v>
      </c>
      <c r="AP289" s="47">
        <f t="shared" si="72"/>
        <v>3.9993635999960198E-2</v>
      </c>
      <c r="AQ289" s="47">
        <f t="shared" si="73"/>
        <v>5.6337920000030017E-2</v>
      </c>
      <c r="AR289" s="33"/>
      <c r="AS289" s="31"/>
      <c r="AT289" s="33"/>
      <c r="AU289" s="31"/>
      <c r="AV289" s="33"/>
      <c r="AW289" s="31"/>
      <c r="AX289" s="33"/>
      <c r="AY289" s="31"/>
      <c r="AZ289" s="33"/>
      <c r="BA289" s="31"/>
      <c r="BB289" s="33"/>
      <c r="BC289" s="31"/>
      <c r="BD289" s="33"/>
      <c r="BE289" s="31"/>
    </row>
    <row r="290" spans="1:57" s="2" customFormat="1" x14ac:dyDescent="0.25">
      <c r="A290" s="9" t="s">
        <v>22</v>
      </c>
      <c r="B290" s="2">
        <v>6</v>
      </c>
      <c r="C290" s="2">
        <v>82</v>
      </c>
      <c r="D290" s="32">
        <v>1.95162999800004</v>
      </c>
      <c r="E290" s="30">
        <v>2.0026372429999801</v>
      </c>
      <c r="F290" s="32">
        <v>2.6334097400001601</v>
      </c>
      <c r="G290" s="30">
        <v>2.6593949519999498</v>
      </c>
      <c r="H290" s="32">
        <v>2.7889331789999598</v>
      </c>
      <c r="I290" s="30">
        <v>2.82565177200012</v>
      </c>
      <c r="J290" s="32">
        <v>3.8354454740001498</v>
      </c>
      <c r="K290" s="30">
        <v>3.8720919360000599</v>
      </c>
      <c r="L290" s="32">
        <v>4.4354674969999897</v>
      </c>
      <c r="M290" s="30">
        <v>4.47857865100013</v>
      </c>
      <c r="N290" s="32">
        <v>4.6106037500000996</v>
      </c>
      <c r="O290" s="30">
        <v>4.6570422920001402</v>
      </c>
      <c r="P290" s="32"/>
      <c r="Q290" s="30"/>
      <c r="R290" s="32"/>
      <c r="S290" s="30"/>
      <c r="T290" s="32"/>
      <c r="U290" s="30"/>
      <c r="V290" s="32"/>
      <c r="W290" s="30"/>
      <c r="X290" s="32"/>
      <c r="Y290" s="30"/>
      <c r="Z290" s="32"/>
      <c r="AA290" s="30"/>
      <c r="AB290" s="32"/>
      <c r="AC290" s="30"/>
      <c r="AD290" s="37">
        <f t="shared" si="67"/>
        <v>2.7054122940001002</v>
      </c>
      <c r="AE290" s="44">
        <f t="shared" si="62"/>
        <v>0.63077249700018001</v>
      </c>
      <c r="AF290" s="44">
        <f t="shared" si="63"/>
        <v>0.12953822700001005</v>
      </c>
      <c r="AG290" s="44">
        <f t="shared" si="64"/>
        <v>1.0097937020000298</v>
      </c>
      <c r="AH290" s="44">
        <f t="shared" si="65"/>
        <v>0.5633755609999298</v>
      </c>
      <c r="AI290" s="44">
        <f t="shared" si="66"/>
        <v>0.13202509899996961</v>
      </c>
      <c r="AJ290" s="46">
        <f>V338-U338</f>
        <v>0.10551239699999826</v>
      </c>
      <c r="AK290" s="30"/>
      <c r="AL290" s="47">
        <f t="shared" si="68"/>
        <v>5.1007244999940138E-2</v>
      </c>
      <c r="AM290" s="47">
        <f t="shared" si="69"/>
        <v>2.5985211999789648E-2</v>
      </c>
      <c r="AN290" s="47">
        <f t="shared" si="70"/>
        <v>3.6718593000160116E-2</v>
      </c>
      <c r="AO290" s="47">
        <f t="shared" si="71"/>
        <v>3.6646461999910063E-2</v>
      </c>
      <c r="AP290" s="47">
        <f t="shared" si="72"/>
        <v>4.3111154000140317E-2</v>
      </c>
      <c r="AQ290" s="47">
        <f t="shared" si="73"/>
        <v>4.6438542000040606E-2</v>
      </c>
      <c r="AR290" s="32"/>
      <c r="AS290" s="30"/>
      <c r="AT290" s="32"/>
      <c r="AU290" s="30"/>
      <c r="AV290" s="32"/>
      <c r="AW290" s="30"/>
      <c r="AX290" s="32"/>
      <c r="AY290" s="30"/>
      <c r="AZ290" s="32"/>
      <c r="BA290" s="30"/>
      <c r="BB290" s="32"/>
      <c r="BC290" s="30"/>
      <c r="BD290" s="32"/>
      <c r="BE290" s="30"/>
    </row>
    <row r="291" spans="1:57" s="2" customFormat="1" x14ac:dyDescent="0.25">
      <c r="A291" s="9" t="s">
        <v>22</v>
      </c>
      <c r="B291" s="2">
        <v>6</v>
      </c>
      <c r="C291" s="2">
        <v>83</v>
      </c>
      <c r="D291" s="33">
        <v>1.9135070929999001</v>
      </c>
      <c r="E291" s="31">
        <v>1.9363340779998399</v>
      </c>
      <c r="F291" s="33">
        <v>2.5981889799997999</v>
      </c>
      <c r="G291" s="31">
        <v>2.6295200419999598</v>
      </c>
      <c r="H291" s="33">
        <v>2.7569475429997898</v>
      </c>
      <c r="I291" s="31">
        <v>2.7961011009999699</v>
      </c>
      <c r="J291" s="33">
        <v>4.0683410849999202</v>
      </c>
      <c r="K291" s="31">
        <v>4.0960326919998797</v>
      </c>
      <c r="L291" s="33">
        <v>4.6078918219998197</v>
      </c>
      <c r="M291" s="31">
        <v>4.6543969259998903</v>
      </c>
      <c r="N291" s="33">
        <v>4.7782132269999202</v>
      </c>
      <c r="O291" s="31">
        <v>4.8333199979999701</v>
      </c>
      <c r="P291" s="33"/>
      <c r="Q291" s="31"/>
      <c r="R291" s="33"/>
      <c r="S291" s="31"/>
      <c r="T291" s="33"/>
      <c r="U291" s="31"/>
      <c r="V291" s="33"/>
      <c r="W291" s="31"/>
      <c r="X291" s="33"/>
      <c r="Y291" s="31"/>
      <c r="Z291" s="33"/>
      <c r="AA291" s="31"/>
      <c r="AB291" s="33"/>
      <c r="AC291" s="31"/>
      <c r="AD291" s="37">
        <f t="shared" si="67"/>
        <v>2.9198129050000698</v>
      </c>
      <c r="AE291" s="44">
        <f t="shared" si="62"/>
        <v>0.66185490199996</v>
      </c>
      <c r="AF291" s="44">
        <f t="shared" si="63"/>
        <v>0.12742750099983002</v>
      </c>
      <c r="AG291" s="44">
        <f t="shared" si="64"/>
        <v>1.2722399839999503</v>
      </c>
      <c r="AH291" s="44">
        <f t="shared" si="65"/>
        <v>0.51185912999993999</v>
      </c>
      <c r="AI291" s="44">
        <f t="shared" si="66"/>
        <v>0.12381630100002994</v>
      </c>
      <c r="AJ291" s="46">
        <f>V339-U339</f>
        <v>0.1172256790000592</v>
      </c>
      <c r="AK291" s="31"/>
      <c r="AL291" s="47">
        <f t="shared" si="68"/>
        <v>2.2826984999939848E-2</v>
      </c>
      <c r="AM291" s="47">
        <f t="shared" si="69"/>
        <v>3.1331062000159893E-2</v>
      </c>
      <c r="AN291" s="47">
        <f t="shared" si="70"/>
        <v>3.9153558000180055E-2</v>
      </c>
      <c r="AO291" s="47">
        <f t="shared" si="71"/>
        <v>2.7691606999959539E-2</v>
      </c>
      <c r="AP291" s="47">
        <f t="shared" si="72"/>
        <v>4.6505104000070574E-2</v>
      </c>
      <c r="AQ291" s="47">
        <f t="shared" si="73"/>
        <v>5.5106771000049903E-2</v>
      </c>
      <c r="AR291" s="33"/>
      <c r="AS291" s="31"/>
      <c r="AT291" s="33"/>
      <c r="AU291" s="31"/>
      <c r="AV291" s="33"/>
      <c r="AW291" s="31"/>
      <c r="AX291" s="33"/>
      <c r="AY291" s="31"/>
      <c r="AZ291" s="33"/>
      <c r="BA291" s="31"/>
      <c r="BB291" s="33"/>
      <c r="BC291" s="31"/>
      <c r="BD291" s="33"/>
      <c r="BE291" s="31"/>
    </row>
    <row r="292" spans="1:57" s="2" customFormat="1" x14ac:dyDescent="0.25">
      <c r="A292" s="9" t="s">
        <v>22</v>
      </c>
      <c r="B292" s="2">
        <v>6</v>
      </c>
      <c r="C292" s="2">
        <v>84</v>
      </c>
      <c r="D292" s="32">
        <v>1.6695316129998901</v>
      </c>
      <c r="E292" s="30">
        <v>1.68559603999983</v>
      </c>
      <c r="F292" s="32">
        <v>2.5166386639998501</v>
      </c>
      <c r="G292" s="30">
        <v>2.54511983199995</v>
      </c>
      <c r="H292" s="32">
        <v>2.67538124599991</v>
      </c>
      <c r="I292" s="30">
        <v>2.6993268219998701</v>
      </c>
      <c r="J292" s="32">
        <v>3.7762529669998899</v>
      </c>
      <c r="K292" s="30">
        <v>3.8156427049998398</v>
      </c>
      <c r="L292" s="32">
        <v>4.3385562449998298</v>
      </c>
      <c r="M292" s="30">
        <v>4.3823560929999896</v>
      </c>
      <c r="N292" s="32">
        <v>4.5145565599998401</v>
      </c>
      <c r="O292" s="30">
        <v>4.57267015299999</v>
      </c>
      <c r="P292" s="32"/>
      <c r="Q292" s="30"/>
      <c r="R292" s="32"/>
      <c r="S292" s="30"/>
      <c r="T292" s="32"/>
      <c r="U292" s="30"/>
      <c r="V292" s="32"/>
      <c r="W292" s="30"/>
      <c r="X292" s="32"/>
      <c r="Y292" s="30"/>
      <c r="Z292" s="32"/>
      <c r="AA292" s="30"/>
      <c r="AB292" s="32"/>
      <c r="AC292" s="30"/>
      <c r="AD292" s="37">
        <f t="shared" si="67"/>
        <v>2.9031385400001</v>
      </c>
      <c r="AE292" s="44">
        <f t="shared" si="62"/>
        <v>0.83104262400002016</v>
      </c>
      <c r="AF292" s="44">
        <f t="shared" si="63"/>
        <v>0.13026141399996005</v>
      </c>
      <c r="AG292" s="44">
        <f t="shared" si="64"/>
        <v>1.0769261450000198</v>
      </c>
      <c r="AH292" s="44">
        <f t="shared" si="65"/>
        <v>0.52291353999999002</v>
      </c>
      <c r="AI292" s="44">
        <f t="shared" si="66"/>
        <v>0.13220046699985044</v>
      </c>
      <c r="AJ292" s="46">
        <f>V340-U340</f>
        <v>7.4719271000049936E-2</v>
      </c>
      <c r="AK292" s="30"/>
      <c r="AL292" s="47">
        <f t="shared" si="68"/>
        <v>1.6064426999939929E-2</v>
      </c>
      <c r="AM292" s="47">
        <f t="shared" si="69"/>
        <v>2.848116800009981E-2</v>
      </c>
      <c r="AN292" s="47">
        <f t="shared" si="70"/>
        <v>2.3945575999960056E-2</v>
      </c>
      <c r="AO292" s="47">
        <f t="shared" si="71"/>
        <v>3.9389737999949936E-2</v>
      </c>
      <c r="AP292" s="47">
        <f t="shared" si="72"/>
        <v>4.3799848000159791E-2</v>
      </c>
      <c r="AQ292" s="47">
        <f t="shared" si="73"/>
        <v>5.8113593000149955E-2</v>
      </c>
      <c r="AR292" s="32"/>
      <c r="AS292" s="30"/>
      <c r="AT292" s="32"/>
      <c r="AU292" s="30"/>
      <c r="AV292" s="32"/>
      <c r="AW292" s="30"/>
      <c r="AX292" s="32"/>
      <c r="AY292" s="30"/>
      <c r="AZ292" s="32"/>
      <c r="BA292" s="30"/>
      <c r="BB292" s="32"/>
      <c r="BC292" s="30"/>
      <c r="BD292" s="32"/>
      <c r="BE292" s="30"/>
    </row>
    <row r="293" spans="1:57" s="2" customFormat="1" x14ac:dyDescent="0.25">
      <c r="A293" s="9" t="s">
        <v>22</v>
      </c>
      <c r="B293" s="2">
        <v>6</v>
      </c>
      <c r="C293" s="2">
        <v>85</v>
      </c>
      <c r="D293" s="33">
        <v>1.99456301999998</v>
      </c>
      <c r="E293" s="31">
        <v>2.0476520469999202</v>
      </c>
      <c r="F293" s="33">
        <v>2.5994969480000201</v>
      </c>
      <c r="G293" s="31">
        <v>2.6544045040000102</v>
      </c>
      <c r="H293" s="33">
        <v>2.7958831480000299</v>
      </c>
      <c r="I293" s="31">
        <v>2.8448781479998999</v>
      </c>
      <c r="J293" s="33">
        <v>3.7172057509999301</v>
      </c>
      <c r="K293" s="31">
        <v>3.7538609079999699</v>
      </c>
      <c r="L293" s="33">
        <v>4.3485731460000299</v>
      </c>
      <c r="M293" s="31">
        <v>4.39572892899991</v>
      </c>
      <c r="N293" s="33">
        <v>4.5281591880000098</v>
      </c>
      <c r="O293" s="31">
        <v>4.5503162190000204</v>
      </c>
      <c r="P293" s="33"/>
      <c r="Q293" s="31"/>
      <c r="R293" s="33"/>
      <c r="S293" s="31"/>
      <c r="T293" s="33"/>
      <c r="U293" s="31"/>
      <c r="V293" s="33"/>
      <c r="W293" s="31"/>
      <c r="X293" s="33"/>
      <c r="Y293" s="31"/>
      <c r="Z293" s="33"/>
      <c r="AA293" s="31"/>
      <c r="AB293" s="33"/>
      <c r="AC293" s="31"/>
      <c r="AD293" s="37">
        <f t="shared" si="67"/>
        <v>2.5557531990000406</v>
      </c>
      <c r="AE293" s="44">
        <f t="shared" si="62"/>
        <v>0.55184490100009986</v>
      </c>
      <c r="AF293" s="44">
        <f t="shared" si="63"/>
        <v>0.14147864400001975</v>
      </c>
      <c r="AG293" s="44">
        <f t="shared" si="64"/>
        <v>0.87232760300003021</v>
      </c>
      <c r="AH293" s="44">
        <f t="shared" si="65"/>
        <v>0.59471223800006001</v>
      </c>
      <c r="AI293" s="44">
        <f t="shared" si="66"/>
        <v>0.13243025900009986</v>
      </c>
      <c r="AJ293" s="46">
        <f>V341-U341</f>
        <v>0.11786343799985932</v>
      </c>
      <c r="AK293" s="31"/>
      <c r="AL293" s="47">
        <f t="shared" si="68"/>
        <v>5.3089026999940225E-2</v>
      </c>
      <c r="AM293" s="47">
        <f t="shared" si="69"/>
        <v>5.4907555999990088E-2</v>
      </c>
      <c r="AN293" s="47">
        <f t="shared" si="70"/>
        <v>4.8994999999870004E-2</v>
      </c>
      <c r="AO293" s="47">
        <f t="shared" si="71"/>
        <v>3.665515700003974E-2</v>
      </c>
      <c r="AP293" s="47">
        <f t="shared" si="72"/>
        <v>4.7155782999880103E-2</v>
      </c>
      <c r="AQ293" s="47">
        <f t="shared" si="73"/>
        <v>2.2157031000010541E-2</v>
      </c>
      <c r="AR293" s="33"/>
      <c r="AS293" s="31"/>
      <c r="AT293" s="33"/>
      <c r="AU293" s="31"/>
      <c r="AV293" s="33"/>
      <c r="AW293" s="31"/>
      <c r="AX293" s="33"/>
      <c r="AY293" s="31"/>
      <c r="AZ293" s="33"/>
      <c r="BA293" s="31"/>
      <c r="BB293" s="33"/>
      <c r="BC293" s="31"/>
      <c r="BD293" s="33"/>
      <c r="BE293" s="31"/>
    </row>
    <row r="294" spans="1:57" s="2" customFormat="1" x14ac:dyDescent="0.25">
      <c r="A294" s="9" t="s">
        <v>22</v>
      </c>
      <c r="B294" s="2">
        <v>6</v>
      </c>
      <c r="C294" s="2">
        <v>86</v>
      </c>
      <c r="D294" s="32">
        <v>16.130794036999902</v>
      </c>
      <c r="E294" s="30">
        <v>16.2008520239999</v>
      </c>
      <c r="F294" s="32">
        <v>16.694737230999799</v>
      </c>
      <c r="G294" s="30">
        <v>16.769293117999901</v>
      </c>
      <c r="H294" s="32">
        <v>16.886770513999799</v>
      </c>
      <c r="I294" s="30">
        <v>16.935784732999899</v>
      </c>
      <c r="J294" s="32">
        <v>18.332415084999798</v>
      </c>
      <c r="K294" s="30">
        <v>18.3663219889999</v>
      </c>
      <c r="L294" s="32">
        <v>18.8540521269999</v>
      </c>
      <c r="M294" s="30">
        <v>18.924506137999899</v>
      </c>
      <c r="N294" s="32">
        <v>19.0505088449999</v>
      </c>
      <c r="O294" s="30">
        <v>19.0790197329999</v>
      </c>
      <c r="P294" s="32"/>
      <c r="Q294" s="30"/>
      <c r="R294" s="32"/>
      <c r="S294" s="30"/>
      <c r="T294" s="32"/>
      <c r="U294" s="30"/>
      <c r="V294" s="32"/>
      <c r="W294" s="30"/>
      <c r="X294" s="32"/>
      <c r="Y294" s="30"/>
      <c r="Z294" s="32"/>
      <c r="AA294" s="30"/>
      <c r="AB294" s="32"/>
      <c r="AC294" s="30"/>
      <c r="AD294" s="37">
        <f t="shared" si="67"/>
        <v>2.948225695999998</v>
      </c>
      <c r="AE294" s="44">
        <f t="shared" si="62"/>
        <v>0.49388520699989868</v>
      </c>
      <c r="AF294" s="44">
        <f t="shared" si="63"/>
        <v>0.1174773959998987</v>
      </c>
      <c r="AG294" s="44">
        <f t="shared" si="64"/>
        <v>1.3966303519998995</v>
      </c>
      <c r="AH294" s="44">
        <f t="shared" si="65"/>
        <v>0.48773013799999987</v>
      </c>
      <c r="AI294" s="44">
        <f t="shared" si="66"/>
        <v>0.12600270700000138</v>
      </c>
      <c r="AJ294" s="46">
        <f>V342-U342</f>
        <v>0.11739505299965991</v>
      </c>
      <c r="AK294" s="30"/>
      <c r="AL294" s="47">
        <f t="shared" si="68"/>
        <v>7.0057986999998434E-2</v>
      </c>
      <c r="AM294" s="47">
        <f t="shared" si="69"/>
        <v>7.4555887000101961E-2</v>
      </c>
      <c r="AN294" s="47">
        <f t="shared" si="70"/>
        <v>4.9014219000099501E-2</v>
      </c>
      <c r="AO294" s="47">
        <f t="shared" si="71"/>
        <v>3.3906904000101434E-2</v>
      </c>
      <c r="AP294" s="47">
        <f t="shared" si="72"/>
        <v>7.0454010999998928E-2</v>
      </c>
      <c r="AQ294" s="47">
        <f t="shared" si="73"/>
        <v>2.8510887999999568E-2</v>
      </c>
      <c r="AR294" s="32"/>
      <c r="AS294" s="30"/>
      <c r="AT294" s="32"/>
      <c r="AU294" s="30"/>
      <c r="AV294" s="32"/>
      <c r="AW294" s="30"/>
      <c r="AX294" s="32"/>
      <c r="AY294" s="30"/>
      <c r="AZ294" s="32"/>
      <c r="BA294" s="30"/>
      <c r="BB294" s="32"/>
      <c r="BC294" s="30"/>
      <c r="BD294" s="32"/>
      <c r="BE294" s="30"/>
    </row>
    <row r="295" spans="1:57" s="2" customFormat="1" x14ac:dyDescent="0.25">
      <c r="A295" s="9" t="s">
        <v>22</v>
      </c>
      <c r="B295" s="2">
        <v>6</v>
      </c>
      <c r="C295" s="2">
        <v>87</v>
      </c>
      <c r="D295" s="33">
        <v>1.3965959250001501</v>
      </c>
      <c r="E295" s="31">
        <v>1.4385770830001501</v>
      </c>
      <c r="F295" s="33">
        <v>1.9818153020000799</v>
      </c>
      <c r="G295" s="31">
        <v>2.0335703060000001</v>
      </c>
      <c r="H295" s="33">
        <v>2.1513483779999598</v>
      </c>
      <c r="I295" s="31">
        <v>2.2005607729999999</v>
      </c>
      <c r="J295" s="33">
        <v>3.06172473500009</v>
      </c>
      <c r="K295" s="31">
        <v>3.1557568680000201</v>
      </c>
      <c r="L295" s="33">
        <v>3.8468169709999498</v>
      </c>
      <c r="M295" s="31">
        <v>3.8870499930001099</v>
      </c>
      <c r="N295" s="33">
        <v>4.0022410860001401</v>
      </c>
      <c r="O295" s="31">
        <v>4.0677378560001198</v>
      </c>
      <c r="P295" s="33"/>
      <c r="Q295" s="31"/>
      <c r="R295" s="33"/>
      <c r="S295" s="31"/>
      <c r="T295" s="33"/>
      <c r="U295" s="31"/>
      <c r="V295" s="33"/>
      <c r="W295" s="31"/>
      <c r="X295" s="33"/>
      <c r="Y295" s="31"/>
      <c r="Z295" s="33"/>
      <c r="AA295" s="31"/>
      <c r="AB295" s="33"/>
      <c r="AC295" s="31"/>
      <c r="AD295" s="37">
        <f t="shared" si="67"/>
        <v>2.67114193099997</v>
      </c>
      <c r="AE295" s="44">
        <f t="shared" si="62"/>
        <v>0.54323821899992986</v>
      </c>
      <c r="AF295" s="44">
        <f t="shared" si="63"/>
        <v>0.11777807199995971</v>
      </c>
      <c r="AG295" s="44">
        <f t="shared" si="64"/>
        <v>0.86116396200009016</v>
      </c>
      <c r="AH295" s="44">
        <f t="shared" si="65"/>
        <v>0.6910601029999297</v>
      </c>
      <c r="AI295" s="44">
        <f t="shared" si="66"/>
        <v>0.11519109300003016</v>
      </c>
      <c r="AJ295" s="46">
        <f>V343-U343</f>
        <v>0.11273588600034001</v>
      </c>
      <c r="AK295" s="31"/>
      <c r="AL295" s="47">
        <f t="shared" si="68"/>
        <v>4.1981158000000018E-2</v>
      </c>
      <c r="AM295" s="47">
        <f t="shared" si="69"/>
        <v>5.1755003999920168E-2</v>
      </c>
      <c r="AN295" s="47">
        <f t="shared" si="70"/>
        <v>4.9212395000040043E-2</v>
      </c>
      <c r="AO295" s="47">
        <f t="shared" si="71"/>
        <v>9.4032132999930074E-2</v>
      </c>
      <c r="AP295" s="47">
        <f t="shared" si="72"/>
        <v>4.0233022000160101E-2</v>
      </c>
      <c r="AQ295" s="47">
        <f t="shared" si="73"/>
        <v>6.5496769999979776E-2</v>
      </c>
      <c r="AR295" s="33"/>
      <c r="AS295" s="31"/>
      <c r="AT295" s="33"/>
      <c r="AU295" s="31"/>
      <c r="AV295" s="33"/>
      <c r="AW295" s="31"/>
      <c r="AX295" s="33"/>
      <c r="AY295" s="31"/>
      <c r="AZ295" s="33"/>
      <c r="BA295" s="31"/>
      <c r="BB295" s="33"/>
      <c r="BC295" s="31"/>
      <c r="BD295" s="33"/>
      <c r="BE295" s="31"/>
    </row>
    <row r="296" spans="1:57" s="2" customFormat="1" x14ac:dyDescent="0.25">
      <c r="A296" s="9" t="s">
        <v>22</v>
      </c>
      <c r="B296" s="2">
        <v>6</v>
      </c>
      <c r="C296" s="2">
        <v>88</v>
      </c>
      <c r="D296" s="32">
        <v>1.48138528499998</v>
      </c>
      <c r="E296" s="30">
        <v>1.5009190289999801</v>
      </c>
      <c r="F296" s="32">
        <v>2.0328771499998699</v>
      </c>
      <c r="G296" s="30">
        <v>2.0788400499998199</v>
      </c>
      <c r="H296" s="32">
        <v>2.22112813099988</v>
      </c>
      <c r="I296" s="30">
        <v>2.2570242719998501</v>
      </c>
      <c r="J296" s="32">
        <v>3.0845920329998</v>
      </c>
      <c r="K296" s="30">
        <v>3.14057661799984</v>
      </c>
      <c r="L296" s="32">
        <v>3.6865585959999398</v>
      </c>
      <c r="M296" s="30">
        <v>3.7229348449998199</v>
      </c>
      <c r="N296" s="32">
        <v>3.8527086469998699</v>
      </c>
      <c r="O296" s="30">
        <v>3.9128933879999201</v>
      </c>
      <c r="P296" s="32"/>
      <c r="Q296" s="30"/>
      <c r="R296" s="32"/>
      <c r="S296" s="30"/>
      <c r="T296" s="32"/>
      <c r="U296" s="30"/>
      <c r="V296" s="32"/>
      <c r="W296" s="30"/>
      <c r="X296" s="32"/>
      <c r="Y296" s="30"/>
      <c r="Z296" s="32"/>
      <c r="AA296" s="30"/>
      <c r="AB296" s="32"/>
      <c r="AC296" s="30"/>
      <c r="AD296" s="37">
        <f t="shared" si="67"/>
        <v>2.4315081029999401</v>
      </c>
      <c r="AE296" s="44">
        <f t="shared" si="62"/>
        <v>0.53195812099988982</v>
      </c>
      <c r="AF296" s="44">
        <f t="shared" si="63"/>
        <v>0.14228808100006018</v>
      </c>
      <c r="AG296" s="44">
        <f t="shared" si="64"/>
        <v>0.82756776099994989</v>
      </c>
      <c r="AH296" s="44">
        <f t="shared" si="65"/>
        <v>0.54598197800009984</v>
      </c>
      <c r="AI296" s="44">
        <f t="shared" si="66"/>
        <v>0.12977380200005006</v>
      </c>
      <c r="AJ296" s="46">
        <f>V344-U344</f>
        <v>8.6988332000149882E-2</v>
      </c>
      <c r="AK296" s="30"/>
      <c r="AL296" s="47">
        <f t="shared" si="68"/>
        <v>1.9533744000000075E-2</v>
      </c>
      <c r="AM296" s="47">
        <f t="shared" si="69"/>
        <v>4.5962899999949958E-2</v>
      </c>
      <c r="AN296" s="47">
        <f t="shared" si="70"/>
        <v>3.5896140999970072E-2</v>
      </c>
      <c r="AO296" s="47">
        <f t="shared" si="71"/>
        <v>5.5984585000039999E-2</v>
      </c>
      <c r="AP296" s="47">
        <f t="shared" si="72"/>
        <v>3.6376248999880012E-2</v>
      </c>
      <c r="AQ296" s="47">
        <f t="shared" si="73"/>
        <v>6.0184741000050224E-2</v>
      </c>
      <c r="AR296" s="32"/>
      <c r="AS296" s="30"/>
      <c r="AT296" s="32"/>
      <c r="AU296" s="30"/>
      <c r="AV296" s="32"/>
      <c r="AW296" s="30"/>
      <c r="AX296" s="32"/>
      <c r="AY296" s="30"/>
      <c r="AZ296" s="32"/>
      <c r="BA296" s="30"/>
      <c r="BB296" s="32"/>
      <c r="BC296" s="30"/>
      <c r="BD296" s="32"/>
      <c r="BE296" s="30"/>
    </row>
    <row r="297" spans="1:57" s="2" customFormat="1" x14ac:dyDescent="0.25">
      <c r="A297" s="9" t="s">
        <v>22</v>
      </c>
      <c r="B297" s="2">
        <v>6</v>
      </c>
      <c r="C297" s="2">
        <v>89</v>
      </c>
      <c r="D297" s="33">
        <v>0.91881005499999402</v>
      </c>
      <c r="E297" s="31">
        <v>0.94133609300001797</v>
      </c>
      <c r="F297" s="33">
        <v>1.5314441840000601</v>
      </c>
      <c r="G297" s="31">
        <v>1.57114910900008</v>
      </c>
      <c r="H297" s="33">
        <v>1.70104963499989</v>
      </c>
      <c r="I297" s="31">
        <v>1.738140939</v>
      </c>
      <c r="J297" s="33">
        <v>2.54421557299997</v>
      </c>
      <c r="K297" s="31">
        <v>2.6074140630000699</v>
      </c>
      <c r="L297" s="33">
        <v>3.1499369279999798</v>
      </c>
      <c r="M297" s="31">
        <v>3.2135059889999402</v>
      </c>
      <c r="N297" s="33">
        <v>3.3475790089999</v>
      </c>
      <c r="O297" s="31">
        <v>3.3918015120000198</v>
      </c>
      <c r="P297" s="33"/>
      <c r="Q297" s="31"/>
      <c r="R297" s="33"/>
      <c r="S297" s="31"/>
      <c r="T297" s="33"/>
      <c r="U297" s="31"/>
      <c r="V297" s="33"/>
      <c r="W297" s="31"/>
      <c r="X297" s="33"/>
      <c r="Y297" s="31"/>
      <c r="Z297" s="33"/>
      <c r="AA297" s="31"/>
      <c r="AB297" s="33"/>
      <c r="AC297" s="31"/>
      <c r="AD297" s="37">
        <f t="shared" si="67"/>
        <v>2.4729914570000258</v>
      </c>
      <c r="AE297" s="44">
        <f t="shared" si="62"/>
        <v>0.59010809100004213</v>
      </c>
      <c r="AF297" s="44">
        <f t="shared" si="63"/>
        <v>0.12990052599981006</v>
      </c>
      <c r="AG297" s="44">
        <f t="shared" si="64"/>
        <v>0.80607463399997004</v>
      </c>
      <c r="AH297" s="44">
        <f t="shared" si="65"/>
        <v>0.54252286499990987</v>
      </c>
      <c r="AI297" s="44">
        <f t="shared" si="66"/>
        <v>0.1340730199999598</v>
      </c>
      <c r="AJ297" s="46">
        <f>V345-U345</f>
        <v>0.10352703000034991</v>
      </c>
      <c r="AK297" s="31"/>
      <c r="AL297" s="47">
        <f t="shared" si="68"/>
        <v>2.2526038000023951E-2</v>
      </c>
      <c r="AM297" s="47">
        <f t="shared" si="69"/>
        <v>3.9704925000019875E-2</v>
      </c>
      <c r="AN297" s="47">
        <f t="shared" si="70"/>
        <v>3.7091304000109959E-2</v>
      </c>
      <c r="AO297" s="47">
        <f t="shared" si="71"/>
        <v>6.3198490000099916E-2</v>
      </c>
      <c r="AP297" s="47">
        <f t="shared" si="72"/>
        <v>6.3569060999960403E-2</v>
      </c>
      <c r="AQ297" s="47">
        <f t="shared" si="73"/>
        <v>4.4222503000119762E-2</v>
      </c>
      <c r="AR297" s="33"/>
      <c r="AS297" s="31"/>
      <c r="AT297" s="33"/>
      <c r="AU297" s="31"/>
      <c r="AV297" s="33"/>
      <c r="AW297" s="31"/>
      <c r="AX297" s="33"/>
      <c r="AY297" s="31"/>
      <c r="AZ297" s="33"/>
      <c r="BA297" s="31"/>
      <c r="BB297" s="33"/>
      <c r="BC297" s="31"/>
      <c r="BD297" s="33"/>
      <c r="BE297" s="31"/>
    </row>
    <row r="298" spans="1:57" s="2" customFormat="1" x14ac:dyDescent="0.25">
      <c r="A298" s="9" t="s">
        <v>22</v>
      </c>
      <c r="B298" s="2">
        <v>6</v>
      </c>
      <c r="C298" s="2">
        <v>90</v>
      </c>
      <c r="D298" s="32">
        <v>1.2838773910000301</v>
      </c>
      <c r="E298" s="30">
        <v>1.3121547420000701</v>
      </c>
      <c r="F298" s="32">
        <v>1.83130984299987</v>
      </c>
      <c r="G298" s="30">
        <v>1.88227604000007</v>
      </c>
      <c r="H298" s="32">
        <v>2.02426713599993</v>
      </c>
      <c r="I298" s="30">
        <v>2.04894312400006</v>
      </c>
      <c r="J298" s="32">
        <v>3.0657471729998602</v>
      </c>
      <c r="K298" s="30">
        <v>3.0856201970000199</v>
      </c>
      <c r="L298" s="32">
        <v>3.6607331509999299</v>
      </c>
      <c r="M298" s="30">
        <v>3.7277793799998999</v>
      </c>
      <c r="N298" s="32">
        <v>3.86172724199991</v>
      </c>
      <c r="O298" s="30">
        <v>3.9184207789999101</v>
      </c>
      <c r="P298" s="32"/>
      <c r="Q298" s="30"/>
      <c r="R298" s="32"/>
      <c r="S298" s="30"/>
      <c r="T298" s="32"/>
      <c r="U298" s="30"/>
      <c r="V298" s="32"/>
      <c r="W298" s="30"/>
      <c r="X298" s="32"/>
      <c r="Y298" s="30"/>
      <c r="Z298" s="32"/>
      <c r="AA298" s="30"/>
      <c r="AB298" s="32"/>
      <c r="AC298" s="30"/>
      <c r="AD298" s="37">
        <f t="shared" si="67"/>
        <v>2.6345433879998801</v>
      </c>
      <c r="AE298" s="44">
        <f t="shared" si="62"/>
        <v>0.51915510099979989</v>
      </c>
      <c r="AF298" s="44">
        <f t="shared" si="63"/>
        <v>0.14199109599986004</v>
      </c>
      <c r="AG298" s="44">
        <f t="shared" si="64"/>
        <v>1.0168040489998003</v>
      </c>
      <c r="AH298" s="44">
        <f t="shared" si="65"/>
        <v>0.57511295399991003</v>
      </c>
      <c r="AI298" s="44">
        <f t="shared" si="66"/>
        <v>0.13394786200001008</v>
      </c>
      <c r="AJ298" s="46">
        <f>V346-U346</f>
        <v>0.13002395800003974</v>
      </c>
      <c r="AK298" s="30"/>
      <c r="AL298" s="47">
        <f t="shared" si="68"/>
        <v>2.827735100004003E-2</v>
      </c>
      <c r="AM298" s="47">
        <f t="shared" si="69"/>
        <v>5.0966197000199998E-2</v>
      </c>
      <c r="AN298" s="47">
        <f t="shared" si="70"/>
        <v>2.4675988000129934E-2</v>
      </c>
      <c r="AO298" s="47">
        <f t="shared" si="71"/>
        <v>1.9873024000159667E-2</v>
      </c>
      <c r="AP298" s="47">
        <f t="shared" si="72"/>
        <v>6.7046228999970037E-2</v>
      </c>
      <c r="AQ298" s="47">
        <f t="shared" si="73"/>
        <v>5.6693537000000127E-2</v>
      </c>
      <c r="AR298" s="32"/>
      <c r="AS298" s="30"/>
      <c r="AT298" s="32"/>
      <c r="AU298" s="30"/>
      <c r="AV298" s="32"/>
      <c r="AW298" s="30"/>
      <c r="AX298" s="32"/>
      <c r="AY298" s="30"/>
      <c r="AZ298" s="32"/>
      <c r="BA298" s="30"/>
      <c r="BB298" s="32"/>
      <c r="BC298" s="30"/>
      <c r="BD298" s="32"/>
      <c r="BE298" s="30"/>
    </row>
    <row r="299" spans="1:57" x14ac:dyDescent="0.25">
      <c r="A299" s="13" t="s">
        <v>23</v>
      </c>
      <c r="B299">
        <v>12</v>
      </c>
      <c r="C299">
        <v>91</v>
      </c>
      <c r="D299" s="33">
        <v>44.993300763999898</v>
      </c>
      <c r="E299" s="31">
        <v>45.0903096179999</v>
      </c>
      <c r="F299" s="33">
        <v>45.666574879000102</v>
      </c>
      <c r="G299" s="31">
        <v>45.769777952000098</v>
      </c>
      <c r="H299" s="33">
        <v>46.112971184000102</v>
      </c>
      <c r="I299" s="31">
        <v>46.214567485000003</v>
      </c>
      <c r="J299" s="33">
        <v>46.610397743</v>
      </c>
      <c r="K299" s="31">
        <v>46.712498730999997</v>
      </c>
      <c r="L299" s="33">
        <v>47.077276337000001</v>
      </c>
      <c r="M299" s="31">
        <v>47.144055347000098</v>
      </c>
      <c r="N299" s="33">
        <v>47.513712013000003</v>
      </c>
      <c r="O299" s="31">
        <v>47.610363575999997</v>
      </c>
      <c r="P299" s="33">
        <v>48.298339357000003</v>
      </c>
      <c r="Q299" s="31">
        <v>48.388774303999902</v>
      </c>
      <c r="R299" s="33">
        <v>48.757888314000098</v>
      </c>
      <c r="S299" s="31">
        <v>48.871259877999996</v>
      </c>
      <c r="T299" s="33">
        <v>49.177137325000103</v>
      </c>
      <c r="U299" s="31">
        <v>49.270515916999997</v>
      </c>
      <c r="V299" s="33">
        <v>49.97615571</v>
      </c>
      <c r="W299" s="31">
        <v>50.076661125999998</v>
      </c>
      <c r="X299" s="33">
        <v>50.410202218999899</v>
      </c>
      <c r="Y299" s="31">
        <v>50.524255657000097</v>
      </c>
      <c r="Z299" s="33">
        <v>51.267628783000099</v>
      </c>
      <c r="AA299" s="31">
        <v>51.3289513859999</v>
      </c>
      <c r="AB299" s="33"/>
      <c r="AC299" s="31">
        <v>6</v>
      </c>
      <c r="AD299" s="37">
        <f>AA299-D299</f>
        <v>6.3356506220000028</v>
      </c>
      <c r="AE299" s="44">
        <f t="shared" si="62"/>
        <v>0.57626526100020214</v>
      </c>
      <c r="AF299" s="44">
        <f t="shared" si="63"/>
        <v>0.3431932320000044</v>
      </c>
      <c r="AG299" s="44">
        <f t="shared" si="64"/>
        <v>0.3958302579999966</v>
      </c>
      <c r="AH299" s="44">
        <f t="shared" si="65"/>
        <v>0.36477760600000408</v>
      </c>
      <c r="AI299" s="44">
        <f t="shared" si="66"/>
        <v>0.36965666599990499</v>
      </c>
      <c r="AJ299" s="46">
        <f t="shared" ref="AJ299:AJ352" si="74">P299-O299</f>
        <v>0.68797578100000578</v>
      </c>
      <c r="AL299" s="47">
        <f t="shared" si="68"/>
        <v>9.7008854000002032E-2</v>
      </c>
      <c r="AM299" s="47">
        <f t="shared" si="69"/>
        <v>0.10320307299999598</v>
      </c>
      <c r="AN299" s="47">
        <f t="shared" si="70"/>
        <v>0.10159630099990125</v>
      </c>
      <c r="AO299" s="47">
        <f t="shared" si="71"/>
        <v>0.10210098799999656</v>
      </c>
      <c r="AP299" s="47">
        <f t="shared" si="72"/>
        <v>6.6779010000097117E-2</v>
      </c>
      <c r="AQ299" s="47">
        <f t="shared" si="73"/>
        <v>9.6651562999994667E-2</v>
      </c>
      <c r="AR299" s="48">
        <f t="shared" ref="AR299:AR352" si="75">Q299-P299</f>
        <v>9.0434946999899068E-2</v>
      </c>
      <c r="AS299" s="48">
        <f t="shared" ref="AS299:AS352" si="76">S299-R299</f>
        <v>0.11337156399989823</v>
      </c>
      <c r="AT299" s="48">
        <f t="shared" ref="AT299:AT352" si="77">U299-T299</f>
        <v>9.3378591999893956E-2</v>
      </c>
      <c r="AU299" s="48">
        <f t="shared" ref="AU299:AU352" si="78">W299-V299</f>
        <v>0.10050541599999718</v>
      </c>
      <c r="AV299" s="48">
        <f t="shared" ref="AV299:AV318" si="79">Y299-X299</f>
        <v>0.11405343800019807</v>
      </c>
      <c r="AW299" s="48">
        <f t="shared" ref="AW299:AW318" si="80">AA299-Z299</f>
        <v>6.1322602999801745E-2</v>
      </c>
      <c r="AX299" s="33"/>
      <c r="AY299" s="31"/>
      <c r="AZ299" s="33"/>
      <c r="BA299" s="31"/>
      <c r="BB299" s="33"/>
      <c r="BC299" s="31"/>
      <c r="BD299" s="33"/>
      <c r="BE299" s="31"/>
    </row>
    <row r="300" spans="1:57" x14ac:dyDescent="0.25">
      <c r="A300" s="13" t="s">
        <v>23</v>
      </c>
      <c r="B300">
        <v>12</v>
      </c>
      <c r="C300">
        <v>92</v>
      </c>
      <c r="D300" s="32">
        <v>1.9690868760001099</v>
      </c>
      <c r="E300" s="30">
        <v>2.0944192689998999</v>
      </c>
      <c r="F300" s="32">
        <v>2.52153453000005</v>
      </c>
      <c r="G300" s="30">
        <v>2.5977664550000501</v>
      </c>
      <c r="H300" s="32">
        <v>2.7494085400001</v>
      </c>
      <c r="I300" s="30">
        <v>2.8094936960001098</v>
      </c>
      <c r="J300" s="32">
        <v>3.1367466140000002</v>
      </c>
      <c r="K300" s="30">
        <v>3.2169615089999199</v>
      </c>
      <c r="L300" s="32">
        <v>3.5311742409999098</v>
      </c>
      <c r="M300" s="30">
        <v>3.65276833000007</v>
      </c>
      <c r="N300" s="32">
        <v>3.95458151399998</v>
      </c>
      <c r="O300" s="30">
        <v>4.0364342759999001</v>
      </c>
      <c r="P300" s="32">
        <v>4.7068167760000899</v>
      </c>
      <c r="Q300" s="30">
        <v>4.7920585899998898</v>
      </c>
      <c r="R300" s="32">
        <v>5.1052936440000796</v>
      </c>
      <c r="S300" s="30">
        <v>5.1687601529999903</v>
      </c>
      <c r="T300" s="32">
        <v>5.46197843499999</v>
      </c>
      <c r="U300" s="30">
        <v>5.5519280169999004</v>
      </c>
      <c r="V300" s="32">
        <v>6.1912960500001102</v>
      </c>
      <c r="W300" s="30">
        <v>6.2879322979999799</v>
      </c>
      <c r="X300" s="32">
        <v>6.55067244399992</v>
      </c>
      <c r="Y300" s="30">
        <v>6.6371972879999204</v>
      </c>
      <c r="Z300" s="32">
        <v>7.2790715599999203</v>
      </c>
      <c r="AA300" s="30">
        <v>7.3387129650000098</v>
      </c>
      <c r="AB300" s="32"/>
      <c r="AC300" s="30"/>
      <c r="AD300" s="37">
        <f t="shared" ref="AD300:AD319" si="81">AA300-D300</f>
        <v>5.3696260889999001</v>
      </c>
      <c r="AE300" s="44">
        <f t="shared" si="62"/>
        <v>0.42711526100015007</v>
      </c>
      <c r="AF300" s="44">
        <f t="shared" si="63"/>
        <v>0.15164208500004994</v>
      </c>
      <c r="AG300" s="44">
        <f t="shared" si="64"/>
        <v>0.32725291799989042</v>
      </c>
      <c r="AH300" s="44">
        <f t="shared" si="65"/>
        <v>0.31421273199998989</v>
      </c>
      <c r="AI300" s="44">
        <f t="shared" si="66"/>
        <v>0.30181318399991008</v>
      </c>
      <c r="AJ300" s="46">
        <f t="shared" si="74"/>
        <v>0.67038250000018973</v>
      </c>
      <c r="AL300" s="47">
        <f t="shared" si="68"/>
        <v>0.12533239299979004</v>
      </c>
      <c r="AM300" s="47">
        <f t="shared" si="69"/>
        <v>7.6231925000000089E-2</v>
      </c>
      <c r="AN300" s="47">
        <f t="shared" si="70"/>
        <v>6.0085156000009743E-2</v>
      </c>
      <c r="AO300" s="47">
        <f t="shared" si="71"/>
        <v>8.0214894999919739E-2</v>
      </c>
      <c r="AP300" s="47">
        <f t="shared" si="72"/>
        <v>0.12159408900016011</v>
      </c>
      <c r="AQ300" s="47">
        <f t="shared" si="73"/>
        <v>8.1852761999920087E-2</v>
      </c>
      <c r="AR300" s="48">
        <f t="shared" si="75"/>
        <v>8.5241813999799909E-2</v>
      </c>
      <c r="AS300" s="48">
        <f t="shared" si="76"/>
        <v>6.3466508999910687E-2</v>
      </c>
      <c r="AT300" s="48">
        <f t="shared" si="77"/>
        <v>8.9949581999910322E-2</v>
      </c>
      <c r="AU300" s="48">
        <f t="shared" si="78"/>
        <v>9.6636247999869695E-2</v>
      </c>
      <c r="AV300" s="48">
        <f t="shared" si="79"/>
        <v>8.6524844000000378E-2</v>
      </c>
      <c r="AW300" s="48">
        <f t="shared" si="80"/>
        <v>5.964140500008952E-2</v>
      </c>
      <c r="AX300" s="32"/>
      <c r="AY300" s="30"/>
      <c r="AZ300" s="32"/>
      <c r="BA300" s="30"/>
      <c r="BB300" s="32"/>
      <c r="BC300" s="30"/>
      <c r="BD300" s="32"/>
      <c r="BE300" s="30"/>
    </row>
    <row r="301" spans="1:57" x14ac:dyDescent="0.25">
      <c r="A301" s="13" t="s">
        <v>23</v>
      </c>
      <c r="B301">
        <v>12</v>
      </c>
      <c r="C301">
        <v>93</v>
      </c>
      <c r="D301" s="33">
        <v>6.7221016109999701</v>
      </c>
      <c r="E301" s="31">
        <v>6.8119472339999403</v>
      </c>
      <c r="F301" s="33">
        <v>7.2334774420000896</v>
      </c>
      <c r="G301" s="31">
        <v>7.2996255680000104</v>
      </c>
      <c r="H301" s="33">
        <v>7.4288635350001098</v>
      </c>
      <c r="I301" s="31">
        <v>7.4873525460000101</v>
      </c>
      <c r="J301" s="33">
        <v>7.8159845750001198</v>
      </c>
      <c r="K301" s="31">
        <v>7.89425077600003</v>
      </c>
      <c r="L301" s="33">
        <v>8.2032582790000106</v>
      </c>
      <c r="M301" s="31">
        <v>8.2742555639999793</v>
      </c>
      <c r="N301" s="33">
        <v>8.5913096290000794</v>
      </c>
      <c r="O301" s="31">
        <v>8.6778977540000106</v>
      </c>
      <c r="P301" s="33">
        <v>9.2497488750000194</v>
      </c>
      <c r="Q301" s="31">
        <v>9.3511301230000701</v>
      </c>
      <c r="R301" s="33">
        <v>9.6546984540000196</v>
      </c>
      <c r="S301" s="31">
        <v>9.7216684850000092</v>
      </c>
      <c r="T301" s="33">
        <v>9.98783405400013</v>
      </c>
      <c r="U301" s="31">
        <v>10.0803916059999</v>
      </c>
      <c r="V301" s="33">
        <v>10.5947200489999</v>
      </c>
      <c r="W301" s="31">
        <v>10.675059784</v>
      </c>
      <c r="X301" s="33">
        <v>10.988543376999999</v>
      </c>
      <c r="Y301" s="31">
        <v>11.055293533999899</v>
      </c>
      <c r="Z301" s="33">
        <v>11.67646072</v>
      </c>
      <c r="AA301" s="31">
        <v>11.732515616999899</v>
      </c>
      <c r="AB301" s="33"/>
      <c r="AC301" s="31"/>
      <c r="AD301" s="37">
        <f t="shared" si="81"/>
        <v>5.0104140059999294</v>
      </c>
      <c r="AE301" s="44">
        <f t="shared" si="62"/>
        <v>0.42153020800014929</v>
      </c>
      <c r="AF301" s="44">
        <f t="shared" si="63"/>
        <v>0.12923796700009937</v>
      </c>
      <c r="AG301" s="44">
        <f t="shared" si="64"/>
        <v>0.32863202900010968</v>
      </c>
      <c r="AH301" s="44">
        <f t="shared" si="65"/>
        <v>0.30900750299998059</v>
      </c>
      <c r="AI301" s="44">
        <f t="shared" si="66"/>
        <v>0.31705406500010014</v>
      </c>
      <c r="AJ301" s="46">
        <f t="shared" si="74"/>
        <v>0.57185112100000879</v>
      </c>
      <c r="AL301" s="47">
        <f t="shared" si="68"/>
        <v>8.9845622999970232E-2</v>
      </c>
      <c r="AM301" s="47">
        <f t="shared" si="69"/>
        <v>6.6148125999920815E-2</v>
      </c>
      <c r="AN301" s="47">
        <f t="shared" si="70"/>
        <v>5.8489010999900337E-2</v>
      </c>
      <c r="AO301" s="47">
        <f t="shared" si="71"/>
        <v>7.8266200999910218E-2</v>
      </c>
      <c r="AP301" s="47">
        <f t="shared" si="72"/>
        <v>7.0997284999968713E-2</v>
      </c>
      <c r="AQ301" s="47">
        <f t="shared" si="73"/>
        <v>8.6588124999931182E-2</v>
      </c>
      <c r="AR301" s="48">
        <f t="shared" si="75"/>
        <v>0.10138124800005066</v>
      </c>
      <c r="AS301" s="48">
        <f t="shared" si="76"/>
        <v>6.697003099998966E-2</v>
      </c>
      <c r="AT301" s="48">
        <f t="shared" si="77"/>
        <v>9.2557551999769672E-2</v>
      </c>
      <c r="AU301" s="48">
        <f t="shared" si="78"/>
        <v>8.0339735000100276E-2</v>
      </c>
      <c r="AV301" s="48">
        <f t="shared" si="79"/>
        <v>6.6750156999900057E-2</v>
      </c>
      <c r="AW301" s="48">
        <f t="shared" si="80"/>
        <v>5.6054896999899739E-2</v>
      </c>
      <c r="AX301" s="33"/>
      <c r="AY301" s="31"/>
      <c r="AZ301" s="33"/>
      <c r="BA301" s="31"/>
      <c r="BB301" s="33"/>
      <c r="BC301" s="31"/>
      <c r="BD301" s="33"/>
      <c r="BE301" s="31"/>
    </row>
    <row r="302" spans="1:57" x14ac:dyDescent="0.25">
      <c r="A302" s="13" t="s">
        <v>23</v>
      </c>
      <c r="B302">
        <v>12</v>
      </c>
      <c r="C302">
        <v>94</v>
      </c>
      <c r="D302" s="32">
        <v>1.6294621930001001</v>
      </c>
      <c r="E302" s="30">
        <v>1.74254057200005</v>
      </c>
      <c r="F302" s="32">
        <v>2.0970503130001799</v>
      </c>
      <c r="G302" s="30">
        <v>2.17518031300005</v>
      </c>
      <c r="H302" s="32">
        <v>2.3147628640001501</v>
      </c>
      <c r="I302" s="30">
        <v>2.3750071880001502</v>
      </c>
      <c r="J302" s="32">
        <v>2.7639332109999901</v>
      </c>
      <c r="K302" s="30">
        <v>2.84026432700011</v>
      </c>
      <c r="L302" s="32">
        <v>3.1319619790001498</v>
      </c>
      <c r="M302" s="30">
        <v>3.2102503759999701</v>
      </c>
      <c r="N302" s="32">
        <v>3.5055059880000901</v>
      </c>
      <c r="O302" s="30">
        <v>3.57898520700018</v>
      </c>
      <c r="P302" s="32">
        <v>4.1313871849999897</v>
      </c>
      <c r="Q302" s="30">
        <v>4.2409610400000002</v>
      </c>
      <c r="R302" s="32">
        <v>4.52788718600004</v>
      </c>
      <c r="S302" s="30">
        <v>4.6021722890000003</v>
      </c>
      <c r="T302" s="32">
        <v>4.9123522890001796</v>
      </c>
      <c r="U302" s="30">
        <v>4.9943620280000598</v>
      </c>
      <c r="V302" s="32">
        <v>5.5738938030001401</v>
      </c>
      <c r="W302" s="30">
        <v>5.6597751020001397</v>
      </c>
      <c r="X302" s="32">
        <v>5.9113045809999596</v>
      </c>
      <c r="Y302" s="30">
        <v>6.0365268719999596</v>
      </c>
      <c r="Z302" s="32">
        <v>6.6390320709999697</v>
      </c>
      <c r="AA302" s="30">
        <v>6.6946319780001797</v>
      </c>
      <c r="AB302" s="32"/>
      <c r="AC302" s="30"/>
      <c r="AD302" s="37">
        <f t="shared" si="81"/>
        <v>5.0651697850000801</v>
      </c>
      <c r="AE302" s="44">
        <f t="shared" si="62"/>
        <v>0.35450974100012989</v>
      </c>
      <c r="AF302" s="44">
        <f t="shared" si="63"/>
        <v>0.13958255100010009</v>
      </c>
      <c r="AG302" s="44">
        <f t="shared" si="64"/>
        <v>0.38892602299983992</v>
      </c>
      <c r="AH302" s="44">
        <f t="shared" si="65"/>
        <v>0.29169765200003983</v>
      </c>
      <c r="AI302" s="44">
        <f t="shared" si="66"/>
        <v>0.29525561200011996</v>
      </c>
      <c r="AJ302" s="46">
        <f t="shared" si="74"/>
        <v>0.55240197799980972</v>
      </c>
      <c r="AL302" s="47">
        <f t="shared" si="68"/>
        <v>0.11307837899994988</v>
      </c>
      <c r="AM302" s="47">
        <f t="shared" si="69"/>
        <v>7.8129999999870137E-2</v>
      </c>
      <c r="AN302" s="47">
        <f t="shared" si="70"/>
        <v>6.0244324000000127E-2</v>
      </c>
      <c r="AO302" s="47">
        <f t="shared" si="71"/>
        <v>7.6331116000119881E-2</v>
      </c>
      <c r="AP302" s="47">
        <f t="shared" si="72"/>
        <v>7.8288396999820264E-2</v>
      </c>
      <c r="AQ302" s="47">
        <f t="shared" si="73"/>
        <v>7.3479219000089913E-2</v>
      </c>
      <c r="AR302" s="48">
        <f t="shared" si="75"/>
        <v>0.10957385500001049</v>
      </c>
      <c r="AS302" s="48">
        <f t="shared" si="76"/>
        <v>7.4285102999960273E-2</v>
      </c>
      <c r="AT302" s="48">
        <f t="shared" si="77"/>
        <v>8.2009738999880177E-2</v>
      </c>
      <c r="AU302" s="48">
        <f t="shared" si="78"/>
        <v>8.5881298999999522E-2</v>
      </c>
      <c r="AV302" s="48">
        <f t="shared" si="79"/>
        <v>0.12522229100000004</v>
      </c>
      <c r="AW302" s="48">
        <f t="shared" si="80"/>
        <v>5.5599907000210003E-2</v>
      </c>
      <c r="AX302" s="32"/>
      <c r="AY302" s="30"/>
      <c r="AZ302" s="32"/>
      <c r="BA302" s="30"/>
      <c r="BB302" s="32"/>
      <c r="BC302" s="30"/>
      <c r="BD302" s="32"/>
      <c r="BE302" s="30"/>
    </row>
    <row r="303" spans="1:57" x14ac:dyDescent="0.25">
      <c r="A303" s="13" t="s">
        <v>23</v>
      </c>
      <c r="B303">
        <v>12</v>
      </c>
      <c r="C303">
        <v>95</v>
      </c>
      <c r="D303" s="33">
        <v>1.16604969699983</v>
      </c>
      <c r="E303" s="31">
        <v>1.2163396219998499</v>
      </c>
      <c r="F303" s="33">
        <v>1.62882986499994</v>
      </c>
      <c r="G303" s="31">
        <v>1.69196911099993</v>
      </c>
      <c r="H303" s="33">
        <v>1.8238815629999801</v>
      </c>
      <c r="I303" s="31">
        <v>1.88203963499995</v>
      </c>
      <c r="J303" s="33">
        <v>2.2459732799998098</v>
      </c>
      <c r="K303" s="31">
        <v>2.3097791129998702</v>
      </c>
      <c r="L303" s="33">
        <v>2.5926712479999798</v>
      </c>
      <c r="M303" s="31">
        <v>2.6690306759999198</v>
      </c>
      <c r="N303" s="33">
        <v>2.9892395309998299</v>
      </c>
      <c r="O303" s="31">
        <v>3.0474984359998398</v>
      </c>
      <c r="P303" s="33">
        <v>3.6141851559998401</v>
      </c>
      <c r="Q303" s="31">
        <v>3.71696578199998</v>
      </c>
      <c r="R303" s="33">
        <v>4.01322312299998</v>
      </c>
      <c r="S303" s="31">
        <v>4.0952518729998202</v>
      </c>
      <c r="T303" s="33">
        <v>4.4268741649998402</v>
      </c>
      <c r="U303" s="31">
        <v>4.5257987479999402</v>
      </c>
      <c r="V303" s="33">
        <v>5.1109772380000296</v>
      </c>
      <c r="W303" s="31">
        <v>5.2002744759999997</v>
      </c>
      <c r="X303" s="33">
        <v>5.5750299039998401</v>
      </c>
      <c r="Y303" s="31">
        <v>5.6647471349999696</v>
      </c>
      <c r="Z303" s="33">
        <v>6.1942315109999901</v>
      </c>
      <c r="AA303" s="31">
        <v>6.2598061429998699</v>
      </c>
      <c r="AB303" s="33"/>
      <c r="AC303" s="31"/>
      <c r="AD303" s="37">
        <f t="shared" si="81"/>
        <v>5.0937564460000395</v>
      </c>
      <c r="AE303" s="44">
        <f t="shared" si="62"/>
        <v>0.41249024300009007</v>
      </c>
      <c r="AF303" s="44">
        <f t="shared" si="63"/>
        <v>0.13191245200005008</v>
      </c>
      <c r="AG303" s="44">
        <f t="shared" si="64"/>
        <v>0.36393364499985981</v>
      </c>
      <c r="AH303" s="44">
        <f t="shared" si="65"/>
        <v>0.28289213500010968</v>
      </c>
      <c r="AI303" s="44">
        <f t="shared" si="66"/>
        <v>0.32020885499991003</v>
      </c>
      <c r="AJ303" s="46">
        <f t="shared" si="74"/>
        <v>0.56668672000000031</v>
      </c>
      <c r="AL303" s="47">
        <f t="shared" si="68"/>
        <v>5.0289925000019942E-2</v>
      </c>
      <c r="AM303" s="47">
        <f t="shared" si="69"/>
        <v>6.313924599998999E-2</v>
      </c>
      <c r="AN303" s="47">
        <f t="shared" si="70"/>
        <v>5.8158071999969918E-2</v>
      </c>
      <c r="AO303" s="47">
        <f t="shared" si="71"/>
        <v>6.3805833000060375E-2</v>
      </c>
      <c r="AP303" s="47">
        <f t="shared" si="72"/>
        <v>7.6359427999939999E-2</v>
      </c>
      <c r="AQ303" s="47">
        <f t="shared" si="73"/>
        <v>5.8258905000009964E-2</v>
      </c>
      <c r="AR303" s="48">
        <f t="shared" si="75"/>
        <v>0.10278062600013982</v>
      </c>
      <c r="AS303" s="48">
        <f t="shared" si="76"/>
        <v>8.2028749999840223E-2</v>
      </c>
      <c r="AT303" s="48">
        <f t="shared" si="77"/>
        <v>9.8924583000099986E-2</v>
      </c>
      <c r="AU303" s="48">
        <f t="shared" si="78"/>
        <v>8.9297237999970136E-2</v>
      </c>
      <c r="AV303" s="48">
        <f t="shared" si="79"/>
        <v>8.9717231000129516E-2</v>
      </c>
      <c r="AW303" s="48">
        <f t="shared" si="80"/>
        <v>6.5574631999879784E-2</v>
      </c>
      <c r="AX303" s="33"/>
      <c r="AY303" s="31"/>
      <c r="AZ303" s="33"/>
      <c r="BA303" s="31"/>
      <c r="BB303" s="33"/>
      <c r="BC303" s="31"/>
      <c r="BD303" s="33"/>
      <c r="BE303" s="31"/>
    </row>
    <row r="304" spans="1:57" x14ac:dyDescent="0.25">
      <c r="A304" s="13" t="s">
        <v>23</v>
      </c>
      <c r="B304">
        <v>12</v>
      </c>
      <c r="C304">
        <v>96</v>
      </c>
      <c r="D304" s="32">
        <v>1.43806593699991</v>
      </c>
      <c r="E304" s="30">
        <v>1.5243309360000601</v>
      </c>
      <c r="F304" s="32">
        <v>1.9175202569999701</v>
      </c>
      <c r="G304" s="30">
        <v>2.0151279139999998</v>
      </c>
      <c r="H304" s="32">
        <v>2.1511252579998601</v>
      </c>
      <c r="I304" s="30">
        <v>2.1998668199998899</v>
      </c>
      <c r="J304" s="32">
        <v>2.5477754109999702</v>
      </c>
      <c r="K304" s="30">
        <v>2.6179392659998899</v>
      </c>
      <c r="L304" s="32">
        <v>2.9346746839999001</v>
      </c>
      <c r="M304" s="30">
        <v>2.9722344760000299</v>
      </c>
      <c r="N304" s="32">
        <v>3.2961312989998501</v>
      </c>
      <c r="O304" s="30">
        <v>3.3777229659999599</v>
      </c>
      <c r="P304" s="32">
        <v>4.0191618189999101</v>
      </c>
      <c r="Q304" s="30">
        <v>4.0674958820000002</v>
      </c>
      <c r="R304" s="32">
        <v>4.40173015100003</v>
      </c>
      <c r="S304" s="30">
        <v>4.4860598909999601</v>
      </c>
      <c r="T304" s="32">
        <v>4.8101965579999097</v>
      </c>
      <c r="U304" s="30">
        <v>4.8757396839998801</v>
      </c>
      <c r="V304" s="32">
        <v>5.5123928609998503</v>
      </c>
      <c r="W304" s="30">
        <v>5.5820927039999297</v>
      </c>
      <c r="X304" s="32">
        <v>5.9154918179999596</v>
      </c>
      <c r="Y304" s="30">
        <v>5.9857918709999396</v>
      </c>
      <c r="Z304" s="32">
        <v>6.4981923909999697</v>
      </c>
      <c r="AA304" s="30">
        <v>6.581336039</v>
      </c>
      <c r="AB304" s="32"/>
      <c r="AC304" s="30"/>
      <c r="AD304" s="37">
        <f t="shared" si="81"/>
        <v>5.1432701020000895</v>
      </c>
      <c r="AE304" s="44">
        <f t="shared" si="62"/>
        <v>0.39318932099991</v>
      </c>
      <c r="AF304" s="44">
        <f t="shared" si="63"/>
        <v>0.1359973439998603</v>
      </c>
      <c r="AG304" s="44">
        <f t="shared" si="64"/>
        <v>0.34790859100008031</v>
      </c>
      <c r="AH304" s="44">
        <f t="shared" si="65"/>
        <v>0.31673541800001015</v>
      </c>
      <c r="AI304" s="44">
        <f t="shared" si="66"/>
        <v>0.32389682299982026</v>
      </c>
      <c r="AJ304" s="46">
        <f t="shared" si="74"/>
        <v>0.64143885299995018</v>
      </c>
      <c r="AL304" s="47">
        <f t="shared" si="68"/>
        <v>8.6264999000150056E-2</v>
      </c>
      <c r="AM304" s="47">
        <f t="shared" si="69"/>
        <v>9.7607657000029713E-2</v>
      </c>
      <c r="AN304" s="47">
        <f t="shared" si="70"/>
        <v>4.874156200002977E-2</v>
      </c>
      <c r="AO304" s="47">
        <f t="shared" si="71"/>
        <v>7.0163854999919728E-2</v>
      </c>
      <c r="AP304" s="47">
        <f t="shared" si="72"/>
        <v>3.7559792000129821E-2</v>
      </c>
      <c r="AQ304" s="47">
        <f t="shared" si="73"/>
        <v>8.159166700010978E-2</v>
      </c>
      <c r="AR304" s="48">
        <f t="shared" si="75"/>
        <v>4.8334063000090133E-2</v>
      </c>
      <c r="AS304" s="48">
        <f t="shared" si="76"/>
        <v>8.4329739999930098E-2</v>
      </c>
      <c r="AT304" s="48">
        <f t="shared" si="77"/>
        <v>6.5543125999970364E-2</v>
      </c>
      <c r="AU304" s="48">
        <f t="shared" si="78"/>
        <v>6.9699843000079476E-2</v>
      </c>
      <c r="AV304" s="48">
        <f t="shared" si="79"/>
        <v>7.0300052999979989E-2</v>
      </c>
      <c r="AW304" s="48">
        <f t="shared" si="80"/>
        <v>8.3143648000030268E-2</v>
      </c>
      <c r="AX304" s="32"/>
      <c r="AY304" s="30"/>
      <c r="AZ304" s="32"/>
      <c r="BA304" s="30"/>
      <c r="BB304" s="32"/>
      <c r="BC304" s="30"/>
      <c r="BD304" s="32"/>
      <c r="BE304" s="30"/>
    </row>
    <row r="305" spans="1:57" x14ac:dyDescent="0.25">
      <c r="A305" s="13" t="s">
        <v>23</v>
      </c>
      <c r="B305">
        <v>12</v>
      </c>
      <c r="C305">
        <v>97</v>
      </c>
      <c r="D305" s="33">
        <v>1.20611234800003</v>
      </c>
      <c r="E305" s="31">
        <v>1.2924321909999801</v>
      </c>
      <c r="F305" s="33">
        <v>1.7737707490000501</v>
      </c>
      <c r="G305" s="31">
        <v>1.8395326079998899</v>
      </c>
      <c r="H305" s="33">
        <v>1.9660673959999699</v>
      </c>
      <c r="I305" s="31">
        <v>2.0155560410000799</v>
      </c>
      <c r="J305" s="33">
        <v>2.3678459889999801</v>
      </c>
      <c r="K305" s="31">
        <v>2.4309757809999102</v>
      </c>
      <c r="L305" s="33">
        <v>2.7432187479998902</v>
      </c>
      <c r="M305" s="31">
        <v>2.8138453619999302</v>
      </c>
      <c r="N305" s="33">
        <v>3.1210586459999301</v>
      </c>
      <c r="O305" s="31">
        <v>3.1936666649998999</v>
      </c>
      <c r="P305" s="33">
        <v>3.7392936439998699</v>
      </c>
      <c r="Q305" s="31">
        <v>3.8238333819999699</v>
      </c>
      <c r="R305" s="33">
        <v>4.1903944260000099</v>
      </c>
      <c r="S305" s="31">
        <v>4.2492805179999698</v>
      </c>
      <c r="T305" s="33">
        <v>4.6052259369998803</v>
      </c>
      <c r="U305" s="31">
        <v>4.6640246849999496</v>
      </c>
      <c r="V305" s="33">
        <v>5.2891430189999902</v>
      </c>
      <c r="W305" s="31">
        <v>5.3442978620000696</v>
      </c>
      <c r="X305" s="33">
        <v>5.6570331230000104</v>
      </c>
      <c r="Y305" s="31">
        <v>5.7382834350000804</v>
      </c>
      <c r="Z305" s="33">
        <v>6.2870886099999499</v>
      </c>
      <c r="AA305" s="31">
        <v>6.3807680160000402</v>
      </c>
      <c r="AB305" s="33"/>
      <c r="AC305" s="31"/>
      <c r="AD305" s="37">
        <f t="shared" si="81"/>
        <v>5.1746556680000104</v>
      </c>
      <c r="AE305" s="44">
        <f t="shared" si="62"/>
        <v>0.48133855800006997</v>
      </c>
      <c r="AF305" s="44">
        <f t="shared" si="63"/>
        <v>0.12653478800008</v>
      </c>
      <c r="AG305" s="44">
        <f t="shared" si="64"/>
        <v>0.35228994799990021</v>
      </c>
      <c r="AH305" s="44">
        <f t="shared" si="65"/>
        <v>0.31224296699998</v>
      </c>
      <c r="AI305" s="44">
        <f t="shared" si="66"/>
        <v>0.30721328399999992</v>
      </c>
      <c r="AJ305" s="46">
        <f t="shared" si="74"/>
        <v>0.54562697899996992</v>
      </c>
      <c r="AL305" s="47">
        <f t="shared" si="68"/>
        <v>8.6319842999950103E-2</v>
      </c>
      <c r="AM305" s="47">
        <f t="shared" si="69"/>
        <v>6.5761858999839884E-2</v>
      </c>
      <c r="AN305" s="47">
        <f t="shared" si="70"/>
        <v>4.9488645000109965E-2</v>
      </c>
      <c r="AO305" s="47">
        <f t="shared" si="71"/>
        <v>6.3129791999930074E-2</v>
      </c>
      <c r="AP305" s="47">
        <f t="shared" si="72"/>
        <v>7.062661400004E-2</v>
      </c>
      <c r="AQ305" s="47">
        <f t="shared" si="73"/>
        <v>7.2608018999969826E-2</v>
      </c>
      <c r="AR305" s="48">
        <f t="shared" si="75"/>
        <v>8.4539738000100062E-2</v>
      </c>
      <c r="AS305" s="48">
        <f t="shared" si="76"/>
        <v>5.8886091999959866E-2</v>
      </c>
      <c r="AT305" s="48">
        <f t="shared" si="77"/>
        <v>5.8798748000069345E-2</v>
      </c>
      <c r="AU305" s="48">
        <f t="shared" si="78"/>
        <v>5.5154843000079445E-2</v>
      </c>
      <c r="AV305" s="48">
        <f t="shared" si="79"/>
        <v>8.1250312000070046E-2</v>
      </c>
      <c r="AW305" s="48">
        <f t="shared" si="80"/>
        <v>9.3679406000090282E-2</v>
      </c>
      <c r="AX305" s="33"/>
      <c r="AY305" s="31"/>
      <c r="AZ305" s="33"/>
      <c r="BA305" s="31"/>
      <c r="BB305" s="33"/>
      <c r="BC305" s="31"/>
      <c r="BD305" s="33"/>
      <c r="BE305" s="31"/>
    </row>
    <row r="306" spans="1:57" x14ac:dyDescent="0.25">
      <c r="A306" s="13" t="s">
        <v>23</v>
      </c>
      <c r="B306">
        <v>12</v>
      </c>
      <c r="C306">
        <v>98</v>
      </c>
      <c r="D306" s="32">
        <v>1.35064615300007</v>
      </c>
      <c r="E306" s="30">
        <v>1.39471530300011</v>
      </c>
      <c r="F306" s="32">
        <v>1.8565465230001299</v>
      </c>
      <c r="G306" s="30">
        <v>1.92141480300006</v>
      </c>
      <c r="H306" s="32">
        <v>2.0600450440001601</v>
      </c>
      <c r="I306" s="30">
        <v>2.09692077600016</v>
      </c>
      <c r="J306" s="32">
        <v>2.47030182100002</v>
      </c>
      <c r="K306" s="30">
        <v>2.5375593210001099</v>
      </c>
      <c r="L306" s="32">
        <v>2.8498212040001301</v>
      </c>
      <c r="M306" s="30">
        <v>2.9045975440001199</v>
      </c>
      <c r="N306" s="32">
        <v>3.2170783040000899</v>
      </c>
      <c r="O306" s="30">
        <v>3.2867548520000498</v>
      </c>
      <c r="P306" s="32">
        <v>3.8277311430001602</v>
      </c>
      <c r="Q306" s="30">
        <v>3.9163626530000699</v>
      </c>
      <c r="R306" s="32">
        <v>4.2270501010000299</v>
      </c>
      <c r="S306" s="30">
        <v>4.2976598410000397</v>
      </c>
      <c r="T306" s="32">
        <v>4.5850642150001004</v>
      </c>
      <c r="U306" s="30">
        <v>4.6663949960000002</v>
      </c>
      <c r="V306" s="32">
        <v>5.2384561260000702</v>
      </c>
      <c r="W306" s="30">
        <v>5.3320349020000304</v>
      </c>
      <c r="X306" s="32">
        <v>5.6411769290000304</v>
      </c>
      <c r="Y306" s="30">
        <v>5.7383666079999696</v>
      </c>
      <c r="Z306" s="32">
        <v>6.2763784360001802</v>
      </c>
      <c r="AA306" s="30">
        <v>6.3421707770000904</v>
      </c>
      <c r="AB306" s="32"/>
      <c r="AC306" s="30"/>
      <c r="AD306" s="37">
        <f t="shared" si="81"/>
        <v>4.9915246240000206</v>
      </c>
      <c r="AE306" s="44">
        <f t="shared" si="62"/>
        <v>0.46183122000001986</v>
      </c>
      <c r="AF306" s="44">
        <f t="shared" si="63"/>
        <v>0.13863024100010013</v>
      </c>
      <c r="AG306" s="44">
        <f t="shared" si="64"/>
        <v>0.37338104499986002</v>
      </c>
      <c r="AH306" s="44">
        <f t="shared" si="65"/>
        <v>0.31226188300002011</v>
      </c>
      <c r="AI306" s="44">
        <f t="shared" si="66"/>
        <v>0.31248075999996994</v>
      </c>
      <c r="AJ306" s="46">
        <f t="shared" si="74"/>
        <v>0.54097629100011035</v>
      </c>
      <c r="AL306" s="47">
        <f t="shared" si="68"/>
        <v>4.406915000004008E-2</v>
      </c>
      <c r="AM306" s="47">
        <f t="shared" si="69"/>
        <v>6.4868279999930056E-2</v>
      </c>
      <c r="AN306" s="47">
        <f t="shared" si="70"/>
        <v>3.6875731999999939E-2</v>
      </c>
      <c r="AO306" s="47">
        <f t="shared" si="71"/>
        <v>6.7257500000089898E-2</v>
      </c>
      <c r="AP306" s="47">
        <f t="shared" si="72"/>
        <v>5.4776339999989876E-2</v>
      </c>
      <c r="AQ306" s="47">
        <f t="shared" si="73"/>
        <v>6.9676547999959926E-2</v>
      </c>
      <c r="AR306" s="48">
        <f t="shared" si="75"/>
        <v>8.8631509999909763E-2</v>
      </c>
      <c r="AS306" s="48">
        <f t="shared" si="76"/>
        <v>7.0609740000009857E-2</v>
      </c>
      <c r="AT306" s="48">
        <f t="shared" si="77"/>
        <v>8.1330780999899766E-2</v>
      </c>
      <c r="AU306" s="48">
        <f t="shared" si="78"/>
        <v>9.3578775999960229E-2</v>
      </c>
      <c r="AV306" s="48">
        <f t="shared" si="79"/>
        <v>9.7189678999939133E-2</v>
      </c>
      <c r="AW306" s="48">
        <f t="shared" si="80"/>
        <v>6.5792340999910159E-2</v>
      </c>
      <c r="AX306" s="32"/>
      <c r="AY306" s="30"/>
      <c r="AZ306" s="32"/>
      <c r="BA306" s="30"/>
      <c r="BB306" s="32"/>
      <c r="BC306" s="30"/>
      <c r="BD306" s="32"/>
      <c r="BE306" s="30"/>
    </row>
    <row r="307" spans="1:57" x14ac:dyDescent="0.25">
      <c r="A307" s="13" t="s">
        <v>23</v>
      </c>
      <c r="B307">
        <v>12</v>
      </c>
      <c r="C307">
        <v>99</v>
      </c>
      <c r="D307" s="33">
        <v>1.1110189699998001</v>
      </c>
      <c r="E307" s="31">
        <v>1.1692177239999599</v>
      </c>
      <c r="F307" s="33">
        <v>1.7373959369999701</v>
      </c>
      <c r="G307" s="31">
        <v>1.77574536499992</v>
      </c>
      <c r="H307" s="33">
        <v>1.8769661439998799</v>
      </c>
      <c r="I307" s="31">
        <v>1.94232598899998</v>
      </c>
      <c r="J307" s="33">
        <v>2.3546629149998299</v>
      </c>
      <c r="K307" s="31">
        <v>2.4058462499999602</v>
      </c>
      <c r="L307" s="33">
        <v>2.6587294259998</v>
      </c>
      <c r="M307" s="31">
        <v>2.7559846869998998</v>
      </c>
      <c r="N307" s="33">
        <v>3.0833139069998099</v>
      </c>
      <c r="O307" s="31">
        <v>3.1308719259998199</v>
      </c>
      <c r="P307" s="33">
        <v>3.8352219249998099</v>
      </c>
      <c r="Q307" s="31">
        <v>3.8875712479998499</v>
      </c>
      <c r="R307" s="33">
        <v>4.1759314060000099</v>
      </c>
      <c r="S307" s="31">
        <v>4.22049249899987</v>
      </c>
      <c r="T307" s="33">
        <v>4.5479036439999101</v>
      </c>
      <c r="U307" s="31">
        <v>4.6148283840000204</v>
      </c>
      <c r="V307" s="33">
        <v>5.1071267759998502</v>
      </c>
      <c r="W307" s="31">
        <v>5.18517432199996</v>
      </c>
      <c r="X307" s="33">
        <v>5.5718794259998896</v>
      </c>
      <c r="Y307" s="31">
        <v>5.64936031199999</v>
      </c>
      <c r="Z307" s="33">
        <v>6.1850217699998202</v>
      </c>
      <c r="AA307" s="31">
        <v>6.3069695299998303</v>
      </c>
      <c r="AB307" s="33"/>
      <c r="AC307" s="31"/>
      <c r="AD307" s="37">
        <f t="shared" si="81"/>
        <v>5.1959505600000302</v>
      </c>
      <c r="AE307" s="44">
        <f t="shared" si="62"/>
        <v>0.56817821300001015</v>
      </c>
      <c r="AF307" s="44">
        <f t="shared" si="63"/>
        <v>0.10122077899995996</v>
      </c>
      <c r="AG307" s="44">
        <f t="shared" si="64"/>
        <v>0.41233692599984995</v>
      </c>
      <c r="AH307" s="44">
        <f t="shared" si="65"/>
        <v>0.25288317599983978</v>
      </c>
      <c r="AI307" s="44">
        <f t="shared" si="66"/>
        <v>0.32732921999991005</v>
      </c>
      <c r="AJ307" s="46">
        <f t="shared" si="74"/>
        <v>0.70434999899998996</v>
      </c>
      <c r="AL307" s="47">
        <f t="shared" si="68"/>
        <v>5.8198754000159836E-2</v>
      </c>
      <c r="AM307" s="47">
        <f t="shared" si="69"/>
        <v>3.8349427999949892E-2</v>
      </c>
      <c r="AN307" s="47">
        <f t="shared" si="70"/>
        <v>6.5359845000100059E-2</v>
      </c>
      <c r="AO307" s="47">
        <f t="shared" si="71"/>
        <v>5.1183335000130281E-2</v>
      </c>
      <c r="AP307" s="47">
        <f t="shared" si="72"/>
        <v>9.7255261000099846E-2</v>
      </c>
      <c r="AQ307" s="47">
        <f t="shared" si="73"/>
        <v>4.7558019000009999E-2</v>
      </c>
      <c r="AR307" s="48">
        <f t="shared" si="75"/>
        <v>5.2349323000040027E-2</v>
      </c>
      <c r="AS307" s="48">
        <f t="shared" si="76"/>
        <v>4.4561092999860108E-2</v>
      </c>
      <c r="AT307" s="48">
        <f t="shared" si="77"/>
        <v>6.6924740000110283E-2</v>
      </c>
      <c r="AU307" s="48">
        <f t="shared" si="78"/>
        <v>7.8047546000109769E-2</v>
      </c>
      <c r="AV307" s="48">
        <f t="shared" si="79"/>
        <v>7.7480886000100391E-2</v>
      </c>
      <c r="AW307" s="48">
        <f t="shared" si="80"/>
        <v>0.12194776000001006</v>
      </c>
      <c r="AX307" s="33"/>
      <c r="AY307" s="31"/>
      <c r="AZ307" s="33"/>
      <c r="BA307" s="31"/>
      <c r="BB307" s="33"/>
      <c r="BC307" s="31"/>
      <c r="BD307" s="33"/>
      <c r="BE307" s="31"/>
    </row>
    <row r="308" spans="1:57" x14ac:dyDescent="0.25">
      <c r="A308" s="13" t="s">
        <v>23</v>
      </c>
      <c r="B308">
        <v>12</v>
      </c>
      <c r="C308">
        <v>100</v>
      </c>
      <c r="D308" s="32">
        <v>0.86678573200015296</v>
      </c>
      <c r="E308" s="30">
        <v>0.90654640600018799</v>
      </c>
      <c r="F308" s="32">
        <v>1.3743405730001499</v>
      </c>
      <c r="G308" s="30">
        <v>1.4398723960000499</v>
      </c>
      <c r="H308" s="32">
        <v>1.54811348900011</v>
      </c>
      <c r="I308" s="30">
        <v>1.61836843800006</v>
      </c>
      <c r="J308" s="32">
        <v>1.9297861980001001</v>
      </c>
      <c r="K308" s="30">
        <v>2.0325886970001599</v>
      </c>
      <c r="L308" s="32">
        <v>2.31520484400016</v>
      </c>
      <c r="M308" s="30">
        <v>2.3795303640001699</v>
      </c>
      <c r="N308" s="32">
        <v>2.7432746870001599</v>
      </c>
      <c r="O308" s="30">
        <v>2.8091583320001501</v>
      </c>
      <c r="P308" s="32">
        <v>3.3641885490001102</v>
      </c>
      <c r="Q308" s="30">
        <v>3.4308390620001301</v>
      </c>
      <c r="R308" s="32">
        <v>3.7294038540001102</v>
      </c>
      <c r="S308" s="30">
        <v>3.7810459880001801</v>
      </c>
      <c r="T308" s="32">
        <v>4.0666397400000198</v>
      </c>
      <c r="U308" s="30">
        <v>4.1145122370000902</v>
      </c>
      <c r="V308" s="32">
        <v>4.61769557000002</v>
      </c>
      <c r="W308" s="30">
        <v>4.6873855720000304</v>
      </c>
      <c r="X308" s="32">
        <v>5.0276700500000899</v>
      </c>
      <c r="Y308" s="30">
        <v>5.1030122370000299</v>
      </c>
      <c r="Z308" s="32">
        <v>5.5749683820001703</v>
      </c>
      <c r="AA308" s="30">
        <v>5.6235820830002003</v>
      </c>
      <c r="AB308" s="32"/>
      <c r="AC308" s="30"/>
      <c r="AD308" s="37">
        <f t="shared" si="81"/>
        <v>4.7567963510000473</v>
      </c>
      <c r="AE308" s="44">
        <f t="shared" si="62"/>
        <v>0.4677941669999619</v>
      </c>
      <c r="AF308" s="44">
        <f t="shared" si="63"/>
        <v>0.10824109300006013</v>
      </c>
      <c r="AG308" s="44">
        <f t="shared" si="64"/>
        <v>0.31141776000004007</v>
      </c>
      <c r="AH308" s="44">
        <f t="shared" si="65"/>
        <v>0.28261614700000015</v>
      </c>
      <c r="AI308" s="44">
        <f t="shared" si="66"/>
        <v>0.36374432299998993</v>
      </c>
      <c r="AJ308" s="46">
        <f t="shared" si="74"/>
        <v>0.55503021699996014</v>
      </c>
      <c r="AL308" s="47">
        <f t="shared" si="68"/>
        <v>3.9760674000035023E-2</v>
      </c>
      <c r="AM308" s="47">
        <f t="shared" si="69"/>
        <v>6.5531822999900013E-2</v>
      </c>
      <c r="AN308" s="47">
        <f t="shared" si="70"/>
        <v>7.0254948999949995E-2</v>
      </c>
      <c r="AO308" s="47">
        <f t="shared" si="71"/>
        <v>0.10280249900005978</v>
      </c>
      <c r="AP308" s="47">
        <f t="shared" si="72"/>
        <v>6.4325520000009906E-2</v>
      </c>
      <c r="AQ308" s="47">
        <f t="shared" si="73"/>
        <v>6.5883644999990221E-2</v>
      </c>
      <c r="AR308" s="48">
        <f t="shared" si="75"/>
        <v>6.6650513000019895E-2</v>
      </c>
      <c r="AS308" s="48">
        <f t="shared" si="76"/>
        <v>5.1642134000069895E-2</v>
      </c>
      <c r="AT308" s="48">
        <f t="shared" si="77"/>
        <v>4.7872497000070346E-2</v>
      </c>
      <c r="AU308" s="48">
        <f t="shared" si="78"/>
        <v>6.9690002000010409E-2</v>
      </c>
      <c r="AV308" s="48">
        <f t="shared" si="79"/>
        <v>7.5342186999939997E-2</v>
      </c>
      <c r="AW308" s="48">
        <f t="shared" si="80"/>
        <v>4.8613701000030041E-2</v>
      </c>
      <c r="AX308" s="32"/>
      <c r="AY308" s="30"/>
      <c r="AZ308" s="32"/>
      <c r="BA308" s="30"/>
      <c r="BB308" s="32"/>
      <c r="BC308" s="30"/>
      <c r="BD308" s="32"/>
      <c r="BE308" s="30"/>
    </row>
    <row r="309" spans="1:57" x14ac:dyDescent="0.25">
      <c r="A309" s="13" t="s">
        <v>23</v>
      </c>
      <c r="B309">
        <v>12</v>
      </c>
      <c r="C309">
        <v>101</v>
      </c>
      <c r="D309" s="33">
        <v>3.0950699590000501</v>
      </c>
      <c r="E309" s="31">
        <v>3.15832161799994</v>
      </c>
      <c r="F309" s="33">
        <v>3.4826790879999399</v>
      </c>
      <c r="G309" s="31">
        <v>3.5391644200001302</v>
      </c>
      <c r="H309" s="33">
        <v>3.6944106789999198</v>
      </c>
      <c r="I309" s="31">
        <v>3.72946182500004</v>
      </c>
      <c r="J309" s="33">
        <v>4.0866400980000801</v>
      </c>
      <c r="K309" s="31">
        <v>4.1588869260001502</v>
      </c>
      <c r="L309" s="33">
        <v>4.4231680210000297</v>
      </c>
      <c r="M309" s="31">
        <v>4.4783041140001298</v>
      </c>
      <c r="N309" s="33">
        <v>4.7674001560001198</v>
      </c>
      <c r="O309" s="31">
        <v>4.8376423419999801</v>
      </c>
      <c r="P309" s="33">
        <v>5.3023301030000303</v>
      </c>
      <c r="Q309" s="31">
        <v>5.3961780700001301</v>
      </c>
      <c r="R309" s="33">
        <v>5.6958392169999499</v>
      </c>
      <c r="S309" s="31">
        <v>5.7629689039999903</v>
      </c>
      <c r="T309" s="33">
        <v>6.0606178099999397</v>
      </c>
      <c r="U309" s="31">
        <v>6.1645005200000398</v>
      </c>
      <c r="V309" s="33">
        <v>6.68629026000007</v>
      </c>
      <c r="W309" s="31">
        <v>6.7488957269999901</v>
      </c>
      <c r="X309" s="33">
        <v>7.06131879999998</v>
      </c>
      <c r="Y309" s="31">
        <v>7.1317587470000401</v>
      </c>
      <c r="Z309" s="33">
        <v>7.6237844780000597</v>
      </c>
      <c r="AA309" s="31">
        <v>7.7136424459999899</v>
      </c>
      <c r="AB309" s="33"/>
      <c r="AC309" s="31"/>
      <c r="AD309" s="37">
        <f t="shared" si="81"/>
        <v>4.6185724869999394</v>
      </c>
      <c r="AE309" s="44">
        <f t="shared" si="62"/>
        <v>0.32435746999999981</v>
      </c>
      <c r="AF309" s="44">
        <f t="shared" si="63"/>
        <v>0.15524625899978961</v>
      </c>
      <c r="AG309" s="44">
        <f t="shared" si="64"/>
        <v>0.35717827300004013</v>
      </c>
      <c r="AH309" s="44">
        <f t="shared" si="65"/>
        <v>0.26428109499987951</v>
      </c>
      <c r="AI309" s="44">
        <f t="shared" si="66"/>
        <v>0.28909604199998995</v>
      </c>
      <c r="AJ309" s="46">
        <f t="shared" si="74"/>
        <v>0.46468776100005016</v>
      </c>
      <c r="AL309" s="47">
        <f t="shared" si="68"/>
        <v>6.3251658999889937E-2</v>
      </c>
      <c r="AM309" s="47">
        <f t="shared" si="69"/>
        <v>5.6485332000190347E-2</v>
      </c>
      <c r="AN309" s="47">
        <f t="shared" si="70"/>
        <v>3.5051146000120159E-2</v>
      </c>
      <c r="AO309" s="47">
        <f t="shared" si="71"/>
        <v>7.2246828000070096E-2</v>
      </c>
      <c r="AP309" s="47">
        <f t="shared" si="72"/>
        <v>5.5136093000100139E-2</v>
      </c>
      <c r="AQ309" s="47">
        <f t="shared" si="73"/>
        <v>7.0242185999860318E-2</v>
      </c>
      <c r="AR309" s="48">
        <f t="shared" si="75"/>
        <v>9.3847967000099786E-2</v>
      </c>
      <c r="AS309" s="48">
        <f t="shared" si="76"/>
        <v>6.7129687000040406E-2</v>
      </c>
      <c r="AT309" s="48">
        <f t="shared" si="77"/>
        <v>0.10388271000010008</v>
      </c>
      <c r="AU309" s="48">
        <f t="shared" si="78"/>
        <v>6.260546699992009E-2</v>
      </c>
      <c r="AV309" s="48">
        <f t="shared" si="79"/>
        <v>7.0439947000060066E-2</v>
      </c>
      <c r="AW309" s="48">
        <f t="shared" si="80"/>
        <v>8.9857967999930288E-2</v>
      </c>
      <c r="AX309" s="33"/>
      <c r="AY309" s="31"/>
      <c r="AZ309" s="33"/>
      <c r="BA309" s="31"/>
      <c r="BB309" s="33"/>
      <c r="BC309" s="31"/>
      <c r="BD309" s="33"/>
      <c r="BE309" s="31"/>
    </row>
    <row r="310" spans="1:57" x14ac:dyDescent="0.25">
      <c r="A310" s="13" t="s">
        <v>23</v>
      </c>
      <c r="B310">
        <v>12</v>
      </c>
      <c r="C310">
        <v>102</v>
      </c>
      <c r="D310" s="32">
        <v>0.88323113999990699</v>
      </c>
      <c r="E310" s="30">
        <v>0.94009172000005403</v>
      </c>
      <c r="F310" s="32">
        <v>1.38106145799997</v>
      </c>
      <c r="G310" s="30">
        <v>1.4392993740000199</v>
      </c>
      <c r="H310" s="32">
        <v>1.56866041500006</v>
      </c>
      <c r="I310" s="30">
        <v>1.59331515500002</v>
      </c>
      <c r="J310" s="32">
        <v>1.97342015399999</v>
      </c>
      <c r="K310" s="30">
        <v>2.03305051799998</v>
      </c>
      <c r="L310" s="32">
        <v>2.31047129900002</v>
      </c>
      <c r="M310" s="30">
        <v>2.3901545819999201</v>
      </c>
      <c r="N310" s="32">
        <v>2.69136917900004</v>
      </c>
      <c r="O310" s="30">
        <v>2.7615086400001001</v>
      </c>
      <c r="P310" s="32">
        <v>3.3749790599999798</v>
      </c>
      <c r="Q310" s="30">
        <v>3.44076317400003</v>
      </c>
      <c r="R310" s="32">
        <v>3.7546708320000999</v>
      </c>
      <c r="S310" s="30">
        <v>3.81820541499996</v>
      </c>
      <c r="T310" s="32">
        <v>4.0716001529999604</v>
      </c>
      <c r="U310" s="30">
        <v>4.1396688520001099</v>
      </c>
      <c r="V310" s="32">
        <v>4.6423067690000099</v>
      </c>
      <c r="W310" s="30">
        <v>4.7436741119999999</v>
      </c>
      <c r="X310" s="32">
        <v>5.1936883450000497</v>
      </c>
      <c r="Y310" s="30">
        <v>5.2571964040000596</v>
      </c>
      <c r="Z310" s="32">
        <v>5.7400308339999802</v>
      </c>
      <c r="AA310" s="30">
        <v>5.80361702599998</v>
      </c>
      <c r="AB310" s="32"/>
      <c r="AC310" s="30"/>
      <c r="AD310" s="37">
        <f t="shared" si="81"/>
        <v>4.9203858860000729</v>
      </c>
      <c r="AE310" s="44">
        <f t="shared" si="62"/>
        <v>0.44096973799991601</v>
      </c>
      <c r="AF310" s="44">
        <f t="shared" si="63"/>
        <v>0.12936104100004009</v>
      </c>
      <c r="AG310" s="44">
        <f t="shared" si="64"/>
        <v>0.38010499899997008</v>
      </c>
      <c r="AH310" s="44">
        <f t="shared" si="65"/>
        <v>0.27742078100003997</v>
      </c>
      <c r="AI310" s="44">
        <f t="shared" si="66"/>
        <v>0.30121459700011988</v>
      </c>
      <c r="AJ310" s="46">
        <f t="shared" si="74"/>
        <v>0.61347041999987972</v>
      </c>
      <c r="AL310" s="47">
        <f t="shared" si="68"/>
        <v>5.6860580000147043E-2</v>
      </c>
      <c r="AM310" s="47">
        <f t="shared" si="69"/>
        <v>5.8237916000049905E-2</v>
      </c>
      <c r="AN310" s="47">
        <f t="shared" si="70"/>
        <v>2.4654739999959929E-2</v>
      </c>
      <c r="AO310" s="47">
        <f t="shared" si="71"/>
        <v>5.9630363999989999E-2</v>
      </c>
      <c r="AP310" s="47">
        <f t="shared" si="72"/>
        <v>7.9683282999900129E-2</v>
      </c>
      <c r="AQ310" s="47">
        <f t="shared" si="73"/>
        <v>7.0139461000060077E-2</v>
      </c>
      <c r="AR310" s="48">
        <f t="shared" si="75"/>
        <v>6.5784114000050131E-2</v>
      </c>
      <c r="AS310" s="48">
        <f t="shared" si="76"/>
        <v>6.3534582999860145E-2</v>
      </c>
      <c r="AT310" s="48">
        <f t="shared" si="77"/>
        <v>6.8068699000149557E-2</v>
      </c>
      <c r="AU310" s="48">
        <f t="shared" si="78"/>
        <v>0.10136734299998995</v>
      </c>
      <c r="AV310" s="48">
        <f t="shared" si="79"/>
        <v>6.3508059000009887E-2</v>
      </c>
      <c r="AW310" s="48">
        <f t="shared" si="80"/>
        <v>6.3586191999999819E-2</v>
      </c>
      <c r="AX310" s="32"/>
      <c r="AY310" s="30"/>
      <c r="AZ310" s="32"/>
      <c r="BA310" s="30"/>
      <c r="BB310" s="32"/>
      <c r="BC310" s="30"/>
      <c r="BD310" s="32"/>
      <c r="BE310" s="30"/>
    </row>
    <row r="311" spans="1:57" x14ac:dyDescent="0.25">
      <c r="A311" s="13" t="s">
        <v>23</v>
      </c>
      <c r="B311">
        <v>12</v>
      </c>
      <c r="C311">
        <v>103</v>
      </c>
      <c r="D311" s="33">
        <v>0.92048691999980203</v>
      </c>
      <c r="E311" s="31">
        <v>0.99320489399997303</v>
      </c>
      <c r="F311" s="33">
        <v>1.45357322699987</v>
      </c>
      <c r="G311" s="31">
        <v>1.5016443759998299</v>
      </c>
      <c r="H311" s="33">
        <v>1.6318118199999301</v>
      </c>
      <c r="I311" s="31">
        <v>1.6682037999999</v>
      </c>
      <c r="J311" s="33">
        <v>2.03486374699991</v>
      </c>
      <c r="K311" s="31">
        <v>2.0717797889999399</v>
      </c>
      <c r="L311" s="33">
        <v>2.38628056999982</v>
      </c>
      <c r="M311" s="31">
        <v>2.4546918720000099</v>
      </c>
      <c r="N311" s="33">
        <v>2.76479858999982</v>
      </c>
      <c r="O311" s="31">
        <v>2.8341377570000001</v>
      </c>
      <c r="P311" s="33">
        <v>3.4156189629998099</v>
      </c>
      <c r="Q311" s="31">
        <v>3.4879260389998299</v>
      </c>
      <c r="R311" s="33">
        <v>3.8264321899998701</v>
      </c>
      <c r="S311" s="31">
        <v>3.88970671399988</v>
      </c>
      <c r="T311" s="33">
        <v>4.20589327899983</v>
      </c>
      <c r="U311" s="31">
        <v>4.2579594239998597</v>
      </c>
      <c r="V311" s="33">
        <v>4.8906739059998401</v>
      </c>
      <c r="W311" s="31">
        <v>4.9373819749998802</v>
      </c>
      <c r="X311" s="33">
        <v>5.2658493689998496</v>
      </c>
      <c r="Y311" s="31">
        <v>5.33221082999989</v>
      </c>
      <c r="Z311" s="33">
        <v>5.8501834819999203</v>
      </c>
      <c r="AA311" s="31">
        <v>5.91166379899982</v>
      </c>
      <c r="AB311" s="33"/>
      <c r="AC311" s="31"/>
      <c r="AD311" s="37">
        <f t="shared" si="81"/>
        <v>4.9911768790000179</v>
      </c>
      <c r="AE311" s="44">
        <f t="shared" si="62"/>
        <v>0.46036833299989699</v>
      </c>
      <c r="AF311" s="44">
        <f t="shared" si="63"/>
        <v>0.13016744400010016</v>
      </c>
      <c r="AG311" s="44">
        <f t="shared" si="64"/>
        <v>0.36665994700001003</v>
      </c>
      <c r="AH311" s="44">
        <f t="shared" si="65"/>
        <v>0.3145007809998801</v>
      </c>
      <c r="AI311" s="44">
        <f t="shared" si="66"/>
        <v>0.31010671799981004</v>
      </c>
      <c r="AJ311" s="46">
        <f t="shared" si="74"/>
        <v>0.58148120599980979</v>
      </c>
      <c r="AL311" s="47">
        <f t="shared" si="68"/>
        <v>7.2717974000170993E-2</v>
      </c>
      <c r="AM311" s="47">
        <f t="shared" si="69"/>
        <v>4.8071148999959901E-2</v>
      </c>
      <c r="AN311" s="47">
        <f t="shared" si="70"/>
        <v>3.6391979999969903E-2</v>
      </c>
      <c r="AO311" s="47">
        <f t="shared" si="71"/>
        <v>3.6916042000029847E-2</v>
      </c>
      <c r="AP311" s="47">
        <f t="shared" si="72"/>
        <v>6.8411302000189966E-2</v>
      </c>
      <c r="AQ311" s="47">
        <f t="shared" si="73"/>
        <v>6.9339167000180169E-2</v>
      </c>
      <c r="AR311" s="48">
        <f t="shared" si="75"/>
        <v>7.2307076000019954E-2</v>
      </c>
      <c r="AS311" s="48">
        <f t="shared" si="76"/>
        <v>6.327452400000988E-2</v>
      </c>
      <c r="AT311" s="48">
        <f t="shared" si="77"/>
        <v>5.2066145000029707E-2</v>
      </c>
      <c r="AU311" s="48">
        <f t="shared" si="78"/>
        <v>4.6708069000040098E-2</v>
      </c>
      <c r="AV311" s="48">
        <f t="shared" si="79"/>
        <v>6.6361461000040478E-2</v>
      </c>
      <c r="AW311" s="48">
        <f t="shared" si="80"/>
        <v>6.1480316999899642E-2</v>
      </c>
      <c r="AX311" s="33"/>
      <c r="AY311" s="31"/>
      <c r="AZ311" s="33"/>
      <c r="BA311" s="31"/>
      <c r="BB311" s="33"/>
      <c r="BC311" s="31"/>
      <c r="BD311" s="33"/>
      <c r="BE311" s="31"/>
    </row>
    <row r="312" spans="1:57" x14ac:dyDescent="0.25">
      <c r="A312" s="13" t="s">
        <v>23</v>
      </c>
      <c r="B312">
        <v>12</v>
      </c>
      <c r="C312">
        <v>104</v>
      </c>
      <c r="D312" s="32">
        <v>0.82636197599981598</v>
      </c>
      <c r="E312" s="30">
        <v>0.88381958199988697</v>
      </c>
      <c r="F312" s="32">
        <v>1.3133278139998701</v>
      </c>
      <c r="G312" s="30">
        <v>1.37152619699986</v>
      </c>
      <c r="H312" s="32">
        <v>1.50578624899981</v>
      </c>
      <c r="I312" s="30">
        <v>1.53794005099985</v>
      </c>
      <c r="J312" s="32">
        <v>1.9213847889998299</v>
      </c>
      <c r="K312" s="30">
        <v>1.97720354099988</v>
      </c>
      <c r="L312" s="32">
        <v>2.2705690629998099</v>
      </c>
      <c r="M312" s="30">
        <v>2.3225136459998299</v>
      </c>
      <c r="N312" s="32">
        <v>2.6616600600000302</v>
      </c>
      <c r="O312" s="30">
        <v>2.7289069260000298</v>
      </c>
      <c r="P312" s="32">
        <v>3.3703171879999401</v>
      </c>
      <c r="Q312" s="30">
        <v>3.4304470289998701</v>
      </c>
      <c r="R312" s="32">
        <v>3.7423536439998699</v>
      </c>
      <c r="S312" s="30">
        <v>3.8244705189999801</v>
      </c>
      <c r="T312" s="32">
        <v>4.135076196</v>
      </c>
      <c r="U312" s="30">
        <v>4.1907381219998499</v>
      </c>
      <c r="V312" s="32">
        <v>4.8384357279999204</v>
      </c>
      <c r="W312" s="30">
        <v>4.9102497369999503</v>
      </c>
      <c r="X312" s="32">
        <v>5.2678997379998602</v>
      </c>
      <c r="Y312" s="30">
        <v>5.35035864399992</v>
      </c>
      <c r="Z312" s="32">
        <v>5.9096222890000201</v>
      </c>
      <c r="AA312" s="30">
        <v>5.9797949969999902</v>
      </c>
      <c r="AB312" s="32"/>
      <c r="AC312" s="30"/>
      <c r="AD312" s="37">
        <f t="shared" si="81"/>
        <v>5.1534330210001738</v>
      </c>
      <c r="AE312" s="44">
        <f t="shared" si="62"/>
        <v>0.42950823199998311</v>
      </c>
      <c r="AF312" s="44">
        <f t="shared" si="63"/>
        <v>0.13426005199994995</v>
      </c>
      <c r="AG312" s="44">
        <f t="shared" si="64"/>
        <v>0.38344473799997991</v>
      </c>
      <c r="AH312" s="44">
        <f t="shared" si="65"/>
        <v>0.29336552199992982</v>
      </c>
      <c r="AI312" s="44">
        <f t="shared" si="66"/>
        <v>0.33914641400020029</v>
      </c>
      <c r="AJ312" s="46">
        <f t="shared" si="74"/>
        <v>0.64141026199991025</v>
      </c>
      <c r="AL312" s="47">
        <f t="shared" si="68"/>
        <v>5.7457606000070993E-2</v>
      </c>
      <c r="AM312" s="47">
        <f t="shared" si="69"/>
        <v>5.8198382999989917E-2</v>
      </c>
      <c r="AN312" s="47">
        <f t="shared" si="70"/>
        <v>3.2153802000040033E-2</v>
      </c>
      <c r="AO312" s="47">
        <f t="shared" si="71"/>
        <v>5.5818752000050154E-2</v>
      </c>
      <c r="AP312" s="47">
        <f t="shared" si="72"/>
        <v>5.1944583000020028E-2</v>
      </c>
      <c r="AQ312" s="47">
        <f t="shared" si="73"/>
        <v>6.7246865999999628E-2</v>
      </c>
      <c r="AR312" s="48">
        <f t="shared" si="75"/>
        <v>6.0129840999930018E-2</v>
      </c>
      <c r="AS312" s="48">
        <f t="shared" si="76"/>
        <v>8.2116875000110223E-2</v>
      </c>
      <c r="AT312" s="48">
        <f t="shared" si="77"/>
        <v>5.5661925999849871E-2</v>
      </c>
      <c r="AU312" s="48">
        <f t="shared" si="78"/>
        <v>7.1814009000029877E-2</v>
      </c>
      <c r="AV312" s="48">
        <f t="shared" si="79"/>
        <v>8.2458906000059784E-2</v>
      </c>
      <c r="AW312" s="48">
        <f t="shared" si="80"/>
        <v>7.0172707999970108E-2</v>
      </c>
      <c r="AX312" s="32"/>
      <c r="AY312" s="30"/>
      <c r="AZ312" s="32"/>
      <c r="BA312" s="30"/>
      <c r="BB312" s="32"/>
      <c r="BC312" s="30"/>
      <c r="BD312" s="32"/>
      <c r="BE312" s="30"/>
    </row>
    <row r="313" spans="1:57" x14ac:dyDescent="0.25">
      <c r="A313" s="13" t="s">
        <v>23</v>
      </c>
      <c r="B313">
        <v>12</v>
      </c>
      <c r="C313">
        <v>105</v>
      </c>
      <c r="D313" s="33">
        <v>5.0946522279998501</v>
      </c>
      <c r="E313" s="31">
        <v>5.1619763419998801</v>
      </c>
      <c r="F313" s="33">
        <v>5.65561868899999</v>
      </c>
      <c r="G313" s="31">
        <v>5.7208369699999304</v>
      </c>
      <c r="H313" s="33">
        <v>5.8175317089999199</v>
      </c>
      <c r="I313" s="31">
        <v>5.8728908239997901</v>
      </c>
      <c r="J313" s="33">
        <v>6.2193467629999697</v>
      </c>
      <c r="K313" s="31">
        <v>6.2892974389999301</v>
      </c>
      <c r="L313" s="33">
        <v>6.6057834839998497</v>
      </c>
      <c r="M313" s="31">
        <v>6.6573685829998697</v>
      </c>
      <c r="N313" s="33">
        <v>6.9271584789998997</v>
      </c>
      <c r="O313" s="31">
        <v>7.0050239489999004</v>
      </c>
      <c r="P313" s="33">
        <v>7.6315688449999399</v>
      </c>
      <c r="Q313" s="31">
        <v>7.6705749899999702</v>
      </c>
      <c r="R313" s="33">
        <v>7.9469800939998496</v>
      </c>
      <c r="S313" s="31">
        <v>8.0036441049999194</v>
      </c>
      <c r="T313" s="33">
        <v>8.29863410499979</v>
      </c>
      <c r="U313" s="31">
        <v>8.3486402499997894</v>
      </c>
      <c r="V313" s="33">
        <v>8.9761438769999096</v>
      </c>
      <c r="W313" s="31">
        <v>9.0055536219999794</v>
      </c>
      <c r="X313" s="33">
        <v>9.3236088949997793</v>
      </c>
      <c r="Y313" s="31">
        <v>9.3842501969997993</v>
      </c>
      <c r="Z313" s="33">
        <v>10.010567702999801</v>
      </c>
      <c r="AA313" s="31">
        <v>10.0398830609999</v>
      </c>
      <c r="AB313" s="33"/>
      <c r="AC313" s="31"/>
      <c r="AD313" s="37">
        <f t="shared" si="81"/>
        <v>4.9452308330000498</v>
      </c>
      <c r="AE313" s="44">
        <f t="shared" si="62"/>
        <v>0.49364234700010989</v>
      </c>
      <c r="AF313" s="44">
        <f t="shared" si="63"/>
        <v>9.6694738999989482E-2</v>
      </c>
      <c r="AG313" s="44">
        <f t="shared" si="64"/>
        <v>0.34645593900017957</v>
      </c>
      <c r="AH313" s="44">
        <f t="shared" si="65"/>
        <v>0.31648604499991961</v>
      </c>
      <c r="AI313" s="44">
        <f t="shared" si="66"/>
        <v>0.26978989600003001</v>
      </c>
      <c r="AJ313" s="46">
        <f t="shared" si="74"/>
        <v>0.62654489600003949</v>
      </c>
      <c r="AL313" s="47">
        <f t="shared" si="68"/>
        <v>6.7324114000030022E-2</v>
      </c>
      <c r="AM313" s="47">
        <f t="shared" si="69"/>
        <v>6.5218280999940426E-2</v>
      </c>
      <c r="AN313" s="47">
        <f t="shared" si="70"/>
        <v>5.5359114999870229E-2</v>
      </c>
      <c r="AO313" s="47">
        <f t="shared" si="71"/>
        <v>6.995067599996041E-2</v>
      </c>
      <c r="AP313" s="47">
        <f t="shared" si="72"/>
        <v>5.1585099000019952E-2</v>
      </c>
      <c r="AQ313" s="47">
        <f t="shared" si="73"/>
        <v>7.7865470000000769E-2</v>
      </c>
      <c r="AR313" s="48">
        <f t="shared" si="75"/>
        <v>3.9006145000030301E-2</v>
      </c>
      <c r="AS313" s="48">
        <f t="shared" si="76"/>
        <v>5.6664011000069792E-2</v>
      </c>
      <c r="AT313" s="48">
        <f t="shared" si="77"/>
        <v>5.0006144999999336E-2</v>
      </c>
      <c r="AU313" s="48">
        <f t="shared" si="78"/>
        <v>2.9409745000069876E-2</v>
      </c>
      <c r="AV313" s="48">
        <f t="shared" si="79"/>
        <v>6.0641302000020048E-2</v>
      </c>
      <c r="AW313" s="48">
        <f t="shared" si="80"/>
        <v>2.9315358000099323E-2</v>
      </c>
      <c r="AX313" s="33"/>
      <c r="AY313" s="31"/>
      <c r="AZ313" s="33"/>
      <c r="BA313" s="31"/>
      <c r="BB313" s="33"/>
      <c r="BC313" s="31"/>
      <c r="BD313" s="33"/>
      <c r="BE313" s="31"/>
    </row>
    <row r="314" spans="1:57" s="2" customFormat="1" x14ac:dyDescent="0.25">
      <c r="A314" s="9" t="s">
        <v>23</v>
      </c>
      <c r="B314" s="2">
        <v>12</v>
      </c>
      <c r="C314" s="2">
        <v>106</v>
      </c>
      <c r="D314" s="32">
        <v>9.2895284649998704</v>
      </c>
      <c r="E314" s="30">
        <v>9.3517789109998795</v>
      </c>
      <c r="F314" s="32">
        <v>9.8231350959999801</v>
      </c>
      <c r="G314" s="30">
        <v>9.9006477539999196</v>
      </c>
      <c r="H314" s="32">
        <v>10.020176401000001</v>
      </c>
      <c r="I314" s="30">
        <v>10.0650997339998</v>
      </c>
      <c r="J314" s="32">
        <v>10.4318613469999</v>
      </c>
      <c r="K314" s="30">
        <v>10.4814329609998</v>
      </c>
      <c r="L314" s="32">
        <v>10.8010198909998</v>
      </c>
      <c r="M314" s="30">
        <v>10.8864780669998</v>
      </c>
      <c r="N314" s="32">
        <v>11.179616347</v>
      </c>
      <c r="O314" s="30">
        <v>11.256222076</v>
      </c>
      <c r="P314" s="32">
        <v>11.874886920999799</v>
      </c>
      <c r="Q314" s="30">
        <v>11.9328109809998</v>
      </c>
      <c r="R314" s="32">
        <v>12.245767648999999</v>
      </c>
      <c r="S314" s="30">
        <v>12.301706659000001</v>
      </c>
      <c r="T314" s="32">
        <v>12.613931033999901</v>
      </c>
      <c r="U314" s="30">
        <v>12.684134263000001</v>
      </c>
      <c r="V314" s="32">
        <v>13.2724113429999</v>
      </c>
      <c r="W314" s="30">
        <v>13.337905614999899</v>
      </c>
      <c r="X314" s="32">
        <v>13.694894886999901</v>
      </c>
      <c r="Y314" s="30">
        <v>13.765487908000001</v>
      </c>
      <c r="Z314" s="32">
        <v>14.280269574999901</v>
      </c>
      <c r="AA314" s="30">
        <v>14.347539678999899</v>
      </c>
      <c r="AB314" s="32"/>
      <c r="AC314" s="30"/>
      <c r="AD314" s="37">
        <f t="shared" si="81"/>
        <v>5.0580112140000288</v>
      </c>
      <c r="AE314" s="44">
        <f t="shared" si="62"/>
        <v>0.47135618500010068</v>
      </c>
      <c r="AF314" s="44">
        <f t="shared" si="63"/>
        <v>0.11952864700008092</v>
      </c>
      <c r="AG314" s="44">
        <f t="shared" si="64"/>
        <v>0.36676161300010079</v>
      </c>
      <c r="AH314" s="44">
        <f t="shared" si="65"/>
        <v>0.31958692999999982</v>
      </c>
      <c r="AI314" s="44">
        <f t="shared" si="66"/>
        <v>0.29313828000019981</v>
      </c>
      <c r="AJ314" s="46">
        <f t="shared" si="74"/>
        <v>0.6186648449997989</v>
      </c>
      <c r="AL314" s="47">
        <f t="shared" si="68"/>
        <v>6.2250446000009063E-2</v>
      </c>
      <c r="AM314" s="47">
        <f t="shared" si="69"/>
        <v>7.7512657999939449E-2</v>
      </c>
      <c r="AN314" s="47">
        <f t="shared" si="70"/>
        <v>4.4923332999799115E-2</v>
      </c>
      <c r="AO314" s="47">
        <f t="shared" si="71"/>
        <v>4.9571613999900066E-2</v>
      </c>
      <c r="AP314" s="47">
        <f t="shared" si="72"/>
        <v>8.5458175999999497E-2</v>
      </c>
      <c r="AQ314" s="47">
        <f t="shared" si="73"/>
        <v>7.6605729000000622E-2</v>
      </c>
      <c r="AR314" s="48">
        <f t="shared" si="75"/>
        <v>5.7924060000001276E-2</v>
      </c>
      <c r="AS314" s="48">
        <f t="shared" si="76"/>
        <v>5.5939010000001232E-2</v>
      </c>
      <c r="AT314" s="48">
        <f t="shared" si="77"/>
        <v>7.0203229000100009E-2</v>
      </c>
      <c r="AU314" s="48">
        <f t="shared" si="78"/>
        <v>6.5494271999998688E-2</v>
      </c>
      <c r="AV314" s="48">
        <f t="shared" si="79"/>
        <v>7.0593021000100009E-2</v>
      </c>
      <c r="AW314" s="48">
        <f t="shared" si="80"/>
        <v>6.7270103999998554E-2</v>
      </c>
      <c r="AX314" s="32"/>
      <c r="AY314" s="30"/>
      <c r="AZ314" s="32"/>
      <c r="BA314" s="30"/>
      <c r="BB314" s="32"/>
      <c r="BC314" s="30"/>
      <c r="BD314" s="32"/>
      <c r="BE314" s="30"/>
    </row>
    <row r="315" spans="1:57" s="2" customFormat="1" x14ac:dyDescent="0.25">
      <c r="A315" s="9" t="s">
        <v>23</v>
      </c>
      <c r="B315" s="2">
        <v>12</v>
      </c>
      <c r="C315" s="2">
        <v>107</v>
      </c>
      <c r="D315" s="33">
        <v>1.7667479300000599</v>
      </c>
      <c r="E315" s="31">
        <v>1.8213859449999701</v>
      </c>
      <c r="F315" s="33">
        <v>2.2877614850001402</v>
      </c>
      <c r="G315" s="31">
        <v>2.33222986800001</v>
      </c>
      <c r="H315" s="33">
        <v>2.4503511489999701</v>
      </c>
      <c r="I315" s="31">
        <v>2.5108141140001399</v>
      </c>
      <c r="J315" s="33">
        <v>2.8699674470001302</v>
      </c>
      <c r="K315" s="31">
        <v>2.9267377080000099</v>
      </c>
      <c r="L315" s="33">
        <v>3.2548201029999202</v>
      </c>
      <c r="M315" s="31">
        <v>3.3188736980000599</v>
      </c>
      <c r="N315" s="33">
        <v>3.6679614580000299</v>
      </c>
      <c r="O315" s="31">
        <v>3.736524271</v>
      </c>
      <c r="P315" s="33">
        <v>4.3861523959999396</v>
      </c>
      <c r="Q315" s="31">
        <v>4.4394302089999602</v>
      </c>
      <c r="R315" s="33">
        <v>4.7519434890000403</v>
      </c>
      <c r="S315" s="31">
        <v>4.7960237500001304</v>
      </c>
      <c r="T315" s="33">
        <v>5.1113388010001</v>
      </c>
      <c r="U315" s="31">
        <v>5.1780246339999296</v>
      </c>
      <c r="V315" s="33">
        <v>5.8151774469999902</v>
      </c>
      <c r="W315" s="31">
        <v>5.8563590610001404</v>
      </c>
      <c r="X315" s="33">
        <v>6.2047621920000804</v>
      </c>
      <c r="Y315" s="31">
        <v>6.2866610979999598</v>
      </c>
      <c r="Z315" s="33">
        <v>6.8342167170001096</v>
      </c>
      <c r="AA315" s="31">
        <v>6.9043135920000998</v>
      </c>
      <c r="AB315" s="33"/>
      <c r="AC315" s="31"/>
      <c r="AD315" s="37">
        <f t="shared" si="81"/>
        <v>5.1375656620000401</v>
      </c>
      <c r="AE315" s="44">
        <f t="shared" si="62"/>
        <v>0.46637554000017012</v>
      </c>
      <c r="AF315" s="44">
        <f t="shared" si="63"/>
        <v>0.11812128099996011</v>
      </c>
      <c r="AG315" s="44">
        <f t="shared" si="64"/>
        <v>0.3591533329999903</v>
      </c>
      <c r="AH315" s="44">
        <f t="shared" si="65"/>
        <v>0.32808239499991032</v>
      </c>
      <c r="AI315" s="44">
        <f t="shared" si="66"/>
        <v>0.34908775999996999</v>
      </c>
      <c r="AJ315" s="46">
        <f t="shared" si="74"/>
        <v>0.6496281249999396</v>
      </c>
      <c r="AL315" s="47">
        <f t="shared" si="68"/>
        <v>5.4638014999910167E-2</v>
      </c>
      <c r="AM315" s="47">
        <f t="shared" si="69"/>
        <v>4.4468382999869771E-2</v>
      </c>
      <c r="AN315" s="47">
        <f t="shared" si="70"/>
        <v>6.0462965000169788E-2</v>
      </c>
      <c r="AO315" s="47">
        <f t="shared" si="71"/>
        <v>5.6770260999879696E-2</v>
      </c>
      <c r="AP315" s="47">
        <f t="shared" si="72"/>
        <v>6.405359500013974E-2</v>
      </c>
      <c r="AQ315" s="47">
        <f t="shared" si="73"/>
        <v>6.8562812999970024E-2</v>
      </c>
      <c r="AR315" s="48">
        <f t="shared" si="75"/>
        <v>5.3277813000020657E-2</v>
      </c>
      <c r="AS315" s="48">
        <f t="shared" si="76"/>
        <v>4.4080261000090104E-2</v>
      </c>
      <c r="AT315" s="48">
        <f t="shared" si="77"/>
        <v>6.6685832999829664E-2</v>
      </c>
      <c r="AU315" s="48">
        <f t="shared" si="78"/>
        <v>4.1181614000150191E-2</v>
      </c>
      <c r="AV315" s="48">
        <f t="shared" si="79"/>
        <v>8.1898905999879368E-2</v>
      </c>
      <c r="AW315" s="48">
        <f t="shared" si="80"/>
        <v>7.0096874999990177E-2</v>
      </c>
      <c r="AX315" s="33"/>
      <c r="AY315" s="31"/>
      <c r="AZ315" s="33"/>
      <c r="BA315" s="31"/>
      <c r="BB315" s="33"/>
      <c r="BC315" s="31"/>
      <c r="BD315" s="33"/>
      <c r="BE315" s="31"/>
    </row>
    <row r="316" spans="1:57" s="2" customFormat="1" x14ac:dyDescent="0.25">
      <c r="A316" s="9" t="s">
        <v>23</v>
      </c>
      <c r="B316" s="2">
        <v>12</v>
      </c>
      <c r="C316" s="2">
        <v>108</v>
      </c>
      <c r="D316" s="32">
        <v>0.73265259999993704</v>
      </c>
      <c r="E316" s="30">
        <v>0.817024379000031</v>
      </c>
      <c r="F316" s="32">
        <v>1.26845452799989</v>
      </c>
      <c r="G316" s="30">
        <v>1.32555848899983</v>
      </c>
      <c r="H316" s="32">
        <v>1.4426669780000301</v>
      </c>
      <c r="I316" s="30">
        <v>1.49213926799984</v>
      </c>
      <c r="J316" s="32">
        <v>1.87194619699994</v>
      </c>
      <c r="K316" s="30">
        <v>1.9315946320000399</v>
      </c>
      <c r="L316" s="32">
        <v>2.2233462479998698</v>
      </c>
      <c r="M316" s="30">
        <v>2.2764936940000098</v>
      </c>
      <c r="N316" s="32">
        <v>2.6289552579999</v>
      </c>
      <c r="O316" s="30">
        <v>2.7061970800000301</v>
      </c>
      <c r="P316" s="32">
        <v>3.3361119769999701</v>
      </c>
      <c r="Q316" s="30">
        <v>3.3720436949999999</v>
      </c>
      <c r="R316" s="32">
        <v>3.6884205179999299</v>
      </c>
      <c r="S316" s="30">
        <v>3.7286387469998701</v>
      </c>
      <c r="T316" s="32">
        <v>4.0566630700000097</v>
      </c>
      <c r="U316" s="30">
        <v>4.1230041110000002</v>
      </c>
      <c r="V316" s="32">
        <v>4.80479249299992</v>
      </c>
      <c r="W316" s="30">
        <v>4.8626786459999396</v>
      </c>
      <c r="X316" s="32">
        <v>5.1999941120000104</v>
      </c>
      <c r="Y316" s="30">
        <v>5.2670649960000402</v>
      </c>
      <c r="Z316" s="32">
        <v>5.8400790069999804</v>
      </c>
      <c r="AA316" s="30">
        <v>5.89668530799986</v>
      </c>
      <c r="AB316" s="32"/>
      <c r="AC316" s="30"/>
      <c r="AD316" s="37">
        <f t="shared" si="81"/>
        <v>5.1640327079999233</v>
      </c>
      <c r="AE316" s="44">
        <f t="shared" si="62"/>
        <v>0.451430148999859</v>
      </c>
      <c r="AF316" s="44">
        <f t="shared" si="63"/>
        <v>0.1171084890002001</v>
      </c>
      <c r="AG316" s="44">
        <f t="shared" si="64"/>
        <v>0.37980692900010005</v>
      </c>
      <c r="AH316" s="44">
        <f t="shared" si="65"/>
        <v>0.29175161599982991</v>
      </c>
      <c r="AI316" s="44">
        <f t="shared" si="66"/>
        <v>0.35246156399989026</v>
      </c>
      <c r="AJ316" s="46">
        <f t="shared" si="74"/>
        <v>0.62991489699993997</v>
      </c>
      <c r="AL316" s="47">
        <f t="shared" si="68"/>
        <v>8.437177900009396E-2</v>
      </c>
      <c r="AM316" s="47">
        <f t="shared" si="69"/>
        <v>5.7103960999939973E-2</v>
      </c>
      <c r="AN316" s="47">
        <f t="shared" si="70"/>
        <v>4.9472289999809904E-2</v>
      </c>
      <c r="AO316" s="47">
        <f t="shared" si="71"/>
        <v>5.9648435000099864E-2</v>
      </c>
      <c r="AP316" s="47">
        <f t="shared" si="72"/>
        <v>5.3147446000139986E-2</v>
      </c>
      <c r="AQ316" s="47">
        <f t="shared" si="73"/>
        <v>7.7241822000130078E-2</v>
      </c>
      <c r="AR316" s="48">
        <f t="shared" si="75"/>
        <v>3.5931718000029811E-2</v>
      </c>
      <c r="AS316" s="48">
        <f t="shared" si="76"/>
        <v>4.0218228999940209E-2</v>
      </c>
      <c r="AT316" s="48">
        <f t="shared" si="77"/>
        <v>6.6341040999990497E-2</v>
      </c>
      <c r="AU316" s="48">
        <f t="shared" si="78"/>
        <v>5.7886153000019647E-2</v>
      </c>
      <c r="AV316" s="48">
        <f t="shared" si="79"/>
        <v>6.7070884000029807E-2</v>
      </c>
      <c r="AW316" s="48">
        <f t="shared" si="80"/>
        <v>5.6606300999879622E-2</v>
      </c>
      <c r="AX316" s="32"/>
      <c r="AY316" s="30"/>
      <c r="AZ316" s="32"/>
      <c r="BA316" s="30"/>
      <c r="BB316" s="32"/>
      <c r="BC316" s="30"/>
      <c r="BD316" s="32"/>
      <c r="BE316" s="30"/>
    </row>
    <row r="317" spans="1:57" s="2" customFormat="1" x14ac:dyDescent="0.25">
      <c r="A317" s="9" t="s">
        <v>23</v>
      </c>
      <c r="B317" s="2">
        <v>12</v>
      </c>
      <c r="C317" s="2">
        <v>109</v>
      </c>
      <c r="D317" s="33">
        <v>0.810954166999863</v>
      </c>
      <c r="E317" s="31">
        <v>0.87121505100003505</v>
      </c>
      <c r="F317" s="33">
        <v>1.3083695309999199</v>
      </c>
      <c r="G317" s="31">
        <v>1.3357931749999301</v>
      </c>
      <c r="H317" s="33">
        <v>1.4637772910000399</v>
      </c>
      <c r="I317" s="31">
        <v>1.5136573419999799</v>
      </c>
      <c r="J317" s="33">
        <v>1.8690869259998999</v>
      </c>
      <c r="K317" s="31">
        <v>1.9050456229999699</v>
      </c>
      <c r="L317" s="33">
        <v>2.2187098939998502</v>
      </c>
      <c r="M317" s="31">
        <v>2.2506307799999301</v>
      </c>
      <c r="N317" s="33">
        <v>2.59946999899989</v>
      </c>
      <c r="O317" s="31">
        <v>2.6542078630000101</v>
      </c>
      <c r="P317" s="33">
        <v>3.2382366140000101</v>
      </c>
      <c r="Q317" s="31">
        <v>3.29614786199999</v>
      </c>
      <c r="R317" s="33">
        <v>3.6890646859999299</v>
      </c>
      <c r="S317" s="31">
        <v>3.76173937299995</v>
      </c>
      <c r="T317" s="33">
        <v>4.09916577900003</v>
      </c>
      <c r="U317" s="31">
        <v>4.1634762999999504</v>
      </c>
      <c r="V317" s="33">
        <v>4.7006769780000397</v>
      </c>
      <c r="W317" s="31">
        <v>4.77215135200003</v>
      </c>
      <c r="X317" s="33">
        <v>5.1578411949999401</v>
      </c>
      <c r="Y317" s="31">
        <v>5.2364582789998604</v>
      </c>
      <c r="Z317" s="33">
        <v>5.77212291499995</v>
      </c>
      <c r="AA317" s="31">
        <v>5.8421864550000402</v>
      </c>
      <c r="AB317" s="33"/>
      <c r="AC317" s="31"/>
      <c r="AD317" s="37">
        <f t="shared" si="81"/>
        <v>5.0312322880001776</v>
      </c>
      <c r="AE317" s="44">
        <f t="shared" si="62"/>
        <v>0.43715447999988488</v>
      </c>
      <c r="AF317" s="44">
        <f t="shared" si="63"/>
        <v>0.12798411600010984</v>
      </c>
      <c r="AG317" s="44">
        <f t="shared" si="64"/>
        <v>0.35542958399991997</v>
      </c>
      <c r="AH317" s="44">
        <f t="shared" si="65"/>
        <v>0.31366427099988026</v>
      </c>
      <c r="AI317" s="44">
        <f t="shared" si="66"/>
        <v>0.34883921899995984</v>
      </c>
      <c r="AJ317" s="46">
        <f t="shared" si="74"/>
        <v>0.58402875099999996</v>
      </c>
      <c r="AL317" s="47">
        <f t="shared" si="68"/>
        <v>6.0260884000172044E-2</v>
      </c>
      <c r="AM317" s="47">
        <f t="shared" si="69"/>
        <v>2.7423644000010183E-2</v>
      </c>
      <c r="AN317" s="47">
        <f t="shared" si="70"/>
        <v>4.9880050999939973E-2</v>
      </c>
      <c r="AO317" s="47">
        <f t="shared" si="71"/>
        <v>3.5958697000070039E-2</v>
      </c>
      <c r="AP317" s="47">
        <f t="shared" si="72"/>
        <v>3.1920886000079918E-2</v>
      </c>
      <c r="AQ317" s="47">
        <f t="shared" si="73"/>
        <v>5.4737864000120151E-2</v>
      </c>
      <c r="AR317" s="48">
        <f t="shared" si="75"/>
        <v>5.7911247999979931E-2</v>
      </c>
      <c r="AS317" s="48">
        <f t="shared" si="76"/>
        <v>7.2674687000020111E-2</v>
      </c>
      <c r="AT317" s="48">
        <f t="shared" si="77"/>
        <v>6.4310520999920406E-2</v>
      </c>
      <c r="AU317" s="48">
        <f t="shared" si="78"/>
        <v>7.1474373999990348E-2</v>
      </c>
      <c r="AV317" s="48">
        <f t="shared" si="79"/>
        <v>7.861708399992029E-2</v>
      </c>
      <c r="AW317" s="48">
        <f t="shared" si="80"/>
        <v>7.0063540000090185E-2</v>
      </c>
      <c r="AX317" s="33"/>
      <c r="AY317" s="31"/>
      <c r="AZ317" s="33"/>
      <c r="BA317" s="31"/>
      <c r="BB317" s="33"/>
      <c r="BC317" s="31"/>
      <c r="BD317" s="33"/>
      <c r="BE317" s="31"/>
    </row>
    <row r="318" spans="1:57" s="2" customFormat="1" x14ac:dyDescent="0.25">
      <c r="A318" s="9" t="s">
        <v>23</v>
      </c>
      <c r="B318" s="2">
        <v>12</v>
      </c>
      <c r="C318" s="2">
        <v>110</v>
      </c>
      <c r="D318" s="32">
        <v>1.1252288529999499</v>
      </c>
      <c r="E318" s="30">
        <v>1.1975170309999601</v>
      </c>
      <c r="F318" s="32">
        <v>1.66235390600013</v>
      </c>
      <c r="G318" s="30">
        <v>1.6949335420001701</v>
      </c>
      <c r="H318" s="32">
        <v>1.8242639070001501</v>
      </c>
      <c r="I318" s="30">
        <v>1.87250791700012</v>
      </c>
      <c r="J318" s="32">
        <v>2.2163818240000999</v>
      </c>
      <c r="K318" s="30">
        <v>2.2689287489999899</v>
      </c>
      <c r="L318" s="32">
        <v>2.58525109300012</v>
      </c>
      <c r="M318" s="30">
        <v>2.6212687490001301</v>
      </c>
      <c r="N318" s="32">
        <v>2.9329294780000001</v>
      </c>
      <c r="O318" s="30">
        <v>2.9896544260000102</v>
      </c>
      <c r="P318" s="32">
        <v>3.61241677400016</v>
      </c>
      <c r="Q318" s="30">
        <v>3.66901166499997</v>
      </c>
      <c r="R318" s="32">
        <v>3.9861309370000901</v>
      </c>
      <c r="S318" s="30">
        <v>4.0262526550000004</v>
      </c>
      <c r="T318" s="32">
        <v>4.3378334359999799</v>
      </c>
      <c r="U318" s="30">
        <v>4.4391539570001397</v>
      </c>
      <c r="V318" s="32">
        <v>4.9445767170000101</v>
      </c>
      <c r="W318" s="30">
        <v>5.0239330700001101</v>
      </c>
      <c r="X318" s="32">
        <v>5.3479257250000902</v>
      </c>
      <c r="Y318" s="30">
        <v>5.4297419760000496</v>
      </c>
      <c r="Z318" s="32">
        <v>6.0179144810001599</v>
      </c>
      <c r="AA318" s="30">
        <v>6.0815145290000601</v>
      </c>
      <c r="AB318" s="32"/>
      <c r="AC318" s="30"/>
      <c r="AD318" s="37">
        <f t="shared" si="81"/>
        <v>4.9562856760001104</v>
      </c>
      <c r="AE318" s="44">
        <f t="shared" si="62"/>
        <v>0.4648368750001699</v>
      </c>
      <c r="AF318" s="44">
        <f t="shared" si="63"/>
        <v>0.12933036499997996</v>
      </c>
      <c r="AG318" s="44">
        <f t="shared" si="64"/>
        <v>0.34387390699997988</v>
      </c>
      <c r="AH318" s="44">
        <f t="shared" si="65"/>
        <v>0.31632234400013015</v>
      </c>
      <c r="AI318" s="44">
        <f t="shared" si="66"/>
        <v>0.31166072899987007</v>
      </c>
      <c r="AJ318" s="46">
        <f t="shared" si="74"/>
        <v>0.62276234800014985</v>
      </c>
      <c r="AL318" s="47">
        <f t="shared" si="68"/>
        <v>7.2288178000010195E-2</v>
      </c>
      <c r="AM318" s="47">
        <f t="shared" si="69"/>
        <v>3.2579636000040102E-2</v>
      </c>
      <c r="AN318" s="47">
        <f t="shared" si="70"/>
        <v>4.8244009999969917E-2</v>
      </c>
      <c r="AO318" s="47">
        <f t="shared" si="71"/>
        <v>5.2546924999889999E-2</v>
      </c>
      <c r="AP318" s="47">
        <f t="shared" si="72"/>
        <v>3.6017656000010057E-2</v>
      </c>
      <c r="AQ318" s="47">
        <f t="shared" si="73"/>
        <v>5.6724948000010045E-2</v>
      </c>
      <c r="AR318" s="48">
        <f t="shared" si="75"/>
        <v>5.6594890999809966E-2</v>
      </c>
      <c r="AS318" s="48">
        <f t="shared" si="76"/>
        <v>4.0121717999910267E-2</v>
      </c>
      <c r="AT318" s="48">
        <f t="shared" si="77"/>
        <v>0.10132052100015976</v>
      </c>
      <c r="AU318" s="48">
        <f t="shared" si="78"/>
        <v>7.9356353000100022E-2</v>
      </c>
      <c r="AV318" s="48">
        <f t="shared" si="79"/>
        <v>8.1816250999959372E-2</v>
      </c>
      <c r="AW318" s="48">
        <f t="shared" si="80"/>
        <v>6.3600047999900156E-2</v>
      </c>
      <c r="AX318" s="32"/>
      <c r="AY318" s="30"/>
      <c r="AZ318" s="32"/>
      <c r="BA318" s="30"/>
      <c r="BB318" s="32"/>
      <c r="BC318" s="30"/>
      <c r="BD318" s="32"/>
      <c r="BE318" s="30"/>
    </row>
    <row r="319" spans="1:57" s="2" customFormat="1" x14ac:dyDescent="0.25">
      <c r="A319" s="9" t="s">
        <v>23</v>
      </c>
      <c r="B319" s="2">
        <v>12</v>
      </c>
      <c r="C319" s="2">
        <v>111</v>
      </c>
      <c r="D319" s="33">
        <v>1.1617735410000001</v>
      </c>
      <c r="E319" s="31">
        <v>1.2169882790001301</v>
      </c>
      <c r="F319" s="33">
        <v>1.6875730830001801</v>
      </c>
      <c r="G319" s="31">
        <v>1.7401523890000501</v>
      </c>
      <c r="H319" s="33">
        <v>1.8603104680000699</v>
      </c>
      <c r="I319" s="31">
        <v>1.91886067500013</v>
      </c>
      <c r="J319" s="33">
        <v>2.23552610500019</v>
      </c>
      <c r="K319" s="31">
        <v>2.3015774430000402</v>
      </c>
      <c r="L319" s="33">
        <v>2.6026516640001698</v>
      </c>
      <c r="M319" s="31">
        <v>2.6554068720001802</v>
      </c>
      <c r="N319" s="33">
        <v>3.02305572800014</v>
      </c>
      <c r="O319" s="31">
        <v>3.0590093210000702</v>
      </c>
      <c r="P319" s="33">
        <v>3.6862862510001801</v>
      </c>
      <c r="Q319" s="31">
        <v>3.7530037989999898</v>
      </c>
      <c r="R319" s="33">
        <v>4.0473561450000899</v>
      </c>
      <c r="S319" s="31">
        <v>4.1072769240001801</v>
      </c>
      <c r="T319" s="33">
        <v>4.3943611950000996</v>
      </c>
      <c r="U319" s="31">
        <v>4.46659963299998</v>
      </c>
      <c r="V319" s="33">
        <v>5.0100976080000201</v>
      </c>
      <c r="W319" s="31">
        <v>5.0841300480001301</v>
      </c>
      <c r="X319" s="33">
        <v>5.4902429150001799</v>
      </c>
      <c r="Y319" s="31">
        <v>5.5957016100001002</v>
      </c>
      <c r="Z319" s="33">
        <v>6.1314732260000202</v>
      </c>
      <c r="AA319" s="31">
        <v>6.2133705690000598</v>
      </c>
      <c r="AB319" s="33"/>
      <c r="AC319" s="31">
        <v>6</v>
      </c>
      <c r="AD319" s="37">
        <f t="shared" si="81"/>
        <v>5.0515970280000602</v>
      </c>
      <c r="AE319" s="44">
        <f t="shared" si="62"/>
        <v>0.47058480400004998</v>
      </c>
      <c r="AF319" s="44">
        <f t="shared" si="63"/>
        <v>0.12015807900001985</v>
      </c>
      <c r="AG319" s="44">
        <f t="shared" si="64"/>
        <v>0.31666543000005998</v>
      </c>
      <c r="AH319" s="44">
        <f t="shared" si="65"/>
        <v>0.30107422100012959</v>
      </c>
      <c r="AI319" s="44">
        <f t="shared" si="66"/>
        <v>0.36764885599995978</v>
      </c>
      <c r="AJ319" s="46">
        <f t="shared" si="74"/>
        <v>0.62727693000010998</v>
      </c>
      <c r="AL319" s="47">
        <f t="shared" si="68"/>
        <v>5.5214738000129993E-2</v>
      </c>
      <c r="AM319" s="47">
        <f t="shared" si="69"/>
        <v>5.2579305999870041E-2</v>
      </c>
      <c r="AN319" s="47">
        <f t="shared" si="70"/>
        <v>5.8550207000060084E-2</v>
      </c>
      <c r="AO319" s="47">
        <f t="shared" si="71"/>
        <v>6.605133799985019E-2</v>
      </c>
      <c r="AP319" s="47">
        <f t="shared" si="72"/>
        <v>5.2755208000010434E-2</v>
      </c>
      <c r="AQ319" s="47">
        <f t="shared" si="73"/>
        <v>3.5953592999930173E-2</v>
      </c>
      <c r="AR319" s="48">
        <f t="shared" si="75"/>
        <v>6.6717547999809668E-2</v>
      </c>
      <c r="AS319" s="48">
        <f t="shared" si="76"/>
        <v>5.9920779000090185E-2</v>
      </c>
      <c r="AT319" s="48">
        <f t="shared" si="77"/>
        <v>7.2238437999880389E-2</v>
      </c>
      <c r="AU319" s="48">
        <f t="shared" si="78"/>
        <v>7.403244000011E-2</v>
      </c>
      <c r="AV319" s="48">
        <f>Y319-X319</f>
        <v>0.10545869499992033</v>
      </c>
      <c r="AW319" s="48">
        <f>AA319-Z319</f>
        <v>8.1897343000039591E-2</v>
      </c>
      <c r="AX319" s="33"/>
      <c r="AY319" s="31"/>
      <c r="AZ319" s="33"/>
      <c r="BA319" s="31"/>
      <c r="BB319" s="33"/>
      <c r="BC319" s="31"/>
      <c r="BD319" s="33"/>
      <c r="BE319" s="31"/>
    </row>
    <row r="320" spans="1:57" x14ac:dyDescent="0.25">
      <c r="A320" s="8" t="s">
        <v>26</v>
      </c>
      <c r="B320">
        <v>10</v>
      </c>
      <c r="C320">
        <v>114</v>
      </c>
      <c r="D320" s="32">
        <v>8.2316307779997206</v>
      </c>
      <c r="E320" s="30">
        <v>8.2643203610000402</v>
      </c>
      <c r="F320" s="32">
        <v>8.46914853699991</v>
      </c>
      <c r="G320" s="30">
        <v>8.5252559860000403</v>
      </c>
      <c r="H320" s="32">
        <v>8.7624603079998398</v>
      </c>
      <c r="I320" s="30">
        <v>8.7991246849996898</v>
      </c>
      <c r="J320" s="32">
        <v>8.9429723409998498</v>
      </c>
      <c r="K320" s="30">
        <v>8.9773774949999208</v>
      </c>
      <c r="L320" s="32">
        <v>9.2152458309997201</v>
      </c>
      <c r="M320" s="30">
        <v>9.2639169760000097</v>
      </c>
      <c r="N320" s="32">
        <v>9.4927304139996505</v>
      </c>
      <c r="O320" s="30">
        <v>9.56094353699973</v>
      </c>
      <c r="P320" s="32">
        <v>9.7731172359999601</v>
      </c>
      <c r="Q320" s="30">
        <v>9.8343726519997201</v>
      </c>
      <c r="R320" s="32">
        <v>9.9521535899998508</v>
      </c>
      <c r="S320" s="30">
        <v>9.9887968709999697</v>
      </c>
      <c r="T320" s="32">
        <v>10.1162396839999</v>
      </c>
      <c r="U320" s="30">
        <v>10.144087653</v>
      </c>
      <c r="V320" s="32">
        <v>10.248797704999999</v>
      </c>
      <c r="W320" s="30">
        <v>10.2989837469999</v>
      </c>
      <c r="X320" s="32"/>
      <c r="Y320" s="30"/>
      <c r="Z320" s="32"/>
      <c r="AA320" s="30"/>
      <c r="AB320" s="32"/>
      <c r="AC320" s="30">
        <v>4</v>
      </c>
      <c r="AD320" s="36">
        <f>W320-D320</f>
        <v>2.0673529690001793</v>
      </c>
      <c r="AE320" s="44">
        <f t="shared" si="62"/>
        <v>0.2048281759998698</v>
      </c>
      <c r="AF320" s="44">
        <f t="shared" si="63"/>
        <v>0.23720432199979946</v>
      </c>
      <c r="AG320" s="44">
        <f t="shared" si="64"/>
        <v>0.14384765600016003</v>
      </c>
      <c r="AH320" s="44">
        <f t="shared" si="65"/>
        <v>0.23786833599979929</v>
      </c>
      <c r="AI320" s="44">
        <f t="shared" si="66"/>
        <v>0.22881343799964071</v>
      </c>
      <c r="AJ320" s="46">
        <f t="shared" si="74"/>
        <v>0.21217369900023009</v>
      </c>
      <c r="AL320" s="47">
        <f t="shared" si="68"/>
        <v>3.2689583000319544E-2</v>
      </c>
      <c r="AM320" s="47">
        <f t="shared" si="69"/>
        <v>5.6107449000130316E-2</v>
      </c>
      <c r="AN320" s="47">
        <f t="shared" si="70"/>
        <v>3.6664376999850035E-2</v>
      </c>
      <c r="AO320" s="47">
        <f t="shared" si="71"/>
        <v>3.4405154000070937E-2</v>
      </c>
      <c r="AP320" s="47">
        <f t="shared" si="72"/>
        <v>4.8671145000289684E-2</v>
      </c>
      <c r="AQ320" s="47">
        <f t="shared" si="73"/>
        <v>6.8213123000079534E-2</v>
      </c>
      <c r="AR320" s="48">
        <f t="shared" si="75"/>
        <v>6.1255415999760032E-2</v>
      </c>
      <c r="AS320" s="48">
        <f t="shared" si="76"/>
        <v>3.6643281000118932E-2</v>
      </c>
      <c r="AT320" s="48">
        <f t="shared" si="77"/>
        <v>2.7847969000099226E-2</v>
      </c>
      <c r="AU320" s="48">
        <f t="shared" si="78"/>
        <v>5.018604199990051E-2</v>
      </c>
      <c r="AV320" s="32"/>
      <c r="AW320" s="30"/>
      <c r="AX320" s="32"/>
      <c r="AY320" s="30"/>
      <c r="AZ320" s="32"/>
      <c r="BA320" s="30"/>
      <c r="BB320" s="32"/>
      <c r="BC320" s="30"/>
      <c r="BD320" s="32"/>
      <c r="BE320" s="30"/>
    </row>
    <row r="321" spans="1:57" x14ac:dyDescent="0.25">
      <c r="A321" s="8" t="s">
        <v>26</v>
      </c>
      <c r="B321">
        <v>10</v>
      </c>
      <c r="C321">
        <v>115</v>
      </c>
      <c r="D321" s="33">
        <v>1.9130068310000701</v>
      </c>
      <c r="E321" s="31">
        <v>1.95203980299993</v>
      </c>
      <c r="F321" s="33">
        <v>2.1667231360002002</v>
      </c>
      <c r="G321" s="31">
        <v>2.21376652200024</v>
      </c>
      <c r="H321" s="33">
        <v>2.4553813120000898</v>
      </c>
      <c r="I321" s="31">
        <v>2.4996241779999702</v>
      </c>
      <c r="J321" s="33">
        <v>2.6273849580002202</v>
      </c>
      <c r="K321" s="31">
        <v>2.6658230829998502</v>
      </c>
      <c r="L321" s="33">
        <v>2.8996243340002299</v>
      </c>
      <c r="M321" s="31">
        <v>2.93974292700022</v>
      </c>
      <c r="N321" s="33">
        <v>3.1814146450001299</v>
      </c>
      <c r="O321" s="31">
        <v>3.2251258950000099</v>
      </c>
      <c r="P321" s="33">
        <v>3.4788795919998798</v>
      </c>
      <c r="Q321" s="31">
        <v>3.52267423100011</v>
      </c>
      <c r="R321" s="33">
        <v>3.6263018859999598</v>
      </c>
      <c r="S321" s="31">
        <v>3.6773851660000201</v>
      </c>
      <c r="T321" s="33">
        <v>3.80008709399999</v>
      </c>
      <c r="U321" s="31">
        <v>3.84391063500015</v>
      </c>
      <c r="V321" s="33">
        <v>3.97568881200004</v>
      </c>
      <c r="W321" s="31">
        <v>4.0106163119999101</v>
      </c>
      <c r="X321" s="33"/>
      <c r="Y321" s="31"/>
      <c r="Z321" s="33"/>
      <c r="AA321" s="31"/>
      <c r="AB321" s="33"/>
      <c r="AC321" s="31"/>
      <c r="AD321" s="36">
        <f t="shared" ref="AD321:AD353" si="82">W321-D321</f>
        <v>2.0976094809998402</v>
      </c>
      <c r="AE321" s="44">
        <f t="shared" si="62"/>
        <v>0.2146833330002702</v>
      </c>
      <c r="AF321" s="44">
        <f t="shared" si="63"/>
        <v>0.24161478999984976</v>
      </c>
      <c r="AG321" s="44">
        <f t="shared" si="64"/>
        <v>0.12776078000025004</v>
      </c>
      <c r="AH321" s="44">
        <f t="shared" si="65"/>
        <v>0.23380125100037974</v>
      </c>
      <c r="AI321" s="44">
        <f t="shared" si="66"/>
        <v>0.24167171799990994</v>
      </c>
      <c r="AJ321" s="46">
        <f t="shared" si="74"/>
        <v>0.25375369699986994</v>
      </c>
      <c r="AL321" s="47">
        <f t="shared" si="68"/>
        <v>3.9032971999859889E-2</v>
      </c>
      <c r="AM321" s="47">
        <f t="shared" si="69"/>
        <v>4.7043386000039877E-2</v>
      </c>
      <c r="AN321" s="47">
        <f t="shared" si="70"/>
        <v>4.4242865999880365E-2</v>
      </c>
      <c r="AO321" s="47">
        <f t="shared" si="71"/>
        <v>3.8438124999629952E-2</v>
      </c>
      <c r="AP321" s="47">
        <f t="shared" si="72"/>
        <v>4.0118592999990099E-2</v>
      </c>
      <c r="AQ321" s="47">
        <f t="shared" si="73"/>
        <v>4.3711249999879964E-2</v>
      </c>
      <c r="AR321" s="48">
        <f t="shared" si="75"/>
        <v>4.3794639000230173E-2</v>
      </c>
      <c r="AS321" s="48">
        <f t="shared" si="76"/>
        <v>5.1083280000060238E-2</v>
      </c>
      <c r="AT321" s="48">
        <f t="shared" si="77"/>
        <v>4.3823541000159949E-2</v>
      </c>
      <c r="AU321" s="48">
        <f t="shared" si="78"/>
        <v>3.4927499999870104E-2</v>
      </c>
      <c r="AV321" s="33"/>
      <c r="AW321" s="31"/>
      <c r="AX321" s="33"/>
      <c r="AY321" s="31"/>
      <c r="AZ321" s="33"/>
      <c r="BA321" s="31"/>
      <c r="BB321" s="33"/>
      <c r="BC321" s="31"/>
      <c r="BD321" s="33"/>
      <c r="BE321" s="31"/>
    </row>
    <row r="322" spans="1:57" x14ac:dyDescent="0.25">
      <c r="A322" s="8" t="s">
        <v>26</v>
      </c>
      <c r="B322">
        <v>10</v>
      </c>
      <c r="C322">
        <v>116</v>
      </c>
      <c r="D322" s="32">
        <v>1.62060742199992</v>
      </c>
      <c r="E322" s="30">
        <v>1.66735672599998</v>
      </c>
      <c r="F322" s="32">
        <v>1.91760281100005</v>
      </c>
      <c r="G322" s="30">
        <v>1.95273181999982</v>
      </c>
      <c r="H322" s="32">
        <v>2.1708768210000899</v>
      </c>
      <c r="I322" s="30">
        <v>2.2026777579999299</v>
      </c>
      <c r="J322" s="32">
        <v>2.33767030999979</v>
      </c>
      <c r="K322" s="30">
        <v>2.36850390399968</v>
      </c>
      <c r="L322" s="32">
        <v>2.5874725489998101</v>
      </c>
      <c r="M322" s="30">
        <v>2.6554633299997401</v>
      </c>
      <c r="N322" s="32">
        <v>2.8889446339999201</v>
      </c>
      <c r="O322" s="30">
        <v>2.9283396339997099</v>
      </c>
      <c r="P322" s="32">
        <v>3.1556613509996998</v>
      </c>
      <c r="Q322" s="30">
        <v>3.2020919759997901</v>
      </c>
      <c r="R322" s="32">
        <v>3.3200927569996499</v>
      </c>
      <c r="S322" s="30">
        <v>3.3455857260000799</v>
      </c>
      <c r="T322" s="32">
        <v>3.4736729659998602</v>
      </c>
      <c r="U322" s="30">
        <v>3.49929176799969</v>
      </c>
      <c r="V322" s="32">
        <v>3.6005819239999202</v>
      </c>
      <c r="W322" s="30">
        <v>3.6418777049998399</v>
      </c>
      <c r="X322" s="32"/>
      <c r="Y322" s="30"/>
      <c r="Z322" s="32"/>
      <c r="AA322" s="30"/>
      <c r="AB322" s="32"/>
      <c r="AC322" s="30"/>
      <c r="AD322" s="36">
        <f t="shared" si="82"/>
        <v>2.0212702829999198</v>
      </c>
      <c r="AE322" s="44">
        <f t="shared" si="62"/>
        <v>0.25024608500007006</v>
      </c>
      <c r="AF322" s="44">
        <f t="shared" si="63"/>
        <v>0.2181450010002699</v>
      </c>
      <c r="AG322" s="44">
        <f t="shared" si="64"/>
        <v>0.13499255199986004</v>
      </c>
      <c r="AH322" s="44">
        <f t="shared" si="65"/>
        <v>0.21896864500013002</v>
      </c>
      <c r="AI322" s="44">
        <f t="shared" si="66"/>
        <v>0.23348130400017997</v>
      </c>
      <c r="AJ322" s="46">
        <f t="shared" si="74"/>
        <v>0.22732171699998993</v>
      </c>
      <c r="AL322" s="47">
        <f t="shared" si="68"/>
        <v>4.6749304000059944E-2</v>
      </c>
      <c r="AM322" s="47">
        <f t="shared" si="69"/>
        <v>3.5129008999770006E-2</v>
      </c>
      <c r="AN322" s="47">
        <f t="shared" si="70"/>
        <v>3.180093699983999E-2</v>
      </c>
      <c r="AO322" s="47">
        <f t="shared" si="71"/>
        <v>3.0833593999890052E-2</v>
      </c>
      <c r="AP322" s="47">
        <f t="shared" si="72"/>
        <v>6.7990780999930056E-2</v>
      </c>
      <c r="AQ322" s="47">
        <f t="shared" si="73"/>
        <v>3.9394999999789793E-2</v>
      </c>
      <c r="AR322" s="48">
        <f t="shared" si="75"/>
        <v>4.643062500009032E-2</v>
      </c>
      <c r="AS322" s="48">
        <f t="shared" si="76"/>
        <v>2.5492969000429966E-2</v>
      </c>
      <c r="AT322" s="48">
        <f t="shared" si="77"/>
        <v>2.5618801999829799E-2</v>
      </c>
      <c r="AU322" s="48">
        <f t="shared" si="78"/>
        <v>4.1295780999919707E-2</v>
      </c>
      <c r="AV322" s="32"/>
      <c r="AW322" s="30"/>
      <c r="AX322" s="32"/>
      <c r="AY322" s="30"/>
      <c r="AZ322" s="32"/>
      <c r="BA322" s="30"/>
      <c r="BB322" s="32"/>
      <c r="BC322" s="30"/>
      <c r="BD322" s="32"/>
      <c r="BE322" s="30"/>
    </row>
    <row r="323" spans="1:57" x14ac:dyDescent="0.25">
      <c r="A323" s="8" t="s">
        <v>26</v>
      </c>
      <c r="B323">
        <v>10</v>
      </c>
      <c r="C323">
        <v>117</v>
      </c>
      <c r="D323" s="33">
        <v>0.92247869999982801</v>
      </c>
      <c r="E323" s="31">
        <v>0.94943057199998204</v>
      </c>
      <c r="F323" s="33">
        <v>1.1527526039999401</v>
      </c>
      <c r="G323" s="31">
        <v>1.21091843799968</v>
      </c>
      <c r="H323" s="33">
        <v>1.3901861969998199</v>
      </c>
      <c r="I323" s="31">
        <v>1.46076812499995</v>
      </c>
      <c r="J323" s="33">
        <v>1.59516979299996</v>
      </c>
      <c r="K323" s="31">
        <v>1.62918953200005</v>
      </c>
      <c r="L323" s="33">
        <v>1.8563027579998499</v>
      </c>
      <c r="M323" s="31">
        <v>1.9009448439996901</v>
      </c>
      <c r="N323" s="33">
        <v>2.10132932299984</v>
      </c>
      <c r="O323" s="31">
        <v>2.13912708299994</v>
      </c>
      <c r="P323" s="33">
        <v>2.3542167709997499</v>
      </c>
      <c r="Q323" s="31">
        <v>2.40042223999989</v>
      </c>
      <c r="R323" s="33">
        <v>2.5186404159999198</v>
      </c>
      <c r="S323" s="31">
        <v>2.5552734889997701</v>
      </c>
      <c r="T323" s="33">
        <v>2.6639902599999901</v>
      </c>
      <c r="U323" s="31">
        <v>2.7098695300001001</v>
      </c>
      <c r="V323" s="33">
        <v>2.7852006759999299</v>
      </c>
      <c r="W323" s="31">
        <v>2.8407700509997</v>
      </c>
      <c r="X323" s="33"/>
      <c r="Y323" s="31"/>
      <c r="Z323" s="33"/>
      <c r="AA323" s="31"/>
      <c r="AB323" s="33"/>
      <c r="AC323" s="31"/>
      <c r="AD323" s="36">
        <f t="shared" si="82"/>
        <v>1.918291350999872</v>
      </c>
      <c r="AE323" s="44">
        <f t="shared" ref="AE323:AE386" si="83">F323-E323</f>
        <v>0.20332203199995802</v>
      </c>
      <c r="AF323" s="44">
        <f t="shared" ref="AF323:AF386" si="84">H323-G323</f>
        <v>0.17926775900013991</v>
      </c>
      <c r="AG323" s="44">
        <f t="shared" ref="AG323:AG386" si="85">J323-I323</f>
        <v>0.13440166800000997</v>
      </c>
      <c r="AH323" s="44">
        <f t="shared" ref="AH323:AH386" si="86">L323-K323</f>
        <v>0.22711322599979988</v>
      </c>
      <c r="AI323" s="44">
        <f t="shared" ref="AI323:AI386" si="87">N323-M323</f>
        <v>0.20038447900014988</v>
      </c>
      <c r="AJ323" s="46">
        <f t="shared" si="74"/>
        <v>0.21508968799980988</v>
      </c>
      <c r="AL323" s="47">
        <f t="shared" si="68"/>
        <v>2.6951872000154031E-2</v>
      </c>
      <c r="AM323" s="47">
        <f t="shared" si="69"/>
        <v>5.8165833999739958E-2</v>
      </c>
      <c r="AN323" s="47">
        <f t="shared" si="70"/>
        <v>7.0581928000130079E-2</v>
      </c>
      <c r="AO323" s="47">
        <f t="shared" si="71"/>
        <v>3.4019739000090032E-2</v>
      </c>
      <c r="AP323" s="47">
        <f t="shared" si="72"/>
        <v>4.4642085999840209E-2</v>
      </c>
      <c r="AQ323" s="47">
        <f t="shared" si="73"/>
        <v>3.7797760000100045E-2</v>
      </c>
      <c r="AR323" s="48">
        <f t="shared" si="75"/>
        <v>4.6205469000140109E-2</v>
      </c>
      <c r="AS323" s="48">
        <f t="shared" si="76"/>
        <v>3.6633072999850302E-2</v>
      </c>
      <c r="AT323" s="48">
        <f t="shared" si="77"/>
        <v>4.5879270000110051E-2</v>
      </c>
      <c r="AU323" s="48">
        <f t="shared" si="78"/>
        <v>5.5569374999770105E-2</v>
      </c>
      <c r="AV323" s="33"/>
      <c r="AW323" s="31"/>
      <c r="AX323" s="33"/>
      <c r="AY323" s="31"/>
      <c r="AZ323" s="33"/>
      <c r="BA323" s="31"/>
      <c r="BB323" s="33"/>
      <c r="BC323" s="31"/>
      <c r="BD323" s="33"/>
      <c r="BE323" s="31"/>
    </row>
    <row r="324" spans="1:57" x14ac:dyDescent="0.25">
      <c r="A324" s="8" t="s">
        <v>26</v>
      </c>
      <c r="B324">
        <v>10</v>
      </c>
      <c r="C324">
        <v>118</v>
      </c>
      <c r="D324" s="32">
        <v>0.79975205999971799</v>
      </c>
      <c r="E324" s="30">
        <v>0.82827729900009195</v>
      </c>
      <c r="F324" s="32">
        <v>1.0455618239998301</v>
      </c>
      <c r="G324" s="30">
        <v>1.0887006739999301</v>
      </c>
      <c r="H324" s="32">
        <v>1.2945123429999501</v>
      </c>
      <c r="I324" s="30">
        <v>1.3266667170000801</v>
      </c>
      <c r="J324" s="32">
        <v>1.44475062399988</v>
      </c>
      <c r="K324" s="30">
        <v>1.4826301550001499</v>
      </c>
      <c r="L324" s="32">
        <v>1.69913848799978</v>
      </c>
      <c r="M324" s="30">
        <v>1.7428635920000399</v>
      </c>
      <c r="N324" s="32">
        <v>1.9566661979997599</v>
      </c>
      <c r="O324" s="30">
        <v>1.9928759859999401</v>
      </c>
      <c r="P324" s="32">
        <v>2.2457245279997502</v>
      </c>
      <c r="Q324" s="30">
        <v>2.27952786200012</v>
      </c>
      <c r="R324" s="32">
        <v>2.4076359880000302</v>
      </c>
      <c r="S324" s="30">
        <v>2.4327418200000399</v>
      </c>
      <c r="T324" s="32">
        <v>2.5293284340000302</v>
      </c>
      <c r="U324" s="30">
        <v>2.5876636960001602</v>
      </c>
      <c r="V324" s="32">
        <v>2.7053079669999498</v>
      </c>
      <c r="W324" s="30">
        <v>2.74244426899986</v>
      </c>
      <c r="X324" s="32"/>
      <c r="Y324" s="30"/>
      <c r="Z324" s="32"/>
      <c r="AA324" s="30"/>
      <c r="AB324" s="32"/>
      <c r="AC324" s="30"/>
      <c r="AD324" s="36">
        <f t="shared" si="82"/>
        <v>1.9426922090001422</v>
      </c>
      <c r="AE324" s="44">
        <f t="shared" si="83"/>
        <v>0.21728452499973816</v>
      </c>
      <c r="AF324" s="44">
        <f t="shared" si="84"/>
        <v>0.20581166900002001</v>
      </c>
      <c r="AG324" s="44">
        <f t="shared" si="85"/>
        <v>0.11808390699979987</v>
      </c>
      <c r="AH324" s="44">
        <f t="shared" si="86"/>
        <v>0.21650833299963002</v>
      </c>
      <c r="AI324" s="44">
        <f t="shared" si="87"/>
        <v>0.21380260599972001</v>
      </c>
      <c r="AJ324" s="46">
        <f t="shared" si="74"/>
        <v>0.25284854199981011</v>
      </c>
      <c r="AL324" s="47">
        <f t="shared" si="68"/>
        <v>2.8525239000373959E-2</v>
      </c>
      <c r="AM324" s="47">
        <f t="shared" si="69"/>
        <v>4.3138850000099982E-2</v>
      </c>
      <c r="AN324" s="47">
        <f t="shared" si="70"/>
        <v>3.2154374000129993E-2</v>
      </c>
      <c r="AO324" s="47">
        <f t="shared" si="71"/>
        <v>3.7879531000269973E-2</v>
      </c>
      <c r="AP324" s="47">
        <f t="shared" si="72"/>
        <v>4.3725104000259973E-2</v>
      </c>
      <c r="AQ324" s="47">
        <f t="shared" si="73"/>
        <v>3.6209788000180154E-2</v>
      </c>
      <c r="AR324" s="48">
        <f t="shared" si="75"/>
        <v>3.3803334000369833E-2</v>
      </c>
      <c r="AS324" s="48">
        <f t="shared" si="76"/>
        <v>2.5105832000009709E-2</v>
      </c>
      <c r="AT324" s="48">
        <f t="shared" si="77"/>
        <v>5.8335262000130061E-2</v>
      </c>
      <c r="AU324" s="48">
        <f t="shared" si="78"/>
        <v>3.7136301999910248E-2</v>
      </c>
      <c r="AV324" s="32"/>
      <c r="AW324" s="30"/>
      <c r="AX324" s="32"/>
      <c r="AY324" s="30"/>
      <c r="AZ324" s="32"/>
      <c r="BA324" s="30"/>
      <c r="BB324" s="32"/>
      <c r="BC324" s="30"/>
      <c r="BD324" s="32"/>
      <c r="BE324" s="30"/>
    </row>
    <row r="325" spans="1:57" x14ac:dyDescent="0.25">
      <c r="A325" s="8" t="s">
        <v>26</v>
      </c>
      <c r="B325">
        <v>10</v>
      </c>
      <c r="C325">
        <v>119</v>
      </c>
      <c r="D325" s="33">
        <v>0.58043281099980903</v>
      </c>
      <c r="E325" s="31">
        <v>0.63565807399981999</v>
      </c>
      <c r="F325" s="33">
        <v>0.85765104099982603</v>
      </c>
      <c r="G325" s="31">
        <v>0.89733578100003797</v>
      </c>
      <c r="H325" s="33">
        <v>1.1360262489997599</v>
      </c>
      <c r="I325" s="31">
        <v>1.15968015699991</v>
      </c>
      <c r="J325" s="33">
        <v>1.30149505300005</v>
      </c>
      <c r="K325" s="31">
        <v>1.32587583399981</v>
      </c>
      <c r="L325" s="33">
        <v>1.54306640699996</v>
      </c>
      <c r="M325" s="31">
        <v>1.58772749899981</v>
      </c>
      <c r="N325" s="33">
        <v>1.7932977599998501</v>
      </c>
      <c r="O325" s="31">
        <v>1.8374826039998799</v>
      </c>
      <c r="P325" s="33">
        <v>2.08745880199967</v>
      </c>
      <c r="Q325" s="31">
        <v>2.11086281300003</v>
      </c>
      <c r="R325" s="33">
        <v>2.22510604099989</v>
      </c>
      <c r="S325" s="31">
        <v>2.2537438019999101</v>
      </c>
      <c r="T325" s="33">
        <v>2.3845640619997499</v>
      </c>
      <c r="U325" s="31">
        <v>2.4084008849999901</v>
      </c>
      <c r="V325" s="33">
        <v>2.5356592190000802</v>
      </c>
      <c r="W325" s="31">
        <v>2.5629782809996802</v>
      </c>
      <c r="X325" s="33"/>
      <c r="Y325" s="31"/>
      <c r="Z325" s="33"/>
      <c r="AA325" s="31"/>
      <c r="AB325" s="33"/>
      <c r="AC325" s="31"/>
      <c r="AD325" s="36">
        <f t="shared" si="82"/>
        <v>1.982545469999871</v>
      </c>
      <c r="AE325" s="44">
        <f t="shared" si="83"/>
        <v>0.22199296700000604</v>
      </c>
      <c r="AF325" s="44">
        <f t="shared" si="84"/>
        <v>0.23869046799972193</v>
      </c>
      <c r="AG325" s="44">
        <f t="shared" si="85"/>
        <v>0.14181489600013997</v>
      </c>
      <c r="AH325" s="44">
        <f t="shared" si="86"/>
        <v>0.21719057300014999</v>
      </c>
      <c r="AI325" s="44">
        <f t="shared" si="87"/>
        <v>0.20557026100004006</v>
      </c>
      <c r="AJ325" s="46">
        <f t="shared" si="74"/>
        <v>0.2499761979997901</v>
      </c>
      <c r="AL325" s="47">
        <f t="shared" si="68"/>
        <v>5.522526300001096E-2</v>
      </c>
      <c r="AM325" s="47">
        <f t="shared" si="69"/>
        <v>3.9684740000211938E-2</v>
      </c>
      <c r="AN325" s="47">
        <f t="shared" si="70"/>
        <v>2.3653908000150103E-2</v>
      </c>
      <c r="AO325" s="47">
        <f t="shared" si="71"/>
        <v>2.4380780999760043E-2</v>
      </c>
      <c r="AP325" s="47">
        <f t="shared" si="72"/>
        <v>4.4661091999850022E-2</v>
      </c>
      <c r="AQ325" s="47">
        <f t="shared" si="73"/>
        <v>4.4184844000029866E-2</v>
      </c>
      <c r="AR325" s="48">
        <f t="shared" si="75"/>
        <v>2.3404011000359937E-2</v>
      </c>
      <c r="AS325" s="48">
        <f t="shared" si="76"/>
        <v>2.8637761000020134E-2</v>
      </c>
      <c r="AT325" s="48">
        <f t="shared" si="77"/>
        <v>2.3836823000240148E-2</v>
      </c>
      <c r="AU325" s="48">
        <f t="shared" si="78"/>
        <v>2.7319061999599992E-2</v>
      </c>
      <c r="AV325" s="33"/>
      <c r="AW325" s="31"/>
      <c r="AX325" s="33"/>
      <c r="AY325" s="31"/>
      <c r="AZ325" s="33"/>
      <c r="BA325" s="31"/>
      <c r="BB325" s="33"/>
      <c r="BC325" s="31"/>
      <c r="BD325" s="33"/>
      <c r="BE325" s="31"/>
    </row>
    <row r="326" spans="1:57" x14ac:dyDescent="0.25">
      <c r="A326" s="8" t="s">
        <v>26</v>
      </c>
      <c r="B326">
        <v>10</v>
      </c>
      <c r="C326">
        <v>120</v>
      </c>
      <c r="D326" s="32">
        <v>0.98364010199975305</v>
      </c>
      <c r="E326" s="30">
        <v>1.02352859199982</v>
      </c>
      <c r="F326" s="32">
        <v>1.2485138030001499</v>
      </c>
      <c r="G326" s="30">
        <v>1.28502593599978</v>
      </c>
      <c r="H326" s="32">
        <v>1.50955994700007</v>
      </c>
      <c r="I326" s="30">
        <v>1.5465813000000701</v>
      </c>
      <c r="J326" s="32">
        <v>1.6692826019998299</v>
      </c>
      <c r="K326" s="30">
        <v>1.7012493729998801</v>
      </c>
      <c r="L326" s="32">
        <v>1.9426269249997801</v>
      </c>
      <c r="M326" s="30">
        <v>1.9865611439999999</v>
      </c>
      <c r="N326" s="32">
        <v>2.2166549979997399</v>
      </c>
      <c r="O326" s="30">
        <v>2.2480926019998102</v>
      </c>
      <c r="P326" s="32">
        <v>2.48890989399978</v>
      </c>
      <c r="Q326" s="30">
        <v>2.5340432269999802</v>
      </c>
      <c r="R326" s="32">
        <v>2.64264254999989</v>
      </c>
      <c r="S326" s="30">
        <v>2.6889594250001201</v>
      </c>
      <c r="T326" s="32">
        <v>2.80554187200004</v>
      </c>
      <c r="U326" s="30">
        <v>2.84374760199989</v>
      </c>
      <c r="V326" s="32">
        <v>2.93257103899986</v>
      </c>
      <c r="W326" s="30">
        <v>2.9746353099999299</v>
      </c>
      <c r="X326" s="32"/>
      <c r="Y326" s="30"/>
      <c r="Z326" s="32"/>
      <c r="AA326" s="30"/>
      <c r="AB326" s="32"/>
      <c r="AC326" s="30"/>
      <c r="AD326" s="36">
        <f t="shared" si="82"/>
        <v>1.9909952080001769</v>
      </c>
      <c r="AE326" s="44">
        <f t="shared" si="83"/>
        <v>0.22498521100032987</v>
      </c>
      <c r="AF326" s="44">
        <f t="shared" si="84"/>
        <v>0.22453401100029002</v>
      </c>
      <c r="AG326" s="44">
        <f t="shared" si="85"/>
        <v>0.12270130199975982</v>
      </c>
      <c r="AH326" s="44">
        <f t="shared" si="86"/>
        <v>0.24137755199989996</v>
      </c>
      <c r="AI326" s="44">
        <f t="shared" si="87"/>
        <v>0.23009385399973992</v>
      </c>
      <c r="AJ326" s="46">
        <f t="shared" si="74"/>
        <v>0.24081729199996982</v>
      </c>
      <c r="AL326" s="47">
        <f t="shared" si="68"/>
        <v>3.9888490000067001E-2</v>
      </c>
      <c r="AM326" s="47">
        <f t="shared" si="69"/>
        <v>3.6512132999630076E-2</v>
      </c>
      <c r="AN326" s="47">
        <f t="shared" si="70"/>
        <v>3.702135300000009E-2</v>
      </c>
      <c r="AO326" s="47">
        <f t="shared" si="71"/>
        <v>3.1966771000050187E-2</v>
      </c>
      <c r="AP326" s="47">
        <f t="shared" si="72"/>
        <v>4.3934219000219876E-2</v>
      </c>
      <c r="AQ326" s="47">
        <f t="shared" si="73"/>
        <v>3.1437604000070341E-2</v>
      </c>
      <c r="AR326" s="48">
        <f t="shared" si="75"/>
        <v>4.5133333000200171E-2</v>
      </c>
      <c r="AS326" s="48">
        <f t="shared" si="76"/>
        <v>4.6316875000230073E-2</v>
      </c>
      <c r="AT326" s="48">
        <f t="shared" si="77"/>
        <v>3.8205729999849947E-2</v>
      </c>
      <c r="AU326" s="48">
        <f t="shared" si="78"/>
        <v>4.2064271000069819E-2</v>
      </c>
      <c r="AV326" s="32"/>
      <c r="AW326" s="30"/>
      <c r="AX326" s="32"/>
      <c r="AY326" s="30"/>
      <c r="AZ326" s="32"/>
      <c r="BA326" s="30"/>
      <c r="BB326" s="32"/>
      <c r="BC326" s="30"/>
      <c r="BD326" s="32"/>
      <c r="BE326" s="30"/>
    </row>
    <row r="327" spans="1:57" x14ac:dyDescent="0.25">
      <c r="A327" s="8" t="s">
        <v>26</v>
      </c>
      <c r="B327">
        <v>10</v>
      </c>
      <c r="C327">
        <v>121</v>
      </c>
      <c r="D327" s="33">
        <v>0.91132454400030805</v>
      </c>
      <c r="E327" s="31">
        <v>0.95460021200005896</v>
      </c>
      <c r="F327" s="33">
        <v>1.1683094340000899</v>
      </c>
      <c r="G327" s="31">
        <v>1.2041878899999501</v>
      </c>
      <c r="H327" s="33">
        <v>1.4292128650003999</v>
      </c>
      <c r="I327" s="31">
        <v>1.4660873430002499</v>
      </c>
      <c r="J327" s="33">
        <v>1.5824553110001001</v>
      </c>
      <c r="K327" s="31">
        <v>1.6205582280003901</v>
      </c>
      <c r="L327" s="33">
        <v>1.8625248950002</v>
      </c>
      <c r="M327" s="31">
        <v>1.8950579669999501</v>
      </c>
      <c r="N327" s="33">
        <v>2.1399459410003998</v>
      </c>
      <c r="O327" s="31">
        <v>2.1799510400001001</v>
      </c>
      <c r="P327" s="33">
        <v>2.4221989060001698</v>
      </c>
      <c r="Q327" s="31">
        <v>2.4652191650002302</v>
      </c>
      <c r="R327" s="33">
        <v>2.5950185400001802</v>
      </c>
      <c r="S327" s="31">
        <v>2.62082520700005</v>
      </c>
      <c r="T327" s="33">
        <v>2.7489001030003202</v>
      </c>
      <c r="U327" s="31">
        <v>2.7865619260001</v>
      </c>
      <c r="V327" s="33">
        <v>2.8969687480002899</v>
      </c>
      <c r="W327" s="31">
        <v>2.9528396860000599</v>
      </c>
      <c r="X327" s="33"/>
      <c r="Y327" s="31"/>
      <c r="Z327" s="33"/>
      <c r="AA327" s="31"/>
      <c r="AB327" s="33"/>
      <c r="AC327" s="31"/>
      <c r="AD327" s="36">
        <f t="shared" si="82"/>
        <v>2.0415151419997519</v>
      </c>
      <c r="AE327" s="44">
        <f t="shared" si="83"/>
        <v>0.21370922200003095</v>
      </c>
      <c r="AF327" s="44">
        <f t="shared" si="84"/>
        <v>0.22502497500044982</v>
      </c>
      <c r="AG327" s="44">
        <f t="shared" si="85"/>
        <v>0.11636796799985016</v>
      </c>
      <c r="AH327" s="44">
        <f t="shared" si="86"/>
        <v>0.24196666699980995</v>
      </c>
      <c r="AI327" s="44">
        <f t="shared" si="87"/>
        <v>0.2448879740004497</v>
      </c>
      <c r="AJ327" s="46">
        <f t="shared" si="74"/>
        <v>0.24224786600006976</v>
      </c>
      <c r="AL327" s="47">
        <f t="shared" si="68"/>
        <v>4.3275667999750911E-2</v>
      </c>
      <c r="AM327" s="47">
        <f t="shared" si="69"/>
        <v>3.587845599986017E-2</v>
      </c>
      <c r="AN327" s="47">
        <f t="shared" si="70"/>
        <v>3.6874477999849997E-2</v>
      </c>
      <c r="AO327" s="47">
        <f t="shared" si="71"/>
        <v>3.8102917000290004E-2</v>
      </c>
      <c r="AP327" s="47">
        <f t="shared" si="72"/>
        <v>3.2533071999750085E-2</v>
      </c>
      <c r="AQ327" s="47">
        <f t="shared" si="73"/>
        <v>4.0005098999700284E-2</v>
      </c>
      <c r="AR327" s="48">
        <f t="shared" si="75"/>
        <v>4.3020259000060346E-2</v>
      </c>
      <c r="AS327" s="48">
        <f t="shared" si="76"/>
        <v>2.5806666999869776E-2</v>
      </c>
      <c r="AT327" s="48">
        <f t="shared" si="77"/>
        <v>3.7661822999779826E-2</v>
      </c>
      <c r="AU327" s="48">
        <f t="shared" si="78"/>
        <v>5.5870937999769943E-2</v>
      </c>
      <c r="AV327" s="33"/>
      <c r="AW327" s="31"/>
      <c r="AX327" s="33"/>
      <c r="AY327" s="31"/>
      <c r="AZ327" s="33"/>
      <c r="BA327" s="31"/>
      <c r="BB327" s="33"/>
      <c r="BC327" s="31"/>
      <c r="BD327" s="33"/>
      <c r="BE327" s="31"/>
    </row>
    <row r="328" spans="1:57" x14ac:dyDescent="0.25">
      <c r="A328" s="8" t="s">
        <v>26</v>
      </c>
      <c r="B328">
        <v>10</v>
      </c>
      <c r="C328">
        <v>122</v>
      </c>
      <c r="D328" s="32">
        <v>0.53520323400016401</v>
      </c>
      <c r="E328" s="30">
        <v>0.57903812399990695</v>
      </c>
      <c r="F328" s="32">
        <v>0.80568234300017105</v>
      </c>
      <c r="G328" s="30">
        <v>0.85258099000020504</v>
      </c>
      <c r="H328" s="32">
        <v>1.0778478649999601</v>
      </c>
      <c r="I328" s="30">
        <v>1.1143340620001201</v>
      </c>
      <c r="J328" s="32">
        <v>1.2485475010003</v>
      </c>
      <c r="K328" s="30">
        <v>1.2924995819998899</v>
      </c>
      <c r="L328" s="32">
        <v>1.5317947369999201</v>
      </c>
      <c r="M328" s="30">
        <v>1.5789782300002999</v>
      </c>
      <c r="N328" s="32">
        <v>1.8073036969999501</v>
      </c>
      <c r="O328" s="30">
        <v>1.8520203120001399</v>
      </c>
      <c r="P328" s="32">
        <v>2.10145072800014</v>
      </c>
      <c r="Q328" s="30">
        <v>2.13693369700013</v>
      </c>
      <c r="R328" s="32">
        <v>2.2398462490000299</v>
      </c>
      <c r="S328" s="30">
        <v>2.2798089570001099</v>
      </c>
      <c r="T328" s="32">
        <v>2.4110207809999298</v>
      </c>
      <c r="U328" s="30">
        <v>2.4344026030002999</v>
      </c>
      <c r="V328" s="32">
        <v>2.5451431760002299</v>
      </c>
      <c r="W328" s="30">
        <v>2.6016799990002202</v>
      </c>
      <c r="X328" s="32"/>
      <c r="Y328" s="30"/>
      <c r="Z328" s="32"/>
      <c r="AA328" s="30"/>
      <c r="AB328" s="32"/>
      <c r="AC328" s="30"/>
      <c r="AD328" s="36">
        <f t="shared" si="82"/>
        <v>2.0664767650000559</v>
      </c>
      <c r="AE328" s="44">
        <f t="shared" si="83"/>
        <v>0.2266442190002641</v>
      </c>
      <c r="AF328" s="44">
        <f t="shared" si="84"/>
        <v>0.22526687499975506</v>
      </c>
      <c r="AG328" s="44">
        <f t="shared" si="85"/>
        <v>0.1342134390001799</v>
      </c>
      <c r="AH328" s="44">
        <f t="shared" si="86"/>
        <v>0.23929515500003018</v>
      </c>
      <c r="AI328" s="44">
        <f t="shared" si="87"/>
        <v>0.22832546699965017</v>
      </c>
      <c r="AJ328" s="46">
        <f t="shared" si="74"/>
        <v>0.24943041600000004</v>
      </c>
      <c r="AL328" s="47">
        <f t="shared" si="68"/>
        <v>4.3834889999742943E-2</v>
      </c>
      <c r="AM328" s="47">
        <f t="shared" si="69"/>
        <v>4.6898647000033988E-2</v>
      </c>
      <c r="AN328" s="47">
        <f t="shared" si="70"/>
        <v>3.6486197000159981E-2</v>
      </c>
      <c r="AO328" s="47">
        <f t="shared" si="71"/>
        <v>4.3952080999589915E-2</v>
      </c>
      <c r="AP328" s="47">
        <f t="shared" si="72"/>
        <v>4.7183493000379828E-2</v>
      </c>
      <c r="AQ328" s="47">
        <f t="shared" si="73"/>
        <v>4.4716615000189863E-2</v>
      </c>
      <c r="AR328" s="48">
        <f t="shared" si="75"/>
        <v>3.5482968999990039E-2</v>
      </c>
      <c r="AS328" s="48">
        <f t="shared" si="76"/>
        <v>3.9962708000079949E-2</v>
      </c>
      <c r="AT328" s="48">
        <f t="shared" si="77"/>
        <v>2.3381822000370089E-2</v>
      </c>
      <c r="AU328" s="48">
        <f t="shared" si="78"/>
        <v>5.6536822999990299E-2</v>
      </c>
      <c r="AV328" s="32"/>
      <c r="AW328" s="30"/>
      <c r="AX328" s="32"/>
      <c r="AY328" s="30"/>
      <c r="AZ328" s="32"/>
      <c r="BA328" s="30"/>
      <c r="BB328" s="32"/>
      <c r="BC328" s="30"/>
      <c r="BD328" s="32"/>
      <c r="BE328" s="30"/>
    </row>
    <row r="329" spans="1:57" x14ac:dyDescent="0.25">
      <c r="A329" s="8" t="s">
        <v>26</v>
      </c>
      <c r="B329">
        <v>10</v>
      </c>
      <c r="C329">
        <v>123</v>
      </c>
      <c r="D329" s="33">
        <v>0.60334234299989398</v>
      </c>
      <c r="E329" s="31">
        <v>0.64388932300016599</v>
      </c>
      <c r="F329" s="33">
        <v>0.87345942599995396</v>
      </c>
      <c r="G329" s="31">
        <v>0.91706510299991295</v>
      </c>
      <c r="H329" s="33">
        <v>1.1421262499998099</v>
      </c>
      <c r="I329" s="31">
        <v>1.1801341129998899</v>
      </c>
      <c r="J329" s="33">
        <v>1.29665812299981</v>
      </c>
      <c r="K329" s="31">
        <v>1.3334425510001799</v>
      </c>
      <c r="L329" s="33">
        <v>1.5756106230000999</v>
      </c>
      <c r="M329" s="31">
        <v>1.61930515499989</v>
      </c>
      <c r="N329" s="33">
        <v>1.8577355200000001</v>
      </c>
      <c r="O329" s="31">
        <v>1.88074911400008</v>
      </c>
      <c r="P329" s="33">
        <v>2.0722985400002401</v>
      </c>
      <c r="Q329" s="31">
        <v>2.1084849469998499</v>
      </c>
      <c r="R329" s="33">
        <v>2.2497168220002002</v>
      </c>
      <c r="S329" s="31">
        <v>2.2748664050000098</v>
      </c>
      <c r="T329" s="33">
        <v>2.4145133850001899</v>
      </c>
      <c r="U329" s="31">
        <v>2.44057911200025</v>
      </c>
      <c r="V329" s="33">
        <v>2.56030859200018</v>
      </c>
      <c r="W329" s="31">
        <v>2.5942714560001101</v>
      </c>
      <c r="X329" s="33"/>
      <c r="Y329" s="31"/>
      <c r="Z329" s="33"/>
      <c r="AA329" s="31"/>
      <c r="AB329" s="33"/>
      <c r="AC329" s="31"/>
      <c r="AD329" s="36">
        <f t="shared" si="82"/>
        <v>1.9909291130002162</v>
      </c>
      <c r="AE329" s="44">
        <f t="shared" si="83"/>
        <v>0.22957010299978797</v>
      </c>
      <c r="AF329" s="44">
        <f t="shared" si="84"/>
        <v>0.22506114699989699</v>
      </c>
      <c r="AG329" s="44">
        <f t="shared" si="85"/>
        <v>0.11652400999992008</v>
      </c>
      <c r="AH329" s="44">
        <f t="shared" si="86"/>
        <v>0.24216807199991996</v>
      </c>
      <c r="AI329" s="44">
        <f t="shared" si="87"/>
        <v>0.23843036500011006</v>
      </c>
      <c r="AJ329" s="46">
        <f t="shared" si="74"/>
        <v>0.19154942600016001</v>
      </c>
      <c r="AL329" s="47">
        <f t="shared" si="68"/>
        <v>4.0546980000272015E-2</v>
      </c>
      <c r="AM329" s="47">
        <f t="shared" si="69"/>
        <v>4.3605676999958987E-2</v>
      </c>
      <c r="AN329" s="47">
        <f t="shared" si="70"/>
        <v>3.8007863000079967E-2</v>
      </c>
      <c r="AO329" s="47">
        <f t="shared" si="71"/>
        <v>3.6784428000369962E-2</v>
      </c>
      <c r="AP329" s="47">
        <f t="shared" si="72"/>
        <v>4.369453199979012E-2</v>
      </c>
      <c r="AQ329" s="47">
        <f t="shared" si="73"/>
        <v>2.3013594000079962E-2</v>
      </c>
      <c r="AR329" s="48">
        <f t="shared" si="75"/>
        <v>3.6186406999609844E-2</v>
      </c>
      <c r="AS329" s="48">
        <f t="shared" si="76"/>
        <v>2.5149582999809628E-2</v>
      </c>
      <c r="AT329" s="48">
        <f t="shared" si="77"/>
        <v>2.6065727000060157E-2</v>
      </c>
      <c r="AU329" s="48">
        <f t="shared" si="78"/>
        <v>3.3962863999930093E-2</v>
      </c>
      <c r="AV329" s="33"/>
      <c r="AW329" s="31"/>
      <c r="AX329" s="33"/>
      <c r="AY329" s="31"/>
      <c r="AZ329" s="33"/>
      <c r="BA329" s="31"/>
      <c r="BB329" s="33"/>
      <c r="BC329" s="31"/>
      <c r="BD329" s="33"/>
      <c r="BE329" s="31"/>
    </row>
    <row r="330" spans="1:57" x14ac:dyDescent="0.25">
      <c r="A330" s="8" t="s">
        <v>26</v>
      </c>
      <c r="B330">
        <v>10</v>
      </c>
      <c r="C330">
        <v>124</v>
      </c>
      <c r="D330" s="32">
        <v>0.60280192900017904</v>
      </c>
      <c r="E330" s="30">
        <v>0.65857932200015001</v>
      </c>
      <c r="F330" s="32">
        <v>0.896909169000082</v>
      </c>
      <c r="G330" s="30">
        <v>0.92064974000004396</v>
      </c>
      <c r="H330" s="32">
        <v>1.1350491660000399</v>
      </c>
      <c r="I330" s="30">
        <v>1.15805807300012</v>
      </c>
      <c r="J330" s="32">
        <v>1.2889424479999401</v>
      </c>
      <c r="K330" s="30">
        <v>1.31279354199978</v>
      </c>
      <c r="L330" s="32">
        <v>1.56382937499984</v>
      </c>
      <c r="M330" s="30">
        <v>1.6001013019999799</v>
      </c>
      <c r="N330" s="32">
        <v>1.8040550499999799</v>
      </c>
      <c r="O330" s="30">
        <v>1.8483148440000099</v>
      </c>
      <c r="P330" s="32">
        <v>2.0747953129998602</v>
      </c>
      <c r="Q330" s="30">
        <v>2.1096001539999598</v>
      </c>
      <c r="R330" s="32">
        <v>2.2277266149999302</v>
      </c>
      <c r="S330" s="30">
        <v>2.26484182300009</v>
      </c>
      <c r="T330" s="32">
        <v>2.39335051999978</v>
      </c>
      <c r="U330" s="30">
        <v>2.4189459889998899</v>
      </c>
      <c r="V330" s="32">
        <v>2.5193118219999602</v>
      </c>
      <c r="W330" s="30">
        <v>2.5502839050000099</v>
      </c>
      <c r="X330" s="32"/>
      <c r="Y330" s="30"/>
      <c r="Z330" s="32"/>
      <c r="AA330" s="30"/>
      <c r="AB330" s="32"/>
      <c r="AC330" s="30"/>
      <c r="AD330" s="36">
        <f t="shared" si="82"/>
        <v>1.947481975999831</v>
      </c>
      <c r="AE330" s="44">
        <f t="shared" si="83"/>
        <v>0.23832984699993198</v>
      </c>
      <c r="AF330" s="44">
        <f t="shared" si="84"/>
        <v>0.21439942599999595</v>
      </c>
      <c r="AG330" s="44">
        <f t="shared" si="85"/>
        <v>0.13088437499982009</v>
      </c>
      <c r="AH330" s="44">
        <f t="shared" si="86"/>
        <v>0.25103583300005994</v>
      </c>
      <c r="AI330" s="44">
        <f t="shared" si="87"/>
        <v>0.20395374799999999</v>
      </c>
      <c r="AJ330" s="46">
        <f t="shared" si="74"/>
        <v>0.2264804689998503</v>
      </c>
      <c r="AL330" s="47">
        <f t="shared" si="68"/>
        <v>5.5777392999970976E-2</v>
      </c>
      <c r="AM330" s="47">
        <f t="shared" si="69"/>
        <v>2.3740570999961963E-2</v>
      </c>
      <c r="AN330" s="47">
        <f t="shared" si="70"/>
        <v>2.300890700008007E-2</v>
      </c>
      <c r="AO330" s="47">
        <f t="shared" si="71"/>
        <v>2.3851093999839978E-2</v>
      </c>
      <c r="AP330" s="47">
        <f t="shared" si="72"/>
        <v>3.6271927000139925E-2</v>
      </c>
      <c r="AQ330" s="47">
        <f t="shared" si="73"/>
        <v>4.4259794000029995E-2</v>
      </c>
      <c r="AR330" s="48">
        <f t="shared" si="75"/>
        <v>3.4804841000099618E-2</v>
      </c>
      <c r="AS330" s="48">
        <f t="shared" si="76"/>
        <v>3.7115208000159772E-2</v>
      </c>
      <c r="AT330" s="48">
        <f t="shared" si="77"/>
        <v>2.5595469000109894E-2</v>
      </c>
      <c r="AU330" s="48">
        <f t="shared" si="78"/>
        <v>3.0972083000049722E-2</v>
      </c>
      <c r="AV330" s="32"/>
      <c r="AW330" s="30"/>
      <c r="AX330" s="32"/>
      <c r="AY330" s="30"/>
      <c r="AZ330" s="32"/>
      <c r="BA330" s="30"/>
      <c r="BB330" s="32"/>
      <c r="BC330" s="30"/>
      <c r="BD330" s="32"/>
      <c r="BE330" s="30"/>
    </row>
    <row r="331" spans="1:57" x14ac:dyDescent="0.25">
      <c r="A331" s="8" t="s">
        <v>26</v>
      </c>
      <c r="B331">
        <v>10</v>
      </c>
      <c r="C331">
        <v>125</v>
      </c>
      <c r="D331" s="33">
        <v>2.5708313539998899</v>
      </c>
      <c r="E331" s="31">
        <v>2.59619661500028</v>
      </c>
      <c r="F331" s="33">
        <v>2.8180448960001701</v>
      </c>
      <c r="G331" s="31">
        <v>2.84523833299999</v>
      </c>
      <c r="H331" s="33">
        <v>3.0599074470001102</v>
      </c>
      <c r="I331" s="31">
        <v>3.1062090109999101</v>
      </c>
      <c r="J331" s="33">
        <v>3.2352004180002001</v>
      </c>
      <c r="K331" s="31">
        <v>3.2603629690001901</v>
      </c>
      <c r="L331" s="33">
        <v>3.5051983349999301</v>
      </c>
      <c r="M331" s="31">
        <v>3.5457574490001198</v>
      </c>
      <c r="N331" s="33">
        <v>3.7853285420001099</v>
      </c>
      <c r="O331" s="31">
        <v>3.8433364070001499</v>
      </c>
      <c r="P331" s="33">
        <v>4.0702004680001602</v>
      </c>
      <c r="Q331" s="31">
        <v>4.1060526559999699</v>
      </c>
      <c r="R331" s="33">
        <v>4.2319704690003102</v>
      </c>
      <c r="S331" s="31">
        <v>4.2597766150001899</v>
      </c>
      <c r="T331" s="33">
        <v>4.3901390629998698</v>
      </c>
      <c r="U331" s="31">
        <v>4.4266023430000097</v>
      </c>
      <c r="V331" s="33">
        <v>4.5443253650000699</v>
      </c>
      <c r="W331" s="31">
        <v>4.5811393740000304</v>
      </c>
      <c r="X331" s="33"/>
      <c r="Y331" s="31"/>
      <c r="Z331" s="33"/>
      <c r="AA331" s="31"/>
      <c r="AB331" s="33"/>
      <c r="AC331" s="31"/>
      <c r="AD331" s="36">
        <f t="shared" si="82"/>
        <v>2.0103080200001404</v>
      </c>
      <c r="AE331" s="44">
        <f t="shared" si="83"/>
        <v>0.22184828099989007</v>
      </c>
      <c r="AF331" s="44">
        <f t="shared" si="84"/>
        <v>0.21466911400012023</v>
      </c>
      <c r="AG331" s="44">
        <f t="shared" si="85"/>
        <v>0.12899140700028999</v>
      </c>
      <c r="AH331" s="44">
        <f t="shared" si="86"/>
        <v>0.24483536599973998</v>
      </c>
      <c r="AI331" s="44">
        <f t="shared" si="87"/>
        <v>0.23957109299999013</v>
      </c>
      <c r="AJ331" s="46">
        <f t="shared" si="74"/>
        <v>0.22686406100001033</v>
      </c>
      <c r="AL331" s="47">
        <f t="shared" si="68"/>
        <v>2.5365261000390049E-2</v>
      </c>
      <c r="AM331" s="47">
        <f t="shared" si="69"/>
        <v>2.7193436999819909E-2</v>
      </c>
      <c r="AN331" s="47">
        <f t="shared" si="70"/>
        <v>4.63015639997999E-2</v>
      </c>
      <c r="AO331" s="47">
        <f t="shared" si="71"/>
        <v>2.5162550999989985E-2</v>
      </c>
      <c r="AP331" s="47">
        <f t="shared" si="72"/>
        <v>4.0559114000189744E-2</v>
      </c>
      <c r="AQ331" s="47">
        <f t="shared" si="73"/>
        <v>5.800786500003996E-2</v>
      </c>
      <c r="AR331" s="48">
        <f t="shared" si="75"/>
        <v>3.5852187999809715E-2</v>
      </c>
      <c r="AS331" s="48">
        <f t="shared" si="76"/>
        <v>2.7806145999879739E-2</v>
      </c>
      <c r="AT331" s="48">
        <f t="shared" si="77"/>
        <v>3.6463280000139875E-2</v>
      </c>
      <c r="AU331" s="48">
        <f t="shared" si="78"/>
        <v>3.6814008999960457E-2</v>
      </c>
      <c r="AV331" s="33"/>
      <c r="AW331" s="31"/>
      <c r="AX331" s="33"/>
      <c r="AY331" s="31"/>
      <c r="AZ331" s="33"/>
      <c r="BA331" s="31"/>
      <c r="BB331" s="33"/>
      <c r="BC331" s="31"/>
      <c r="BD331" s="33"/>
      <c r="BE331" s="31"/>
    </row>
    <row r="332" spans="1:57" x14ac:dyDescent="0.25">
      <c r="A332" s="8" t="s">
        <v>26</v>
      </c>
      <c r="B332">
        <v>10</v>
      </c>
      <c r="C332">
        <v>126</v>
      </c>
      <c r="D332" s="32">
        <v>4.19138361800014</v>
      </c>
      <c r="E332" s="30">
        <v>4.2192427680001803</v>
      </c>
      <c r="F332" s="32">
        <v>4.3975154250001598</v>
      </c>
      <c r="G332" s="30">
        <v>4.4449802650001402</v>
      </c>
      <c r="H332" s="32">
        <v>4.6451630790002101</v>
      </c>
      <c r="I332" s="30">
        <v>4.6828963080001804</v>
      </c>
      <c r="J332" s="32">
        <v>4.8001078699999198</v>
      </c>
      <c r="K332" s="30">
        <v>4.8261497450002899</v>
      </c>
      <c r="L332" s="32">
        <v>5.0525206309998696</v>
      </c>
      <c r="M332" s="30">
        <v>5.0774538069999799</v>
      </c>
      <c r="N332" s="32">
        <v>5.3152344850000102</v>
      </c>
      <c r="O332" s="30">
        <v>5.3495173470000701</v>
      </c>
      <c r="P332" s="32">
        <v>5.5672555780001796</v>
      </c>
      <c r="Q332" s="30">
        <v>5.6114401089998802</v>
      </c>
      <c r="R332" s="32">
        <v>5.7280451619999404</v>
      </c>
      <c r="S332" s="30">
        <v>5.7660083390001002</v>
      </c>
      <c r="T332" s="32">
        <v>5.8768896400001696</v>
      </c>
      <c r="U332" s="30">
        <v>5.9087841190003001</v>
      </c>
      <c r="V332" s="32">
        <v>6.0388229740001398</v>
      </c>
      <c r="W332" s="30">
        <v>6.0631689629999501</v>
      </c>
      <c r="X332" s="32"/>
      <c r="Y332" s="30"/>
      <c r="Z332" s="32"/>
      <c r="AA332" s="30"/>
      <c r="AB332" s="32"/>
      <c r="AC332" s="30"/>
      <c r="AD332" s="36">
        <f t="shared" si="82"/>
        <v>1.8717853449998101</v>
      </c>
      <c r="AE332" s="44">
        <f t="shared" si="83"/>
        <v>0.17827265699997952</v>
      </c>
      <c r="AF332" s="44">
        <f t="shared" si="84"/>
        <v>0.20018281400006988</v>
      </c>
      <c r="AG332" s="44">
        <f t="shared" si="85"/>
        <v>0.11721156199973937</v>
      </c>
      <c r="AH332" s="44">
        <f t="shared" si="86"/>
        <v>0.22637088599957966</v>
      </c>
      <c r="AI332" s="44">
        <f t="shared" si="87"/>
        <v>0.23778067800003022</v>
      </c>
      <c r="AJ332" s="46">
        <f t="shared" si="74"/>
        <v>0.21773823100010947</v>
      </c>
      <c r="AL332" s="47">
        <f t="shared" si="68"/>
        <v>2.7859150000040245E-2</v>
      </c>
      <c r="AM332" s="47">
        <f t="shared" si="69"/>
        <v>4.7464839999980413E-2</v>
      </c>
      <c r="AN332" s="47">
        <f t="shared" si="70"/>
        <v>3.7733228999970336E-2</v>
      </c>
      <c r="AO332" s="47">
        <f t="shared" si="71"/>
        <v>2.604187500037014E-2</v>
      </c>
      <c r="AP332" s="47">
        <f t="shared" si="72"/>
        <v>2.4933176000110358E-2</v>
      </c>
      <c r="AQ332" s="47">
        <f t="shared" si="73"/>
        <v>3.4282862000059922E-2</v>
      </c>
      <c r="AR332" s="48">
        <f t="shared" si="75"/>
        <v>4.4184530999700655E-2</v>
      </c>
      <c r="AS332" s="48">
        <f t="shared" si="76"/>
        <v>3.7963177000159831E-2</v>
      </c>
      <c r="AT332" s="48">
        <f t="shared" si="77"/>
        <v>3.1894479000130538E-2</v>
      </c>
      <c r="AU332" s="48">
        <f t="shared" si="78"/>
        <v>2.4345988999810331E-2</v>
      </c>
      <c r="AV332" s="32"/>
      <c r="AW332" s="30"/>
      <c r="AX332" s="32"/>
      <c r="AY332" s="30"/>
      <c r="AZ332" s="32"/>
      <c r="BA332" s="30"/>
      <c r="BB332" s="32"/>
      <c r="BC332" s="30"/>
      <c r="BD332" s="32"/>
      <c r="BE332" s="30"/>
    </row>
    <row r="333" spans="1:57" x14ac:dyDescent="0.25">
      <c r="A333" s="8" t="s">
        <v>26</v>
      </c>
      <c r="B333">
        <v>10</v>
      </c>
      <c r="C333">
        <v>127</v>
      </c>
      <c r="D333" s="33">
        <v>0.858324314999663</v>
      </c>
      <c r="E333" s="31">
        <v>0.89146583799993095</v>
      </c>
      <c r="F333" s="33">
        <v>1.0978655720000401</v>
      </c>
      <c r="G333" s="31">
        <v>1.1309969819999399</v>
      </c>
      <c r="H333" s="33">
        <v>1.32241302199963</v>
      </c>
      <c r="I333" s="31">
        <v>1.3554763029996999</v>
      </c>
      <c r="J333" s="33">
        <v>1.47391807299982</v>
      </c>
      <c r="K333" s="31">
        <v>1.5099019289996201</v>
      </c>
      <c r="L333" s="33">
        <v>1.7040956259997899</v>
      </c>
      <c r="M333" s="31">
        <v>1.74777203199982</v>
      </c>
      <c r="N333" s="33">
        <v>1.99458520899997</v>
      </c>
      <c r="O333" s="31">
        <v>2.04527536499972</v>
      </c>
      <c r="P333" s="33">
        <v>2.2395604159996698</v>
      </c>
      <c r="Q333" s="31">
        <v>2.2833946890000298</v>
      </c>
      <c r="R333" s="33">
        <v>2.4118904719998602</v>
      </c>
      <c r="S333" s="31">
        <v>2.43819333500005</v>
      </c>
      <c r="T333" s="33">
        <v>2.5543839589999999</v>
      </c>
      <c r="U333" s="31">
        <v>2.6042093759997398</v>
      </c>
      <c r="V333" s="33">
        <v>2.7220253639998102</v>
      </c>
      <c r="W333" s="31">
        <v>2.7472827599999601</v>
      </c>
      <c r="X333" s="33"/>
      <c r="Y333" s="31"/>
      <c r="Z333" s="33"/>
      <c r="AA333" s="31"/>
      <c r="AB333" s="33"/>
      <c r="AC333" s="31"/>
      <c r="AD333" s="36">
        <f t="shared" si="82"/>
        <v>1.8889584450002972</v>
      </c>
      <c r="AE333" s="44">
        <f t="shared" si="83"/>
        <v>0.20639973400010914</v>
      </c>
      <c r="AF333" s="44">
        <f t="shared" si="84"/>
        <v>0.19141603999969004</v>
      </c>
      <c r="AG333" s="44">
        <f t="shared" si="85"/>
        <v>0.11844177000012013</v>
      </c>
      <c r="AH333" s="44">
        <f t="shared" si="86"/>
        <v>0.19419369700016986</v>
      </c>
      <c r="AI333" s="44">
        <f t="shared" si="87"/>
        <v>0.24681317700015004</v>
      </c>
      <c r="AJ333" s="46">
        <f t="shared" si="74"/>
        <v>0.19428505099994986</v>
      </c>
      <c r="AL333" s="47">
        <f t="shared" si="68"/>
        <v>3.3141523000267958E-2</v>
      </c>
      <c r="AM333" s="47">
        <f t="shared" si="69"/>
        <v>3.313140999989983E-2</v>
      </c>
      <c r="AN333" s="47">
        <f t="shared" si="70"/>
        <v>3.3063281000069944E-2</v>
      </c>
      <c r="AO333" s="47">
        <f t="shared" si="71"/>
        <v>3.598385599980003E-2</v>
      </c>
      <c r="AP333" s="47">
        <f t="shared" si="72"/>
        <v>4.3676406000030088E-2</v>
      </c>
      <c r="AQ333" s="47">
        <f t="shared" si="73"/>
        <v>5.0690155999749908E-2</v>
      </c>
      <c r="AR333" s="48">
        <f t="shared" si="75"/>
        <v>4.3834273000360024E-2</v>
      </c>
      <c r="AS333" s="48">
        <f t="shared" si="76"/>
        <v>2.6302863000189802E-2</v>
      </c>
      <c r="AT333" s="48">
        <f t="shared" si="77"/>
        <v>4.9825416999739858E-2</v>
      </c>
      <c r="AU333" s="48">
        <f t="shared" si="78"/>
        <v>2.5257396000149868E-2</v>
      </c>
      <c r="AV333" s="33"/>
      <c r="AW333" s="31"/>
      <c r="AX333" s="33"/>
      <c r="AY333" s="31"/>
      <c r="AZ333" s="33"/>
      <c r="BA333" s="31"/>
      <c r="BB333" s="33"/>
      <c r="BC333" s="31"/>
      <c r="BD333" s="33"/>
      <c r="BE333" s="31"/>
    </row>
    <row r="334" spans="1:57" x14ac:dyDescent="0.25">
      <c r="A334" s="8" t="s">
        <v>26</v>
      </c>
      <c r="B334">
        <v>10</v>
      </c>
      <c r="C334">
        <v>128</v>
      </c>
      <c r="D334" s="32">
        <v>0.70965879699997403</v>
      </c>
      <c r="E334" s="30">
        <v>0.73809130100016695</v>
      </c>
      <c r="F334" s="32">
        <v>0.94026692500028697</v>
      </c>
      <c r="G334" s="30">
        <v>0.97547453000015505</v>
      </c>
      <c r="H334" s="32">
        <v>1.19056786300006</v>
      </c>
      <c r="I334" s="30">
        <v>1.2137020810000601</v>
      </c>
      <c r="J334" s="32">
        <v>1.3357479150004099</v>
      </c>
      <c r="K334" s="30">
        <v>1.3796085920002901</v>
      </c>
      <c r="L334" s="32">
        <v>1.59656692500038</v>
      </c>
      <c r="M334" s="30">
        <v>1.6414085930000499</v>
      </c>
      <c r="N334" s="32">
        <v>1.9008780710000699</v>
      </c>
      <c r="O334" s="30">
        <v>1.92706213300016</v>
      </c>
      <c r="P334" s="32">
        <v>2.17554583200035</v>
      </c>
      <c r="Q334" s="30">
        <v>2.2045988530003302</v>
      </c>
      <c r="R334" s="32">
        <v>2.3085357800000499</v>
      </c>
      <c r="S334" s="30">
        <v>2.3431944769999902</v>
      </c>
      <c r="T334" s="32">
        <v>2.4692550500003501</v>
      </c>
      <c r="U334" s="30">
        <v>2.49741281000024</v>
      </c>
      <c r="V334" s="32">
        <v>2.6154316130000499</v>
      </c>
      <c r="W334" s="30">
        <v>2.6523025490000598</v>
      </c>
      <c r="X334" s="32"/>
      <c r="Y334" s="30"/>
      <c r="Z334" s="32"/>
      <c r="AA334" s="30"/>
      <c r="AB334" s="32"/>
      <c r="AC334" s="30"/>
      <c r="AD334" s="36">
        <f t="shared" si="82"/>
        <v>1.9426437520000857</v>
      </c>
      <c r="AE334" s="44">
        <f t="shared" si="83"/>
        <v>0.20217562400012001</v>
      </c>
      <c r="AF334" s="44">
        <f t="shared" si="84"/>
        <v>0.21509333299990496</v>
      </c>
      <c r="AG334" s="44">
        <f t="shared" si="85"/>
        <v>0.12204583400034985</v>
      </c>
      <c r="AH334" s="44">
        <f t="shared" si="86"/>
        <v>0.21695833300008993</v>
      </c>
      <c r="AI334" s="44">
        <f t="shared" si="87"/>
        <v>0.25946947800001996</v>
      </c>
      <c r="AJ334" s="46">
        <f t="shared" si="74"/>
        <v>0.24848369900018996</v>
      </c>
      <c r="AL334" s="47">
        <f t="shared" si="68"/>
        <v>2.8432504000192926E-2</v>
      </c>
      <c r="AM334" s="47">
        <f t="shared" si="69"/>
        <v>3.5207604999868081E-2</v>
      </c>
      <c r="AN334" s="47">
        <f t="shared" si="70"/>
        <v>2.313421800000004E-2</v>
      </c>
      <c r="AO334" s="47">
        <f t="shared" si="71"/>
        <v>4.3860676999880166E-2</v>
      </c>
      <c r="AP334" s="47">
        <f t="shared" si="72"/>
        <v>4.4841667999669932E-2</v>
      </c>
      <c r="AQ334" s="47">
        <f t="shared" si="73"/>
        <v>2.6184062000090158E-2</v>
      </c>
      <c r="AR334" s="48">
        <f t="shared" si="75"/>
        <v>2.9053020999980195E-2</v>
      </c>
      <c r="AS334" s="48">
        <f t="shared" si="76"/>
        <v>3.4658696999940286E-2</v>
      </c>
      <c r="AT334" s="48">
        <f t="shared" si="77"/>
        <v>2.8157759999889898E-2</v>
      </c>
      <c r="AU334" s="48">
        <f t="shared" si="78"/>
        <v>3.6870936000009902E-2</v>
      </c>
      <c r="AV334" s="32"/>
      <c r="AW334" s="30"/>
      <c r="AX334" s="32"/>
      <c r="AY334" s="30"/>
      <c r="AZ334" s="32"/>
      <c r="BA334" s="30"/>
      <c r="BB334" s="32"/>
      <c r="BC334" s="30"/>
      <c r="BD334" s="32"/>
      <c r="BE334" s="30"/>
    </row>
    <row r="335" spans="1:57" x14ac:dyDescent="0.25">
      <c r="A335" s="8" t="s">
        <v>26</v>
      </c>
      <c r="B335">
        <v>10</v>
      </c>
      <c r="C335">
        <v>129</v>
      </c>
      <c r="D335" s="33">
        <v>0.81257495599993401</v>
      </c>
      <c r="E335" s="31">
        <v>0.83175177500015696</v>
      </c>
      <c r="F335" s="33">
        <v>1.0598034409999799</v>
      </c>
      <c r="G335" s="31">
        <v>1.09178697800007</v>
      </c>
      <c r="H335" s="33">
        <v>1.3258346339998699</v>
      </c>
      <c r="I335" s="31">
        <v>1.3538706770000299</v>
      </c>
      <c r="J335" s="33">
        <v>1.47272088499994</v>
      </c>
      <c r="K335" s="31">
        <v>1.5080008840000101</v>
      </c>
      <c r="L335" s="33">
        <v>1.7657186470000801</v>
      </c>
      <c r="M335" s="31">
        <v>1.8057056749998901</v>
      </c>
      <c r="N335" s="33">
        <v>2.04721734300028</v>
      </c>
      <c r="O335" s="31">
        <v>2.07947390500021</v>
      </c>
      <c r="P335" s="33">
        <v>2.3084111940001999</v>
      </c>
      <c r="Q335" s="31">
        <v>2.34195786400005</v>
      </c>
      <c r="R335" s="33">
        <v>2.4809251589999799</v>
      </c>
      <c r="S335" s="31">
        <v>2.5077679670002899</v>
      </c>
      <c r="T335" s="33">
        <v>2.6286830180001699</v>
      </c>
      <c r="U335" s="31">
        <v>2.6624872370002701</v>
      </c>
      <c r="V335" s="33">
        <v>2.8165211959999299</v>
      </c>
      <c r="W335" s="31">
        <v>2.8418615079999601</v>
      </c>
      <c r="X335" s="33"/>
      <c r="Y335" s="31"/>
      <c r="Z335" s="33"/>
      <c r="AA335" s="31"/>
      <c r="AB335" s="33"/>
      <c r="AC335" s="31"/>
      <c r="AD335" s="36">
        <f t="shared" si="82"/>
        <v>2.0292865520000261</v>
      </c>
      <c r="AE335" s="44">
        <f t="shared" si="83"/>
        <v>0.22805166599982296</v>
      </c>
      <c r="AF335" s="44">
        <f t="shared" si="84"/>
        <v>0.23404765599979993</v>
      </c>
      <c r="AG335" s="44">
        <f t="shared" si="85"/>
        <v>0.11885020799991008</v>
      </c>
      <c r="AH335" s="44">
        <f t="shared" si="86"/>
        <v>0.25771776300006999</v>
      </c>
      <c r="AI335" s="44">
        <f t="shared" si="87"/>
        <v>0.24151166800038992</v>
      </c>
      <c r="AJ335" s="46">
        <f t="shared" si="74"/>
        <v>0.22893728899998989</v>
      </c>
      <c r="AL335" s="47">
        <f t="shared" si="68"/>
        <v>1.9176819000222944E-2</v>
      </c>
      <c r="AM335" s="47">
        <f t="shared" si="69"/>
        <v>3.1983537000090045E-2</v>
      </c>
      <c r="AN335" s="47">
        <f t="shared" si="70"/>
        <v>2.8036043000160049E-2</v>
      </c>
      <c r="AO335" s="47">
        <f t="shared" si="71"/>
        <v>3.5279999000070061E-2</v>
      </c>
      <c r="AP335" s="47">
        <f t="shared" si="72"/>
        <v>3.9987027999810021E-2</v>
      </c>
      <c r="AQ335" s="47">
        <f t="shared" si="73"/>
        <v>3.2256561999929989E-2</v>
      </c>
      <c r="AR335" s="48">
        <f t="shared" si="75"/>
        <v>3.3546669999850121E-2</v>
      </c>
      <c r="AS335" s="48">
        <f t="shared" si="76"/>
        <v>2.6842808000310026E-2</v>
      </c>
      <c r="AT335" s="48">
        <f t="shared" si="77"/>
        <v>3.3804219000100222E-2</v>
      </c>
      <c r="AU335" s="48">
        <f t="shared" si="78"/>
        <v>2.5340312000030174E-2</v>
      </c>
      <c r="AV335" s="33"/>
      <c r="AW335" s="31"/>
      <c r="AX335" s="33"/>
      <c r="AY335" s="31"/>
      <c r="AZ335" s="33"/>
      <c r="BA335" s="31"/>
      <c r="BB335" s="33"/>
      <c r="BC335" s="31"/>
      <c r="BD335" s="33"/>
      <c r="BE335" s="31"/>
    </row>
    <row r="336" spans="1:57" x14ac:dyDescent="0.25">
      <c r="A336" s="8" t="s">
        <v>26</v>
      </c>
      <c r="B336">
        <v>10</v>
      </c>
      <c r="C336">
        <v>130</v>
      </c>
      <c r="D336" s="32">
        <v>2.58211932299991</v>
      </c>
      <c r="E336" s="30">
        <v>2.6096074479996698</v>
      </c>
      <c r="F336" s="32">
        <v>2.7299349479999302</v>
      </c>
      <c r="G336" s="30">
        <v>2.7761997389998201</v>
      </c>
      <c r="H336" s="32">
        <v>2.8945856249997601</v>
      </c>
      <c r="I336" s="30">
        <v>2.9310473430000399</v>
      </c>
      <c r="J336" s="32">
        <v>3.0611108849998301</v>
      </c>
      <c r="K336" s="30">
        <v>3.0986332289999101</v>
      </c>
      <c r="L336" s="32">
        <v>3.2237631769999</v>
      </c>
      <c r="M336" s="30">
        <v>3.2639864589996201</v>
      </c>
      <c r="N336" s="32">
        <v>3.3822000509999199</v>
      </c>
      <c r="O336" s="30">
        <v>3.4188354679999899</v>
      </c>
      <c r="P336" s="32">
        <v>3.5485385409997399</v>
      </c>
      <c r="Q336" s="30">
        <v>3.5853413019999598</v>
      </c>
      <c r="R336" s="32">
        <v>3.7164960929999298</v>
      </c>
      <c r="S336" s="30">
        <v>3.7405074999996901</v>
      </c>
      <c r="T336" s="32">
        <v>3.8664048440000398</v>
      </c>
      <c r="U336" s="30">
        <v>3.9061590629999001</v>
      </c>
      <c r="V336" s="32">
        <v>4.0365233869997601</v>
      </c>
      <c r="W336" s="30">
        <v>4.0732552069998702</v>
      </c>
      <c r="X336" s="32"/>
      <c r="Y336" s="30"/>
      <c r="Z336" s="32"/>
      <c r="AA336" s="30"/>
      <c r="AB336" s="32"/>
      <c r="AC336" s="30"/>
      <c r="AD336" s="36">
        <f t="shared" si="82"/>
        <v>1.4911358839999602</v>
      </c>
      <c r="AE336" s="44">
        <f t="shared" si="83"/>
        <v>0.12032750000026038</v>
      </c>
      <c r="AF336" s="44">
        <f t="shared" si="84"/>
        <v>0.11838588599994004</v>
      </c>
      <c r="AG336" s="44">
        <f t="shared" si="85"/>
        <v>0.1300635419997902</v>
      </c>
      <c r="AH336" s="44">
        <f t="shared" si="86"/>
        <v>0.12512994799998989</v>
      </c>
      <c r="AI336" s="44">
        <f t="shared" si="87"/>
        <v>0.11821359200029979</v>
      </c>
      <c r="AJ336" s="46">
        <f t="shared" si="74"/>
        <v>0.12970307299974992</v>
      </c>
      <c r="AL336" s="47">
        <f t="shared" si="68"/>
        <v>2.7488124999759833E-2</v>
      </c>
      <c r="AM336" s="47">
        <f t="shared" si="69"/>
        <v>4.6264790999889893E-2</v>
      </c>
      <c r="AN336" s="47">
        <f t="shared" si="70"/>
        <v>3.6461718000279753E-2</v>
      </c>
      <c r="AO336" s="47">
        <f t="shared" si="71"/>
        <v>3.7522344000080032E-2</v>
      </c>
      <c r="AP336" s="47">
        <f t="shared" si="72"/>
        <v>4.022328199972014E-2</v>
      </c>
      <c r="AQ336" s="47">
        <f t="shared" si="73"/>
        <v>3.6635417000070003E-2</v>
      </c>
      <c r="AR336" s="48">
        <f t="shared" si="75"/>
        <v>3.6802761000219952E-2</v>
      </c>
      <c r="AS336" s="48">
        <f t="shared" si="76"/>
        <v>2.4011406999760343E-2</v>
      </c>
      <c r="AT336" s="48">
        <f t="shared" si="77"/>
        <v>3.9754218999860313E-2</v>
      </c>
      <c r="AU336" s="48">
        <f t="shared" si="78"/>
        <v>3.6731820000110105E-2</v>
      </c>
      <c r="AV336" s="32"/>
      <c r="AW336" s="30"/>
      <c r="AX336" s="32"/>
      <c r="AY336" s="30"/>
      <c r="AZ336" s="32"/>
      <c r="BA336" s="30"/>
      <c r="BB336" s="32"/>
      <c r="BC336" s="30"/>
      <c r="BD336" s="32"/>
      <c r="BE336" s="30"/>
    </row>
    <row r="337" spans="1:57" x14ac:dyDescent="0.25">
      <c r="A337" s="8" t="s">
        <v>26</v>
      </c>
      <c r="B337">
        <v>10</v>
      </c>
      <c r="C337">
        <v>131</v>
      </c>
      <c r="D337" s="33">
        <v>8.1764247470000502</v>
      </c>
      <c r="E337" s="31">
        <v>8.1982833670003803</v>
      </c>
      <c r="F337" s="33">
        <v>8.3891299920001003</v>
      </c>
      <c r="G337" s="31">
        <v>8.4359616650003701</v>
      </c>
      <c r="H337" s="33">
        <v>8.6300291100001196</v>
      </c>
      <c r="I337" s="31">
        <v>8.6616316120002903</v>
      </c>
      <c r="J337" s="33">
        <v>8.8041484360000997</v>
      </c>
      <c r="K337" s="31">
        <v>8.8279401009999603</v>
      </c>
      <c r="L337" s="33">
        <v>9.0486734860000908</v>
      </c>
      <c r="M337" s="31">
        <v>9.0782372880003095</v>
      </c>
      <c r="N337" s="33">
        <v>9.3526487470003303</v>
      </c>
      <c r="O337" s="31">
        <v>9.3636689050003898</v>
      </c>
      <c r="P337" s="33">
        <v>9.54384634999996</v>
      </c>
      <c r="Q337" s="31">
        <v>9.5776304660003007</v>
      </c>
      <c r="R337" s="33">
        <v>9.7316851530003898</v>
      </c>
      <c r="S337" s="31">
        <v>9.7562670280003605</v>
      </c>
      <c r="T337" s="33">
        <v>9.8984045800002605</v>
      </c>
      <c r="U337" s="31">
        <v>9.9109392150003206</v>
      </c>
      <c r="V337" s="33">
        <v>11.360069628</v>
      </c>
      <c r="W337" s="31">
        <v>11.389296874000101</v>
      </c>
      <c r="X337" s="33"/>
      <c r="Y337" s="31"/>
      <c r="Z337" s="33"/>
      <c r="AA337" s="31"/>
      <c r="AB337" s="33"/>
      <c r="AC337" s="31"/>
      <c r="AD337" s="36">
        <f t="shared" si="82"/>
        <v>3.2128721270000504</v>
      </c>
      <c r="AE337" s="44">
        <f t="shared" si="83"/>
        <v>0.19084662499972005</v>
      </c>
      <c r="AF337" s="44">
        <f t="shared" si="84"/>
        <v>0.19406744499974948</v>
      </c>
      <c r="AG337" s="44">
        <f t="shared" si="85"/>
        <v>0.14251682399980936</v>
      </c>
      <c r="AH337" s="44">
        <f t="shared" si="86"/>
        <v>0.22073338500013051</v>
      </c>
      <c r="AI337" s="44">
        <f t="shared" si="87"/>
        <v>0.27441145900002084</v>
      </c>
      <c r="AJ337" s="46">
        <f t="shared" si="74"/>
        <v>0.18017744499957011</v>
      </c>
      <c r="AL337" s="47">
        <f t="shared" si="68"/>
        <v>2.185862000033012E-2</v>
      </c>
      <c r="AM337" s="47">
        <f t="shared" si="69"/>
        <v>4.6831673000269802E-2</v>
      </c>
      <c r="AN337" s="47">
        <f t="shared" si="70"/>
        <v>3.1602502000170674E-2</v>
      </c>
      <c r="AO337" s="47">
        <f t="shared" si="71"/>
        <v>2.3791664999860629E-2</v>
      </c>
      <c r="AP337" s="47">
        <f t="shared" si="72"/>
        <v>2.9563802000218686E-2</v>
      </c>
      <c r="AQ337" s="47">
        <f t="shared" si="73"/>
        <v>1.102015800005951E-2</v>
      </c>
      <c r="AR337" s="48">
        <f t="shared" si="75"/>
        <v>3.3784116000340703E-2</v>
      </c>
      <c r="AS337" s="48">
        <f t="shared" si="76"/>
        <v>2.4581874999970665E-2</v>
      </c>
      <c r="AT337" s="48">
        <f t="shared" si="77"/>
        <v>1.2534635000060135E-2</v>
      </c>
      <c r="AU337" s="48">
        <f t="shared" si="78"/>
        <v>2.9227246000100848E-2</v>
      </c>
      <c r="AV337" s="33"/>
      <c r="AW337" s="31"/>
      <c r="AX337" s="33"/>
      <c r="AY337" s="31"/>
      <c r="AZ337" s="33"/>
      <c r="BA337" s="31"/>
      <c r="BB337" s="33"/>
      <c r="BC337" s="31"/>
      <c r="BD337" s="33"/>
      <c r="BE337" s="31"/>
    </row>
    <row r="338" spans="1:57" s="2" customFormat="1" x14ac:dyDescent="0.25">
      <c r="A338" s="10" t="s">
        <v>26</v>
      </c>
      <c r="B338" s="2">
        <v>10</v>
      </c>
      <c r="C338" s="2">
        <v>132</v>
      </c>
      <c r="D338" s="32">
        <v>56.8872488869997</v>
      </c>
      <c r="E338" s="30">
        <v>56.930093624999699</v>
      </c>
      <c r="F338" s="32">
        <v>57.137721280999799</v>
      </c>
      <c r="G338" s="30">
        <v>57.1795946659999</v>
      </c>
      <c r="H338" s="32">
        <v>57.346220655999701</v>
      </c>
      <c r="I338" s="30">
        <v>57.3937318529997</v>
      </c>
      <c r="J338" s="32">
        <v>57.535929876999901</v>
      </c>
      <c r="K338" s="30">
        <v>57.5604216449996</v>
      </c>
      <c r="L338" s="32">
        <v>57.774894822999599</v>
      </c>
      <c r="M338" s="30">
        <v>57.821967893999897</v>
      </c>
      <c r="N338" s="32">
        <v>58.040169196999599</v>
      </c>
      <c r="O338" s="30">
        <v>58.072090342999601</v>
      </c>
      <c r="P338" s="32">
        <v>58.310584613999701</v>
      </c>
      <c r="Q338" s="30">
        <v>58.345404978999703</v>
      </c>
      <c r="R338" s="32">
        <v>58.463626123999802</v>
      </c>
      <c r="S338" s="30">
        <v>58.4886230509996</v>
      </c>
      <c r="T338" s="32">
        <v>58.5947217499997</v>
      </c>
      <c r="U338" s="30">
        <v>58.631535185999802</v>
      </c>
      <c r="V338" s="32">
        <v>58.7370475829998</v>
      </c>
      <c r="W338" s="30">
        <v>58.762138728999602</v>
      </c>
      <c r="X338" s="32"/>
      <c r="Y338" s="30"/>
      <c r="Z338" s="32"/>
      <c r="AA338" s="30"/>
      <c r="AB338" s="32"/>
      <c r="AC338" s="30"/>
      <c r="AD338" s="36">
        <f t="shared" si="82"/>
        <v>1.8748898419999023</v>
      </c>
      <c r="AE338" s="44">
        <f t="shared" si="83"/>
        <v>0.20762765600009914</v>
      </c>
      <c r="AF338" s="44">
        <f t="shared" si="84"/>
        <v>0.16662598999980105</v>
      </c>
      <c r="AG338" s="44">
        <f t="shared" si="85"/>
        <v>0.14219802400020143</v>
      </c>
      <c r="AH338" s="44">
        <f t="shared" si="86"/>
        <v>0.21447317799999865</v>
      </c>
      <c r="AI338" s="44">
        <f t="shared" si="87"/>
        <v>0.21820130299970231</v>
      </c>
      <c r="AJ338" s="46">
        <f t="shared" si="74"/>
        <v>0.2384942710000999</v>
      </c>
      <c r="AL338" s="47">
        <f t="shared" si="68"/>
        <v>4.2844737999999438E-2</v>
      </c>
      <c r="AM338" s="47">
        <f t="shared" si="69"/>
        <v>4.1873385000101848E-2</v>
      </c>
      <c r="AN338" s="47">
        <f t="shared" si="70"/>
        <v>4.7511196999998617E-2</v>
      </c>
      <c r="AO338" s="47">
        <f t="shared" si="71"/>
        <v>2.4491767999698766E-2</v>
      </c>
      <c r="AP338" s="47">
        <f t="shared" si="72"/>
        <v>4.7073071000298228E-2</v>
      </c>
      <c r="AQ338" s="47">
        <f t="shared" si="73"/>
        <v>3.1921146000001954E-2</v>
      </c>
      <c r="AR338" s="48">
        <f t="shared" si="75"/>
        <v>3.482036500000163E-2</v>
      </c>
      <c r="AS338" s="48">
        <f t="shared" si="76"/>
        <v>2.4996926999797608E-2</v>
      </c>
      <c r="AT338" s="48">
        <f t="shared" si="77"/>
        <v>3.6813436000102229E-2</v>
      </c>
      <c r="AU338" s="48">
        <f t="shared" si="78"/>
        <v>2.5091145999802222E-2</v>
      </c>
      <c r="AV338" s="32"/>
      <c r="AW338" s="30"/>
      <c r="AX338" s="32"/>
      <c r="AY338" s="30"/>
      <c r="AZ338" s="32"/>
      <c r="BA338" s="30"/>
      <c r="BB338" s="32"/>
      <c r="BC338" s="30"/>
      <c r="BD338" s="32"/>
      <c r="BE338" s="30"/>
    </row>
    <row r="339" spans="1:57" s="2" customFormat="1" x14ac:dyDescent="0.25">
      <c r="A339" s="10" t="s">
        <v>26</v>
      </c>
      <c r="B339" s="2">
        <v>10</v>
      </c>
      <c r="C339" s="2">
        <v>133</v>
      </c>
      <c r="D339" s="33">
        <v>3.7797209360000998</v>
      </c>
      <c r="E339" s="31">
        <v>3.80550197799993</v>
      </c>
      <c r="F339" s="33">
        <v>3.9819375510001001</v>
      </c>
      <c r="G339" s="31">
        <v>4.0321741130001101</v>
      </c>
      <c r="H339" s="33">
        <v>4.2344666650001201</v>
      </c>
      <c r="I339" s="31">
        <v>4.2823110929998602</v>
      </c>
      <c r="J339" s="33">
        <v>4.3814595819999296</v>
      </c>
      <c r="K339" s="31">
        <v>4.4241457799998898</v>
      </c>
      <c r="L339" s="33">
        <v>4.6296305719997601</v>
      </c>
      <c r="M339" s="31">
        <v>4.67401286299991</v>
      </c>
      <c r="N339" s="33">
        <v>4.9088109869999199</v>
      </c>
      <c r="O339" s="31">
        <v>4.9361673419998597</v>
      </c>
      <c r="P339" s="33">
        <v>5.1488712479999696</v>
      </c>
      <c r="Q339" s="31">
        <v>5.1861983829999101</v>
      </c>
      <c r="R339" s="33">
        <v>5.2833123939999496</v>
      </c>
      <c r="S339" s="31">
        <v>5.3281774460001499</v>
      </c>
      <c r="T339" s="33">
        <v>5.4449647890000898</v>
      </c>
      <c r="U339" s="31">
        <v>5.4832826020001404</v>
      </c>
      <c r="V339" s="33">
        <v>5.6005082810001996</v>
      </c>
      <c r="W339" s="31">
        <v>5.6257584879999696</v>
      </c>
      <c r="X339" s="33"/>
      <c r="Y339" s="31"/>
      <c r="Z339" s="33"/>
      <c r="AA339" s="31"/>
      <c r="AB339" s="33"/>
      <c r="AC339" s="31"/>
      <c r="AD339" s="36">
        <f t="shared" si="82"/>
        <v>1.8460375519998697</v>
      </c>
      <c r="AE339" s="44">
        <f t="shared" si="83"/>
        <v>0.1764355730001701</v>
      </c>
      <c r="AF339" s="44">
        <f t="shared" si="84"/>
        <v>0.20229255200001006</v>
      </c>
      <c r="AG339" s="44">
        <f t="shared" si="85"/>
        <v>9.914848900006934E-2</v>
      </c>
      <c r="AH339" s="44">
        <f t="shared" si="86"/>
        <v>0.20548479199987035</v>
      </c>
      <c r="AI339" s="44">
        <f t="shared" si="87"/>
        <v>0.23479812400000988</v>
      </c>
      <c r="AJ339" s="46">
        <f t="shared" si="74"/>
        <v>0.21270390600010991</v>
      </c>
      <c r="AL339" s="47">
        <f t="shared" si="68"/>
        <v>2.5781041999830112E-2</v>
      </c>
      <c r="AM339" s="47">
        <f t="shared" si="69"/>
        <v>5.0236562000010032E-2</v>
      </c>
      <c r="AN339" s="47">
        <f t="shared" si="70"/>
        <v>4.7844427999740091E-2</v>
      </c>
      <c r="AO339" s="47">
        <f t="shared" si="71"/>
        <v>4.2686197999960207E-2</v>
      </c>
      <c r="AP339" s="47">
        <f t="shared" si="72"/>
        <v>4.4382291000149898E-2</v>
      </c>
      <c r="AQ339" s="47">
        <f t="shared" si="73"/>
        <v>2.7356354999939825E-2</v>
      </c>
      <c r="AR339" s="48">
        <f t="shared" si="75"/>
        <v>3.7327134999940448E-2</v>
      </c>
      <c r="AS339" s="48">
        <f t="shared" si="76"/>
        <v>4.4865052000200301E-2</v>
      </c>
      <c r="AT339" s="48">
        <f t="shared" si="77"/>
        <v>3.8317813000050549E-2</v>
      </c>
      <c r="AU339" s="48">
        <f t="shared" si="78"/>
        <v>2.5250206999769986E-2</v>
      </c>
      <c r="AV339" s="33"/>
      <c r="AW339" s="31"/>
      <c r="AX339" s="33"/>
      <c r="AY339" s="31"/>
      <c r="AZ339" s="33"/>
      <c r="BA339" s="31"/>
      <c r="BB339" s="33"/>
      <c r="BC339" s="31"/>
      <c r="BD339" s="33"/>
      <c r="BE339" s="31"/>
    </row>
    <row r="340" spans="1:57" s="2" customFormat="1" x14ac:dyDescent="0.25">
      <c r="A340" s="10" t="s">
        <v>26</v>
      </c>
      <c r="B340" s="2">
        <v>10</v>
      </c>
      <c r="C340" s="2">
        <v>135</v>
      </c>
      <c r="D340" s="32">
        <v>2.0855306769999502</v>
      </c>
      <c r="E340" s="30">
        <v>2.1281688009998998</v>
      </c>
      <c r="F340" s="32">
        <v>2.3461204159998399</v>
      </c>
      <c r="G340" s="30">
        <v>2.4130886950001602</v>
      </c>
      <c r="H340" s="32">
        <v>2.6181845800001602</v>
      </c>
      <c r="I340" s="30">
        <v>2.6867334879998399</v>
      </c>
      <c r="J340" s="32">
        <v>2.7731986959997799</v>
      </c>
      <c r="K340" s="30">
        <v>2.8175318730000001</v>
      </c>
      <c r="L340" s="32">
        <v>3.0456579669998902</v>
      </c>
      <c r="M340" s="30">
        <v>3.0914850499998399</v>
      </c>
      <c r="N340" s="32">
        <v>3.3148339069998598</v>
      </c>
      <c r="O340" s="30">
        <v>3.36481666500003</v>
      </c>
      <c r="P340" s="32">
        <v>3.5537778610000701</v>
      </c>
      <c r="Q340" s="30">
        <v>3.60279176799986</v>
      </c>
      <c r="R340" s="32">
        <v>3.7205278100000201</v>
      </c>
      <c r="S340" s="30">
        <v>3.7578545810001698</v>
      </c>
      <c r="T340" s="32">
        <v>3.8703797889997902</v>
      </c>
      <c r="U340" s="30">
        <v>3.90031317400007</v>
      </c>
      <c r="V340" s="32">
        <v>3.97503244500012</v>
      </c>
      <c r="W340" s="30">
        <v>4.01923666399989</v>
      </c>
      <c r="X340" s="32"/>
      <c r="Y340" s="30"/>
      <c r="Z340" s="32"/>
      <c r="AA340" s="30"/>
      <c r="AB340" s="32"/>
      <c r="AC340" s="30"/>
      <c r="AD340" s="36">
        <f t="shared" si="82"/>
        <v>1.9337059869999398</v>
      </c>
      <c r="AE340" s="44">
        <f t="shared" si="83"/>
        <v>0.21795161499994009</v>
      </c>
      <c r="AF340" s="44">
        <f t="shared" si="84"/>
        <v>0.20509588499999998</v>
      </c>
      <c r="AG340" s="44">
        <f t="shared" si="85"/>
        <v>8.6465207999939953E-2</v>
      </c>
      <c r="AH340" s="44">
        <f t="shared" si="86"/>
        <v>0.22812609399989014</v>
      </c>
      <c r="AI340" s="44">
        <f t="shared" si="87"/>
        <v>0.22334885700001994</v>
      </c>
      <c r="AJ340" s="46">
        <f t="shared" si="74"/>
        <v>0.18896119600004013</v>
      </c>
      <c r="AL340" s="47">
        <f t="shared" si="68"/>
        <v>4.2638123999949595E-2</v>
      </c>
      <c r="AM340" s="47">
        <f t="shared" si="69"/>
        <v>6.6968279000320319E-2</v>
      </c>
      <c r="AN340" s="47">
        <f t="shared" si="70"/>
        <v>6.854890799967972E-2</v>
      </c>
      <c r="AO340" s="47">
        <f t="shared" si="71"/>
        <v>4.4333177000220214E-2</v>
      </c>
      <c r="AP340" s="47">
        <f t="shared" si="72"/>
        <v>4.5827082999949642E-2</v>
      </c>
      <c r="AQ340" s="47">
        <f t="shared" si="73"/>
        <v>4.9982758000170158E-2</v>
      </c>
      <c r="AR340" s="48">
        <f t="shared" si="75"/>
        <v>4.9013906999789913E-2</v>
      </c>
      <c r="AS340" s="48">
        <f t="shared" si="76"/>
        <v>3.7326771000149694E-2</v>
      </c>
      <c r="AT340" s="48">
        <f t="shared" si="77"/>
        <v>2.9933385000279866E-2</v>
      </c>
      <c r="AU340" s="48">
        <f t="shared" si="78"/>
        <v>4.4204218999770006E-2</v>
      </c>
      <c r="AV340" s="32"/>
      <c r="AW340" s="30"/>
      <c r="AX340" s="32"/>
      <c r="AY340" s="30"/>
      <c r="AZ340" s="32"/>
      <c r="BA340" s="30"/>
      <c r="BB340" s="32"/>
      <c r="BC340" s="30"/>
      <c r="BD340" s="32"/>
      <c r="BE340" s="30"/>
    </row>
    <row r="341" spans="1:57" s="2" customFormat="1" x14ac:dyDescent="0.25">
      <c r="A341" s="10" t="s">
        <v>26</v>
      </c>
      <c r="B341" s="2">
        <v>10</v>
      </c>
      <c r="C341" s="2">
        <v>136</v>
      </c>
      <c r="D341" s="33">
        <v>2.33220499300023</v>
      </c>
      <c r="E341" s="31">
        <v>2.3758881600001498</v>
      </c>
      <c r="F341" s="33">
        <v>2.6176254010001601</v>
      </c>
      <c r="G341" s="31">
        <v>2.6620126950001501</v>
      </c>
      <c r="H341" s="33">
        <v>2.8798409220003101</v>
      </c>
      <c r="I341" s="31">
        <v>2.9356420680000999</v>
      </c>
      <c r="J341" s="33">
        <v>3.0399519640000099</v>
      </c>
      <c r="K341" s="31">
        <v>3.0782846199999701</v>
      </c>
      <c r="L341" s="33">
        <v>3.3071484219999498</v>
      </c>
      <c r="M341" s="31">
        <v>3.3400718080001699</v>
      </c>
      <c r="N341" s="33">
        <v>3.59119326600011</v>
      </c>
      <c r="O341" s="31">
        <v>3.6256890480003601</v>
      </c>
      <c r="P341" s="33">
        <v>3.9124182670002399</v>
      </c>
      <c r="Q341" s="31">
        <v>3.9585569119999402</v>
      </c>
      <c r="R341" s="33">
        <v>4.0613908190002803</v>
      </c>
      <c r="S341" s="31">
        <v>4.10104826600036</v>
      </c>
      <c r="T341" s="33">
        <v>4.2325201940002399</v>
      </c>
      <c r="U341" s="31">
        <v>4.2563438390002304</v>
      </c>
      <c r="V341" s="33">
        <v>4.3742072770000897</v>
      </c>
      <c r="W341" s="31">
        <v>4.3987660790003202</v>
      </c>
      <c r="X341" s="33"/>
      <c r="Y341" s="31"/>
      <c r="Z341" s="33"/>
      <c r="AA341" s="31"/>
      <c r="AB341" s="33"/>
      <c r="AC341" s="31"/>
      <c r="AD341" s="36">
        <f t="shared" si="82"/>
        <v>2.0665610860000903</v>
      </c>
      <c r="AE341" s="44">
        <f t="shared" si="83"/>
        <v>0.24173724100001026</v>
      </c>
      <c r="AF341" s="44">
        <f t="shared" si="84"/>
        <v>0.21782822700015991</v>
      </c>
      <c r="AG341" s="44">
        <f t="shared" si="85"/>
        <v>0.10430989599991003</v>
      </c>
      <c r="AH341" s="44">
        <f t="shared" si="86"/>
        <v>0.2288638019999798</v>
      </c>
      <c r="AI341" s="44">
        <f t="shared" si="87"/>
        <v>0.25112145799994012</v>
      </c>
      <c r="AJ341" s="46">
        <f t="shared" si="74"/>
        <v>0.2867292189998798</v>
      </c>
      <c r="AL341" s="47">
        <f t="shared" si="68"/>
        <v>4.3683166999919809E-2</v>
      </c>
      <c r="AM341" s="47">
        <f t="shared" si="69"/>
        <v>4.4387293999990085E-2</v>
      </c>
      <c r="AN341" s="47">
        <f t="shared" si="70"/>
        <v>5.5801145999789803E-2</v>
      </c>
      <c r="AO341" s="47">
        <f t="shared" si="71"/>
        <v>3.8332655999960163E-2</v>
      </c>
      <c r="AP341" s="47">
        <f t="shared" si="72"/>
        <v>3.2923386000220045E-2</v>
      </c>
      <c r="AQ341" s="47">
        <f t="shared" si="73"/>
        <v>3.4495782000250053E-2</v>
      </c>
      <c r="AR341" s="48">
        <f t="shared" si="75"/>
        <v>4.6138644999700329E-2</v>
      </c>
      <c r="AS341" s="48">
        <f t="shared" si="76"/>
        <v>3.9657447000079671E-2</v>
      </c>
      <c r="AT341" s="48">
        <f t="shared" si="77"/>
        <v>2.3823644999990456E-2</v>
      </c>
      <c r="AU341" s="48">
        <f t="shared" si="78"/>
        <v>2.4558802000230529E-2</v>
      </c>
      <c r="AV341" s="33"/>
      <c r="AW341" s="31"/>
      <c r="AX341" s="33"/>
      <c r="AY341" s="31"/>
      <c r="AZ341" s="33"/>
      <c r="BA341" s="31"/>
      <c r="BB341" s="33"/>
      <c r="BC341" s="31"/>
      <c r="BD341" s="33"/>
      <c r="BE341" s="31"/>
    </row>
    <row r="342" spans="1:57" s="2" customFormat="1" x14ac:dyDescent="0.25">
      <c r="A342" s="10" t="s">
        <v>26</v>
      </c>
      <c r="B342" s="2">
        <v>10</v>
      </c>
      <c r="C342" s="2">
        <v>137</v>
      </c>
      <c r="D342" s="32">
        <v>1.30878093499995</v>
      </c>
      <c r="E342" s="30">
        <v>1.3262430719996701</v>
      </c>
      <c r="F342" s="32">
        <v>1.54827635299989</v>
      </c>
      <c r="G342" s="30">
        <v>1.5852994249999</v>
      </c>
      <c r="H342" s="32">
        <v>1.82671395599982</v>
      </c>
      <c r="I342" s="30">
        <v>1.8701571859996799</v>
      </c>
      <c r="J342" s="32">
        <v>1.9684396329998799</v>
      </c>
      <c r="K342" s="30">
        <v>2.0135308310000202</v>
      </c>
      <c r="L342" s="32">
        <v>2.2705901549998</v>
      </c>
      <c r="M342" s="30">
        <v>2.3343594240000098</v>
      </c>
      <c r="N342" s="32">
        <v>2.56546999900001</v>
      </c>
      <c r="O342" s="30">
        <v>2.6076410399996299</v>
      </c>
      <c r="P342" s="32">
        <v>2.8370070299997598</v>
      </c>
      <c r="Q342" s="30">
        <v>2.88170963199991</v>
      </c>
      <c r="R342" s="32">
        <v>2.9987597369999999</v>
      </c>
      <c r="S342" s="30">
        <v>3.03641848699999</v>
      </c>
      <c r="T342" s="32">
        <v>3.15234213299982</v>
      </c>
      <c r="U342" s="30">
        <v>3.1912290079999299</v>
      </c>
      <c r="V342" s="32">
        <v>3.3086240609995898</v>
      </c>
      <c r="W342" s="30">
        <v>3.3455902579999002</v>
      </c>
      <c r="X342" s="32"/>
      <c r="Y342" s="30"/>
      <c r="Z342" s="32"/>
      <c r="AA342" s="30"/>
      <c r="AB342" s="32"/>
      <c r="AC342" s="30"/>
      <c r="AD342" s="36">
        <f t="shared" si="82"/>
        <v>2.0368093229999502</v>
      </c>
      <c r="AE342" s="44">
        <f t="shared" si="83"/>
        <v>0.22203328100021991</v>
      </c>
      <c r="AF342" s="44">
        <f t="shared" si="84"/>
        <v>0.24141453099992005</v>
      </c>
      <c r="AG342" s="44">
        <f t="shared" si="85"/>
        <v>9.8282447000199946E-2</v>
      </c>
      <c r="AH342" s="44">
        <f t="shared" si="86"/>
        <v>0.25705932399977982</v>
      </c>
      <c r="AI342" s="44">
        <f t="shared" si="87"/>
        <v>0.23111057500000021</v>
      </c>
      <c r="AJ342" s="46">
        <f t="shared" si="74"/>
        <v>0.22936599000012992</v>
      </c>
      <c r="AL342" s="47">
        <f t="shared" si="68"/>
        <v>1.7462136999720101E-2</v>
      </c>
      <c r="AM342" s="47">
        <f t="shared" si="69"/>
        <v>3.7023072000009982E-2</v>
      </c>
      <c r="AN342" s="47">
        <f t="shared" si="70"/>
        <v>4.3443229999859945E-2</v>
      </c>
      <c r="AO342" s="47">
        <f t="shared" si="71"/>
        <v>4.5091198000140276E-2</v>
      </c>
      <c r="AP342" s="47">
        <f t="shared" si="72"/>
        <v>6.3769269000209849E-2</v>
      </c>
      <c r="AQ342" s="47">
        <f t="shared" si="73"/>
        <v>4.217104099961988E-2</v>
      </c>
      <c r="AR342" s="48">
        <f t="shared" si="75"/>
        <v>4.4702602000150193E-2</v>
      </c>
      <c r="AS342" s="48">
        <f t="shared" si="76"/>
        <v>3.7658749999990082E-2</v>
      </c>
      <c r="AT342" s="48">
        <f t="shared" si="77"/>
        <v>3.88868750001099E-2</v>
      </c>
      <c r="AU342" s="48">
        <f t="shared" si="78"/>
        <v>3.6966197000310341E-2</v>
      </c>
      <c r="AV342" s="32"/>
      <c r="AW342" s="30"/>
      <c r="AX342" s="32"/>
      <c r="AY342" s="30"/>
      <c r="AZ342" s="32"/>
      <c r="BA342" s="30"/>
      <c r="BB342" s="32"/>
      <c r="BC342" s="30"/>
      <c r="BD342" s="32"/>
      <c r="BE342" s="30"/>
    </row>
    <row r="343" spans="1:57" s="2" customFormat="1" x14ac:dyDescent="0.25">
      <c r="A343" s="10" t="s">
        <v>26</v>
      </c>
      <c r="B343" s="2">
        <v>10</v>
      </c>
      <c r="C343" s="2">
        <v>138</v>
      </c>
      <c r="D343" s="33">
        <v>0.90463733900014598</v>
      </c>
      <c r="E343" s="31">
        <v>0.95984427100029202</v>
      </c>
      <c r="F343" s="33">
        <v>1.1862265640002001</v>
      </c>
      <c r="G343" s="31">
        <v>1.221529895</v>
      </c>
      <c r="H343" s="33">
        <v>1.45072520800022</v>
      </c>
      <c r="I343" s="31">
        <v>1.49495015499996</v>
      </c>
      <c r="J343" s="33">
        <v>1.58131791599998</v>
      </c>
      <c r="K343" s="31">
        <v>1.6259384899999501</v>
      </c>
      <c r="L343" s="33">
        <v>1.84385447800013</v>
      </c>
      <c r="M343" s="31">
        <v>1.8879383319999701</v>
      </c>
      <c r="N343" s="33">
        <v>2.11717520599995</v>
      </c>
      <c r="O343" s="31">
        <v>2.1493960410002702</v>
      </c>
      <c r="P343" s="33">
        <v>2.3994281250002101</v>
      </c>
      <c r="Q343" s="31">
        <v>2.4237442210001001</v>
      </c>
      <c r="R343" s="33">
        <v>2.5388829170001301</v>
      </c>
      <c r="S343" s="31">
        <v>2.5657717710000698</v>
      </c>
      <c r="T343" s="33">
        <v>2.7089733840002701</v>
      </c>
      <c r="U343" s="31">
        <v>2.7318910399999301</v>
      </c>
      <c r="V343" s="33">
        <v>2.8446269260002701</v>
      </c>
      <c r="W343" s="31">
        <v>2.8864363530001298</v>
      </c>
      <c r="X343" s="33"/>
      <c r="Y343" s="31"/>
      <c r="Z343" s="33"/>
      <c r="AA343" s="31"/>
      <c r="AB343" s="33"/>
      <c r="AC343" s="31"/>
      <c r="AD343" s="36">
        <f t="shared" si="82"/>
        <v>1.9817990139999839</v>
      </c>
      <c r="AE343" s="44">
        <f t="shared" si="83"/>
        <v>0.22638229299990809</v>
      </c>
      <c r="AF343" s="44">
        <f t="shared" si="84"/>
        <v>0.22919531300022</v>
      </c>
      <c r="AG343" s="44">
        <f t="shared" si="85"/>
        <v>8.6367761000019971E-2</v>
      </c>
      <c r="AH343" s="44">
        <f t="shared" si="86"/>
        <v>0.21791598800017997</v>
      </c>
      <c r="AI343" s="44">
        <f t="shared" si="87"/>
        <v>0.22923687399997994</v>
      </c>
      <c r="AJ343" s="46">
        <f t="shared" si="74"/>
        <v>0.25003208399993992</v>
      </c>
      <c r="AL343" s="47">
        <f t="shared" si="68"/>
        <v>5.5206932000146036E-2</v>
      </c>
      <c r="AM343" s="47">
        <f t="shared" si="69"/>
        <v>3.5303330999799876E-2</v>
      </c>
      <c r="AN343" s="47">
        <f t="shared" si="70"/>
        <v>4.422494699974E-2</v>
      </c>
      <c r="AO343" s="47">
        <f t="shared" si="71"/>
        <v>4.4620573999970103E-2</v>
      </c>
      <c r="AP343" s="47">
        <f t="shared" si="72"/>
        <v>4.408385399984005E-2</v>
      </c>
      <c r="AQ343" s="47">
        <f t="shared" si="73"/>
        <v>3.2220835000320136E-2</v>
      </c>
      <c r="AR343" s="48">
        <f t="shared" si="75"/>
        <v>2.4316095999890042E-2</v>
      </c>
      <c r="AS343" s="48">
        <f t="shared" si="76"/>
        <v>2.6888853999939677E-2</v>
      </c>
      <c r="AT343" s="48">
        <f t="shared" si="77"/>
        <v>2.2917655999660003E-2</v>
      </c>
      <c r="AU343" s="48">
        <f t="shared" si="78"/>
        <v>4.1809426999859678E-2</v>
      </c>
      <c r="AV343" s="33"/>
      <c r="AW343" s="31"/>
      <c r="AX343" s="33"/>
      <c r="AY343" s="31"/>
      <c r="AZ343" s="33"/>
      <c r="BA343" s="31"/>
      <c r="BB343" s="33"/>
      <c r="BC343" s="31"/>
      <c r="BD343" s="33"/>
      <c r="BE343" s="31"/>
    </row>
    <row r="344" spans="1:57" s="2" customFormat="1" x14ac:dyDescent="0.25">
      <c r="A344" s="10" t="s">
        <v>26</v>
      </c>
      <c r="B344" s="2">
        <v>10</v>
      </c>
      <c r="C344" s="2">
        <v>139</v>
      </c>
      <c r="D344" s="32">
        <v>6.7327506729998197</v>
      </c>
      <c r="E344" s="30">
        <v>6.7764619250001399</v>
      </c>
      <c r="F344" s="32">
        <v>6.9992342149998796</v>
      </c>
      <c r="G344" s="30">
        <v>7.0255370810000297</v>
      </c>
      <c r="H344" s="32">
        <v>7.2313190579998201</v>
      </c>
      <c r="I344" s="30">
        <v>7.2639922369999104</v>
      </c>
      <c r="J344" s="32">
        <v>7.3635574969998698</v>
      </c>
      <c r="K344" s="30">
        <v>7.4064083819998796</v>
      </c>
      <c r="L344" s="32">
        <v>7.6076207249998298</v>
      </c>
      <c r="M344" s="30">
        <v>7.6326952570002504</v>
      </c>
      <c r="N344" s="32">
        <v>7.8355546839998098</v>
      </c>
      <c r="O344" s="30">
        <v>7.8717853090001801</v>
      </c>
      <c r="P344" s="32">
        <v>8.0881549450000403</v>
      </c>
      <c r="Q344" s="30">
        <v>8.1121024439999001</v>
      </c>
      <c r="R344" s="32">
        <v>8.2241464540002198</v>
      </c>
      <c r="S344" s="30">
        <v>8.2531095800000003</v>
      </c>
      <c r="T344" s="32">
        <v>8.3804601530000493</v>
      </c>
      <c r="U344" s="30">
        <v>8.4060357260000202</v>
      </c>
      <c r="V344" s="32">
        <v>8.4930240580001701</v>
      </c>
      <c r="W344" s="30">
        <v>8.5250993210001909</v>
      </c>
      <c r="X344" s="32"/>
      <c r="Y344" s="30"/>
      <c r="Z344" s="32"/>
      <c r="AA344" s="30"/>
      <c r="AB344" s="32"/>
      <c r="AC344" s="30"/>
      <c r="AD344" s="36">
        <f t="shared" si="82"/>
        <v>1.7923486480003712</v>
      </c>
      <c r="AE344" s="44">
        <f t="shared" si="83"/>
        <v>0.22277228999973975</v>
      </c>
      <c r="AF344" s="44">
        <f t="shared" si="84"/>
        <v>0.20578197699979039</v>
      </c>
      <c r="AG344" s="44">
        <f t="shared" si="85"/>
        <v>9.9565259999959466E-2</v>
      </c>
      <c r="AH344" s="44">
        <f t="shared" si="86"/>
        <v>0.20121234299995017</v>
      </c>
      <c r="AI344" s="44">
        <f t="shared" si="87"/>
        <v>0.20285942699955939</v>
      </c>
      <c r="AJ344" s="46">
        <f t="shared" si="74"/>
        <v>0.21636963599986014</v>
      </c>
      <c r="AL344" s="47">
        <f t="shared" si="68"/>
        <v>4.3711252000320222E-2</v>
      </c>
      <c r="AM344" s="47">
        <f t="shared" si="69"/>
        <v>2.6302866000150082E-2</v>
      </c>
      <c r="AN344" s="47">
        <f t="shared" si="70"/>
        <v>3.2673179000090258E-2</v>
      </c>
      <c r="AO344" s="47">
        <f t="shared" si="71"/>
        <v>4.2850885000009775E-2</v>
      </c>
      <c r="AP344" s="47">
        <f t="shared" si="72"/>
        <v>2.5074532000420646E-2</v>
      </c>
      <c r="AQ344" s="47">
        <f t="shared" si="73"/>
        <v>3.6230625000370331E-2</v>
      </c>
      <c r="AR344" s="48">
        <f t="shared" si="75"/>
        <v>2.3947498999859818E-2</v>
      </c>
      <c r="AS344" s="48">
        <f t="shared" si="76"/>
        <v>2.8963125999780459E-2</v>
      </c>
      <c r="AT344" s="48">
        <f t="shared" si="77"/>
        <v>2.557557299997093E-2</v>
      </c>
      <c r="AU344" s="48">
        <f t="shared" si="78"/>
        <v>3.2075263000020726E-2</v>
      </c>
      <c r="AV344" s="32"/>
      <c r="AW344" s="30"/>
      <c r="AX344" s="32"/>
      <c r="AY344" s="30"/>
      <c r="AZ344" s="32"/>
      <c r="BA344" s="30"/>
      <c r="BB344" s="32"/>
      <c r="BC344" s="30"/>
      <c r="BD344" s="32"/>
      <c r="BE344" s="30"/>
    </row>
    <row r="345" spans="1:57" s="2" customFormat="1" x14ac:dyDescent="0.25">
      <c r="A345" s="10" t="s">
        <v>26</v>
      </c>
      <c r="B345" s="2">
        <v>10</v>
      </c>
      <c r="C345" s="2">
        <v>140</v>
      </c>
      <c r="D345" s="33">
        <v>1.60975452899992</v>
      </c>
      <c r="E345" s="31">
        <v>1.6337633329999299</v>
      </c>
      <c r="F345" s="33">
        <v>1.8232741140000099</v>
      </c>
      <c r="G345" s="31">
        <v>1.84795499900019</v>
      </c>
      <c r="H345" s="33">
        <v>2.0774343210000499</v>
      </c>
      <c r="I345" s="31">
        <v>2.1102307280002601</v>
      </c>
      <c r="J345" s="33">
        <v>2.1960227059998898</v>
      </c>
      <c r="K345" s="31">
        <v>2.2292032800000898</v>
      </c>
      <c r="L345" s="33">
        <v>2.4797944249999002</v>
      </c>
      <c r="M345" s="31">
        <v>2.5143675499998599</v>
      </c>
      <c r="N345" s="33">
        <v>2.75964005100013</v>
      </c>
      <c r="O345" s="31">
        <v>2.7882155199999898</v>
      </c>
      <c r="P345" s="33">
        <v>3.0177483299998999</v>
      </c>
      <c r="Q345" s="31">
        <v>3.0496440090000698</v>
      </c>
      <c r="R345" s="33">
        <v>3.1549315080001099</v>
      </c>
      <c r="S345" s="31">
        <v>3.1919312489999299</v>
      </c>
      <c r="T345" s="33">
        <v>3.2793295810001801</v>
      </c>
      <c r="U345" s="31">
        <v>3.32309937399986</v>
      </c>
      <c r="V345" s="33">
        <v>3.4266264040002099</v>
      </c>
      <c r="W345" s="31">
        <v>3.47756770600017</v>
      </c>
      <c r="X345" s="33"/>
      <c r="Y345" s="31"/>
      <c r="Z345" s="33"/>
      <c r="AA345" s="31"/>
      <c r="AB345" s="33"/>
      <c r="AC345" s="31"/>
      <c r="AD345" s="36">
        <f t="shared" si="82"/>
        <v>1.86781317700025</v>
      </c>
      <c r="AE345" s="44">
        <f t="shared" si="83"/>
        <v>0.18951078100008001</v>
      </c>
      <c r="AF345" s="44">
        <f t="shared" si="84"/>
        <v>0.22947932199985988</v>
      </c>
      <c r="AG345" s="44">
        <f t="shared" si="85"/>
        <v>8.5791977999629676E-2</v>
      </c>
      <c r="AH345" s="44">
        <f t="shared" si="86"/>
        <v>0.25059114499981039</v>
      </c>
      <c r="AI345" s="44">
        <f t="shared" si="87"/>
        <v>0.24527250100027009</v>
      </c>
      <c r="AJ345" s="46">
        <f t="shared" si="74"/>
        <v>0.2295328099999101</v>
      </c>
      <c r="AL345" s="47">
        <f t="shared" si="68"/>
        <v>2.4008804000009931E-2</v>
      </c>
      <c r="AM345" s="47">
        <f t="shared" si="69"/>
        <v>2.4680885000180064E-2</v>
      </c>
      <c r="AN345" s="47">
        <f t="shared" si="70"/>
        <v>3.2796407000210248E-2</v>
      </c>
      <c r="AO345" s="47">
        <f t="shared" si="71"/>
        <v>3.3180574000200025E-2</v>
      </c>
      <c r="AP345" s="47">
        <f t="shared" si="72"/>
        <v>3.4573124999959681E-2</v>
      </c>
      <c r="AQ345" s="47">
        <f t="shared" si="73"/>
        <v>2.8575468999859854E-2</v>
      </c>
      <c r="AR345" s="48">
        <f t="shared" si="75"/>
        <v>3.1895679000169874E-2</v>
      </c>
      <c r="AS345" s="48">
        <f t="shared" si="76"/>
        <v>3.6999740999819952E-2</v>
      </c>
      <c r="AT345" s="48">
        <f t="shared" si="77"/>
        <v>4.3769792999679868E-2</v>
      </c>
      <c r="AU345" s="48">
        <f t="shared" si="78"/>
        <v>5.0941301999960054E-2</v>
      </c>
      <c r="AV345" s="33"/>
      <c r="AW345" s="31"/>
      <c r="AX345" s="33"/>
      <c r="AY345" s="31"/>
      <c r="AZ345" s="33"/>
      <c r="BA345" s="31"/>
      <c r="BB345" s="33"/>
      <c r="BC345" s="31"/>
      <c r="BD345" s="33"/>
      <c r="BE345" s="31"/>
    </row>
    <row r="346" spans="1:57" s="2" customFormat="1" x14ac:dyDescent="0.25">
      <c r="A346" s="10" t="s">
        <v>26</v>
      </c>
      <c r="B346" s="2">
        <v>10</v>
      </c>
      <c r="C346" s="2">
        <v>141</v>
      </c>
      <c r="D346" s="32">
        <v>3.47847010399982</v>
      </c>
      <c r="E346" s="30">
        <v>3.5187445839997</v>
      </c>
      <c r="F346" s="32">
        <v>3.7094225539999499</v>
      </c>
      <c r="G346" s="30">
        <v>3.73259422000001</v>
      </c>
      <c r="H346" s="32">
        <v>3.92113692799966</v>
      </c>
      <c r="I346" s="30">
        <v>3.9584509389996998</v>
      </c>
      <c r="J346" s="32">
        <v>4.0605813549996101</v>
      </c>
      <c r="K346" s="30">
        <v>4.1015399499997303</v>
      </c>
      <c r="L346" s="32">
        <v>4.3146522429997196</v>
      </c>
      <c r="M346" s="30">
        <v>4.35121625199963</v>
      </c>
      <c r="N346" s="32">
        <v>4.5541815120000102</v>
      </c>
      <c r="O346" s="30">
        <v>4.59061812799973</v>
      </c>
      <c r="P346" s="32">
        <v>4.8068370839996497</v>
      </c>
      <c r="Q346" s="30">
        <v>4.8510248459997403</v>
      </c>
      <c r="R346" s="32">
        <v>4.9492149489997201</v>
      </c>
      <c r="S346" s="30">
        <v>4.9940230219999604</v>
      </c>
      <c r="T346" s="32">
        <v>5.10659234499962</v>
      </c>
      <c r="U346" s="30">
        <v>5.1483051579998502</v>
      </c>
      <c r="V346" s="32">
        <v>5.27832911599989</v>
      </c>
      <c r="W346" s="30">
        <v>5.2908810959997901</v>
      </c>
      <c r="X346" s="32"/>
      <c r="Y346" s="30"/>
      <c r="Z346" s="32"/>
      <c r="AA346" s="30"/>
      <c r="AB346" s="32"/>
      <c r="AC346" s="30"/>
      <c r="AD346" s="36">
        <f t="shared" si="82"/>
        <v>1.81241099199997</v>
      </c>
      <c r="AE346" s="44">
        <f t="shared" si="83"/>
        <v>0.19067797000024989</v>
      </c>
      <c r="AF346" s="44">
        <f t="shared" si="84"/>
        <v>0.18854270799965001</v>
      </c>
      <c r="AG346" s="44">
        <f t="shared" si="85"/>
        <v>0.10213041599991035</v>
      </c>
      <c r="AH346" s="44">
        <f t="shared" si="86"/>
        <v>0.21311229299998935</v>
      </c>
      <c r="AI346" s="44">
        <f t="shared" si="87"/>
        <v>0.20296526000038018</v>
      </c>
      <c r="AJ346" s="46">
        <f t="shared" si="74"/>
        <v>0.21621895599991969</v>
      </c>
      <c r="AL346" s="47">
        <f t="shared" si="68"/>
        <v>4.0274479999879986E-2</v>
      </c>
      <c r="AM346" s="47">
        <f t="shared" si="69"/>
        <v>2.3171666000060043E-2</v>
      </c>
      <c r="AN346" s="47">
        <f t="shared" si="70"/>
        <v>3.7314011000039837E-2</v>
      </c>
      <c r="AO346" s="47">
        <f t="shared" si="71"/>
        <v>4.0958595000120113E-2</v>
      </c>
      <c r="AP346" s="47">
        <f t="shared" si="72"/>
        <v>3.6564008999910413E-2</v>
      </c>
      <c r="AQ346" s="47">
        <f t="shared" si="73"/>
        <v>3.6436615999719812E-2</v>
      </c>
      <c r="AR346" s="48">
        <f t="shared" si="75"/>
        <v>4.4187762000090558E-2</v>
      </c>
      <c r="AS346" s="48">
        <f t="shared" si="76"/>
        <v>4.4808073000240256E-2</v>
      </c>
      <c r="AT346" s="48">
        <f t="shared" si="77"/>
        <v>4.171281300023022E-2</v>
      </c>
      <c r="AU346" s="48">
        <f t="shared" si="78"/>
        <v>1.2551979999900098E-2</v>
      </c>
      <c r="AV346" s="32"/>
      <c r="AW346" s="30"/>
      <c r="AX346" s="32"/>
      <c r="AY346" s="30"/>
      <c r="AZ346" s="32"/>
      <c r="BA346" s="30"/>
      <c r="BB346" s="32"/>
      <c r="BC346" s="30"/>
      <c r="BD346" s="32"/>
      <c r="BE346" s="30"/>
    </row>
    <row r="347" spans="1:57" s="2" customFormat="1" x14ac:dyDescent="0.25">
      <c r="A347" s="10" t="s">
        <v>26</v>
      </c>
      <c r="B347" s="2">
        <v>10</v>
      </c>
      <c r="C347" s="2">
        <v>142</v>
      </c>
      <c r="D347" s="33">
        <v>0.61524364200022297</v>
      </c>
      <c r="E347" s="31">
        <v>0.65745421800011095</v>
      </c>
      <c r="F347" s="33">
        <v>0.87904968700013297</v>
      </c>
      <c r="G347" s="31">
        <v>0.90732869700013896</v>
      </c>
      <c r="H347" s="33">
        <v>1.10707583300018</v>
      </c>
      <c r="I347" s="31">
        <v>1.15698864400019</v>
      </c>
      <c r="J347" s="33">
        <v>1.26211775999991</v>
      </c>
      <c r="K347" s="31">
        <v>1.28814635300022</v>
      </c>
      <c r="L347" s="33">
        <v>1.5285535920002</v>
      </c>
      <c r="M347" s="31">
        <v>1.5733561450001601</v>
      </c>
      <c r="N347" s="33">
        <v>1.7880155180000601</v>
      </c>
      <c r="O347" s="31">
        <v>1.83464432200025</v>
      </c>
      <c r="P347" s="33">
        <v>2.07461171600016</v>
      </c>
      <c r="Q347" s="31">
        <v>2.1088093210000798</v>
      </c>
      <c r="R347" s="33">
        <v>2.208129998</v>
      </c>
      <c r="S347" s="31">
        <v>2.2515668210003201</v>
      </c>
      <c r="T347" s="33">
        <v>2.356012706</v>
      </c>
      <c r="U347" s="31">
        <v>2.3821877059999599</v>
      </c>
      <c r="V347" s="33">
        <v>2.4883360399999201</v>
      </c>
      <c r="W347" s="31">
        <v>2.5130222900002002</v>
      </c>
      <c r="X347" s="33"/>
      <c r="Y347" s="31"/>
      <c r="Z347" s="33"/>
      <c r="AA347" s="31"/>
      <c r="AB347" s="33"/>
      <c r="AC347" s="31"/>
      <c r="AD347" s="36">
        <f t="shared" si="82"/>
        <v>1.8977786479999772</v>
      </c>
      <c r="AE347" s="44">
        <f t="shared" si="83"/>
        <v>0.22159546900002203</v>
      </c>
      <c r="AF347" s="44">
        <f t="shared" si="84"/>
        <v>0.19974713600004101</v>
      </c>
      <c r="AG347" s="44">
        <f t="shared" si="85"/>
        <v>0.10512911599972008</v>
      </c>
      <c r="AH347" s="44">
        <f t="shared" si="86"/>
        <v>0.24040723899998007</v>
      </c>
      <c r="AI347" s="44">
        <f t="shared" si="87"/>
        <v>0.21465937299990001</v>
      </c>
      <c r="AJ347" s="46">
        <f t="shared" si="74"/>
        <v>0.23996739399991007</v>
      </c>
      <c r="AL347" s="47">
        <f t="shared" si="68"/>
        <v>4.2210575999887978E-2</v>
      </c>
      <c r="AM347" s="47">
        <f t="shared" si="69"/>
        <v>2.8279010000005989E-2</v>
      </c>
      <c r="AN347" s="47">
        <f t="shared" si="70"/>
        <v>4.9912811000009993E-2</v>
      </c>
      <c r="AO347" s="47">
        <f t="shared" si="71"/>
        <v>2.6028593000309908E-2</v>
      </c>
      <c r="AP347" s="47">
        <f t="shared" si="72"/>
        <v>4.4802552999960055E-2</v>
      </c>
      <c r="AQ347" s="47">
        <f t="shared" si="73"/>
        <v>4.6628804000189872E-2</v>
      </c>
      <c r="AR347" s="48">
        <f t="shared" si="75"/>
        <v>3.4197604999919751E-2</v>
      </c>
      <c r="AS347" s="48">
        <f t="shared" si="76"/>
        <v>4.3436823000320146E-2</v>
      </c>
      <c r="AT347" s="48">
        <f t="shared" si="77"/>
        <v>2.6174999999959869E-2</v>
      </c>
      <c r="AU347" s="48">
        <f t="shared" si="78"/>
        <v>2.4686250000280019E-2</v>
      </c>
      <c r="AV347" s="33"/>
      <c r="AW347" s="31"/>
      <c r="AX347" s="33"/>
      <c r="AY347" s="31"/>
      <c r="AZ347" s="33"/>
      <c r="BA347" s="31"/>
      <c r="BB347" s="33"/>
      <c r="BC347" s="31"/>
      <c r="BD347" s="33"/>
      <c r="BE347" s="31"/>
    </row>
    <row r="348" spans="1:57" s="2" customFormat="1" x14ac:dyDescent="0.25">
      <c r="A348" s="10" t="s">
        <v>26</v>
      </c>
      <c r="B348" s="2">
        <v>10</v>
      </c>
      <c r="C348" s="2">
        <v>143</v>
      </c>
      <c r="D348" s="32">
        <v>2.7410501479998799</v>
      </c>
      <c r="E348" s="30">
        <v>2.78489610099995</v>
      </c>
      <c r="F348" s="32">
        <v>2.9906331209999699</v>
      </c>
      <c r="G348" s="30">
        <v>3.0226597400000998</v>
      </c>
      <c r="H348" s="32">
        <v>3.2167435900000698</v>
      </c>
      <c r="I348" s="30">
        <v>3.2611430770002698</v>
      </c>
      <c r="J348" s="32">
        <v>3.3571069270001299</v>
      </c>
      <c r="K348" s="30">
        <v>3.4033191140001602</v>
      </c>
      <c r="L348" s="32">
        <v>3.6212793720001102</v>
      </c>
      <c r="M348" s="30">
        <v>3.6534057819999299</v>
      </c>
      <c r="N348" s="32">
        <v>3.8689001550001101</v>
      </c>
      <c r="O348" s="30">
        <v>3.9149145830001499</v>
      </c>
      <c r="P348" s="32">
        <v>4.1805986980002601</v>
      </c>
      <c r="Q348" s="30">
        <v>4.2125120300001901</v>
      </c>
      <c r="R348" s="32">
        <v>4.3273433320000496</v>
      </c>
      <c r="S348" s="30">
        <v>4.3558668220002801</v>
      </c>
      <c r="T348" s="32">
        <v>4.4733941650001698</v>
      </c>
      <c r="U348" s="30">
        <v>4.5096369779998797</v>
      </c>
      <c r="V348" s="32">
        <v>4.6269724470002904</v>
      </c>
      <c r="W348" s="30">
        <v>4.6540666139999303</v>
      </c>
      <c r="X348" s="32"/>
      <c r="Y348" s="30"/>
      <c r="Z348" s="32"/>
      <c r="AA348" s="30"/>
      <c r="AB348" s="32"/>
      <c r="AC348" s="30"/>
      <c r="AD348" s="36">
        <f t="shared" si="82"/>
        <v>1.9130164660000504</v>
      </c>
      <c r="AE348" s="44">
        <f t="shared" si="83"/>
        <v>0.20573702000001992</v>
      </c>
      <c r="AF348" s="44">
        <f t="shared" si="84"/>
        <v>0.19408384999996997</v>
      </c>
      <c r="AG348" s="44">
        <f t="shared" si="85"/>
        <v>9.5963849999860074E-2</v>
      </c>
      <c r="AH348" s="44">
        <f t="shared" si="86"/>
        <v>0.21796025799995</v>
      </c>
      <c r="AI348" s="44">
        <f t="shared" si="87"/>
        <v>0.21549437300018015</v>
      </c>
      <c r="AJ348" s="46">
        <f t="shared" si="74"/>
        <v>0.26568411500011013</v>
      </c>
      <c r="AL348" s="47">
        <f t="shared" si="68"/>
        <v>4.3845953000070104E-2</v>
      </c>
      <c r="AM348" s="47">
        <f t="shared" si="69"/>
        <v>3.202661900012993E-2</v>
      </c>
      <c r="AN348" s="47">
        <f t="shared" si="70"/>
        <v>4.4399487000200022E-2</v>
      </c>
      <c r="AO348" s="47">
        <f t="shared" si="71"/>
        <v>4.6212187000030269E-2</v>
      </c>
      <c r="AP348" s="47">
        <f t="shared" si="72"/>
        <v>3.2126409999819749E-2</v>
      </c>
      <c r="AQ348" s="47">
        <f t="shared" si="73"/>
        <v>4.6014428000039853E-2</v>
      </c>
      <c r="AR348" s="48">
        <f t="shared" si="75"/>
        <v>3.1913331999930072E-2</v>
      </c>
      <c r="AS348" s="48">
        <f t="shared" si="76"/>
        <v>2.8523490000230467E-2</v>
      </c>
      <c r="AT348" s="48">
        <f t="shared" si="77"/>
        <v>3.6242812999709884E-2</v>
      </c>
      <c r="AU348" s="48">
        <f t="shared" si="78"/>
        <v>2.7094166999639846E-2</v>
      </c>
      <c r="AV348" s="32"/>
      <c r="AW348" s="30"/>
      <c r="AX348" s="32"/>
      <c r="AY348" s="30"/>
      <c r="AZ348" s="32"/>
      <c r="BA348" s="30"/>
      <c r="BB348" s="32"/>
      <c r="BC348" s="30"/>
      <c r="BD348" s="32"/>
      <c r="BE348" s="30"/>
    </row>
    <row r="349" spans="1:57" s="2" customFormat="1" x14ac:dyDescent="0.25">
      <c r="A349" s="10" t="s">
        <v>26</v>
      </c>
      <c r="B349" s="2">
        <v>10</v>
      </c>
      <c r="C349" s="2">
        <v>144</v>
      </c>
      <c r="D349" s="33">
        <v>16.891272337999901</v>
      </c>
      <c r="E349" s="31">
        <v>16.929262859000101</v>
      </c>
      <c r="F349" s="33">
        <v>17.1318900979999</v>
      </c>
      <c r="G349" s="31">
        <v>17.191178222999898</v>
      </c>
      <c r="H349" s="33">
        <v>17.385528379000299</v>
      </c>
      <c r="I349" s="31">
        <v>17.429678847999998</v>
      </c>
      <c r="J349" s="33">
        <v>17.534047440999899</v>
      </c>
      <c r="K349" s="31">
        <v>17.571508171000001</v>
      </c>
      <c r="L349" s="33">
        <v>17.758067180000101</v>
      </c>
      <c r="M349" s="31">
        <v>17.809721816</v>
      </c>
      <c r="N349" s="33">
        <v>18.051469211000001</v>
      </c>
      <c r="O349" s="31">
        <v>18.095263273999901</v>
      </c>
      <c r="P349" s="33">
        <v>18.3635964509999</v>
      </c>
      <c r="Q349" s="31">
        <v>18.392779315999999</v>
      </c>
      <c r="R349" s="33">
        <v>18.505530409000102</v>
      </c>
      <c r="S349" s="31">
        <v>18.535480097000299</v>
      </c>
      <c r="T349" s="33">
        <v>18.652531449999898</v>
      </c>
      <c r="U349" s="31">
        <v>18.678345618000002</v>
      </c>
      <c r="V349" s="33">
        <v>18.786515983000299</v>
      </c>
      <c r="W349" s="31">
        <v>18.820832701000199</v>
      </c>
      <c r="X349" s="33"/>
      <c r="Y349" s="31"/>
      <c r="Z349" s="33"/>
      <c r="AA349" s="31"/>
      <c r="AB349" s="33"/>
      <c r="AC349" s="31"/>
      <c r="AD349" s="36">
        <f t="shared" si="82"/>
        <v>1.9295603630002987</v>
      </c>
      <c r="AE349" s="44">
        <f t="shared" si="83"/>
        <v>0.20262723899979918</v>
      </c>
      <c r="AF349" s="44">
        <f t="shared" si="84"/>
        <v>0.19435015600040018</v>
      </c>
      <c r="AG349" s="44">
        <f t="shared" si="85"/>
        <v>0.10436859299990076</v>
      </c>
      <c r="AH349" s="44">
        <f t="shared" si="86"/>
        <v>0.18655900900009925</v>
      </c>
      <c r="AI349" s="44">
        <f t="shared" si="87"/>
        <v>0.24174739500000086</v>
      </c>
      <c r="AJ349" s="46">
        <f t="shared" si="74"/>
        <v>0.26833317699999881</v>
      </c>
      <c r="AL349" s="47">
        <f t="shared" si="68"/>
        <v>3.7990521000200062E-2</v>
      </c>
      <c r="AM349" s="47">
        <f t="shared" si="69"/>
        <v>5.9288124999998359E-2</v>
      </c>
      <c r="AN349" s="47">
        <f t="shared" si="70"/>
        <v>4.4150468999699655E-2</v>
      </c>
      <c r="AO349" s="47">
        <f t="shared" si="71"/>
        <v>3.7460730000102416E-2</v>
      </c>
      <c r="AP349" s="47">
        <f t="shared" si="72"/>
        <v>5.1654635999899057E-2</v>
      </c>
      <c r="AQ349" s="47">
        <f t="shared" si="73"/>
        <v>4.3794062999900518E-2</v>
      </c>
      <c r="AR349" s="48">
        <f t="shared" si="75"/>
        <v>2.9182865000098701E-2</v>
      </c>
      <c r="AS349" s="48">
        <f t="shared" si="76"/>
        <v>2.9949688000197483E-2</v>
      </c>
      <c r="AT349" s="48">
        <f t="shared" si="77"/>
        <v>2.5814168000103166E-2</v>
      </c>
      <c r="AU349" s="48">
        <f t="shared" si="78"/>
        <v>3.4316717999899993E-2</v>
      </c>
      <c r="AV349" s="33"/>
      <c r="AW349" s="31"/>
      <c r="AX349" s="33"/>
      <c r="AY349" s="31"/>
      <c r="AZ349" s="33"/>
      <c r="BA349" s="31"/>
      <c r="BB349" s="33"/>
      <c r="BC349" s="31"/>
      <c r="BD349" s="33"/>
      <c r="BE349" s="31"/>
    </row>
    <row r="350" spans="1:57" s="2" customFormat="1" x14ac:dyDescent="0.25">
      <c r="A350" s="10" t="s">
        <v>26</v>
      </c>
      <c r="B350" s="2">
        <v>10</v>
      </c>
      <c r="C350" s="2">
        <v>145</v>
      </c>
      <c r="D350" s="32">
        <v>1.8703339600001501</v>
      </c>
      <c r="E350" s="30">
        <v>1.90948899900013</v>
      </c>
      <c r="F350" s="32">
        <v>2.0896880180002801</v>
      </c>
      <c r="G350" s="30">
        <v>2.1358673439999598</v>
      </c>
      <c r="H350" s="32">
        <v>2.3165726030001599</v>
      </c>
      <c r="I350" s="30">
        <v>2.3620171850002398</v>
      </c>
      <c r="J350" s="32">
        <v>2.4490822900002001</v>
      </c>
      <c r="K350" s="30">
        <v>2.5046268730002299</v>
      </c>
      <c r="L350" s="32">
        <v>2.7344182790002298</v>
      </c>
      <c r="M350" s="30">
        <v>2.8020404150001901</v>
      </c>
      <c r="N350" s="32">
        <v>2.9727857800003199</v>
      </c>
      <c r="O350" s="30">
        <v>3.0163236440002898</v>
      </c>
      <c r="P350" s="32">
        <v>3.22773827900027</v>
      </c>
      <c r="Q350" s="30">
        <v>3.2782279670000198</v>
      </c>
      <c r="R350" s="32">
        <v>3.3773020820003601</v>
      </c>
      <c r="S350" s="30">
        <v>3.42133265400025</v>
      </c>
      <c r="T350" s="32">
        <v>3.5364587480003098</v>
      </c>
      <c r="U350" s="30">
        <v>3.5755512480000098</v>
      </c>
      <c r="V350" s="32">
        <v>3.6623470290001001</v>
      </c>
      <c r="W350" s="30">
        <v>3.7299573929999399</v>
      </c>
      <c r="X350" s="32"/>
      <c r="Y350" s="30"/>
      <c r="Z350" s="32"/>
      <c r="AA350" s="30"/>
      <c r="AB350" s="32"/>
      <c r="AC350" s="30"/>
      <c r="AD350" s="36">
        <f t="shared" si="82"/>
        <v>1.8596234329997898</v>
      </c>
      <c r="AE350" s="44">
        <f t="shared" si="83"/>
        <v>0.18019901900015012</v>
      </c>
      <c r="AF350" s="44">
        <f t="shared" si="84"/>
        <v>0.18070525900020007</v>
      </c>
      <c r="AG350" s="44">
        <f t="shared" si="85"/>
        <v>8.706510499996023E-2</v>
      </c>
      <c r="AH350" s="44">
        <f t="shared" si="86"/>
        <v>0.22979140599999992</v>
      </c>
      <c r="AI350" s="44">
        <f t="shared" si="87"/>
        <v>0.17074536500012982</v>
      </c>
      <c r="AJ350" s="46">
        <f t="shared" si="74"/>
        <v>0.21141463499998014</v>
      </c>
      <c r="AL350" s="47">
        <f t="shared" si="68"/>
        <v>3.9155038999979963E-2</v>
      </c>
      <c r="AM350" s="47">
        <f t="shared" si="69"/>
        <v>4.6179325999679666E-2</v>
      </c>
      <c r="AN350" s="47">
        <f t="shared" si="70"/>
        <v>4.5444582000079947E-2</v>
      </c>
      <c r="AO350" s="47">
        <f t="shared" si="71"/>
        <v>5.5544583000029846E-2</v>
      </c>
      <c r="AP350" s="47">
        <f t="shared" si="72"/>
        <v>6.7622135999960253E-2</v>
      </c>
      <c r="AQ350" s="47">
        <f t="shared" si="73"/>
        <v>4.353786399996995E-2</v>
      </c>
      <c r="AR350" s="48">
        <f t="shared" si="75"/>
        <v>5.0489687999749844E-2</v>
      </c>
      <c r="AS350" s="48">
        <f t="shared" si="76"/>
        <v>4.4030571999889911E-2</v>
      </c>
      <c r="AT350" s="48">
        <f t="shared" si="77"/>
        <v>3.9092499999699992E-2</v>
      </c>
      <c r="AU350" s="48">
        <f t="shared" si="78"/>
        <v>6.7610363999839773E-2</v>
      </c>
      <c r="AV350" s="32"/>
      <c r="AW350" s="30"/>
      <c r="AX350" s="32"/>
      <c r="AY350" s="30"/>
      <c r="AZ350" s="32"/>
      <c r="BA350" s="30"/>
      <c r="BB350" s="32"/>
      <c r="BC350" s="30"/>
      <c r="BD350" s="32"/>
      <c r="BE350" s="30"/>
    </row>
    <row r="351" spans="1:57" s="2" customFormat="1" x14ac:dyDescent="0.25">
      <c r="A351" s="10" t="s">
        <v>26</v>
      </c>
      <c r="B351" s="2">
        <v>10</v>
      </c>
      <c r="C351" s="2">
        <v>146</v>
      </c>
      <c r="D351" s="33">
        <v>0.67637260499986895</v>
      </c>
      <c r="E351" s="31">
        <v>0.71953302099973304</v>
      </c>
      <c r="F351" s="33">
        <v>0.91092822900009196</v>
      </c>
      <c r="G351" s="31">
        <v>0.95716166700003602</v>
      </c>
      <c r="H351" s="33">
        <v>1.1605797389997801</v>
      </c>
      <c r="I351" s="31">
        <v>1.1837438019997499</v>
      </c>
      <c r="J351" s="33">
        <v>1.2991415100000201</v>
      </c>
      <c r="K351" s="31">
        <v>1.32644177099973</v>
      </c>
      <c r="L351" s="33">
        <v>1.5451748959999301</v>
      </c>
      <c r="M351" s="31">
        <v>1.58834166699989</v>
      </c>
      <c r="N351" s="33">
        <v>1.78165963399987</v>
      </c>
      <c r="O351" s="31">
        <v>1.84960223899997</v>
      </c>
      <c r="P351" s="33">
        <v>2.0542696869997599</v>
      </c>
      <c r="Q351" s="31">
        <v>2.0878285919998198</v>
      </c>
      <c r="R351" s="33">
        <v>2.20375843700003</v>
      </c>
      <c r="S351" s="31">
        <v>2.2419853639999001</v>
      </c>
      <c r="T351" s="33">
        <v>2.3486831239997601</v>
      </c>
      <c r="U351" s="31">
        <v>2.38558557199985</v>
      </c>
      <c r="V351" s="33">
        <v>2.4984571350000802</v>
      </c>
      <c r="W351" s="31">
        <v>2.5392769780000801</v>
      </c>
      <c r="X351" s="33"/>
      <c r="Y351" s="31"/>
      <c r="Z351" s="33"/>
      <c r="AA351" s="31"/>
      <c r="AB351" s="33"/>
      <c r="AC351" s="31"/>
      <c r="AD351" s="36">
        <f t="shared" si="82"/>
        <v>1.8629043730002111</v>
      </c>
      <c r="AE351" s="44">
        <f t="shared" si="83"/>
        <v>0.19139520800035892</v>
      </c>
      <c r="AF351" s="44">
        <f t="shared" si="84"/>
        <v>0.20341807199974404</v>
      </c>
      <c r="AG351" s="44">
        <f t="shared" si="85"/>
        <v>0.11539770800027016</v>
      </c>
      <c r="AH351" s="44">
        <f t="shared" si="86"/>
        <v>0.21873312500020003</v>
      </c>
      <c r="AI351" s="44">
        <f t="shared" si="87"/>
        <v>0.19331796699998005</v>
      </c>
      <c r="AJ351" s="46">
        <f t="shared" si="74"/>
        <v>0.20466744799978986</v>
      </c>
      <c r="AL351" s="47">
        <f t="shared" si="68"/>
        <v>4.3160415999864088E-2</v>
      </c>
      <c r="AM351" s="47">
        <f t="shared" si="69"/>
        <v>4.623343799994406E-2</v>
      </c>
      <c r="AN351" s="47">
        <f t="shared" si="70"/>
        <v>2.316406299996987E-2</v>
      </c>
      <c r="AO351" s="47">
        <f t="shared" si="71"/>
        <v>2.7300260999709947E-2</v>
      </c>
      <c r="AP351" s="47">
        <f t="shared" si="72"/>
        <v>4.3166770999959914E-2</v>
      </c>
      <c r="AQ351" s="47">
        <f t="shared" si="73"/>
        <v>6.7942605000099965E-2</v>
      </c>
      <c r="AR351" s="48">
        <f t="shared" si="75"/>
        <v>3.355890500005998E-2</v>
      </c>
      <c r="AS351" s="48">
        <f t="shared" si="76"/>
        <v>3.822692699987007E-2</v>
      </c>
      <c r="AT351" s="48">
        <f t="shared" si="77"/>
        <v>3.6902448000089905E-2</v>
      </c>
      <c r="AU351" s="48">
        <f t="shared" si="78"/>
        <v>4.0819842999999967E-2</v>
      </c>
      <c r="AV351" s="33"/>
      <c r="AW351" s="31"/>
      <c r="AX351" s="33"/>
      <c r="AY351" s="31"/>
      <c r="AZ351" s="33"/>
      <c r="BA351" s="31"/>
      <c r="BB351" s="33"/>
      <c r="BC351" s="31"/>
      <c r="BD351" s="33"/>
      <c r="BE351" s="31"/>
    </row>
    <row r="352" spans="1:57" s="2" customFormat="1" x14ac:dyDescent="0.25">
      <c r="A352" s="10" t="s">
        <v>26</v>
      </c>
      <c r="B352" s="2">
        <v>10</v>
      </c>
      <c r="C352" s="2">
        <v>147</v>
      </c>
      <c r="D352" s="32">
        <v>0.49134458299977202</v>
      </c>
      <c r="E352" s="30">
        <v>0.53596671800005402</v>
      </c>
      <c r="F352" s="32">
        <v>0.73892681999996002</v>
      </c>
      <c r="G352" s="30">
        <v>0.774843073999818</v>
      </c>
      <c r="H352" s="32">
        <v>0.99980062299982797</v>
      </c>
      <c r="I352" s="30">
        <v>1.0355859359997299</v>
      </c>
      <c r="J352" s="32">
        <v>1.1268958320001701</v>
      </c>
      <c r="K352" s="30">
        <v>1.1776552589999401</v>
      </c>
      <c r="L352" s="32">
        <v>1.4136715609997701</v>
      </c>
      <c r="M352" s="30">
        <v>1.46316791399976</v>
      </c>
      <c r="N352" s="32">
        <v>1.6454936439999901</v>
      </c>
      <c r="O352" s="30">
        <v>1.68959343599999</v>
      </c>
      <c r="P352" s="32">
        <v>1.8828952059998301</v>
      </c>
      <c r="Q352" s="30">
        <v>1.9516521330001499</v>
      </c>
      <c r="R352" s="32">
        <v>2.0580356750001498</v>
      </c>
      <c r="S352" s="30">
        <v>2.0939033300001002</v>
      </c>
      <c r="T352" s="32">
        <v>2.18051062199992</v>
      </c>
      <c r="U352" s="30">
        <v>2.2363983310001401</v>
      </c>
      <c r="V352" s="32">
        <v>2.3546932790000001</v>
      </c>
      <c r="W352" s="30">
        <v>2.3794369769998398</v>
      </c>
      <c r="X352" s="32"/>
      <c r="Y352" s="30"/>
      <c r="Z352" s="32"/>
      <c r="AA352" s="30"/>
      <c r="AB352" s="32"/>
      <c r="AC352" s="30"/>
      <c r="AD352" s="36">
        <f t="shared" si="82"/>
        <v>1.8880923940000678</v>
      </c>
      <c r="AE352" s="44">
        <f t="shared" si="83"/>
        <v>0.202960101999906</v>
      </c>
      <c r="AF352" s="44">
        <f t="shared" si="84"/>
        <v>0.22495754900000997</v>
      </c>
      <c r="AG352" s="44">
        <f t="shared" si="85"/>
        <v>9.1309896000440149E-2</v>
      </c>
      <c r="AH352" s="44">
        <f t="shared" si="86"/>
        <v>0.23601630199983004</v>
      </c>
      <c r="AI352" s="44">
        <f t="shared" si="87"/>
        <v>0.18232573000023011</v>
      </c>
      <c r="AJ352" s="46">
        <f t="shared" si="74"/>
        <v>0.19330176999984006</v>
      </c>
      <c r="AL352" s="47">
        <f t="shared" ref="AL352:AL415" si="88">E352-D352</f>
        <v>4.4622135000282004E-2</v>
      </c>
      <c r="AM352" s="47">
        <f t="shared" ref="AM352:AM415" si="89">G352-F352</f>
        <v>3.5916253999857983E-2</v>
      </c>
      <c r="AN352" s="47">
        <f t="shared" ref="AN352:AN415" si="90">I352-H352</f>
        <v>3.5785312999901953E-2</v>
      </c>
      <c r="AO352" s="47">
        <f t="shared" ref="AO352:AO415" si="91">K352-J352</f>
        <v>5.0759426999769985E-2</v>
      </c>
      <c r="AP352" s="47">
        <f t="shared" ref="AP352:AP415" si="92">M352-L352</f>
        <v>4.949635299998989E-2</v>
      </c>
      <c r="AQ352" s="47">
        <f t="shared" ref="AQ352:AQ415" si="93">O352-N352</f>
        <v>4.4099791999999916E-2</v>
      </c>
      <c r="AR352" s="48">
        <f t="shared" si="75"/>
        <v>6.8756927000319878E-2</v>
      </c>
      <c r="AS352" s="48">
        <f t="shared" si="76"/>
        <v>3.5867654999950371E-2</v>
      </c>
      <c r="AT352" s="48">
        <f t="shared" si="77"/>
        <v>5.5887709000220109E-2</v>
      </c>
      <c r="AU352" s="48">
        <f t="shared" si="78"/>
        <v>2.4743697999839664E-2</v>
      </c>
      <c r="AV352" s="32"/>
      <c r="AW352" s="30"/>
      <c r="AX352" s="32"/>
      <c r="AY352" s="30"/>
      <c r="AZ352" s="32"/>
      <c r="BA352" s="30"/>
      <c r="BB352" s="32"/>
      <c r="BC352" s="30"/>
      <c r="BD352" s="32"/>
      <c r="BE352" s="30"/>
    </row>
    <row r="353" spans="1:57" s="2" customFormat="1" x14ac:dyDescent="0.25">
      <c r="A353" s="10" t="s">
        <v>26</v>
      </c>
      <c r="B353" s="2">
        <v>10</v>
      </c>
      <c r="C353" s="2">
        <v>148</v>
      </c>
      <c r="D353" s="33">
        <v>0.49024588499969401</v>
      </c>
      <c r="E353" s="31">
        <v>0.52947380199975602</v>
      </c>
      <c r="F353" s="33">
        <v>0.74691218599991704</v>
      </c>
      <c r="G353" s="31">
        <v>0.76704077899967105</v>
      </c>
      <c r="H353" s="33">
        <v>0.99622057199985603</v>
      </c>
      <c r="I353" s="31">
        <v>1.02907734299969</v>
      </c>
      <c r="J353" s="33">
        <v>1.1470143219999001</v>
      </c>
      <c r="K353" s="31">
        <v>1.1832568219997399</v>
      </c>
      <c r="L353" s="33">
        <v>1.42909119899968</v>
      </c>
      <c r="M353" s="31">
        <v>1.4572025519996701</v>
      </c>
      <c r="N353" s="33">
        <v>1.68258557099989</v>
      </c>
      <c r="O353" s="31">
        <v>1.6950564609996901</v>
      </c>
      <c r="P353" s="33">
        <v>1.9244128629998101</v>
      </c>
      <c r="Q353" s="31">
        <v>1.95667609499969</v>
      </c>
      <c r="R353" s="33">
        <v>2.0849833849997501</v>
      </c>
      <c r="S353" s="31">
        <v>2.11112213499973</v>
      </c>
      <c r="T353" s="33">
        <v>2.2178280719999699</v>
      </c>
      <c r="U353" s="31">
        <v>2.2538522899999398</v>
      </c>
      <c r="V353" s="33">
        <v>2.32641807199979</v>
      </c>
      <c r="W353" s="31">
        <v>2.38441994599998</v>
      </c>
      <c r="X353" s="33"/>
      <c r="Y353" s="31"/>
      <c r="Z353" s="33"/>
      <c r="AA353" s="31"/>
      <c r="AB353" s="33"/>
      <c r="AC353" s="31">
        <v>4</v>
      </c>
      <c r="AD353" s="36">
        <f t="shared" si="82"/>
        <v>1.894174061000286</v>
      </c>
      <c r="AE353" s="44">
        <f t="shared" si="83"/>
        <v>0.21743838400016102</v>
      </c>
      <c r="AF353" s="44">
        <f t="shared" si="84"/>
        <v>0.22917979300018498</v>
      </c>
      <c r="AG353" s="44">
        <f t="shared" si="85"/>
        <v>0.11793697900021005</v>
      </c>
      <c r="AH353" s="44">
        <f t="shared" si="86"/>
        <v>0.24583437699994004</v>
      </c>
      <c r="AI353" s="44">
        <f t="shared" si="87"/>
        <v>0.22538301900021995</v>
      </c>
      <c r="AJ353" s="46">
        <f>P353-O353</f>
        <v>0.22935640200011997</v>
      </c>
      <c r="AL353" s="47">
        <f t="shared" si="88"/>
        <v>3.9227917000062007E-2</v>
      </c>
      <c r="AM353" s="47">
        <f t="shared" si="89"/>
        <v>2.0128592999754003E-2</v>
      </c>
      <c r="AN353" s="47">
        <f t="shared" si="90"/>
        <v>3.2856770999833973E-2</v>
      </c>
      <c r="AO353" s="47">
        <f t="shared" si="91"/>
        <v>3.6242499999839861E-2</v>
      </c>
      <c r="AP353" s="47">
        <f t="shared" si="92"/>
        <v>2.8111352999990125E-2</v>
      </c>
      <c r="AQ353" s="47">
        <f t="shared" si="93"/>
        <v>1.2470889999800061E-2</v>
      </c>
      <c r="AR353" s="48">
        <f>Q353-P353</f>
        <v>3.2263231999879904E-2</v>
      </c>
      <c r="AS353" s="48">
        <f>S353-R353</f>
        <v>2.6138749999979893E-2</v>
      </c>
      <c r="AT353" s="48">
        <f>U353-T353</f>
        <v>3.602421799996991E-2</v>
      </c>
      <c r="AU353" s="48">
        <f>W353-V353</f>
        <v>5.8001874000189968E-2</v>
      </c>
      <c r="AV353" s="33"/>
      <c r="AW353" s="31"/>
      <c r="AX353" s="33"/>
      <c r="AY353" s="31"/>
      <c r="AZ353" s="33"/>
      <c r="BA353" s="31"/>
      <c r="BB353" s="33"/>
      <c r="BC353" s="31"/>
      <c r="BD353" s="33"/>
      <c r="BE353" s="31"/>
    </row>
    <row r="354" spans="1:57" x14ac:dyDescent="0.25">
      <c r="A354" s="8" t="s">
        <v>27</v>
      </c>
      <c r="B354">
        <v>6</v>
      </c>
      <c r="C354">
        <v>149</v>
      </c>
      <c r="D354" s="32">
        <v>0.58169359800012899</v>
      </c>
      <c r="E354" s="30">
        <v>0.62305694199994799</v>
      </c>
      <c r="F354" s="32">
        <v>0.77203925999992795</v>
      </c>
      <c r="G354" s="30">
        <v>0.81215382500022304</v>
      </c>
      <c r="H354" s="32">
        <v>0.97530464600003997</v>
      </c>
      <c r="I354" s="30">
        <v>1.02645724300009</v>
      </c>
      <c r="J354" s="32">
        <v>1.45804952800017</v>
      </c>
      <c r="K354" s="30">
        <v>1.5135857400000501</v>
      </c>
      <c r="L354" s="32">
        <v>1.6417675050001801</v>
      </c>
      <c r="M354" s="30">
        <v>1.7036600579999599</v>
      </c>
      <c r="N354" s="32">
        <v>2.1567655300000199</v>
      </c>
      <c r="O354" s="30">
        <v>2.2268688580002101</v>
      </c>
      <c r="P354" s="32"/>
      <c r="Q354" s="30"/>
      <c r="R354" s="32"/>
      <c r="S354" s="30"/>
      <c r="T354" s="32"/>
      <c r="U354" s="30"/>
      <c r="V354" s="32"/>
      <c r="W354" s="30"/>
      <c r="X354" s="32"/>
      <c r="Y354" s="30"/>
      <c r="Z354" s="32"/>
      <c r="AA354" s="30"/>
      <c r="AB354" s="32"/>
      <c r="AC354" s="30"/>
      <c r="AD354" s="36">
        <f>O354-D354</f>
        <v>1.6451752600000811</v>
      </c>
      <c r="AE354" s="44">
        <f t="shared" si="83"/>
        <v>0.14898231799997996</v>
      </c>
      <c r="AF354" s="44">
        <f t="shared" si="84"/>
        <v>0.16315082099981693</v>
      </c>
      <c r="AG354" s="44">
        <f t="shared" si="85"/>
        <v>0.43159228500007996</v>
      </c>
      <c r="AH354" s="44">
        <f t="shared" si="86"/>
        <v>0.12818176500013001</v>
      </c>
      <c r="AI354" s="44">
        <f t="shared" si="87"/>
        <v>0.45310547200006002</v>
      </c>
      <c r="AJ354" s="46">
        <f>V347-U347</f>
        <v>0.10614833399996026</v>
      </c>
      <c r="AL354" s="47">
        <f t="shared" si="88"/>
        <v>4.1363343999819002E-2</v>
      </c>
      <c r="AM354" s="47">
        <f t="shared" si="89"/>
        <v>4.0114565000295088E-2</v>
      </c>
      <c r="AN354" s="47">
        <f t="shared" si="90"/>
        <v>5.1152597000050037E-2</v>
      </c>
      <c r="AO354" s="47">
        <f t="shared" si="91"/>
        <v>5.5536211999880125E-2</v>
      </c>
      <c r="AP354" s="47">
        <f t="shared" si="92"/>
        <v>6.1892552999779804E-2</v>
      </c>
      <c r="AQ354" s="47">
        <f t="shared" si="93"/>
        <v>7.0103328000190146E-2</v>
      </c>
      <c r="AR354" s="32"/>
      <c r="AS354" s="30"/>
      <c r="AT354" s="32"/>
      <c r="AU354" s="30"/>
      <c r="AV354" s="32"/>
      <c r="AW354" s="30"/>
      <c r="AX354" s="32"/>
      <c r="AY354" s="30"/>
      <c r="AZ354" s="32"/>
      <c r="BA354" s="30"/>
      <c r="BB354" s="32"/>
      <c r="BC354" s="30"/>
      <c r="BD354" s="32"/>
      <c r="BE354" s="30"/>
    </row>
    <row r="355" spans="1:57" x14ac:dyDescent="0.25">
      <c r="A355" s="8" t="s">
        <v>27</v>
      </c>
      <c r="B355">
        <v>6</v>
      </c>
      <c r="C355">
        <v>150</v>
      </c>
      <c r="D355" s="33">
        <v>3.1946915619996599</v>
      </c>
      <c r="E355" s="31">
        <v>3.2269880149997299</v>
      </c>
      <c r="F355" s="33">
        <v>3.3818279079996501</v>
      </c>
      <c r="G355" s="31">
        <v>3.4174582209998299</v>
      </c>
      <c r="H355" s="33">
        <v>3.5578570229999902</v>
      </c>
      <c r="I355" s="31">
        <v>3.61965530399993</v>
      </c>
      <c r="J355" s="33">
        <v>4.0795091109998696</v>
      </c>
      <c r="K355" s="31">
        <v>4.1195198899999896</v>
      </c>
      <c r="L355" s="33">
        <v>4.2886198359997199</v>
      </c>
      <c r="M355" s="31">
        <v>4.3445798879997701</v>
      </c>
      <c r="N355" s="33">
        <v>4.79225728299979</v>
      </c>
      <c r="O355" s="31">
        <v>4.8441775959999998</v>
      </c>
      <c r="P355" s="33"/>
      <c r="Q355" s="31"/>
      <c r="R355" s="33"/>
      <c r="S355" s="31"/>
      <c r="T355" s="33"/>
      <c r="U355" s="31"/>
      <c r="V355" s="33"/>
      <c r="W355" s="31"/>
      <c r="X355" s="33"/>
      <c r="Y355" s="31"/>
      <c r="Z355" s="33"/>
      <c r="AA355" s="31"/>
      <c r="AB355" s="33"/>
      <c r="AC355" s="31"/>
      <c r="AD355" s="36">
        <f t="shared" ref="AD355:AD413" si="94">O355-D355</f>
        <v>1.6494860340003399</v>
      </c>
      <c r="AE355" s="44">
        <f t="shared" si="83"/>
        <v>0.15483989299992018</v>
      </c>
      <c r="AF355" s="44">
        <f t="shared" si="84"/>
        <v>0.14039880200016031</v>
      </c>
      <c r="AG355" s="44">
        <f t="shared" si="85"/>
        <v>0.45985380699993961</v>
      </c>
      <c r="AH355" s="44">
        <f t="shared" si="86"/>
        <v>0.16909994599973022</v>
      </c>
      <c r="AI355" s="44">
        <f t="shared" si="87"/>
        <v>0.44767739500001991</v>
      </c>
      <c r="AJ355" s="46">
        <f>V348-U348</f>
        <v>0.1173354690004107</v>
      </c>
      <c r="AL355" s="47">
        <f t="shared" si="88"/>
        <v>3.2296453000070002E-2</v>
      </c>
      <c r="AM355" s="47">
        <f t="shared" si="89"/>
        <v>3.5630313000179825E-2</v>
      </c>
      <c r="AN355" s="47">
        <f t="shared" si="90"/>
        <v>6.1798280999939781E-2</v>
      </c>
      <c r="AO355" s="47">
        <f t="shared" si="91"/>
        <v>4.0010779000120067E-2</v>
      </c>
      <c r="AP355" s="47">
        <f t="shared" si="92"/>
        <v>5.5960052000050275E-2</v>
      </c>
      <c r="AQ355" s="47">
        <f t="shared" si="93"/>
        <v>5.1920313000209717E-2</v>
      </c>
      <c r="AR355" s="33"/>
      <c r="AS355" s="31"/>
      <c r="AT355" s="33"/>
      <c r="AU355" s="31"/>
      <c r="AV355" s="33"/>
      <c r="AW355" s="31"/>
      <c r="AX355" s="33"/>
      <c r="AY355" s="31"/>
      <c r="AZ355" s="33"/>
      <c r="BA355" s="31"/>
      <c r="BB355" s="33"/>
      <c r="BC355" s="31"/>
      <c r="BD355" s="33"/>
      <c r="BE355" s="31"/>
    </row>
    <row r="356" spans="1:57" x14ac:dyDescent="0.25">
      <c r="A356" s="8" t="s">
        <v>27</v>
      </c>
      <c r="B356">
        <v>6</v>
      </c>
      <c r="C356">
        <v>151</v>
      </c>
      <c r="D356" s="32">
        <v>0.71333364600013704</v>
      </c>
      <c r="E356" s="30">
        <v>0.76502036400006501</v>
      </c>
      <c r="F356" s="32">
        <v>0.89770640599999696</v>
      </c>
      <c r="G356" s="30">
        <v>0.95518786399998101</v>
      </c>
      <c r="H356" s="32">
        <v>1.0883492699999799</v>
      </c>
      <c r="I356" s="30">
        <v>1.14598598800012</v>
      </c>
      <c r="J356" s="32">
        <v>1.55384593500002</v>
      </c>
      <c r="K356" s="30">
        <v>1.6099061449999601</v>
      </c>
      <c r="L356" s="32">
        <v>1.79715583200004</v>
      </c>
      <c r="M356" s="30">
        <v>1.83538208200025</v>
      </c>
      <c r="N356" s="32">
        <v>2.3113824500001101</v>
      </c>
      <c r="O356" s="30">
        <v>2.3814079160001702</v>
      </c>
      <c r="P356" s="32"/>
      <c r="Q356" s="30"/>
      <c r="R356" s="32"/>
      <c r="S356" s="30"/>
      <c r="T356" s="32"/>
      <c r="U356" s="30"/>
      <c r="V356" s="32"/>
      <c r="W356" s="30"/>
      <c r="X356" s="32"/>
      <c r="Y356" s="30"/>
      <c r="Z356" s="32"/>
      <c r="AA356" s="30"/>
      <c r="AB356" s="32"/>
      <c r="AC356" s="30"/>
      <c r="AD356" s="36">
        <f t="shared" si="94"/>
        <v>1.6680742700000333</v>
      </c>
      <c r="AE356" s="44">
        <f t="shared" si="83"/>
        <v>0.13268604199993195</v>
      </c>
      <c r="AF356" s="44">
        <f t="shared" si="84"/>
        <v>0.13316140599999893</v>
      </c>
      <c r="AG356" s="44">
        <f t="shared" si="85"/>
        <v>0.40785994699990002</v>
      </c>
      <c r="AH356" s="44">
        <f t="shared" si="86"/>
        <v>0.18724968700007993</v>
      </c>
      <c r="AI356" s="44">
        <f t="shared" si="87"/>
        <v>0.47600036799986012</v>
      </c>
      <c r="AJ356" s="46">
        <f>V349-U349</f>
        <v>0.10817036500029786</v>
      </c>
      <c r="AK356" s="30"/>
      <c r="AL356" s="47">
        <f t="shared" si="88"/>
        <v>5.1686717999927967E-2</v>
      </c>
      <c r="AM356" s="47">
        <f t="shared" si="89"/>
        <v>5.7481457999984054E-2</v>
      </c>
      <c r="AN356" s="47">
        <f t="shared" si="90"/>
        <v>5.763671800014003E-2</v>
      </c>
      <c r="AO356" s="47">
        <f t="shared" si="91"/>
        <v>5.6060209999940103E-2</v>
      </c>
      <c r="AP356" s="47">
        <f t="shared" si="92"/>
        <v>3.822625000020996E-2</v>
      </c>
      <c r="AQ356" s="47">
        <f t="shared" si="93"/>
        <v>7.0025466000060099E-2</v>
      </c>
      <c r="AR356" s="32"/>
      <c r="AS356" s="30"/>
      <c r="AT356" s="32"/>
      <c r="AU356" s="30"/>
      <c r="AV356" s="32"/>
      <c r="AW356" s="30"/>
      <c r="AX356" s="32"/>
      <c r="AY356" s="30"/>
      <c r="AZ356" s="32"/>
      <c r="BA356" s="30"/>
      <c r="BB356" s="32"/>
      <c r="BC356" s="30"/>
      <c r="BD356" s="32"/>
      <c r="BE356" s="30"/>
    </row>
    <row r="357" spans="1:57" x14ac:dyDescent="0.25">
      <c r="A357" s="8" t="s">
        <v>27</v>
      </c>
      <c r="B357">
        <v>6</v>
      </c>
      <c r="C357">
        <v>152</v>
      </c>
      <c r="D357" s="33">
        <v>0.56315536500005603</v>
      </c>
      <c r="E357" s="31">
        <v>0.60278546900008201</v>
      </c>
      <c r="F357" s="33">
        <v>0.76138494899987497</v>
      </c>
      <c r="G357" s="31">
        <v>0.81668651200015996</v>
      </c>
      <c r="H357" s="33">
        <v>0.99624968799980695</v>
      </c>
      <c r="I357" s="31">
        <v>1.0309886979998699</v>
      </c>
      <c r="J357" s="33">
        <v>1.51415828200015</v>
      </c>
      <c r="K357" s="31">
        <v>1.5656648439999099</v>
      </c>
      <c r="L357" s="33">
        <v>1.7333376040000901</v>
      </c>
      <c r="M357" s="31">
        <v>1.77968557299982</v>
      </c>
      <c r="N357" s="33">
        <v>2.2516721500001</v>
      </c>
      <c r="O357" s="31">
        <v>2.3146368719999302</v>
      </c>
      <c r="P357" s="33"/>
      <c r="Q357" s="31"/>
      <c r="R357" s="33"/>
      <c r="S357" s="31"/>
      <c r="T357" s="33"/>
      <c r="U357" s="31"/>
      <c r="V357" s="33"/>
      <c r="W357" s="31"/>
      <c r="X357" s="33"/>
      <c r="Y357" s="31"/>
      <c r="Z357" s="33"/>
      <c r="AA357" s="31"/>
      <c r="AB357" s="33"/>
      <c r="AC357" s="31"/>
      <c r="AD357" s="36">
        <f t="shared" si="94"/>
        <v>1.7514815069998741</v>
      </c>
      <c r="AE357" s="44">
        <f t="shared" si="83"/>
        <v>0.15859947999979296</v>
      </c>
      <c r="AF357" s="44">
        <f t="shared" si="84"/>
        <v>0.179563175999647</v>
      </c>
      <c r="AG357" s="44">
        <f t="shared" si="85"/>
        <v>0.48316958400028009</v>
      </c>
      <c r="AH357" s="44">
        <f t="shared" si="86"/>
        <v>0.16767276000018017</v>
      </c>
      <c r="AI357" s="44">
        <f t="shared" si="87"/>
        <v>0.47198657700028002</v>
      </c>
      <c r="AJ357" s="46">
        <f>V350-U350</f>
        <v>8.6795781000090333E-2</v>
      </c>
      <c r="AK357" s="31"/>
      <c r="AL357" s="47">
        <f t="shared" si="88"/>
        <v>3.9630104000025979E-2</v>
      </c>
      <c r="AM357" s="47">
        <f t="shared" si="89"/>
        <v>5.5301563000284992E-2</v>
      </c>
      <c r="AN357" s="47">
        <f t="shared" si="90"/>
        <v>3.4739010000062964E-2</v>
      </c>
      <c r="AO357" s="47">
        <f t="shared" si="91"/>
        <v>5.1506561999759892E-2</v>
      </c>
      <c r="AP357" s="47">
        <f t="shared" si="92"/>
        <v>4.6347968999729927E-2</v>
      </c>
      <c r="AQ357" s="47">
        <f t="shared" si="93"/>
        <v>6.2964721999830164E-2</v>
      </c>
      <c r="AR357" s="33"/>
      <c r="AS357" s="31"/>
      <c r="AT357" s="33"/>
      <c r="AU357" s="31"/>
      <c r="AV357" s="33"/>
      <c r="AW357" s="31"/>
      <c r="AX357" s="33"/>
      <c r="AY357" s="31"/>
      <c r="AZ357" s="33"/>
      <c r="BA357" s="31"/>
      <c r="BB357" s="33"/>
      <c r="BC357" s="31"/>
      <c r="BD357" s="33"/>
      <c r="BE357" s="31"/>
    </row>
    <row r="358" spans="1:57" x14ac:dyDescent="0.25">
      <c r="A358" s="8" t="s">
        <v>27</v>
      </c>
      <c r="B358">
        <v>6</v>
      </c>
      <c r="C358">
        <v>153</v>
      </c>
      <c r="D358" s="32">
        <v>0.63333440299993504</v>
      </c>
      <c r="E358" s="30">
        <v>0.68437956399975497</v>
      </c>
      <c r="F358" s="32">
        <v>0.82605138500002795</v>
      </c>
      <c r="G358" s="30">
        <v>0.87411976999965102</v>
      </c>
      <c r="H358" s="32">
        <v>1.04112081199991</v>
      </c>
      <c r="I358" s="30">
        <v>1.07671700999981</v>
      </c>
      <c r="J358" s="32">
        <v>1.5118394559999599</v>
      </c>
      <c r="K358" s="30">
        <v>1.5640015929998199</v>
      </c>
      <c r="L358" s="32">
        <v>1.7276339889999599</v>
      </c>
      <c r="M358" s="30">
        <v>1.7902174269997799</v>
      </c>
      <c r="N358" s="32">
        <v>2.3020891969999799</v>
      </c>
      <c r="O358" s="30">
        <v>2.3600863319998</v>
      </c>
      <c r="P358" s="32"/>
      <c r="Q358" s="30"/>
      <c r="R358" s="32"/>
      <c r="S358" s="30"/>
      <c r="T358" s="32"/>
      <c r="U358" s="30"/>
      <c r="V358" s="32"/>
      <c r="W358" s="30"/>
      <c r="X358" s="32"/>
      <c r="Y358" s="30"/>
      <c r="Z358" s="32"/>
      <c r="AA358" s="30"/>
      <c r="AB358" s="32"/>
      <c r="AC358" s="30"/>
      <c r="AD358" s="36">
        <f t="shared" si="94"/>
        <v>1.726751928999865</v>
      </c>
      <c r="AE358" s="44">
        <f t="shared" si="83"/>
        <v>0.14167182100027298</v>
      </c>
      <c r="AF358" s="44">
        <f t="shared" si="84"/>
        <v>0.167001042000259</v>
      </c>
      <c r="AG358" s="44">
        <f t="shared" si="85"/>
        <v>0.43512244600014993</v>
      </c>
      <c r="AH358" s="44">
        <f t="shared" si="86"/>
        <v>0.16363239600014001</v>
      </c>
      <c r="AI358" s="44">
        <f t="shared" si="87"/>
        <v>0.51187177000020001</v>
      </c>
      <c r="AJ358" s="46">
        <f>V351-U351</f>
        <v>0.11287156300023016</v>
      </c>
      <c r="AK358" s="30"/>
      <c r="AL358" s="47">
        <f t="shared" si="88"/>
        <v>5.1045160999819927E-2</v>
      </c>
      <c r="AM358" s="47">
        <f t="shared" si="89"/>
        <v>4.8068384999623071E-2</v>
      </c>
      <c r="AN358" s="47">
        <f t="shared" si="90"/>
        <v>3.5596197999899992E-2</v>
      </c>
      <c r="AO358" s="47">
        <f t="shared" si="91"/>
        <v>5.2162136999859943E-2</v>
      </c>
      <c r="AP358" s="47">
        <f t="shared" si="92"/>
        <v>6.2583437999820024E-2</v>
      </c>
      <c r="AQ358" s="47">
        <f t="shared" si="93"/>
        <v>5.7997134999820066E-2</v>
      </c>
      <c r="AR358" s="32"/>
      <c r="AS358" s="30"/>
      <c r="AT358" s="32"/>
      <c r="AU358" s="30"/>
      <c r="AV358" s="32"/>
      <c r="AW358" s="30"/>
      <c r="AX358" s="32"/>
      <c r="AY358" s="30"/>
      <c r="AZ358" s="32"/>
      <c r="BA358" s="30"/>
      <c r="BB358" s="32"/>
      <c r="BC358" s="30"/>
      <c r="BD358" s="32"/>
      <c r="BE358" s="30"/>
    </row>
    <row r="359" spans="1:57" x14ac:dyDescent="0.25">
      <c r="A359" s="8" t="s">
        <v>27</v>
      </c>
      <c r="B359">
        <v>6</v>
      </c>
      <c r="C359">
        <v>154</v>
      </c>
      <c r="D359" s="33">
        <v>0.73553252900001098</v>
      </c>
      <c r="E359" s="31">
        <v>0.77559667800005605</v>
      </c>
      <c r="F359" s="33">
        <v>0.94112745999973402</v>
      </c>
      <c r="G359" s="31">
        <v>0.96565809499998001</v>
      </c>
      <c r="H359" s="33">
        <v>1.1103563399997201</v>
      </c>
      <c r="I359" s="31">
        <v>1.1678613379999601</v>
      </c>
      <c r="J359" s="33">
        <v>1.6150301539996601</v>
      </c>
      <c r="K359" s="31">
        <v>1.6670737989997999</v>
      </c>
      <c r="L359" s="33">
        <v>1.8552923929996701</v>
      </c>
      <c r="M359" s="31">
        <v>1.90492036099976</v>
      </c>
      <c r="N359" s="33">
        <v>2.4315181729998501</v>
      </c>
      <c r="O359" s="31">
        <v>2.49897947599993</v>
      </c>
      <c r="P359" s="33"/>
      <c r="Q359" s="31"/>
      <c r="R359" s="33"/>
      <c r="S359" s="31"/>
      <c r="T359" s="33"/>
      <c r="U359" s="31"/>
      <c r="V359" s="33"/>
      <c r="W359" s="31"/>
      <c r="X359" s="33"/>
      <c r="Y359" s="31"/>
      <c r="Z359" s="33"/>
      <c r="AA359" s="31"/>
      <c r="AB359" s="33"/>
      <c r="AC359" s="31"/>
      <c r="AD359" s="36">
        <f t="shared" si="94"/>
        <v>1.763446946999919</v>
      </c>
      <c r="AE359" s="44">
        <f t="shared" si="83"/>
        <v>0.16553078199967797</v>
      </c>
      <c r="AF359" s="44">
        <f t="shared" si="84"/>
        <v>0.14469824499974004</v>
      </c>
      <c r="AG359" s="44">
        <f t="shared" si="85"/>
        <v>0.44716881599970004</v>
      </c>
      <c r="AH359" s="44">
        <f t="shared" si="86"/>
        <v>0.18821859399987018</v>
      </c>
      <c r="AI359" s="44">
        <f t="shared" si="87"/>
        <v>0.52659781200009004</v>
      </c>
      <c r="AJ359" s="46">
        <f>V352-U352</f>
        <v>0.11829494799986007</v>
      </c>
      <c r="AK359" s="31"/>
      <c r="AL359" s="47">
        <f t="shared" si="88"/>
        <v>4.0064149000045068E-2</v>
      </c>
      <c r="AM359" s="47">
        <f t="shared" si="89"/>
        <v>2.4530635000245993E-2</v>
      </c>
      <c r="AN359" s="47">
        <f t="shared" si="90"/>
        <v>5.7504998000240004E-2</v>
      </c>
      <c r="AO359" s="47">
        <f t="shared" si="91"/>
        <v>5.2043645000139804E-2</v>
      </c>
      <c r="AP359" s="47">
        <f t="shared" si="92"/>
        <v>4.962796800008995E-2</v>
      </c>
      <c r="AQ359" s="47">
        <f t="shared" si="93"/>
        <v>6.7461303000079909E-2</v>
      </c>
      <c r="AR359" s="33"/>
      <c r="AS359" s="31"/>
      <c r="AT359" s="33"/>
      <c r="AU359" s="31"/>
      <c r="AV359" s="33"/>
      <c r="AW359" s="31"/>
      <c r="AX359" s="33"/>
      <c r="AY359" s="31"/>
      <c r="AZ359" s="33"/>
      <c r="BA359" s="31"/>
      <c r="BB359" s="33"/>
      <c r="BC359" s="31"/>
      <c r="BD359" s="33"/>
      <c r="BE359" s="31"/>
    </row>
    <row r="360" spans="1:57" x14ac:dyDescent="0.25">
      <c r="A360" s="8" t="s">
        <v>27</v>
      </c>
      <c r="B360">
        <v>6</v>
      </c>
      <c r="C360">
        <v>155</v>
      </c>
      <c r="D360" s="32">
        <v>0.62577754999983803</v>
      </c>
      <c r="E360" s="30">
        <v>0.66552786300007905</v>
      </c>
      <c r="F360" s="32">
        <v>0.80347708299996101</v>
      </c>
      <c r="G360" s="30">
        <v>0.85565682099968399</v>
      </c>
      <c r="H360" s="32">
        <v>1.0173150499999699</v>
      </c>
      <c r="I360" s="30">
        <v>1.0700743209999899</v>
      </c>
      <c r="J360" s="32">
        <v>1.4654418209997799</v>
      </c>
      <c r="K360" s="30">
        <v>1.50900661299965</v>
      </c>
      <c r="L360" s="32">
        <v>1.6912369759998001</v>
      </c>
      <c r="M360" s="30">
        <v>1.7472912469997901</v>
      </c>
      <c r="N360" s="32">
        <v>2.2151945319997099</v>
      </c>
      <c r="O360" s="30">
        <v>2.2820721349999</v>
      </c>
      <c r="P360" s="32"/>
      <c r="Q360" s="30"/>
      <c r="R360" s="32"/>
      <c r="S360" s="30"/>
      <c r="T360" s="32"/>
      <c r="U360" s="30"/>
      <c r="V360" s="32"/>
      <c r="W360" s="30"/>
      <c r="X360" s="32"/>
      <c r="Y360" s="30"/>
      <c r="Z360" s="32"/>
      <c r="AA360" s="30"/>
      <c r="AB360" s="32"/>
      <c r="AC360" s="30"/>
      <c r="AD360" s="36">
        <f t="shared" si="94"/>
        <v>1.6562945850000621</v>
      </c>
      <c r="AE360" s="44">
        <f t="shared" si="83"/>
        <v>0.13794921999988197</v>
      </c>
      <c r="AF360" s="44">
        <f t="shared" si="84"/>
        <v>0.16165822900028592</v>
      </c>
      <c r="AG360" s="44">
        <f t="shared" si="85"/>
        <v>0.39536749999979004</v>
      </c>
      <c r="AH360" s="44">
        <f t="shared" si="86"/>
        <v>0.18223036300015005</v>
      </c>
      <c r="AI360" s="44">
        <f t="shared" si="87"/>
        <v>0.46790328499991984</v>
      </c>
      <c r="AJ360" s="46">
        <f>V353-U353</f>
        <v>7.2565781999850199E-2</v>
      </c>
      <c r="AK360" s="30"/>
      <c r="AL360" s="47">
        <f t="shared" si="88"/>
        <v>3.9750313000241011E-2</v>
      </c>
      <c r="AM360" s="47">
        <f t="shared" si="89"/>
        <v>5.2179737999722975E-2</v>
      </c>
      <c r="AN360" s="47">
        <f t="shared" si="90"/>
        <v>5.275927100001998E-2</v>
      </c>
      <c r="AO360" s="47">
        <f t="shared" si="91"/>
        <v>4.3564791999870067E-2</v>
      </c>
      <c r="AP360" s="47">
        <f t="shared" si="92"/>
        <v>5.6054270999990052E-2</v>
      </c>
      <c r="AQ360" s="47">
        <f t="shared" si="93"/>
        <v>6.6877603000190078E-2</v>
      </c>
      <c r="AR360" s="32"/>
      <c r="AS360" s="30"/>
      <c r="AT360" s="32"/>
      <c r="AU360" s="30"/>
      <c r="AV360" s="32"/>
      <c r="AW360" s="30"/>
      <c r="AX360" s="32"/>
      <c r="AY360" s="30"/>
      <c r="AZ360" s="32"/>
      <c r="BA360" s="30"/>
      <c r="BB360" s="32"/>
      <c r="BC360" s="30"/>
      <c r="BD360" s="32"/>
      <c r="BE360" s="30"/>
    </row>
    <row r="361" spans="1:57" x14ac:dyDescent="0.25">
      <c r="A361" s="8" t="s">
        <v>27</v>
      </c>
      <c r="B361">
        <v>6</v>
      </c>
      <c r="C361">
        <v>156</v>
      </c>
      <c r="D361" s="33">
        <v>0.62553817700018</v>
      </c>
      <c r="E361" s="31">
        <v>0.67258536400004199</v>
      </c>
      <c r="F361" s="33">
        <v>0.79504786500001501</v>
      </c>
      <c r="G361" s="31">
        <v>0.83972739600039803</v>
      </c>
      <c r="H361" s="33">
        <v>0.95177046900016604</v>
      </c>
      <c r="I361" s="31">
        <v>1.0182018230002501</v>
      </c>
      <c r="J361" s="33">
        <v>1.4653708840000901</v>
      </c>
      <c r="K361" s="31">
        <v>1.50541849000001</v>
      </c>
      <c r="L361" s="33">
        <v>1.6290432290002099</v>
      </c>
      <c r="M361" s="31">
        <v>1.6984749480002299</v>
      </c>
      <c r="N361" s="33">
        <v>2.2336296870002998</v>
      </c>
      <c r="O361" s="31">
        <v>2.28961281200008</v>
      </c>
      <c r="P361" s="33"/>
      <c r="Q361" s="31"/>
      <c r="R361" s="33"/>
      <c r="S361" s="31"/>
      <c r="T361" s="33"/>
      <c r="U361" s="31"/>
      <c r="V361" s="33"/>
      <c r="W361" s="31"/>
      <c r="X361" s="33"/>
      <c r="Y361" s="31"/>
      <c r="Z361" s="33"/>
      <c r="AA361" s="31"/>
      <c r="AB361" s="33"/>
      <c r="AC361" s="31"/>
      <c r="AD361" s="36">
        <f t="shared" si="94"/>
        <v>1.6640746349999</v>
      </c>
      <c r="AE361" s="44">
        <f t="shared" si="83"/>
        <v>0.12246250099997302</v>
      </c>
      <c r="AF361" s="44">
        <f t="shared" si="84"/>
        <v>0.11204307299976801</v>
      </c>
      <c r="AG361" s="44">
        <f t="shared" si="85"/>
        <v>0.44716906099984</v>
      </c>
      <c r="AH361" s="44">
        <f t="shared" si="86"/>
        <v>0.12362473900019988</v>
      </c>
      <c r="AI361" s="44">
        <f t="shared" si="87"/>
        <v>0.53515473900006993</v>
      </c>
      <c r="AJ361" s="46">
        <f>T299-S299</f>
        <v>0.30587744700010688</v>
      </c>
      <c r="AK361" s="31"/>
      <c r="AL361" s="47">
        <f t="shared" si="88"/>
        <v>4.704718699986199E-2</v>
      </c>
      <c r="AM361" s="47">
        <f t="shared" si="89"/>
        <v>4.4679531000383021E-2</v>
      </c>
      <c r="AN361" s="47">
        <f t="shared" si="90"/>
        <v>6.6431354000084042E-2</v>
      </c>
      <c r="AO361" s="47">
        <f t="shared" si="91"/>
        <v>4.0047605999919966E-2</v>
      </c>
      <c r="AP361" s="47">
        <f t="shared" si="92"/>
        <v>6.9431719000019987E-2</v>
      </c>
      <c r="AQ361" s="47">
        <f t="shared" si="93"/>
        <v>5.5983124999780198E-2</v>
      </c>
      <c r="AR361" s="33"/>
      <c r="AS361" s="31"/>
      <c r="AT361" s="33"/>
      <c r="AU361" s="31"/>
      <c r="AV361" s="33"/>
      <c r="AW361" s="31"/>
      <c r="AX361" s="33"/>
      <c r="AY361" s="31"/>
      <c r="AZ361" s="33"/>
      <c r="BA361" s="31"/>
      <c r="BB361" s="33"/>
      <c r="BC361" s="31"/>
      <c r="BD361" s="33"/>
      <c r="BE361" s="31"/>
    </row>
    <row r="362" spans="1:57" x14ac:dyDescent="0.25">
      <c r="A362" s="8" t="s">
        <v>27</v>
      </c>
      <c r="B362">
        <v>6</v>
      </c>
      <c r="C362">
        <v>157</v>
      </c>
      <c r="D362" s="32">
        <v>0.71020287800001802</v>
      </c>
      <c r="E362" s="30">
        <v>0.74555114199983996</v>
      </c>
      <c r="F362" s="32">
        <v>0.86309213499998805</v>
      </c>
      <c r="G362" s="30">
        <v>0.91114916800006496</v>
      </c>
      <c r="H362" s="32">
        <v>1.02798864599981</v>
      </c>
      <c r="I362" s="30">
        <v>1.07864291699979</v>
      </c>
      <c r="J362" s="32">
        <v>1.5139278289998399</v>
      </c>
      <c r="K362" s="30">
        <v>1.5644121739996899</v>
      </c>
      <c r="L362" s="32">
        <v>1.7164776139998099</v>
      </c>
      <c r="M362" s="30">
        <v>1.76669978900008</v>
      </c>
      <c r="N362" s="32">
        <v>2.3824455650001202</v>
      </c>
      <c r="O362" s="30">
        <v>2.4341714209999701</v>
      </c>
      <c r="P362" s="32"/>
      <c r="Q362" s="30"/>
      <c r="R362" s="32"/>
      <c r="S362" s="30"/>
      <c r="T362" s="32"/>
      <c r="U362" s="30"/>
      <c r="V362" s="32"/>
      <c r="W362" s="30"/>
      <c r="X362" s="32"/>
      <c r="Y362" s="30"/>
      <c r="Z362" s="32"/>
      <c r="AA362" s="30"/>
      <c r="AB362" s="32"/>
      <c r="AC362" s="30"/>
      <c r="AD362" s="36">
        <f t="shared" si="94"/>
        <v>1.7239685429999521</v>
      </c>
      <c r="AE362" s="44">
        <f t="shared" si="83"/>
        <v>0.11754099300014809</v>
      </c>
      <c r="AF362" s="44">
        <f t="shared" si="84"/>
        <v>0.11683947799974503</v>
      </c>
      <c r="AG362" s="44">
        <f t="shared" si="85"/>
        <v>0.43528491200004993</v>
      </c>
      <c r="AH362" s="44">
        <f t="shared" si="86"/>
        <v>0.15206544000012001</v>
      </c>
      <c r="AI362" s="44">
        <f t="shared" si="87"/>
        <v>0.61574577600004021</v>
      </c>
      <c r="AJ362" s="46">
        <f>T300-S300</f>
        <v>0.29321828199999977</v>
      </c>
      <c r="AK362" s="30"/>
      <c r="AL362" s="47">
        <f t="shared" si="88"/>
        <v>3.5348263999821938E-2</v>
      </c>
      <c r="AM362" s="47">
        <f t="shared" si="89"/>
        <v>4.805703300007691E-2</v>
      </c>
      <c r="AN362" s="47">
        <f t="shared" si="90"/>
        <v>5.0654270999979989E-2</v>
      </c>
      <c r="AO362" s="47">
        <f t="shared" si="91"/>
        <v>5.0484344999849995E-2</v>
      </c>
      <c r="AP362" s="47">
        <f t="shared" si="92"/>
        <v>5.0222175000270042E-2</v>
      </c>
      <c r="AQ362" s="47">
        <f t="shared" si="93"/>
        <v>5.1725855999849912E-2</v>
      </c>
      <c r="AR362" s="32"/>
      <c r="AS362" s="30"/>
      <c r="AT362" s="32"/>
      <c r="AU362" s="30"/>
      <c r="AV362" s="32"/>
      <c r="AW362" s="30"/>
      <c r="AX362" s="32"/>
      <c r="AY362" s="30"/>
      <c r="AZ362" s="32"/>
      <c r="BA362" s="30"/>
      <c r="BB362" s="32"/>
      <c r="BC362" s="30"/>
      <c r="BD362" s="32"/>
      <c r="BE362" s="30"/>
    </row>
    <row r="363" spans="1:57" x14ac:dyDescent="0.25">
      <c r="A363" s="8" t="s">
        <v>27</v>
      </c>
      <c r="B363">
        <v>6</v>
      </c>
      <c r="C363">
        <v>158</v>
      </c>
      <c r="D363" s="33">
        <v>0.62496831699991096</v>
      </c>
      <c r="E363" s="31">
        <v>0.65701821299990104</v>
      </c>
      <c r="F363" s="33">
        <v>0.80095592099996704</v>
      </c>
      <c r="G363" s="31">
        <v>0.83543446199973903</v>
      </c>
      <c r="H363" s="33">
        <v>0.988447743000051</v>
      </c>
      <c r="I363" s="31">
        <v>1.04967831699968</v>
      </c>
      <c r="J363" s="33">
        <v>1.4622338899998699</v>
      </c>
      <c r="K363" s="31">
        <v>1.5131771719998099</v>
      </c>
      <c r="L363" s="33">
        <v>1.6792847229998999</v>
      </c>
      <c r="M363" s="31">
        <v>1.7269575880000001</v>
      </c>
      <c r="N363" s="33">
        <v>2.2654968570000098</v>
      </c>
      <c r="O363" s="31">
        <v>2.3212960779996998</v>
      </c>
      <c r="P363" s="33"/>
      <c r="Q363" s="31"/>
      <c r="R363" s="33"/>
      <c r="S363" s="31"/>
      <c r="T363" s="33"/>
      <c r="U363" s="31"/>
      <c r="V363" s="33"/>
      <c r="W363" s="31"/>
      <c r="X363" s="33"/>
      <c r="Y363" s="31"/>
      <c r="Z363" s="33"/>
      <c r="AA363" s="31"/>
      <c r="AB363" s="33"/>
      <c r="AC363" s="31"/>
      <c r="AD363" s="36">
        <f t="shared" si="94"/>
        <v>1.6963277609997889</v>
      </c>
      <c r="AE363" s="44">
        <f t="shared" si="83"/>
        <v>0.143937708000066</v>
      </c>
      <c r="AF363" s="44">
        <f t="shared" si="84"/>
        <v>0.15301328100031197</v>
      </c>
      <c r="AG363" s="44">
        <f t="shared" si="85"/>
        <v>0.41255557300018997</v>
      </c>
      <c r="AH363" s="44">
        <f t="shared" si="86"/>
        <v>0.16610755100009</v>
      </c>
      <c r="AI363" s="44">
        <f t="shared" si="87"/>
        <v>0.5385392690000097</v>
      </c>
      <c r="AJ363" s="46">
        <f>T301-S301</f>
        <v>0.26616556900012078</v>
      </c>
      <c r="AK363" s="31"/>
      <c r="AL363" s="47">
        <f t="shared" si="88"/>
        <v>3.2049895999990086E-2</v>
      </c>
      <c r="AM363" s="47">
        <f t="shared" si="89"/>
        <v>3.4478540999771989E-2</v>
      </c>
      <c r="AN363" s="47">
        <f t="shared" si="90"/>
        <v>6.1230573999628946E-2</v>
      </c>
      <c r="AO363" s="47">
        <f t="shared" si="91"/>
        <v>5.0943281999940027E-2</v>
      </c>
      <c r="AP363" s="47">
        <f t="shared" si="92"/>
        <v>4.7672865000100151E-2</v>
      </c>
      <c r="AQ363" s="47">
        <f t="shared" si="93"/>
        <v>5.5799220999690036E-2</v>
      </c>
      <c r="AR363" s="33"/>
      <c r="AS363" s="31"/>
      <c r="AT363" s="33"/>
      <c r="AU363" s="31"/>
      <c r="AV363" s="33"/>
      <c r="AW363" s="31"/>
      <c r="AX363" s="33"/>
      <c r="AY363" s="31"/>
      <c r="AZ363" s="33"/>
      <c r="BA363" s="31"/>
      <c r="BB363" s="33"/>
      <c r="BC363" s="31"/>
      <c r="BD363" s="33"/>
      <c r="BE363" s="31"/>
    </row>
    <row r="364" spans="1:57" x14ac:dyDescent="0.25">
      <c r="A364" s="8" t="s">
        <v>27</v>
      </c>
      <c r="B364">
        <v>6</v>
      </c>
      <c r="C364">
        <v>159</v>
      </c>
      <c r="D364" s="32">
        <v>0.58734474500033595</v>
      </c>
      <c r="E364" s="30">
        <v>0.63788145600028601</v>
      </c>
      <c r="F364" s="32">
        <v>0.77231599000015105</v>
      </c>
      <c r="G364" s="30">
        <v>0.81612369899994497</v>
      </c>
      <c r="H364" s="32">
        <v>0.98185859500017603</v>
      </c>
      <c r="I364" s="30">
        <v>1.0305640619999299</v>
      </c>
      <c r="J364" s="32">
        <v>1.42626505199996</v>
      </c>
      <c r="K364" s="30">
        <v>1.4816888540003601</v>
      </c>
      <c r="L364" s="32">
        <v>1.6258945320000699</v>
      </c>
      <c r="M364" s="30">
        <v>1.6843056760003401</v>
      </c>
      <c r="N364" s="32">
        <v>2.0674483860002502</v>
      </c>
      <c r="O364" s="30">
        <v>2.13528624900027</v>
      </c>
      <c r="P364" s="32"/>
      <c r="Q364" s="30"/>
      <c r="R364" s="32"/>
      <c r="S364" s="30"/>
      <c r="T364" s="32"/>
      <c r="U364" s="30"/>
      <c r="V364" s="32"/>
      <c r="W364" s="30"/>
      <c r="X364" s="32"/>
      <c r="Y364" s="30"/>
      <c r="Z364" s="32"/>
      <c r="AA364" s="30"/>
      <c r="AB364" s="32"/>
      <c r="AC364" s="30"/>
      <c r="AD364" s="36">
        <f t="shared" si="94"/>
        <v>1.547941503999934</v>
      </c>
      <c r="AE364" s="44">
        <f t="shared" si="83"/>
        <v>0.13443453399986505</v>
      </c>
      <c r="AF364" s="44">
        <f t="shared" si="84"/>
        <v>0.16573489600023106</v>
      </c>
      <c r="AG364" s="44">
        <f t="shared" si="85"/>
        <v>0.39570099000003012</v>
      </c>
      <c r="AH364" s="44">
        <f t="shared" si="86"/>
        <v>0.14420567799970985</v>
      </c>
      <c r="AI364" s="44">
        <f t="shared" si="87"/>
        <v>0.38314270999991007</v>
      </c>
      <c r="AJ364" s="46">
        <f>T302-S302</f>
        <v>0.31018000000017931</v>
      </c>
      <c r="AK364" s="30"/>
      <c r="AL364" s="47">
        <f t="shared" si="88"/>
        <v>5.0536710999950052E-2</v>
      </c>
      <c r="AM364" s="47">
        <f t="shared" si="89"/>
        <v>4.3807708999793915E-2</v>
      </c>
      <c r="AN364" s="47">
        <f t="shared" si="90"/>
        <v>4.8705466999753866E-2</v>
      </c>
      <c r="AO364" s="47">
        <f t="shared" si="91"/>
        <v>5.5423802000400091E-2</v>
      </c>
      <c r="AP364" s="47">
        <f t="shared" si="92"/>
        <v>5.8411144000270143E-2</v>
      </c>
      <c r="AQ364" s="47">
        <f t="shared" si="93"/>
        <v>6.7837863000019816E-2</v>
      </c>
      <c r="AR364" s="32"/>
      <c r="AS364" s="30"/>
      <c r="AT364" s="32"/>
      <c r="AU364" s="30"/>
      <c r="AV364" s="32"/>
      <c r="AW364" s="30"/>
      <c r="AX364" s="32"/>
      <c r="AY364" s="30"/>
      <c r="AZ364" s="32"/>
      <c r="BA364" s="30"/>
      <c r="BB364" s="32"/>
      <c r="BC364" s="30"/>
      <c r="BD364" s="32"/>
      <c r="BE364" s="30"/>
    </row>
    <row r="365" spans="1:57" x14ac:dyDescent="0.25">
      <c r="A365" s="8" t="s">
        <v>27</v>
      </c>
      <c r="B365">
        <v>6</v>
      </c>
      <c r="C365">
        <v>160</v>
      </c>
      <c r="D365" s="33">
        <v>0.35384416399983798</v>
      </c>
      <c r="E365" s="31">
        <v>0.38609322599995699</v>
      </c>
      <c r="F365" s="33">
        <v>0.51880145599989103</v>
      </c>
      <c r="G365" s="31">
        <v>0.57663286299975802</v>
      </c>
      <c r="H365" s="33">
        <v>0.72081989499974897</v>
      </c>
      <c r="I365" s="31">
        <v>0.779433591999804</v>
      </c>
      <c r="J365" s="33">
        <v>1.3027137869998999</v>
      </c>
      <c r="K365" s="31">
        <v>1.3374289289999901</v>
      </c>
      <c r="L365" s="33">
        <v>1.5172045310000599</v>
      </c>
      <c r="M365" s="31">
        <v>1.57558229000005</v>
      </c>
      <c r="N365" s="33">
        <v>2.1470103120000199</v>
      </c>
      <c r="O365" s="31">
        <v>2.20526197499975</v>
      </c>
      <c r="P365" s="33"/>
      <c r="Q365" s="31"/>
      <c r="R365" s="33"/>
      <c r="S365" s="31"/>
      <c r="T365" s="33"/>
      <c r="U365" s="31"/>
      <c r="V365" s="33"/>
      <c r="W365" s="31"/>
      <c r="X365" s="33"/>
      <c r="Y365" s="31"/>
      <c r="Z365" s="33"/>
      <c r="AA365" s="31"/>
      <c r="AB365" s="33"/>
      <c r="AC365" s="31"/>
      <c r="AD365" s="36">
        <f t="shared" si="94"/>
        <v>1.851417810999912</v>
      </c>
      <c r="AE365" s="44">
        <f t="shared" si="83"/>
        <v>0.13270822999993404</v>
      </c>
      <c r="AF365" s="44">
        <f t="shared" si="84"/>
        <v>0.14418703199999094</v>
      </c>
      <c r="AG365" s="44">
        <f t="shared" si="85"/>
        <v>0.52328019500009593</v>
      </c>
      <c r="AH365" s="44">
        <f t="shared" si="86"/>
        <v>0.17977560200006981</v>
      </c>
      <c r="AI365" s="44">
        <f t="shared" si="87"/>
        <v>0.57142802199996989</v>
      </c>
      <c r="AJ365" s="46">
        <f>T303-S303</f>
        <v>0.33162229200002002</v>
      </c>
      <c r="AK365" s="31"/>
      <c r="AL365" s="47">
        <f t="shared" si="88"/>
        <v>3.2249062000119011E-2</v>
      </c>
      <c r="AM365" s="47">
        <f t="shared" si="89"/>
        <v>5.7831406999866997E-2</v>
      </c>
      <c r="AN365" s="47">
        <f t="shared" si="90"/>
        <v>5.8613697000055032E-2</v>
      </c>
      <c r="AO365" s="47">
        <f t="shared" si="91"/>
        <v>3.4715142000090182E-2</v>
      </c>
      <c r="AP365" s="47">
        <f t="shared" si="92"/>
        <v>5.8377758999990093E-2</v>
      </c>
      <c r="AQ365" s="47">
        <f t="shared" si="93"/>
        <v>5.8251662999730058E-2</v>
      </c>
      <c r="AR365" s="33"/>
      <c r="AS365" s="31"/>
      <c r="AT365" s="33"/>
      <c r="AU365" s="31"/>
      <c r="AV365" s="33"/>
      <c r="AW365" s="31"/>
      <c r="AX365" s="33"/>
      <c r="AY365" s="31"/>
      <c r="AZ365" s="33"/>
      <c r="BA365" s="31"/>
      <c r="BB365" s="33"/>
      <c r="BC365" s="31"/>
      <c r="BD365" s="33"/>
      <c r="BE365" s="31"/>
    </row>
    <row r="366" spans="1:57" x14ac:dyDescent="0.25">
      <c r="A366" s="8" t="s">
        <v>27</v>
      </c>
      <c r="B366">
        <v>6</v>
      </c>
      <c r="C366">
        <v>161</v>
      </c>
      <c r="D366" s="32">
        <v>0.60170484299987903</v>
      </c>
      <c r="E366" s="30">
        <v>0.65656234300013205</v>
      </c>
      <c r="F366" s="32">
        <v>0.81324473799986596</v>
      </c>
      <c r="G366" s="30">
        <v>0.859489113000108</v>
      </c>
      <c r="H366" s="32">
        <v>1.0303605210001401</v>
      </c>
      <c r="I366" s="30">
        <v>1.0851086450002101</v>
      </c>
      <c r="J366" s="32">
        <v>1.5086938519998501</v>
      </c>
      <c r="K366" s="30">
        <v>1.5605262570002101</v>
      </c>
      <c r="L366" s="32">
        <v>1.7480007270000799</v>
      </c>
      <c r="M366" s="30">
        <v>1.79787677100011</v>
      </c>
      <c r="N366" s="32">
        <v>2.35777744799997</v>
      </c>
      <c r="O366" s="30">
        <v>2.4041995839997901</v>
      </c>
      <c r="P366" s="32"/>
      <c r="Q366" s="30"/>
      <c r="R366" s="32"/>
      <c r="S366" s="30"/>
      <c r="T366" s="32"/>
      <c r="U366" s="30"/>
      <c r="V366" s="32"/>
      <c r="W366" s="30"/>
      <c r="X366" s="32"/>
      <c r="Y366" s="30"/>
      <c r="Z366" s="32"/>
      <c r="AA366" s="30"/>
      <c r="AB366" s="32"/>
      <c r="AC366" s="30"/>
      <c r="AD366" s="36">
        <f t="shared" si="94"/>
        <v>1.802494740999911</v>
      </c>
      <c r="AE366" s="44">
        <f t="shared" si="83"/>
        <v>0.15668239499973391</v>
      </c>
      <c r="AF366" s="44">
        <f t="shared" si="84"/>
        <v>0.17087140800003209</v>
      </c>
      <c r="AG366" s="44">
        <f t="shared" si="85"/>
        <v>0.42358520699963997</v>
      </c>
      <c r="AH366" s="44">
        <f t="shared" si="86"/>
        <v>0.18747446999986983</v>
      </c>
      <c r="AI366" s="44">
        <f t="shared" si="87"/>
        <v>0.55990067699986001</v>
      </c>
      <c r="AJ366" s="46">
        <f>T304-S304</f>
        <v>0.3241366669999497</v>
      </c>
      <c r="AK366" s="30"/>
      <c r="AL366" s="47">
        <f t="shared" si="88"/>
        <v>5.4857500000253023E-2</v>
      </c>
      <c r="AM366" s="47">
        <f t="shared" si="89"/>
        <v>4.6244375000242033E-2</v>
      </c>
      <c r="AN366" s="47">
        <f t="shared" si="90"/>
        <v>5.4748124000070009E-2</v>
      </c>
      <c r="AO366" s="47">
        <f t="shared" si="91"/>
        <v>5.1832405000360016E-2</v>
      </c>
      <c r="AP366" s="47">
        <f t="shared" si="92"/>
        <v>4.9876044000030095E-2</v>
      </c>
      <c r="AQ366" s="47">
        <f t="shared" si="93"/>
        <v>4.6422135999820036E-2</v>
      </c>
      <c r="AR366" s="32"/>
      <c r="AS366" s="30"/>
      <c r="AT366" s="32"/>
      <c r="AU366" s="30"/>
      <c r="AV366" s="32"/>
      <c r="AW366" s="30"/>
      <c r="AX366" s="32"/>
      <c r="AY366" s="30"/>
      <c r="AZ366" s="32"/>
      <c r="BA366" s="30"/>
      <c r="BB366" s="32"/>
      <c r="BC366" s="30"/>
      <c r="BD366" s="32"/>
      <c r="BE366" s="30"/>
    </row>
    <row r="367" spans="1:57" x14ac:dyDescent="0.25">
      <c r="A367" s="8" t="s">
        <v>27</v>
      </c>
      <c r="B367">
        <v>6</v>
      </c>
      <c r="C367">
        <v>162</v>
      </c>
      <c r="D367" s="33">
        <v>0.48794583200015001</v>
      </c>
      <c r="E367" s="31">
        <v>0.54395973800001196</v>
      </c>
      <c r="F367" s="33">
        <v>0.68744593600013104</v>
      </c>
      <c r="G367" s="31">
        <v>0.72280171800002702</v>
      </c>
      <c r="H367" s="33">
        <v>0.88784140400002798</v>
      </c>
      <c r="I367" s="31">
        <v>0.93696770599990398</v>
      </c>
      <c r="J367" s="33">
        <v>1.35322202899988</v>
      </c>
      <c r="K367" s="31">
        <v>1.38903041599996</v>
      </c>
      <c r="L367" s="33">
        <v>1.5658766129999999</v>
      </c>
      <c r="M367" s="31">
        <v>1.6265374979998299</v>
      </c>
      <c r="N367" s="33">
        <v>2.10507062399983</v>
      </c>
      <c r="O367" s="31">
        <v>2.16102051799998</v>
      </c>
      <c r="P367" s="33"/>
      <c r="Q367" s="31"/>
      <c r="R367" s="33"/>
      <c r="S367" s="31"/>
      <c r="T367" s="33"/>
      <c r="U367" s="31"/>
      <c r="V367" s="33"/>
      <c r="W367" s="31"/>
      <c r="X367" s="33"/>
      <c r="Y367" s="31"/>
      <c r="Z367" s="33"/>
      <c r="AA367" s="31"/>
      <c r="AB367" s="33"/>
      <c r="AC367" s="31"/>
      <c r="AD367" s="36">
        <f t="shared" si="94"/>
        <v>1.67307468599983</v>
      </c>
      <c r="AE367" s="44">
        <f t="shared" si="83"/>
        <v>0.14348619800011908</v>
      </c>
      <c r="AF367" s="44">
        <f t="shared" si="84"/>
        <v>0.16503968600000096</v>
      </c>
      <c r="AG367" s="44">
        <f t="shared" si="85"/>
        <v>0.416254322999976</v>
      </c>
      <c r="AH367" s="44">
        <f t="shared" si="86"/>
        <v>0.1768461970000399</v>
      </c>
      <c r="AI367" s="44">
        <f t="shared" si="87"/>
        <v>0.47853312600000009</v>
      </c>
      <c r="AJ367" s="46">
        <f>T305-S305</f>
        <v>0.3559454189999105</v>
      </c>
      <c r="AK367" s="31"/>
      <c r="AL367" s="47">
        <f t="shared" si="88"/>
        <v>5.6013905999861946E-2</v>
      </c>
      <c r="AM367" s="47">
        <f t="shared" si="89"/>
        <v>3.5355781999895974E-2</v>
      </c>
      <c r="AN367" s="47">
        <f t="shared" si="90"/>
        <v>4.9126301999875999E-2</v>
      </c>
      <c r="AO367" s="47">
        <f t="shared" si="91"/>
        <v>3.5808387000080044E-2</v>
      </c>
      <c r="AP367" s="47">
        <f t="shared" si="92"/>
        <v>6.0660884999830023E-2</v>
      </c>
      <c r="AQ367" s="47">
        <f t="shared" si="93"/>
        <v>5.5949894000149936E-2</v>
      </c>
      <c r="AR367" s="33"/>
      <c r="AS367" s="31"/>
      <c r="AT367" s="33"/>
      <c r="AU367" s="31"/>
      <c r="AV367" s="33"/>
      <c r="AW367" s="31"/>
      <c r="AX367" s="33"/>
      <c r="AY367" s="31"/>
      <c r="AZ367" s="33"/>
      <c r="BA367" s="31"/>
      <c r="BB367" s="33"/>
      <c r="BC367" s="31"/>
      <c r="BD367" s="33"/>
      <c r="BE367" s="31"/>
    </row>
    <row r="368" spans="1:57" x14ac:dyDescent="0.25">
      <c r="A368" s="8" t="s">
        <v>27</v>
      </c>
      <c r="B368">
        <v>6</v>
      </c>
      <c r="C368">
        <v>163</v>
      </c>
      <c r="D368" s="32">
        <v>0.53211270199972205</v>
      </c>
      <c r="E368" s="30">
        <v>0.57074625599989304</v>
      </c>
      <c r="F368" s="32">
        <v>0.71292119899999296</v>
      </c>
      <c r="G368" s="30">
        <v>0.76131036399965502</v>
      </c>
      <c r="H368" s="32">
        <v>0.94275562499979004</v>
      </c>
      <c r="I368" s="30">
        <v>0.999083332999816</v>
      </c>
      <c r="J368" s="32">
        <v>1.4069686989996599</v>
      </c>
      <c r="K368" s="30">
        <v>1.4508933859997299</v>
      </c>
      <c r="L368" s="32">
        <v>1.6264377599995801</v>
      </c>
      <c r="M368" s="30">
        <v>1.6888804689997401</v>
      </c>
      <c r="N368" s="32">
        <v>2.1649603079999902</v>
      </c>
      <c r="O368" s="30">
        <v>2.2229869799998498</v>
      </c>
      <c r="P368" s="32"/>
      <c r="Q368" s="30"/>
      <c r="R368" s="32"/>
      <c r="S368" s="30"/>
      <c r="T368" s="32"/>
      <c r="U368" s="30"/>
      <c r="V368" s="32"/>
      <c r="W368" s="30"/>
      <c r="X368" s="32"/>
      <c r="Y368" s="30"/>
      <c r="Z368" s="32"/>
      <c r="AA368" s="30"/>
      <c r="AB368" s="32"/>
      <c r="AC368" s="30"/>
      <c r="AD368" s="36">
        <f t="shared" si="94"/>
        <v>1.6908742780001278</v>
      </c>
      <c r="AE368" s="44">
        <f t="shared" si="83"/>
        <v>0.14217494300009992</v>
      </c>
      <c r="AF368" s="44">
        <f t="shared" si="84"/>
        <v>0.18144526100013503</v>
      </c>
      <c r="AG368" s="44">
        <f t="shared" si="85"/>
        <v>0.40788536599984393</v>
      </c>
      <c r="AH368" s="44">
        <f t="shared" si="86"/>
        <v>0.17554437399985012</v>
      </c>
      <c r="AI368" s="44">
        <f t="shared" si="87"/>
        <v>0.47607983900025008</v>
      </c>
      <c r="AJ368" s="46">
        <f>T306-S306</f>
        <v>0.28740437400006069</v>
      </c>
      <c r="AK368" s="30"/>
      <c r="AL368" s="47">
        <f t="shared" si="88"/>
        <v>3.8633554000170989E-2</v>
      </c>
      <c r="AM368" s="47">
        <f t="shared" si="89"/>
        <v>4.838916499966206E-2</v>
      </c>
      <c r="AN368" s="47">
        <f t="shared" si="90"/>
        <v>5.6327708000025956E-2</v>
      </c>
      <c r="AO368" s="47">
        <f t="shared" si="91"/>
        <v>4.3924687000070017E-2</v>
      </c>
      <c r="AP368" s="47">
        <f t="shared" si="92"/>
        <v>6.2442709000160024E-2</v>
      </c>
      <c r="AQ368" s="47">
        <f t="shared" si="93"/>
        <v>5.8026671999859669E-2</v>
      </c>
      <c r="AR368" s="32"/>
      <c r="AS368" s="30"/>
      <c r="AT368" s="32"/>
      <c r="AU368" s="30"/>
      <c r="AV368" s="32"/>
      <c r="AW368" s="30"/>
      <c r="AX368" s="32"/>
      <c r="AY368" s="30"/>
      <c r="AZ368" s="32"/>
      <c r="BA368" s="30"/>
      <c r="BB368" s="32"/>
      <c r="BC368" s="30"/>
      <c r="BD368" s="32"/>
      <c r="BE368" s="30"/>
    </row>
    <row r="369" spans="1:57" s="2" customFormat="1" x14ac:dyDescent="0.25">
      <c r="A369" s="10" t="s">
        <v>27</v>
      </c>
      <c r="B369" s="2">
        <v>6</v>
      </c>
      <c r="C369" s="2">
        <v>164</v>
      </c>
      <c r="D369" s="33">
        <v>10.282227146999899</v>
      </c>
      <c r="E369" s="31">
        <v>10.3190359250002</v>
      </c>
      <c r="F369" s="33">
        <v>10.461753854000101</v>
      </c>
      <c r="G369" s="31">
        <v>10.486107437999999</v>
      </c>
      <c r="H369" s="33">
        <v>10.630052337</v>
      </c>
      <c r="I369" s="31">
        <v>10.677573956000201</v>
      </c>
      <c r="J369" s="33">
        <v>11.0246655230002</v>
      </c>
      <c r="K369" s="31">
        <v>11.068518172999999</v>
      </c>
      <c r="L369" s="33">
        <v>11.2241967140003</v>
      </c>
      <c r="M369" s="31">
        <v>11.2706402050002</v>
      </c>
      <c r="N369" s="33">
        <v>11.778961506</v>
      </c>
      <c r="O369" s="31">
        <v>11.812377026999901</v>
      </c>
      <c r="P369" s="33"/>
      <c r="Q369" s="31"/>
      <c r="R369" s="33"/>
      <c r="S369" s="31"/>
      <c r="T369" s="33"/>
      <c r="U369" s="31"/>
      <c r="V369" s="33"/>
      <c r="W369" s="31"/>
      <c r="X369" s="33"/>
      <c r="Y369" s="31"/>
      <c r="Z369" s="33"/>
      <c r="AA369" s="31"/>
      <c r="AB369" s="33"/>
      <c r="AC369" s="31"/>
      <c r="AD369" s="36">
        <f t="shared" si="94"/>
        <v>1.5301498800000015</v>
      </c>
      <c r="AE369" s="44">
        <f t="shared" si="83"/>
        <v>0.14271792899990032</v>
      </c>
      <c r="AF369" s="44">
        <f t="shared" si="84"/>
        <v>0.14394489900000096</v>
      </c>
      <c r="AG369" s="44">
        <f t="shared" si="85"/>
        <v>0.34709156699999966</v>
      </c>
      <c r="AH369" s="44">
        <f t="shared" si="86"/>
        <v>0.15567854100030054</v>
      </c>
      <c r="AI369" s="44">
        <f t="shared" si="87"/>
        <v>0.50832130099979977</v>
      </c>
      <c r="AJ369" s="46">
        <f>T307-S307</f>
        <v>0.32741114500004009</v>
      </c>
      <c r="AK369" s="31"/>
      <c r="AL369" s="47">
        <f t="shared" si="88"/>
        <v>3.6808778000301245E-2</v>
      </c>
      <c r="AM369" s="47">
        <f t="shared" si="89"/>
        <v>2.4353583999898731E-2</v>
      </c>
      <c r="AN369" s="47">
        <f t="shared" si="90"/>
        <v>4.7521619000200133E-2</v>
      </c>
      <c r="AO369" s="47">
        <f t="shared" si="91"/>
        <v>4.3852649999799098E-2</v>
      </c>
      <c r="AP369" s="47">
        <f t="shared" si="92"/>
        <v>4.6443490999900305E-2</v>
      </c>
      <c r="AQ369" s="47">
        <f t="shared" si="93"/>
        <v>3.341552099990075E-2</v>
      </c>
      <c r="AR369" s="33"/>
      <c r="AS369" s="31"/>
      <c r="AT369" s="33"/>
      <c r="AU369" s="31"/>
      <c r="AV369" s="33"/>
      <c r="AW369" s="31"/>
      <c r="AX369" s="33"/>
      <c r="AY369" s="31"/>
      <c r="AZ369" s="33"/>
      <c r="BA369" s="31"/>
      <c r="BB369" s="33"/>
      <c r="BC369" s="31"/>
      <c r="BD369" s="33"/>
      <c r="BE369" s="31"/>
    </row>
    <row r="370" spans="1:57" s="2" customFormat="1" x14ac:dyDescent="0.25">
      <c r="A370" s="10" t="s">
        <v>27</v>
      </c>
      <c r="B370" s="2">
        <v>6</v>
      </c>
      <c r="C370" s="2">
        <v>165</v>
      </c>
      <c r="D370" s="32">
        <v>0.60455760500008104</v>
      </c>
      <c r="E370" s="30">
        <v>0.65074671900037995</v>
      </c>
      <c r="F370" s="32">
        <v>0.79413380200003303</v>
      </c>
      <c r="G370" s="30">
        <v>0.82904786500011995</v>
      </c>
      <c r="H370" s="32">
        <v>0.981902656000329</v>
      </c>
      <c r="I370" s="30">
        <v>1.043298176</v>
      </c>
      <c r="J370" s="32">
        <v>1.4684764070002501</v>
      </c>
      <c r="K370" s="30">
        <v>1.49478385300017</v>
      </c>
      <c r="L370" s="32">
        <v>1.6625187490003499</v>
      </c>
      <c r="M370" s="30">
        <v>1.70872145800012</v>
      </c>
      <c r="N370" s="32">
        <v>2.2711429140003898</v>
      </c>
      <c r="O370" s="30">
        <v>2.3148140640000698</v>
      </c>
      <c r="P370" s="32"/>
      <c r="Q370" s="30"/>
      <c r="R370" s="32"/>
      <c r="S370" s="30"/>
      <c r="T370" s="32"/>
      <c r="U370" s="30"/>
      <c r="V370" s="32"/>
      <c r="W370" s="30"/>
      <c r="X370" s="32"/>
      <c r="Y370" s="30"/>
      <c r="Z370" s="32"/>
      <c r="AA370" s="30"/>
      <c r="AB370" s="32"/>
      <c r="AC370" s="30"/>
      <c r="AD370" s="36">
        <f t="shared" si="94"/>
        <v>1.7102564589999889</v>
      </c>
      <c r="AE370" s="44">
        <f t="shared" si="83"/>
        <v>0.14338708299965308</v>
      </c>
      <c r="AF370" s="44">
        <f t="shared" si="84"/>
        <v>0.15285479100020904</v>
      </c>
      <c r="AG370" s="44">
        <f t="shared" si="85"/>
        <v>0.4251782310002501</v>
      </c>
      <c r="AH370" s="44">
        <f t="shared" si="86"/>
        <v>0.16773489600017988</v>
      </c>
      <c r="AI370" s="44">
        <f t="shared" si="87"/>
        <v>0.56242145600026983</v>
      </c>
      <c r="AJ370" s="46">
        <f>T308-S308</f>
        <v>0.28559375199983972</v>
      </c>
      <c r="AK370" s="30"/>
      <c r="AL370" s="47">
        <f t="shared" si="88"/>
        <v>4.6189114000298903E-2</v>
      </c>
      <c r="AM370" s="47">
        <f t="shared" si="89"/>
        <v>3.4914063000086926E-2</v>
      </c>
      <c r="AN370" s="47">
        <f t="shared" si="90"/>
        <v>6.1395519999670967E-2</v>
      </c>
      <c r="AO370" s="47">
        <f t="shared" si="91"/>
        <v>2.6307445999919965E-2</v>
      </c>
      <c r="AP370" s="47">
        <f t="shared" si="92"/>
        <v>4.6202708999770081E-2</v>
      </c>
      <c r="AQ370" s="47">
        <f t="shared" si="93"/>
        <v>4.3671149999680026E-2</v>
      </c>
      <c r="AR370" s="32"/>
      <c r="AS370" s="30"/>
      <c r="AT370" s="32"/>
      <c r="AU370" s="30"/>
      <c r="AV370" s="32"/>
      <c r="AW370" s="30"/>
      <c r="AX370" s="32"/>
      <c r="AY370" s="30"/>
      <c r="AZ370" s="32"/>
      <c r="BA370" s="30"/>
      <c r="BB370" s="32"/>
      <c r="BC370" s="30"/>
      <c r="BD370" s="32"/>
      <c r="BE370" s="30"/>
    </row>
    <row r="371" spans="1:57" s="2" customFormat="1" x14ac:dyDescent="0.25">
      <c r="A371" s="10" t="s">
        <v>27</v>
      </c>
      <c r="B371" s="2">
        <v>6</v>
      </c>
      <c r="C371" s="2">
        <v>166</v>
      </c>
      <c r="D371" s="33">
        <v>0.93484181600024296</v>
      </c>
      <c r="E371" s="31">
        <v>0.97397848299988199</v>
      </c>
      <c r="F371" s="33">
        <v>1.1253089520000601</v>
      </c>
      <c r="G371" s="31">
        <v>1.17613108700015</v>
      </c>
      <c r="H371" s="33">
        <v>1.3416973890002699</v>
      </c>
      <c r="I371" s="31">
        <v>1.3779262960001599</v>
      </c>
      <c r="J371" s="33">
        <v>1.8036405140000999</v>
      </c>
      <c r="K371" s="31">
        <v>1.8530907230001501</v>
      </c>
      <c r="L371" s="33">
        <v>2.0078495769998801</v>
      </c>
      <c r="M371" s="31">
        <v>2.0672405660002302</v>
      </c>
      <c r="N371" s="33">
        <v>2.54374718799999</v>
      </c>
      <c r="O371" s="31">
        <v>2.5897334820001499</v>
      </c>
      <c r="P371" s="33"/>
      <c r="Q371" s="31"/>
      <c r="R371" s="33"/>
      <c r="S371" s="31"/>
      <c r="T371" s="33"/>
      <c r="U371" s="31"/>
      <c r="V371" s="33"/>
      <c r="W371" s="31"/>
      <c r="X371" s="33"/>
      <c r="Y371" s="31"/>
      <c r="Z371" s="33"/>
      <c r="AA371" s="31"/>
      <c r="AB371" s="33"/>
      <c r="AC371" s="31"/>
      <c r="AD371" s="36">
        <f t="shared" si="94"/>
        <v>1.6548916659999069</v>
      </c>
      <c r="AE371" s="44">
        <f t="shared" si="83"/>
        <v>0.1513304690001781</v>
      </c>
      <c r="AF371" s="44">
        <f t="shared" si="84"/>
        <v>0.1655663020001199</v>
      </c>
      <c r="AG371" s="44">
        <f t="shared" si="85"/>
        <v>0.42571421799994003</v>
      </c>
      <c r="AH371" s="44">
        <f t="shared" si="86"/>
        <v>0.15475885399973</v>
      </c>
      <c r="AI371" s="44">
        <f t="shared" si="87"/>
        <v>0.47650662199975979</v>
      </c>
      <c r="AJ371" s="46">
        <f>T309-S309</f>
        <v>0.29764890599994942</v>
      </c>
      <c r="AK371" s="31"/>
      <c r="AL371" s="47">
        <f t="shared" si="88"/>
        <v>3.9136666999639025E-2</v>
      </c>
      <c r="AM371" s="47">
        <f t="shared" si="89"/>
        <v>5.0822135000089919E-2</v>
      </c>
      <c r="AN371" s="47">
        <f t="shared" si="90"/>
        <v>3.6228906999890009E-2</v>
      </c>
      <c r="AO371" s="47">
        <f t="shared" si="91"/>
        <v>4.9450209000050149E-2</v>
      </c>
      <c r="AP371" s="47">
        <f t="shared" si="92"/>
        <v>5.9390989000350114E-2</v>
      </c>
      <c r="AQ371" s="47">
        <f t="shared" si="93"/>
        <v>4.5986294000159855E-2</v>
      </c>
      <c r="AR371" s="33"/>
      <c r="AS371" s="31"/>
      <c r="AT371" s="33"/>
      <c r="AU371" s="31"/>
      <c r="AV371" s="33"/>
      <c r="AW371" s="31"/>
      <c r="AX371" s="33"/>
      <c r="AY371" s="31"/>
      <c r="AZ371" s="33"/>
      <c r="BA371" s="31"/>
      <c r="BB371" s="33"/>
      <c r="BC371" s="31"/>
      <c r="BD371" s="33"/>
      <c r="BE371" s="31"/>
    </row>
    <row r="372" spans="1:57" s="2" customFormat="1" x14ac:dyDescent="0.25">
      <c r="A372" s="10" t="s">
        <v>27</v>
      </c>
      <c r="B372" s="2">
        <v>6</v>
      </c>
      <c r="C372" s="2">
        <v>167</v>
      </c>
      <c r="D372" s="32">
        <v>0.65604468699984797</v>
      </c>
      <c r="E372" s="30">
        <v>0.67479354199986097</v>
      </c>
      <c r="F372" s="32">
        <v>0.82848921799995801</v>
      </c>
      <c r="G372" s="30">
        <v>0.87544557099999998</v>
      </c>
      <c r="H372" s="32">
        <v>1.0302065619998699</v>
      </c>
      <c r="I372" s="30">
        <v>1.0775936449999699</v>
      </c>
      <c r="J372" s="32">
        <v>1.5132012469998699</v>
      </c>
      <c r="K372" s="30">
        <v>1.5528317180000999</v>
      </c>
      <c r="L372" s="32">
        <v>1.73247166500004</v>
      </c>
      <c r="M372" s="30">
        <v>1.8025515089998401</v>
      </c>
      <c r="N372" s="32">
        <v>2.35181067699977</v>
      </c>
      <c r="O372" s="30">
        <v>2.3969764569996999</v>
      </c>
      <c r="P372" s="32"/>
      <c r="Q372" s="30"/>
      <c r="R372" s="32"/>
      <c r="S372" s="30"/>
      <c r="T372" s="32"/>
      <c r="U372" s="30"/>
      <c r="V372" s="32"/>
      <c r="W372" s="30"/>
      <c r="X372" s="32"/>
      <c r="Y372" s="30"/>
      <c r="Z372" s="32"/>
      <c r="AA372" s="30"/>
      <c r="AB372" s="32"/>
      <c r="AC372" s="30"/>
      <c r="AD372" s="36">
        <f t="shared" si="94"/>
        <v>1.7409317699998519</v>
      </c>
      <c r="AE372" s="44">
        <f t="shared" si="83"/>
        <v>0.15369567600009704</v>
      </c>
      <c r="AF372" s="44">
        <f t="shared" si="84"/>
        <v>0.15476099099986995</v>
      </c>
      <c r="AG372" s="44">
        <f t="shared" si="85"/>
        <v>0.43560760199990001</v>
      </c>
      <c r="AH372" s="44">
        <f t="shared" si="86"/>
        <v>0.17963994699994013</v>
      </c>
      <c r="AI372" s="44">
        <f t="shared" si="87"/>
        <v>0.54925916799992991</v>
      </c>
      <c r="AJ372" s="46">
        <f>T310-S310</f>
        <v>0.25339473800000034</v>
      </c>
      <c r="AK372" s="30"/>
      <c r="AL372" s="47">
        <f t="shared" si="88"/>
        <v>1.8748855000012998E-2</v>
      </c>
      <c r="AM372" s="47">
        <f t="shared" si="89"/>
        <v>4.6956353000041973E-2</v>
      </c>
      <c r="AN372" s="47">
        <f t="shared" si="90"/>
        <v>4.7387083000099972E-2</v>
      </c>
      <c r="AO372" s="47">
        <f t="shared" si="91"/>
        <v>3.9630471000229983E-2</v>
      </c>
      <c r="AP372" s="47">
        <f t="shared" si="92"/>
        <v>7.0079843999800051E-2</v>
      </c>
      <c r="AQ372" s="47">
        <f t="shared" si="93"/>
        <v>4.5165779999929878E-2</v>
      </c>
      <c r="AR372" s="32"/>
      <c r="AS372" s="30"/>
      <c r="AT372" s="32"/>
      <c r="AU372" s="30"/>
      <c r="AV372" s="32"/>
      <c r="AW372" s="30"/>
      <c r="AX372" s="32"/>
      <c r="AY372" s="30"/>
      <c r="AZ372" s="32"/>
      <c r="BA372" s="30"/>
      <c r="BB372" s="32"/>
      <c r="BC372" s="30"/>
      <c r="BD372" s="32"/>
      <c r="BE372" s="30"/>
    </row>
    <row r="373" spans="1:57" s="2" customFormat="1" x14ac:dyDescent="0.25">
      <c r="A373" s="10" t="s">
        <v>27</v>
      </c>
      <c r="B373" s="2">
        <v>6</v>
      </c>
      <c r="C373" s="2">
        <v>168</v>
      </c>
      <c r="D373" s="33">
        <v>0.88293509300001405</v>
      </c>
      <c r="E373" s="31">
        <v>0.92147943100007901</v>
      </c>
      <c r="F373" s="33">
        <v>1.07359947800023</v>
      </c>
      <c r="G373" s="31">
        <v>1.11187145500025</v>
      </c>
      <c r="H373" s="33">
        <v>1.2796590070001901</v>
      </c>
      <c r="I373" s="31">
        <v>1.33755218499982</v>
      </c>
      <c r="J373" s="33">
        <v>1.7738274449998199</v>
      </c>
      <c r="K373" s="31">
        <v>1.8006018720002399</v>
      </c>
      <c r="L373" s="33">
        <v>1.97858343500001</v>
      </c>
      <c r="M373" s="31">
        <v>2.0151092679998301</v>
      </c>
      <c r="N373" s="33">
        <v>2.5337498919998298</v>
      </c>
      <c r="O373" s="31">
        <v>2.5732753110000801</v>
      </c>
      <c r="P373" s="33"/>
      <c r="Q373" s="31"/>
      <c r="R373" s="33"/>
      <c r="S373" s="31"/>
      <c r="T373" s="33"/>
      <c r="U373" s="31"/>
      <c r="V373" s="33"/>
      <c r="W373" s="31"/>
      <c r="X373" s="33"/>
      <c r="Y373" s="31"/>
      <c r="Z373" s="33"/>
      <c r="AA373" s="31"/>
      <c r="AB373" s="33"/>
      <c r="AC373" s="31"/>
      <c r="AD373" s="36">
        <f t="shared" si="94"/>
        <v>1.690340218000066</v>
      </c>
      <c r="AE373" s="44">
        <f t="shared" si="83"/>
        <v>0.15212004700015103</v>
      </c>
      <c r="AF373" s="44">
        <f t="shared" si="84"/>
        <v>0.16778755199994011</v>
      </c>
      <c r="AG373" s="44">
        <f t="shared" si="85"/>
        <v>0.43627525999999994</v>
      </c>
      <c r="AH373" s="44">
        <f t="shared" si="86"/>
        <v>0.17798156299977008</v>
      </c>
      <c r="AI373" s="44">
        <f t="shared" si="87"/>
        <v>0.51864062399999966</v>
      </c>
      <c r="AJ373" s="46">
        <f>T311-S311</f>
        <v>0.31618656499995001</v>
      </c>
      <c r="AK373" s="31"/>
      <c r="AL373" s="47">
        <f t="shared" si="88"/>
        <v>3.8544338000064959E-2</v>
      </c>
      <c r="AM373" s="47">
        <f t="shared" si="89"/>
        <v>3.8271977000019941E-2</v>
      </c>
      <c r="AN373" s="47">
        <f t="shared" si="90"/>
        <v>5.7893177999629897E-2</v>
      </c>
      <c r="AO373" s="47">
        <f t="shared" si="91"/>
        <v>2.6774427000419987E-2</v>
      </c>
      <c r="AP373" s="47">
        <f t="shared" si="92"/>
        <v>3.6525832999820151E-2</v>
      </c>
      <c r="AQ373" s="47">
        <f t="shared" si="93"/>
        <v>3.9525419000250306E-2</v>
      </c>
      <c r="AR373" s="33"/>
      <c r="AS373" s="31"/>
      <c r="AT373" s="33"/>
      <c r="AU373" s="31"/>
      <c r="AV373" s="33"/>
      <c r="AW373" s="31"/>
      <c r="AX373" s="33"/>
      <c r="AY373" s="31"/>
      <c r="AZ373" s="33"/>
      <c r="BA373" s="31"/>
      <c r="BB373" s="33"/>
      <c r="BC373" s="31"/>
      <c r="BD373" s="33"/>
      <c r="BE373" s="31"/>
    </row>
    <row r="374" spans="1:57" s="2" customFormat="1" x14ac:dyDescent="0.25">
      <c r="A374" s="10" t="s">
        <v>27</v>
      </c>
      <c r="B374" s="2">
        <v>6</v>
      </c>
      <c r="C374" s="2">
        <v>169</v>
      </c>
      <c r="D374" s="32">
        <v>1.8154835629998101</v>
      </c>
      <c r="E374" s="30">
        <v>1.84748490899983</v>
      </c>
      <c r="F374" s="32">
        <v>1.98190657799978</v>
      </c>
      <c r="G374" s="30">
        <v>2.02617361000011</v>
      </c>
      <c r="H374" s="32">
        <v>2.1699850159998202</v>
      </c>
      <c r="I374" s="30">
        <v>2.2280690259999498</v>
      </c>
      <c r="J374" s="32">
        <v>2.6134938169998301</v>
      </c>
      <c r="K374" s="30">
        <v>2.6441790250000801</v>
      </c>
      <c r="L374" s="32">
        <v>2.7760087669998899</v>
      </c>
      <c r="M374" s="30">
        <v>2.8340655880001502</v>
      </c>
      <c r="N374" s="32">
        <v>3.3218068420001101</v>
      </c>
      <c r="O374" s="30">
        <v>3.3570465249999799</v>
      </c>
      <c r="P374" s="32"/>
      <c r="Q374" s="30"/>
      <c r="R374" s="32"/>
      <c r="S374" s="30"/>
      <c r="T374" s="32"/>
      <c r="U374" s="30"/>
      <c r="V374" s="32"/>
      <c r="W374" s="30"/>
      <c r="X374" s="32"/>
      <c r="Y374" s="30"/>
      <c r="Z374" s="32"/>
      <c r="AA374" s="30"/>
      <c r="AB374" s="32"/>
      <c r="AC374" s="30"/>
      <c r="AD374" s="36">
        <f t="shared" si="94"/>
        <v>1.5415629620001698</v>
      </c>
      <c r="AE374" s="44">
        <f t="shared" si="83"/>
        <v>0.13442166899995001</v>
      </c>
      <c r="AF374" s="44">
        <f t="shared" si="84"/>
        <v>0.14381140599971021</v>
      </c>
      <c r="AG374" s="44">
        <f t="shared" si="85"/>
        <v>0.38542479099988025</v>
      </c>
      <c r="AH374" s="44">
        <f t="shared" si="86"/>
        <v>0.13182974199980979</v>
      </c>
      <c r="AI374" s="44">
        <f t="shared" si="87"/>
        <v>0.48774125399995993</v>
      </c>
      <c r="AJ374" s="46">
        <f>T312-S312</f>
        <v>0.31060567700001984</v>
      </c>
      <c r="AK374" s="30"/>
      <c r="AL374" s="47">
        <f t="shared" si="88"/>
        <v>3.2001346000019915E-2</v>
      </c>
      <c r="AM374" s="47">
        <f t="shared" si="89"/>
        <v>4.4267032000329998E-2</v>
      </c>
      <c r="AN374" s="47">
        <f t="shared" si="90"/>
        <v>5.8084010000129638E-2</v>
      </c>
      <c r="AO374" s="47">
        <f t="shared" si="91"/>
        <v>3.0685208000249986E-2</v>
      </c>
      <c r="AP374" s="47">
        <f t="shared" si="92"/>
        <v>5.8056821000260328E-2</v>
      </c>
      <c r="AQ374" s="47">
        <f t="shared" si="93"/>
        <v>3.5239682999869792E-2</v>
      </c>
      <c r="AR374" s="32"/>
      <c r="AS374" s="30"/>
      <c r="AT374" s="32"/>
      <c r="AU374" s="30"/>
      <c r="AV374" s="32"/>
      <c r="AW374" s="30"/>
      <c r="AX374" s="32"/>
      <c r="AY374" s="30"/>
      <c r="AZ374" s="32"/>
      <c r="BA374" s="30"/>
      <c r="BB374" s="32"/>
      <c r="BC374" s="30"/>
      <c r="BD374" s="32"/>
      <c r="BE374" s="30"/>
    </row>
    <row r="375" spans="1:57" s="2" customFormat="1" x14ac:dyDescent="0.25">
      <c r="A375" s="10" t="s">
        <v>27</v>
      </c>
      <c r="B375" s="2">
        <v>6</v>
      </c>
      <c r="C375" s="2">
        <v>170</v>
      </c>
      <c r="D375" s="33">
        <v>0.554122081000059</v>
      </c>
      <c r="E375" s="31">
        <v>0.60204530800001499</v>
      </c>
      <c r="F375" s="33">
        <v>0.74438614200016595</v>
      </c>
      <c r="G375" s="31">
        <v>0.79176577700036399</v>
      </c>
      <c r="H375" s="33">
        <v>0.94427984000003495</v>
      </c>
      <c r="I375" s="31">
        <v>1.0174719750002601</v>
      </c>
      <c r="J375" s="33">
        <v>1.4109537460003501</v>
      </c>
      <c r="K375" s="31">
        <v>1.44483827700014</v>
      </c>
      <c r="L375" s="33">
        <v>1.6033556219999801</v>
      </c>
      <c r="M375" s="31">
        <v>1.6593928600000201</v>
      </c>
      <c r="N375" s="33">
        <v>2.23745499999995</v>
      </c>
      <c r="O375" s="31">
        <v>2.2770818690000798</v>
      </c>
      <c r="P375" s="33"/>
      <c r="Q375" s="31"/>
      <c r="R375" s="33"/>
      <c r="S375" s="31"/>
      <c r="T375" s="33"/>
      <c r="U375" s="31"/>
      <c r="V375" s="33"/>
      <c r="W375" s="31"/>
      <c r="X375" s="33"/>
      <c r="Y375" s="31"/>
      <c r="Z375" s="33"/>
      <c r="AA375" s="31"/>
      <c r="AB375" s="33"/>
      <c r="AC375" s="31"/>
      <c r="AD375" s="36">
        <f t="shared" si="94"/>
        <v>1.7229597880000207</v>
      </c>
      <c r="AE375" s="44">
        <f t="shared" si="83"/>
        <v>0.14234083400015096</v>
      </c>
      <c r="AF375" s="44">
        <f t="shared" si="84"/>
        <v>0.15251406299967096</v>
      </c>
      <c r="AG375" s="44">
        <f t="shared" si="85"/>
        <v>0.39348177100008996</v>
      </c>
      <c r="AH375" s="44">
        <f t="shared" si="86"/>
        <v>0.15851734499984005</v>
      </c>
      <c r="AI375" s="44">
        <f t="shared" si="87"/>
        <v>0.57806213999992995</v>
      </c>
      <c r="AJ375" s="46">
        <f>T313-S313</f>
        <v>0.29498999999987063</v>
      </c>
      <c r="AK375" s="31"/>
      <c r="AL375" s="47">
        <f t="shared" si="88"/>
        <v>4.7923226999955992E-2</v>
      </c>
      <c r="AM375" s="47">
        <f t="shared" si="89"/>
        <v>4.7379635000198039E-2</v>
      </c>
      <c r="AN375" s="47">
        <f t="shared" si="90"/>
        <v>7.3192135000225145E-2</v>
      </c>
      <c r="AO375" s="47">
        <f t="shared" si="91"/>
        <v>3.3884530999789941E-2</v>
      </c>
      <c r="AP375" s="47">
        <f t="shared" si="92"/>
        <v>5.6037238000040013E-2</v>
      </c>
      <c r="AQ375" s="47">
        <f t="shared" si="93"/>
        <v>3.9626869000129794E-2</v>
      </c>
      <c r="AR375" s="33"/>
      <c r="AS375" s="31"/>
      <c r="AT375" s="33"/>
      <c r="AU375" s="31"/>
      <c r="AV375" s="33"/>
      <c r="AW375" s="31"/>
      <c r="AX375" s="33"/>
      <c r="AY375" s="31"/>
      <c r="AZ375" s="33"/>
      <c r="BA375" s="31"/>
      <c r="BB375" s="33"/>
      <c r="BC375" s="31"/>
      <c r="BD375" s="33"/>
      <c r="BE375" s="31"/>
    </row>
    <row r="376" spans="1:57" s="2" customFormat="1" x14ac:dyDescent="0.25">
      <c r="A376" s="10" t="s">
        <v>27</v>
      </c>
      <c r="B376" s="2">
        <v>6</v>
      </c>
      <c r="C376" s="2">
        <v>171</v>
      </c>
      <c r="D376" s="32">
        <v>2.12741378700002</v>
      </c>
      <c r="E376" s="30">
        <v>2.1380792090003502</v>
      </c>
      <c r="F376" s="32">
        <v>2.2930592760003399</v>
      </c>
      <c r="G376" s="30">
        <v>2.3282305699999499</v>
      </c>
      <c r="H376" s="32">
        <v>2.49509911400036</v>
      </c>
      <c r="I376" s="30">
        <v>2.5304541670002401</v>
      </c>
      <c r="J376" s="32">
        <v>2.9550493159999802</v>
      </c>
      <c r="K376" s="30">
        <v>2.9820367880001801</v>
      </c>
      <c r="L376" s="32">
        <v>3.12619150900036</v>
      </c>
      <c r="M376" s="30">
        <v>3.17272265600013</v>
      </c>
      <c r="N376" s="32">
        <v>3.7312267189999999</v>
      </c>
      <c r="O376" s="30">
        <v>3.7543471339999899</v>
      </c>
      <c r="P376" s="32"/>
      <c r="Q376" s="30"/>
      <c r="R376" s="32"/>
      <c r="S376" s="30"/>
      <c r="T376" s="32"/>
      <c r="U376" s="30"/>
      <c r="V376" s="32"/>
      <c r="W376" s="30"/>
      <c r="X376" s="32"/>
      <c r="Y376" s="30"/>
      <c r="Z376" s="32"/>
      <c r="AA376" s="30"/>
      <c r="AB376" s="32"/>
      <c r="AC376" s="30"/>
      <c r="AD376" s="36">
        <f t="shared" si="94"/>
        <v>1.6269333469999698</v>
      </c>
      <c r="AE376" s="44">
        <f t="shared" si="83"/>
        <v>0.15498006699998967</v>
      </c>
      <c r="AF376" s="44">
        <f t="shared" si="84"/>
        <v>0.16686854400041007</v>
      </c>
      <c r="AG376" s="44">
        <f t="shared" si="85"/>
        <v>0.42459514899974016</v>
      </c>
      <c r="AH376" s="44">
        <f t="shared" si="86"/>
        <v>0.1441547210001799</v>
      </c>
      <c r="AI376" s="44">
        <f t="shared" si="87"/>
        <v>0.55850406299986988</v>
      </c>
      <c r="AJ376" s="46">
        <f>T314-S314</f>
        <v>0.31222437499990008</v>
      </c>
      <c r="AK376" s="30"/>
      <c r="AL376" s="47">
        <f t="shared" si="88"/>
        <v>1.066542200033016E-2</v>
      </c>
      <c r="AM376" s="47">
        <f t="shared" si="89"/>
        <v>3.5171293999610054E-2</v>
      </c>
      <c r="AN376" s="47">
        <f t="shared" si="90"/>
        <v>3.5355052999880066E-2</v>
      </c>
      <c r="AO376" s="47">
        <f t="shared" si="91"/>
        <v>2.6987472000199908E-2</v>
      </c>
      <c r="AP376" s="47">
        <f t="shared" si="92"/>
        <v>4.6531146999770012E-2</v>
      </c>
      <c r="AQ376" s="47">
        <f t="shared" si="93"/>
        <v>2.3120414999989958E-2</v>
      </c>
      <c r="AR376" s="32"/>
      <c r="AS376" s="30"/>
      <c r="AT376" s="32"/>
      <c r="AU376" s="30"/>
      <c r="AV376" s="32"/>
      <c r="AW376" s="30"/>
      <c r="AX376" s="32"/>
      <c r="AY376" s="30"/>
      <c r="AZ376" s="32"/>
      <c r="BA376" s="30"/>
      <c r="BB376" s="32"/>
      <c r="BC376" s="30"/>
      <c r="BD376" s="32"/>
      <c r="BE376" s="30"/>
    </row>
    <row r="377" spans="1:57" s="2" customFormat="1" x14ac:dyDescent="0.25">
      <c r="A377" s="10" t="s">
        <v>27</v>
      </c>
      <c r="B377" s="2">
        <v>6</v>
      </c>
      <c r="C377" s="2">
        <v>172</v>
      </c>
      <c r="D377" s="33">
        <v>0.61214655699996001</v>
      </c>
      <c r="E377" s="31">
        <v>0.65579062899996599</v>
      </c>
      <c r="F377" s="33">
        <v>0.78499093799973696</v>
      </c>
      <c r="G377" s="31">
        <v>0.82239510399995197</v>
      </c>
      <c r="H377" s="33">
        <v>0.96395119699991405</v>
      </c>
      <c r="I377" s="31">
        <v>1.0129441660001199</v>
      </c>
      <c r="J377" s="33">
        <v>1.4991041700000001</v>
      </c>
      <c r="K377" s="31">
        <v>1.5234627079998899</v>
      </c>
      <c r="L377" s="33">
        <v>1.70224625199989</v>
      </c>
      <c r="M377" s="31">
        <v>1.7376968739999901</v>
      </c>
      <c r="N377" s="33">
        <v>2.2794287789997698</v>
      </c>
      <c r="O377" s="31">
        <v>2.30839472800016</v>
      </c>
      <c r="P377" s="33"/>
      <c r="Q377" s="31"/>
      <c r="R377" s="33"/>
      <c r="S377" s="31"/>
      <c r="T377" s="33"/>
      <c r="U377" s="31"/>
      <c r="V377" s="33"/>
      <c r="W377" s="31"/>
      <c r="X377" s="33"/>
      <c r="Y377" s="31"/>
      <c r="Z377" s="33"/>
      <c r="AA377" s="31"/>
      <c r="AB377" s="33"/>
      <c r="AC377" s="31"/>
      <c r="AD377" s="36">
        <f t="shared" si="94"/>
        <v>1.6962481710002</v>
      </c>
      <c r="AE377" s="44">
        <f t="shared" si="83"/>
        <v>0.12920030899977097</v>
      </c>
      <c r="AF377" s="44">
        <f t="shared" si="84"/>
        <v>0.14155609299996208</v>
      </c>
      <c r="AG377" s="44">
        <f t="shared" si="85"/>
        <v>0.48616000399988013</v>
      </c>
      <c r="AH377" s="44">
        <f t="shared" si="86"/>
        <v>0.17878354400000007</v>
      </c>
      <c r="AI377" s="44">
        <f t="shared" si="87"/>
        <v>0.54173190499977975</v>
      </c>
      <c r="AJ377" s="46">
        <f>T315-S315</f>
        <v>0.31531505099996959</v>
      </c>
      <c r="AK377" s="31"/>
      <c r="AL377" s="47">
        <f t="shared" si="88"/>
        <v>4.3644072000005973E-2</v>
      </c>
      <c r="AM377" s="47">
        <f t="shared" si="89"/>
        <v>3.7404166000215011E-2</v>
      </c>
      <c r="AN377" s="47">
        <f t="shared" si="90"/>
        <v>4.8992969000205888E-2</v>
      </c>
      <c r="AO377" s="47">
        <f t="shared" si="91"/>
        <v>2.4358537999889851E-2</v>
      </c>
      <c r="AP377" s="47">
        <f t="shared" si="92"/>
        <v>3.5450622000100074E-2</v>
      </c>
      <c r="AQ377" s="47">
        <f t="shared" si="93"/>
        <v>2.8965949000390179E-2</v>
      </c>
      <c r="AR377" s="33"/>
      <c r="AS377" s="31"/>
      <c r="AT377" s="33"/>
      <c r="AU377" s="31"/>
      <c r="AV377" s="33"/>
      <c r="AW377" s="31"/>
      <c r="AX377" s="33"/>
      <c r="AY377" s="31"/>
      <c r="AZ377" s="33"/>
      <c r="BA377" s="31"/>
      <c r="BB377" s="33"/>
      <c r="BC377" s="31"/>
      <c r="BD377" s="33"/>
      <c r="BE377" s="31"/>
    </row>
    <row r="378" spans="1:57" s="2" customFormat="1" x14ac:dyDescent="0.25">
      <c r="A378" s="10" t="s">
        <v>27</v>
      </c>
      <c r="B378" s="2">
        <v>6</v>
      </c>
      <c r="C378" s="2">
        <v>173</v>
      </c>
      <c r="D378" s="32">
        <v>1.05544120200011</v>
      </c>
      <c r="E378" s="30">
        <v>1.0989249519998301</v>
      </c>
      <c r="F378" s="32">
        <v>1.2523758889997201</v>
      </c>
      <c r="G378" s="30">
        <v>1.27713068499997</v>
      </c>
      <c r="H378" s="32">
        <v>1.46839677299976</v>
      </c>
      <c r="I378" s="30">
        <v>1.5149028209998501</v>
      </c>
      <c r="J378" s="32">
        <v>2.0467854729999999</v>
      </c>
      <c r="K378" s="30">
        <v>2.0853495359997298</v>
      </c>
      <c r="L378" s="32">
        <v>2.2275215659997198</v>
      </c>
      <c r="M378" s="30">
        <v>2.2757803689996701</v>
      </c>
      <c r="N378" s="32">
        <v>2.8183899529999499</v>
      </c>
      <c r="O378" s="30">
        <v>2.84771203599984</v>
      </c>
      <c r="P378" s="32"/>
      <c r="Q378" s="30"/>
      <c r="R378" s="32"/>
      <c r="S378" s="30"/>
      <c r="T378" s="32"/>
      <c r="U378" s="30"/>
      <c r="V378" s="32"/>
      <c r="W378" s="30"/>
      <c r="X378" s="32"/>
      <c r="Y378" s="30"/>
      <c r="Z378" s="32"/>
      <c r="AA378" s="30"/>
      <c r="AB378" s="32"/>
      <c r="AC378" s="30"/>
      <c r="AD378" s="36">
        <f t="shared" si="94"/>
        <v>1.79227083399973</v>
      </c>
      <c r="AE378" s="44">
        <f t="shared" si="83"/>
        <v>0.15345093699988999</v>
      </c>
      <c r="AF378" s="44">
        <f t="shared" si="84"/>
        <v>0.19126608799979006</v>
      </c>
      <c r="AG378" s="44">
        <f t="shared" si="85"/>
        <v>0.53188265200014984</v>
      </c>
      <c r="AH378" s="44">
        <f t="shared" si="86"/>
        <v>0.14217202999999001</v>
      </c>
      <c r="AI378" s="44">
        <f t="shared" si="87"/>
        <v>0.54260958400027981</v>
      </c>
      <c r="AJ378" s="46">
        <f>T316-S316</f>
        <v>0.32802432300013962</v>
      </c>
      <c r="AK378" s="30"/>
      <c r="AL378" s="47">
        <f t="shared" si="88"/>
        <v>4.3483749999720045E-2</v>
      </c>
      <c r="AM378" s="47">
        <f t="shared" si="89"/>
        <v>2.4754796000249879E-2</v>
      </c>
      <c r="AN378" s="47">
        <f t="shared" si="90"/>
        <v>4.6506048000090061E-2</v>
      </c>
      <c r="AO378" s="47">
        <f t="shared" si="91"/>
        <v>3.856406299972992E-2</v>
      </c>
      <c r="AP378" s="47">
        <f t="shared" si="92"/>
        <v>4.8258802999950223E-2</v>
      </c>
      <c r="AQ378" s="47">
        <f t="shared" si="93"/>
        <v>2.9322082999890142E-2</v>
      </c>
      <c r="AR378" s="32"/>
      <c r="AS378" s="30"/>
      <c r="AT378" s="32"/>
      <c r="AU378" s="30"/>
      <c r="AV378" s="32"/>
      <c r="AW378" s="30"/>
      <c r="AX378" s="32"/>
      <c r="AY378" s="30"/>
      <c r="AZ378" s="32"/>
      <c r="BA378" s="30"/>
      <c r="BB378" s="32"/>
      <c r="BC378" s="30"/>
      <c r="BD378" s="32"/>
      <c r="BE378" s="30"/>
    </row>
    <row r="379" spans="1:57" s="2" customFormat="1" x14ac:dyDescent="0.25">
      <c r="A379" s="10" t="s">
        <v>27</v>
      </c>
      <c r="B379" s="2">
        <v>6</v>
      </c>
      <c r="C379" s="2">
        <v>174</v>
      </c>
      <c r="D379" s="33">
        <v>12.83877828</v>
      </c>
      <c r="E379" s="31">
        <v>12.866512652000401</v>
      </c>
      <c r="F379" s="33">
        <v>13.0193266120004</v>
      </c>
      <c r="G379" s="31">
        <v>13.068209371000099</v>
      </c>
      <c r="H379" s="33">
        <v>13.223291247000301</v>
      </c>
      <c r="I379" s="31">
        <v>13.259200622000201</v>
      </c>
      <c r="J379" s="33">
        <v>13.6510184830003</v>
      </c>
      <c r="K379" s="31">
        <v>13.698430674999999</v>
      </c>
      <c r="L379" s="33">
        <v>13.8650794240002</v>
      </c>
      <c r="M379" s="31">
        <v>13.9008327030001</v>
      </c>
      <c r="N379" s="33">
        <v>14.404819282</v>
      </c>
      <c r="O379" s="31">
        <v>14.447610033000201</v>
      </c>
      <c r="P379" s="33"/>
      <c r="Q379" s="31"/>
      <c r="R379" s="33"/>
      <c r="S379" s="31"/>
      <c r="T379" s="33"/>
      <c r="U379" s="31"/>
      <c r="V379" s="33"/>
      <c r="W379" s="31"/>
      <c r="X379" s="33"/>
      <c r="Y379" s="31"/>
      <c r="Z379" s="33"/>
      <c r="AA379" s="31"/>
      <c r="AB379" s="33"/>
      <c r="AC379" s="31"/>
      <c r="AD379" s="36">
        <f t="shared" si="94"/>
        <v>1.6088317530002012</v>
      </c>
      <c r="AE379" s="44">
        <f t="shared" si="83"/>
        <v>0.15281395999999958</v>
      </c>
      <c r="AF379" s="44">
        <f t="shared" si="84"/>
        <v>0.15508187600020129</v>
      </c>
      <c r="AG379" s="44">
        <f t="shared" si="85"/>
        <v>0.3918178610000993</v>
      </c>
      <c r="AH379" s="44">
        <f t="shared" si="86"/>
        <v>0.16664874900020088</v>
      </c>
      <c r="AI379" s="44">
        <f t="shared" si="87"/>
        <v>0.50398657899989985</v>
      </c>
      <c r="AJ379" s="46">
        <f>T317-S317</f>
        <v>0.33742640600008</v>
      </c>
      <c r="AK379" s="31"/>
      <c r="AL379" s="47">
        <f t="shared" si="88"/>
        <v>2.7734372000400853E-2</v>
      </c>
      <c r="AM379" s="47">
        <f t="shared" si="89"/>
        <v>4.8882758999699405E-2</v>
      </c>
      <c r="AN379" s="47">
        <f t="shared" si="90"/>
        <v>3.5909374999899768E-2</v>
      </c>
      <c r="AO379" s="47">
        <f t="shared" si="91"/>
        <v>4.741219199969926E-2</v>
      </c>
      <c r="AP379" s="47">
        <f t="shared" si="92"/>
        <v>3.5753278999900218E-2</v>
      </c>
      <c r="AQ379" s="47">
        <f t="shared" si="93"/>
        <v>4.27907510002008E-2</v>
      </c>
      <c r="AR379" s="33"/>
      <c r="AS379" s="31"/>
      <c r="AT379" s="33"/>
      <c r="AU379" s="31"/>
      <c r="AV379" s="33"/>
      <c r="AW379" s="31"/>
      <c r="AX379" s="33"/>
      <c r="AY379" s="31"/>
      <c r="AZ379" s="33"/>
      <c r="BA379" s="31"/>
      <c r="BB379" s="33"/>
      <c r="BC379" s="31"/>
      <c r="BD379" s="33"/>
      <c r="BE379" s="31"/>
    </row>
    <row r="380" spans="1:57" s="2" customFormat="1" x14ac:dyDescent="0.25">
      <c r="A380" s="10" t="s">
        <v>27</v>
      </c>
      <c r="B380" s="2">
        <v>6</v>
      </c>
      <c r="C380" s="2">
        <v>175</v>
      </c>
      <c r="D380" s="32">
        <v>0.857311654000113</v>
      </c>
      <c r="E380" s="30">
        <v>0.903777846000139</v>
      </c>
      <c r="F380" s="32">
        <v>1.0377978730002699</v>
      </c>
      <c r="G380" s="30">
        <v>1.09372040800008</v>
      </c>
      <c r="H380" s="32">
        <v>1.2260794880003201</v>
      </c>
      <c r="I380" s="30">
        <v>1.2723321940002199</v>
      </c>
      <c r="J380" s="32">
        <v>1.6560996940002</v>
      </c>
      <c r="K380" s="30">
        <v>1.70009245600022</v>
      </c>
      <c r="L380" s="32">
        <v>1.8558957889999801</v>
      </c>
      <c r="M380" s="30">
        <v>1.9031021430000601</v>
      </c>
      <c r="N380" s="32">
        <v>2.3784541210002299</v>
      </c>
      <c r="O380" s="30">
        <v>2.4366783929999598</v>
      </c>
      <c r="P380" s="32"/>
      <c r="Q380" s="30"/>
      <c r="R380" s="32"/>
      <c r="S380" s="30"/>
      <c r="T380" s="32"/>
      <c r="U380" s="30"/>
      <c r="V380" s="32"/>
      <c r="W380" s="30"/>
      <c r="X380" s="32"/>
      <c r="Y380" s="30"/>
      <c r="Z380" s="32"/>
      <c r="AA380" s="30"/>
      <c r="AB380" s="32"/>
      <c r="AC380" s="30"/>
      <c r="AD380" s="36">
        <f t="shared" si="94"/>
        <v>1.5793667389998469</v>
      </c>
      <c r="AE380" s="44">
        <f t="shared" si="83"/>
        <v>0.13402002700013094</v>
      </c>
      <c r="AF380" s="44">
        <f t="shared" si="84"/>
        <v>0.1323590800002401</v>
      </c>
      <c r="AG380" s="44">
        <f t="shared" si="85"/>
        <v>0.38376749999998006</v>
      </c>
      <c r="AH380" s="44">
        <f t="shared" si="86"/>
        <v>0.15580333299976012</v>
      </c>
      <c r="AI380" s="44">
        <f t="shared" si="87"/>
        <v>0.47535197800016982</v>
      </c>
      <c r="AJ380" s="46">
        <f>T318-S318</f>
        <v>0.31158078099997955</v>
      </c>
      <c r="AK380" s="30"/>
      <c r="AL380" s="47">
        <f t="shared" si="88"/>
        <v>4.6466192000025996E-2</v>
      </c>
      <c r="AM380" s="47">
        <f t="shared" si="89"/>
        <v>5.5922534999810036E-2</v>
      </c>
      <c r="AN380" s="47">
        <f t="shared" si="90"/>
        <v>4.6252705999899835E-2</v>
      </c>
      <c r="AO380" s="47">
        <f t="shared" si="91"/>
        <v>4.3992762000020003E-2</v>
      </c>
      <c r="AP380" s="47">
        <f t="shared" si="92"/>
        <v>4.7206354000079997E-2</v>
      </c>
      <c r="AQ380" s="47">
        <f t="shared" si="93"/>
        <v>5.8224271999729904E-2</v>
      </c>
      <c r="AR380" s="32"/>
      <c r="AS380" s="30"/>
      <c r="AT380" s="32"/>
      <c r="AU380" s="30"/>
      <c r="AV380" s="32"/>
      <c r="AW380" s="30"/>
      <c r="AX380" s="32"/>
      <c r="AY380" s="30"/>
      <c r="AZ380" s="32"/>
      <c r="BA380" s="30"/>
      <c r="BB380" s="32"/>
      <c r="BC380" s="30"/>
      <c r="BD380" s="32"/>
      <c r="BE380" s="30"/>
    </row>
    <row r="381" spans="1:57" s="2" customFormat="1" x14ac:dyDescent="0.25">
      <c r="A381" s="10" t="s">
        <v>27</v>
      </c>
      <c r="B381" s="2">
        <v>6</v>
      </c>
      <c r="C381" s="2">
        <v>176</v>
      </c>
      <c r="D381" s="33">
        <v>0.75634619599986697</v>
      </c>
      <c r="E381" s="31">
        <v>0.79794583199964098</v>
      </c>
      <c r="F381" s="33">
        <v>0.93960307099996498</v>
      </c>
      <c r="G381" s="31">
        <v>0.97673692499984099</v>
      </c>
      <c r="H381" s="33">
        <v>1.1262499449999199</v>
      </c>
      <c r="I381" s="31">
        <v>1.1795672889997999</v>
      </c>
      <c r="J381" s="33">
        <v>1.5511143209996501</v>
      </c>
      <c r="K381" s="31">
        <v>1.59464687299987</v>
      </c>
      <c r="L381" s="33">
        <v>1.7528359349998901</v>
      </c>
      <c r="M381" s="31">
        <v>1.80892994499981</v>
      </c>
      <c r="N381" s="33">
        <v>2.3092535910000098</v>
      </c>
      <c r="O381" s="31">
        <v>2.34342353900001</v>
      </c>
      <c r="P381" s="33"/>
      <c r="Q381" s="31"/>
      <c r="R381" s="33"/>
      <c r="S381" s="31"/>
      <c r="T381" s="33"/>
      <c r="U381" s="31"/>
      <c r="V381" s="33"/>
      <c r="W381" s="31"/>
      <c r="X381" s="33"/>
      <c r="Y381" s="31"/>
      <c r="Z381" s="33"/>
      <c r="AA381" s="31"/>
      <c r="AB381" s="33"/>
      <c r="AC381" s="31"/>
      <c r="AD381" s="36">
        <f t="shared" si="94"/>
        <v>1.587077343000143</v>
      </c>
      <c r="AE381" s="44">
        <f t="shared" si="83"/>
        <v>0.14165723900032401</v>
      </c>
      <c r="AF381" s="44">
        <f t="shared" si="84"/>
        <v>0.14951302000007893</v>
      </c>
      <c r="AG381" s="44">
        <f t="shared" si="85"/>
        <v>0.37154703199985017</v>
      </c>
      <c r="AH381" s="44">
        <f t="shared" si="86"/>
        <v>0.15818906200002014</v>
      </c>
      <c r="AI381" s="44">
        <f t="shared" si="87"/>
        <v>0.50032364600019985</v>
      </c>
      <c r="AJ381" s="46">
        <f>T319-S319</f>
        <v>0.28708427099991951</v>
      </c>
      <c r="AK381" s="31"/>
      <c r="AL381" s="47">
        <f t="shared" si="88"/>
        <v>4.1599635999774009E-2</v>
      </c>
      <c r="AM381" s="47">
        <f t="shared" si="89"/>
        <v>3.713385399987601E-2</v>
      </c>
      <c r="AN381" s="47">
        <f t="shared" si="90"/>
        <v>5.3317343999879974E-2</v>
      </c>
      <c r="AO381" s="47">
        <f t="shared" si="91"/>
        <v>4.3532552000219882E-2</v>
      </c>
      <c r="AP381" s="47">
        <f t="shared" si="92"/>
        <v>5.6094009999919869E-2</v>
      </c>
      <c r="AQ381" s="47">
        <f t="shared" si="93"/>
        <v>3.4169948000000172E-2</v>
      </c>
      <c r="AR381" s="33"/>
      <c r="AS381" s="31"/>
      <c r="AT381" s="33"/>
      <c r="AU381" s="31"/>
      <c r="AV381" s="33"/>
      <c r="AW381" s="31"/>
      <c r="AX381" s="33"/>
      <c r="AY381" s="31"/>
      <c r="AZ381" s="33"/>
      <c r="BA381" s="31"/>
      <c r="BB381" s="33"/>
      <c r="BC381" s="31"/>
      <c r="BD381" s="33"/>
      <c r="BE381" s="31"/>
    </row>
    <row r="382" spans="1:57" s="2" customFormat="1" x14ac:dyDescent="0.25">
      <c r="A382" s="10" t="s">
        <v>27</v>
      </c>
      <c r="B382" s="2">
        <v>6</v>
      </c>
      <c r="C382" s="2">
        <v>177</v>
      </c>
      <c r="D382" s="32">
        <v>0.58046411599980197</v>
      </c>
      <c r="E382" s="30">
        <v>0.62745874699976401</v>
      </c>
      <c r="F382" s="32">
        <v>0.78112318000012204</v>
      </c>
      <c r="G382" s="30">
        <v>0.80563109300010105</v>
      </c>
      <c r="H382" s="32">
        <v>0.94740077999995198</v>
      </c>
      <c r="I382" s="30">
        <v>0.97254036499998597</v>
      </c>
      <c r="J382" s="32">
        <v>1.3894784340000099</v>
      </c>
      <c r="K382" s="30">
        <v>1.41154181899992</v>
      </c>
      <c r="L382" s="32">
        <v>1.56656463399986</v>
      </c>
      <c r="M382" s="30">
        <v>1.6140085920001099</v>
      </c>
      <c r="N382" s="32">
        <v>2.1057935399999201</v>
      </c>
      <c r="O382" s="30">
        <v>2.16048640400003</v>
      </c>
      <c r="P382" s="32"/>
      <c r="Q382" s="30"/>
      <c r="R382" s="32"/>
      <c r="S382" s="30"/>
      <c r="T382" s="32"/>
      <c r="U382" s="30"/>
      <c r="V382" s="32"/>
      <c r="W382" s="30"/>
      <c r="X382" s="32"/>
      <c r="Y382" s="30"/>
      <c r="Z382" s="32"/>
      <c r="AA382" s="30"/>
      <c r="AB382" s="32"/>
      <c r="AC382" s="30"/>
      <c r="AD382" s="36">
        <f t="shared" si="94"/>
        <v>1.5800222880002281</v>
      </c>
      <c r="AE382" s="44">
        <f t="shared" si="83"/>
        <v>0.15366443300035804</v>
      </c>
      <c r="AF382" s="44">
        <f t="shared" si="84"/>
        <v>0.14176968699985093</v>
      </c>
      <c r="AG382" s="44">
        <f t="shared" si="85"/>
        <v>0.41693806900002395</v>
      </c>
      <c r="AH382" s="44">
        <f t="shared" si="86"/>
        <v>0.15502281499993997</v>
      </c>
      <c r="AI382" s="44">
        <f t="shared" si="87"/>
        <v>0.49178494799981021</v>
      </c>
      <c r="AJ382" s="46">
        <f>T320-S320</f>
        <v>0.12744281299993077</v>
      </c>
      <c r="AK382" s="30"/>
      <c r="AL382" s="47">
        <f t="shared" si="88"/>
        <v>4.6994630999962039E-2</v>
      </c>
      <c r="AM382" s="47">
        <f t="shared" si="89"/>
        <v>2.4507912999979009E-2</v>
      </c>
      <c r="AN382" s="47">
        <f t="shared" si="90"/>
        <v>2.5139585000033993E-2</v>
      </c>
      <c r="AO382" s="47">
        <f t="shared" si="91"/>
        <v>2.2063384999910118E-2</v>
      </c>
      <c r="AP382" s="47">
        <f t="shared" si="92"/>
        <v>4.7443958000249919E-2</v>
      </c>
      <c r="AQ382" s="47">
        <f t="shared" si="93"/>
        <v>5.4692864000109864E-2</v>
      </c>
      <c r="AR382" s="32"/>
      <c r="AS382" s="30"/>
      <c r="AT382" s="32"/>
      <c r="AU382" s="30"/>
      <c r="AV382" s="32"/>
      <c r="AW382" s="30"/>
      <c r="AX382" s="32"/>
      <c r="AY382" s="30"/>
      <c r="AZ382" s="32"/>
      <c r="BA382" s="30"/>
      <c r="BB382" s="32"/>
      <c r="BC382" s="30"/>
      <c r="BD382" s="32"/>
      <c r="BE382" s="30"/>
    </row>
    <row r="383" spans="1:57" s="2" customFormat="1" x14ac:dyDescent="0.25">
      <c r="A383" s="10" t="s">
        <v>27</v>
      </c>
      <c r="B383" s="2">
        <v>6</v>
      </c>
      <c r="C383" s="2">
        <v>178</v>
      </c>
      <c r="D383" s="33">
        <v>0.625942968999879</v>
      </c>
      <c r="E383" s="31">
        <v>0.64850645900014503</v>
      </c>
      <c r="F383" s="33">
        <v>0.80235614699995395</v>
      </c>
      <c r="G383" s="31">
        <v>0.82677395900009198</v>
      </c>
      <c r="H383" s="33">
        <v>0.98310734400001798</v>
      </c>
      <c r="I383" s="31">
        <v>1.04106729099976</v>
      </c>
      <c r="J383" s="33">
        <v>1.4168100540000499</v>
      </c>
      <c r="K383" s="31">
        <v>1.4682848419997701</v>
      </c>
      <c r="L383" s="33">
        <v>1.6211684370000501</v>
      </c>
      <c r="M383" s="31">
        <v>1.6706732299999201</v>
      </c>
      <c r="N383" s="33">
        <v>2.1254690659998201</v>
      </c>
      <c r="O383" s="31">
        <v>2.1817527069997502</v>
      </c>
      <c r="P383" s="33"/>
      <c r="Q383" s="31"/>
      <c r="R383" s="33"/>
      <c r="S383" s="31"/>
      <c r="T383" s="33"/>
      <c r="U383" s="31"/>
      <c r="V383" s="33"/>
      <c r="W383" s="31"/>
      <c r="X383" s="33"/>
      <c r="Y383" s="31"/>
      <c r="Z383" s="33"/>
      <c r="AA383" s="31"/>
      <c r="AB383" s="33"/>
      <c r="AC383" s="31"/>
      <c r="AD383" s="36">
        <f t="shared" si="94"/>
        <v>1.5558097379998712</v>
      </c>
      <c r="AE383" s="44">
        <f t="shared" si="83"/>
        <v>0.15384968799980892</v>
      </c>
      <c r="AF383" s="44">
        <f t="shared" si="84"/>
        <v>0.156333384999926</v>
      </c>
      <c r="AG383" s="44">
        <f t="shared" si="85"/>
        <v>0.37574276300028986</v>
      </c>
      <c r="AH383" s="44">
        <f t="shared" si="86"/>
        <v>0.15288359500028004</v>
      </c>
      <c r="AI383" s="44">
        <f t="shared" si="87"/>
        <v>0.45479583599990003</v>
      </c>
      <c r="AJ383" s="46">
        <f>T321-S321</f>
        <v>0.12270192799996993</v>
      </c>
      <c r="AK383" s="31"/>
      <c r="AL383" s="47">
        <f t="shared" si="88"/>
        <v>2.2563490000266029E-2</v>
      </c>
      <c r="AM383" s="47">
        <f t="shared" si="89"/>
        <v>2.4417812000138039E-2</v>
      </c>
      <c r="AN383" s="47">
        <f t="shared" si="90"/>
        <v>5.7959946999742051E-2</v>
      </c>
      <c r="AO383" s="47">
        <f t="shared" si="91"/>
        <v>5.1474787999720162E-2</v>
      </c>
      <c r="AP383" s="47">
        <f t="shared" si="92"/>
        <v>4.9504792999869984E-2</v>
      </c>
      <c r="AQ383" s="47">
        <f t="shared" si="93"/>
        <v>5.6283640999930107E-2</v>
      </c>
      <c r="AR383" s="33"/>
      <c r="AS383" s="31"/>
      <c r="AT383" s="33"/>
      <c r="AU383" s="31"/>
      <c r="AV383" s="33"/>
      <c r="AW383" s="31"/>
      <c r="AX383" s="33"/>
      <c r="AY383" s="31"/>
      <c r="AZ383" s="33"/>
      <c r="BA383" s="31"/>
      <c r="BB383" s="33"/>
      <c r="BC383" s="31"/>
      <c r="BD383" s="33"/>
      <c r="BE383" s="31"/>
    </row>
    <row r="384" spans="1:57" x14ac:dyDescent="0.25">
      <c r="A384" s="8" t="s">
        <v>30</v>
      </c>
      <c r="B384">
        <v>6</v>
      </c>
      <c r="C384">
        <v>17</v>
      </c>
      <c r="D384" s="32">
        <v>4.0049748209985401</v>
      </c>
      <c r="E384" s="30">
        <v>4.0896688539996804</v>
      </c>
      <c r="F384" s="32">
        <v>4.4256065929985198</v>
      </c>
      <c r="G384" s="30">
        <v>4.4958339690001496</v>
      </c>
      <c r="H384" s="32">
        <v>4.6291469539992196</v>
      </c>
      <c r="I384" s="30">
        <v>4.68872272299995</v>
      </c>
      <c r="J384" s="32">
        <v>5.0758431249996603</v>
      </c>
      <c r="K384" s="30">
        <v>5.1357546149993096</v>
      </c>
      <c r="L384" s="32">
        <v>5.2787425589995101</v>
      </c>
      <c r="M384" s="30">
        <v>5.3485426509996596</v>
      </c>
      <c r="N384" s="32">
        <v>5.6545399049991802</v>
      </c>
      <c r="O384" s="30">
        <v>5.7038913460000904</v>
      </c>
      <c r="P384" s="32"/>
      <c r="Q384" s="30"/>
      <c r="R384" s="32"/>
      <c r="S384" s="30"/>
      <c r="T384" s="32"/>
      <c r="U384" s="30"/>
      <c r="V384" s="32"/>
      <c r="W384" s="30"/>
      <c r="X384" s="32"/>
      <c r="Y384" s="30"/>
      <c r="Z384" s="32"/>
      <c r="AA384" s="30"/>
      <c r="AB384" s="32"/>
      <c r="AC384" s="30"/>
      <c r="AD384" s="36">
        <f t="shared" si="94"/>
        <v>1.6989165250015503</v>
      </c>
      <c r="AE384" s="44">
        <f t="shared" si="83"/>
        <v>0.33593773899883939</v>
      </c>
      <c r="AF384" s="44">
        <f t="shared" si="84"/>
        <v>0.13331298499906996</v>
      </c>
      <c r="AG384" s="44">
        <f t="shared" si="85"/>
        <v>0.38712040199971032</v>
      </c>
      <c r="AH384" s="44">
        <f t="shared" si="86"/>
        <v>0.14298794400020043</v>
      </c>
      <c r="AI384" s="44">
        <f t="shared" si="87"/>
        <v>0.3059972539995206</v>
      </c>
      <c r="AJ384" s="46">
        <f>T322-S322</f>
        <v>0.12808723999978033</v>
      </c>
      <c r="AK384" s="30"/>
      <c r="AL384" s="47">
        <f t="shared" si="88"/>
        <v>8.4694033001140312E-2</v>
      </c>
      <c r="AM384" s="47">
        <f t="shared" si="89"/>
        <v>7.0227376001629871E-2</v>
      </c>
      <c r="AN384" s="47">
        <f t="shared" si="90"/>
        <v>5.9575769000730361E-2</v>
      </c>
      <c r="AO384" s="47">
        <f t="shared" si="91"/>
        <v>5.9911489999649348E-2</v>
      </c>
      <c r="AP384" s="47">
        <f t="shared" si="92"/>
        <v>6.9800092000149583E-2</v>
      </c>
      <c r="AQ384" s="47">
        <f t="shared" si="93"/>
        <v>4.9351441000910157E-2</v>
      </c>
      <c r="AR384" s="32"/>
      <c r="AS384" s="30"/>
      <c r="AT384" s="32"/>
      <c r="AU384" s="30"/>
      <c r="AV384" s="32"/>
      <c r="AW384" s="30"/>
      <c r="AX384" s="32"/>
      <c r="AY384" s="30"/>
      <c r="AZ384" s="32"/>
      <c r="BA384" s="30"/>
      <c r="BB384" s="32"/>
      <c r="BC384" s="30"/>
      <c r="BD384" s="32"/>
      <c r="BE384" s="30"/>
    </row>
    <row r="385" spans="1:57" x14ac:dyDescent="0.25">
      <c r="A385" s="8" t="s">
        <v>30</v>
      </c>
      <c r="B385">
        <v>6</v>
      </c>
      <c r="C385">
        <v>18</v>
      </c>
      <c r="D385" s="33">
        <v>20.8687013559992</v>
      </c>
      <c r="E385" s="31">
        <v>20.927880356999498</v>
      </c>
      <c r="F385" s="33">
        <v>21.247062410999199</v>
      </c>
      <c r="G385" s="31">
        <v>21.293758581999999</v>
      </c>
      <c r="H385" s="33">
        <v>21.438425145999599</v>
      </c>
      <c r="I385" s="31">
        <v>21.475934682999601</v>
      </c>
      <c r="J385" s="33">
        <v>21.862627802000102</v>
      </c>
      <c r="K385" s="31">
        <v>21.922447730999899</v>
      </c>
      <c r="L385" s="33">
        <v>22.105478403000198</v>
      </c>
      <c r="M385" s="31">
        <v>22.114237750000001</v>
      </c>
      <c r="N385" s="33">
        <v>22.359560503998999</v>
      </c>
      <c r="O385" s="31">
        <v>22.419319391999998</v>
      </c>
      <c r="P385" s="33"/>
      <c r="Q385" s="31"/>
      <c r="R385" s="33"/>
      <c r="S385" s="31"/>
      <c r="T385" s="33"/>
      <c r="U385" s="31"/>
      <c r="V385" s="33"/>
      <c r="W385" s="31"/>
      <c r="X385" s="33"/>
      <c r="Y385" s="31"/>
      <c r="Z385" s="33"/>
      <c r="AA385" s="31"/>
      <c r="AB385" s="33"/>
      <c r="AC385" s="31"/>
      <c r="AD385" s="36">
        <f t="shared" si="94"/>
        <v>1.5506180360007988</v>
      </c>
      <c r="AE385" s="44">
        <f t="shared" si="83"/>
        <v>0.31918205399970034</v>
      </c>
      <c r="AF385" s="44">
        <f t="shared" si="84"/>
        <v>0.14466656399959987</v>
      </c>
      <c r="AG385" s="44">
        <f t="shared" si="85"/>
        <v>0.38669311900050118</v>
      </c>
      <c r="AH385" s="44">
        <f t="shared" si="86"/>
        <v>0.18303067200029943</v>
      </c>
      <c r="AI385" s="44">
        <f t="shared" si="87"/>
        <v>0.24532275399899817</v>
      </c>
      <c r="AJ385" s="46">
        <f>T323-S323</f>
        <v>0.10871677100021993</v>
      </c>
      <c r="AK385" s="31"/>
      <c r="AL385" s="47">
        <f t="shared" si="88"/>
        <v>5.9179001000298825E-2</v>
      </c>
      <c r="AM385" s="47">
        <f t="shared" si="89"/>
        <v>4.6696171000800035E-2</v>
      </c>
      <c r="AN385" s="47">
        <f t="shared" si="90"/>
        <v>3.7509537000001814E-2</v>
      </c>
      <c r="AO385" s="47">
        <f t="shared" si="91"/>
        <v>5.9819928999797156E-2</v>
      </c>
      <c r="AP385" s="47">
        <f t="shared" si="92"/>
        <v>8.7593469998026308E-3</v>
      </c>
      <c r="AQ385" s="47">
        <f t="shared" si="93"/>
        <v>5.9758888000999377E-2</v>
      </c>
      <c r="AR385" s="33"/>
      <c r="AS385" s="31"/>
      <c r="AT385" s="33"/>
      <c r="AU385" s="31"/>
      <c r="AV385" s="33"/>
      <c r="AW385" s="31"/>
      <c r="AX385" s="33"/>
      <c r="AY385" s="31"/>
      <c r="AZ385" s="33"/>
      <c r="BA385" s="31"/>
      <c r="BB385" s="33"/>
      <c r="BC385" s="31"/>
      <c r="BD385" s="33"/>
      <c r="BE385" s="31"/>
    </row>
    <row r="386" spans="1:57" x14ac:dyDescent="0.25">
      <c r="A386" s="8" t="s">
        <v>30</v>
      </c>
      <c r="B386">
        <v>6</v>
      </c>
      <c r="C386">
        <v>19</v>
      </c>
      <c r="D386" s="32">
        <v>2.5586754169999</v>
      </c>
      <c r="E386" s="30">
        <v>2.6364413240007698</v>
      </c>
      <c r="F386" s="32">
        <v>3.0635128949997998</v>
      </c>
      <c r="G386" s="30">
        <v>3.1338623540013901</v>
      </c>
      <c r="H386" s="32">
        <v>3.2772165420010402</v>
      </c>
      <c r="I386" s="30">
        <v>3.3280329629997101</v>
      </c>
      <c r="J386" s="32">
        <v>3.7541278810003802</v>
      </c>
      <c r="K386" s="30">
        <v>3.8239890130007499</v>
      </c>
      <c r="L386" s="32">
        <v>4.0485273909998796</v>
      </c>
      <c r="M386" s="30">
        <v>4.1080421189999399</v>
      </c>
      <c r="N386" s="32">
        <v>4.5665496720011998</v>
      </c>
      <c r="O386" s="30">
        <v>4.6259117959998504</v>
      </c>
      <c r="P386" s="32"/>
      <c r="Q386" s="30"/>
      <c r="R386" s="32"/>
      <c r="S386" s="30"/>
      <c r="T386" s="32"/>
      <c r="U386" s="30"/>
      <c r="V386" s="32"/>
      <c r="W386" s="30"/>
      <c r="X386" s="32"/>
      <c r="Y386" s="30"/>
      <c r="Z386" s="32"/>
      <c r="AA386" s="30"/>
      <c r="AB386" s="32"/>
      <c r="AC386" s="30"/>
      <c r="AD386" s="36">
        <f t="shared" si="94"/>
        <v>2.0672363789999504</v>
      </c>
      <c r="AE386" s="44">
        <f t="shared" si="83"/>
        <v>0.42707157099903004</v>
      </c>
      <c r="AF386" s="44">
        <f t="shared" si="84"/>
        <v>0.14335418799965005</v>
      </c>
      <c r="AG386" s="44">
        <f t="shared" si="85"/>
        <v>0.42609491800067012</v>
      </c>
      <c r="AH386" s="44">
        <f t="shared" si="86"/>
        <v>0.22453837799912968</v>
      </c>
      <c r="AI386" s="44">
        <f t="shared" si="87"/>
        <v>0.45850755300125989</v>
      </c>
      <c r="AJ386" s="46">
        <f>T324-S324</f>
        <v>9.6586613999990245E-2</v>
      </c>
      <c r="AK386" s="30"/>
      <c r="AL386" s="47">
        <f t="shared" si="88"/>
        <v>7.7765907000869827E-2</v>
      </c>
      <c r="AM386" s="47">
        <f t="shared" si="89"/>
        <v>7.0349459001590287E-2</v>
      </c>
      <c r="AN386" s="47">
        <f t="shared" si="90"/>
        <v>5.0816420998669898E-2</v>
      </c>
      <c r="AO386" s="47">
        <f t="shared" si="91"/>
        <v>6.9861132000369697E-2</v>
      </c>
      <c r="AP386" s="47">
        <f t="shared" si="92"/>
        <v>5.9514728000060302E-2</v>
      </c>
      <c r="AQ386" s="47">
        <f t="shared" si="93"/>
        <v>5.9362123998650596E-2</v>
      </c>
      <c r="AR386" s="32"/>
      <c r="AS386" s="30"/>
      <c r="AT386" s="32"/>
      <c r="AU386" s="30"/>
      <c r="AV386" s="32"/>
      <c r="AW386" s="30"/>
      <c r="AX386" s="32"/>
      <c r="AY386" s="30"/>
      <c r="AZ386" s="32"/>
      <c r="BA386" s="30"/>
      <c r="BB386" s="32"/>
      <c r="BC386" s="30"/>
      <c r="BD386" s="32"/>
      <c r="BE386" s="30"/>
    </row>
    <row r="387" spans="1:57" x14ac:dyDescent="0.25">
      <c r="A387" s="8" t="s">
        <v>30</v>
      </c>
      <c r="B387">
        <v>6</v>
      </c>
      <c r="C387">
        <v>20</v>
      </c>
      <c r="D387" s="33">
        <v>2.8913474740002099</v>
      </c>
      <c r="E387" s="31">
        <v>2.9508927219994798</v>
      </c>
      <c r="F387" s="33">
        <v>3.8047916989999</v>
      </c>
      <c r="G387" s="31">
        <v>3.8643369450001002</v>
      </c>
      <c r="H387" s="33">
        <v>4.00775217500086</v>
      </c>
      <c r="I387" s="31">
        <v>4.0570425750011001</v>
      </c>
      <c r="J387" s="33">
        <v>4.5253776890003703</v>
      </c>
      <c r="K387" s="31">
        <v>4.5849229360010204</v>
      </c>
      <c r="L387" s="33">
        <v>4.7690828630002198</v>
      </c>
      <c r="M387" s="31">
        <v>4.8183122230002402</v>
      </c>
      <c r="N387" s="33">
        <v>6.5344117210006498</v>
      </c>
      <c r="O387" s="31">
        <v>6.6138867700010397</v>
      </c>
      <c r="P387" s="33"/>
      <c r="Q387" s="31"/>
      <c r="R387" s="33"/>
      <c r="S387" s="31"/>
      <c r="T387" s="33"/>
      <c r="U387" s="31"/>
      <c r="V387" s="33"/>
      <c r="W387" s="31"/>
      <c r="X387" s="33"/>
      <c r="Y387" s="31"/>
      <c r="Z387" s="33"/>
      <c r="AA387" s="31"/>
      <c r="AB387" s="33"/>
      <c r="AC387" s="31"/>
      <c r="AD387" s="36">
        <f t="shared" si="94"/>
        <v>3.7225392960008299</v>
      </c>
      <c r="AE387" s="44">
        <f t="shared" ref="AE387:AE450" si="95">F387-E387</f>
        <v>0.85389897700042017</v>
      </c>
      <c r="AF387" s="44">
        <f t="shared" ref="AF387:AF450" si="96">H387-G387</f>
        <v>0.14341523000075984</v>
      </c>
      <c r="AG387" s="44">
        <f t="shared" ref="AG387:AG450" si="97">J387-I387</f>
        <v>0.46833511399927019</v>
      </c>
      <c r="AH387" s="44">
        <f t="shared" ref="AH387:AH450" si="98">L387-K387</f>
        <v>0.18415992699919936</v>
      </c>
      <c r="AI387" s="44">
        <f t="shared" ref="AI387:AI450" si="99">N387-M387</f>
        <v>1.7160994980004096</v>
      </c>
      <c r="AJ387" s="46">
        <f>T325-S325</f>
        <v>0.13082025999983982</v>
      </c>
      <c r="AK387" s="31"/>
      <c r="AL387" s="47">
        <f t="shared" si="88"/>
        <v>5.9545247999269968E-2</v>
      </c>
      <c r="AM387" s="47">
        <f t="shared" si="89"/>
        <v>5.9545246000200169E-2</v>
      </c>
      <c r="AN387" s="47">
        <f t="shared" si="90"/>
        <v>4.9290400000240098E-2</v>
      </c>
      <c r="AO387" s="47">
        <f t="shared" si="91"/>
        <v>5.9545247000650114E-2</v>
      </c>
      <c r="AP387" s="47">
        <f t="shared" si="92"/>
        <v>4.9229360000020428E-2</v>
      </c>
      <c r="AQ387" s="47">
        <f t="shared" si="93"/>
        <v>7.947504900038993E-2</v>
      </c>
      <c r="AR387" s="33"/>
      <c r="AS387" s="31"/>
      <c r="AT387" s="33"/>
      <c r="AU387" s="31"/>
      <c r="AV387" s="33"/>
      <c r="AW387" s="31"/>
      <c r="AX387" s="33"/>
      <c r="AY387" s="31"/>
      <c r="AZ387" s="33"/>
      <c r="BA387" s="31"/>
      <c r="BB387" s="33"/>
      <c r="BC387" s="31"/>
      <c r="BD387" s="33"/>
      <c r="BE387" s="31"/>
    </row>
    <row r="388" spans="1:57" x14ac:dyDescent="0.25">
      <c r="A388" s="8" t="s">
        <v>30</v>
      </c>
      <c r="B388">
        <v>6</v>
      </c>
      <c r="C388">
        <v>21</v>
      </c>
      <c r="D388" s="32">
        <v>1.5342591169992299</v>
      </c>
      <c r="E388" s="30">
        <v>1.6217305049994999</v>
      </c>
      <c r="F388" s="32">
        <v>2.04901571600021</v>
      </c>
      <c r="G388" s="30">
        <v>2.10895772900039</v>
      </c>
      <c r="H388" s="32">
        <v>2.2621394769994301</v>
      </c>
      <c r="I388" s="30">
        <v>2.32171524300065</v>
      </c>
      <c r="J388" s="32">
        <v>2.8710514249996701</v>
      </c>
      <c r="K388" s="30">
        <v>2.9305661519993</v>
      </c>
      <c r="L388" s="32">
        <v>3.0940027449996701</v>
      </c>
      <c r="M388" s="30">
        <v>3.1640470000001999</v>
      </c>
      <c r="N388" s="32">
        <v>3.81498550099968</v>
      </c>
      <c r="O388" s="30">
        <v>3.88466351200077</v>
      </c>
      <c r="P388" s="32"/>
      <c r="Q388" s="30"/>
      <c r="R388" s="32"/>
      <c r="S388" s="30"/>
      <c r="T388" s="32"/>
      <c r="U388" s="30"/>
      <c r="V388" s="32"/>
      <c r="W388" s="30"/>
      <c r="X388" s="32"/>
      <c r="Y388" s="30"/>
      <c r="Z388" s="32"/>
      <c r="AA388" s="30"/>
      <c r="AB388" s="32"/>
      <c r="AC388" s="30"/>
      <c r="AD388" s="36">
        <f t="shared" si="94"/>
        <v>2.3504043950015401</v>
      </c>
      <c r="AE388" s="44">
        <f t="shared" si="95"/>
        <v>0.42728521100071015</v>
      </c>
      <c r="AF388" s="44">
        <f t="shared" si="96"/>
        <v>0.15318174799904005</v>
      </c>
      <c r="AG388" s="44">
        <f t="shared" si="97"/>
        <v>0.54933618199902012</v>
      </c>
      <c r="AH388" s="44">
        <f t="shared" si="98"/>
        <v>0.16343659300037006</v>
      </c>
      <c r="AI388" s="44">
        <f t="shared" si="99"/>
        <v>0.65093850099948014</v>
      </c>
      <c r="AJ388" s="46">
        <f>T326-S326</f>
        <v>0.11658244699991993</v>
      </c>
      <c r="AK388" s="30"/>
      <c r="AL388" s="47">
        <f t="shared" si="88"/>
        <v>8.747138800026999E-2</v>
      </c>
      <c r="AM388" s="47">
        <f t="shared" si="89"/>
        <v>5.9942013000179983E-2</v>
      </c>
      <c r="AN388" s="47">
        <f t="shared" si="90"/>
        <v>5.9575766001219943E-2</v>
      </c>
      <c r="AO388" s="47">
        <f t="shared" si="91"/>
        <v>5.9514726999629897E-2</v>
      </c>
      <c r="AP388" s="47">
        <f t="shared" si="92"/>
        <v>7.0044255000529798E-2</v>
      </c>
      <c r="AQ388" s="47">
        <f t="shared" si="93"/>
        <v>6.9678011001089946E-2</v>
      </c>
      <c r="AR388" s="32"/>
      <c r="AS388" s="30"/>
      <c r="AT388" s="32"/>
      <c r="AU388" s="30"/>
      <c r="AV388" s="32"/>
      <c r="AW388" s="30"/>
      <c r="AX388" s="32"/>
      <c r="AY388" s="30"/>
      <c r="AZ388" s="32"/>
      <c r="BA388" s="30"/>
      <c r="BB388" s="32"/>
      <c r="BC388" s="30"/>
      <c r="BD388" s="32"/>
      <c r="BE388" s="30"/>
    </row>
    <row r="389" spans="1:57" x14ac:dyDescent="0.25">
      <c r="A389" s="8" t="s">
        <v>30</v>
      </c>
      <c r="B389">
        <v>6</v>
      </c>
      <c r="C389">
        <v>22</v>
      </c>
      <c r="D389" s="33">
        <v>2.0058904310007999</v>
      </c>
      <c r="E389" s="31">
        <v>2.0754768810002102</v>
      </c>
      <c r="F389" s="33">
        <v>2.57424080500095</v>
      </c>
      <c r="G389" s="31">
        <v>2.6436746520012</v>
      </c>
      <c r="H389" s="33">
        <v>2.7768350370006298</v>
      </c>
      <c r="I389" s="31">
        <v>2.846696169001</v>
      </c>
      <c r="J389" s="33">
        <v>3.3554707760013098</v>
      </c>
      <c r="K389" s="31">
        <v>3.4047306570009801</v>
      </c>
      <c r="L389" s="33">
        <v>3.56874713700017</v>
      </c>
      <c r="M389" s="31">
        <v>3.6384861890000999</v>
      </c>
      <c r="N389" s="33">
        <v>4.2180985800005102</v>
      </c>
      <c r="O389" s="31">
        <v>4.2673279410009801</v>
      </c>
      <c r="P389" s="33"/>
      <c r="Q389" s="31"/>
      <c r="R389" s="33"/>
      <c r="S389" s="31"/>
      <c r="T389" s="33"/>
      <c r="U389" s="31"/>
      <c r="V389" s="33"/>
      <c r="W389" s="31"/>
      <c r="X389" s="33"/>
      <c r="Y389" s="31"/>
      <c r="Z389" s="33"/>
      <c r="AA389" s="31"/>
      <c r="AB389" s="33"/>
      <c r="AC389" s="31"/>
      <c r="AD389" s="36">
        <f t="shared" si="94"/>
        <v>2.2614375100001802</v>
      </c>
      <c r="AE389" s="44">
        <f t="shared" si="95"/>
        <v>0.49876392400073977</v>
      </c>
      <c r="AF389" s="44">
        <f t="shared" si="96"/>
        <v>0.13316038499942984</v>
      </c>
      <c r="AG389" s="44">
        <f t="shared" si="97"/>
        <v>0.50877460700030985</v>
      </c>
      <c r="AH389" s="44">
        <f t="shared" si="98"/>
        <v>0.16401647999918989</v>
      </c>
      <c r="AI389" s="44">
        <f t="shared" si="99"/>
        <v>0.57961239100041029</v>
      </c>
      <c r="AJ389" s="46">
        <f>T327-S327</f>
        <v>0.12807489600027022</v>
      </c>
      <c r="AK389" s="31"/>
      <c r="AL389" s="47">
        <f t="shared" si="88"/>
        <v>6.9586449999410327E-2</v>
      </c>
      <c r="AM389" s="47">
        <f t="shared" si="89"/>
        <v>6.9433847000250015E-2</v>
      </c>
      <c r="AN389" s="47">
        <f t="shared" si="90"/>
        <v>6.9861132000370141E-2</v>
      </c>
      <c r="AO389" s="47">
        <f t="shared" si="91"/>
        <v>4.9259880999670269E-2</v>
      </c>
      <c r="AP389" s="47">
        <f t="shared" si="92"/>
        <v>6.9739051999929913E-2</v>
      </c>
      <c r="AQ389" s="47">
        <f t="shared" si="93"/>
        <v>4.9229361000469929E-2</v>
      </c>
      <c r="AR389" s="33"/>
      <c r="AS389" s="31"/>
      <c r="AT389" s="33"/>
      <c r="AU389" s="31"/>
      <c r="AV389" s="33"/>
      <c r="AW389" s="31"/>
      <c r="AX389" s="33"/>
      <c r="AY389" s="31"/>
      <c r="AZ389" s="33"/>
      <c r="BA389" s="31"/>
      <c r="BB389" s="33"/>
      <c r="BC389" s="31"/>
      <c r="BD389" s="33"/>
      <c r="BE389" s="31"/>
    </row>
    <row r="390" spans="1:57" x14ac:dyDescent="0.25">
      <c r="A390" s="8" t="s">
        <v>30</v>
      </c>
      <c r="B390">
        <v>6</v>
      </c>
      <c r="C390">
        <v>23</v>
      </c>
      <c r="D390" s="32">
        <v>1.6952846030017099</v>
      </c>
      <c r="E390" s="30">
        <v>1.76328399300109</v>
      </c>
      <c r="F390" s="32">
        <v>2.21092629400118</v>
      </c>
      <c r="G390" s="30">
        <v>2.2804822230009401</v>
      </c>
      <c r="H390" s="32">
        <v>2.4136426060013001</v>
      </c>
      <c r="I390" s="30">
        <v>2.4731573330009202</v>
      </c>
      <c r="J390" s="32">
        <v>3.0243857780005698</v>
      </c>
      <c r="K390" s="30">
        <v>3.07224172099995</v>
      </c>
      <c r="L390" s="32">
        <v>3.2151991460013898</v>
      </c>
      <c r="M390" s="30">
        <v>3.2851518390016201</v>
      </c>
      <c r="N390" s="32">
        <v>3.8752937590015701</v>
      </c>
      <c r="O390" s="30">
        <v>3.9242789570016599</v>
      </c>
      <c r="P390" s="32"/>
      <c r="Q390" s="30"/>
      <c r="R390" s="32"/>
      <c r="S390" s="30"/>
      <c r="T390" s="32"/>
      <c r="U390" s="30"/>
      <c r="V390" s="32"/>
      <c r="W390" s="30"/>
      <c r="X390" s="32"/>
      <c r="Y390" s="30"/>
      <c r="Z390" s="32"/>
      <c r="AA390" s="30"/>
      <c r="AB390" s="32"/>
      <c r="AC390" s="30"/>
      <c r="AD390" s="36">
        <f t="shared" si="94"/>
        <v>2.2289943539999499</v>
      </c>
      <c r="AE390" s="44">
        <f t="shared" si="95"/>
        <v>0.44764230100009006</v>
      </c>
      <c r="AF390" s="44">
        <f t="shared" si="96"/>
        <v>0.13316038300036004</v>
      </c>
      <c r="AG390" s="44">
        <f t="shared" si="97"/>
        <v>0.55122844499964962</v>
      </c>
      <c r="AH390" s="44">
        <f t="shared" si="98"/>
        <v>0.14295742500143982</v>
      </c>
      <c r="AI390" s="44">
        <f t="shared" si="99"/>
        <v>0.59014191999995003</v>
      </c>
      <c r="AJ390" s="46">
        <f>T328-S328</f>
        <v>0.1312118239998199</v>
      </c>
      <c r="AK390" s="30"/>
      <c r="AL390" s="47">
        <f t="shared" si="88"/>
        <v>6.7999389999380044E-2</v>
      </c>
      <c r="AM390" s="47">
        <f t="shared" si="89"/>
        <v>6.9555928999760042E-2</v>
      </c>
      <c r="AN390" s="47">
        <f t="shared" si="90"/>
        <v>5.9514726999620127E-2</v>
      </c>
      <c r="AO390" s="47">
        <f t="shared" si="91"/>
        <v>4.7855942999380119E-2</v>
      </c>
      <c r="AP390" s="47">
        <f t="shared" si="92"/>
        <v>6.9952693000230326E-2</v>
      </c>
      <c r="AQ390" s="47">
        <f t="shared" si="93"/>
        <v>4.8985198000089714E-2</v>
      </c>
      <c r="AR390" s="32"/>
      <c r="AS390" s="30"/>
      <c r="AT390" s="32"/>
      <c r="AU390" s="30"/>
      <c r="AV390" s="32"/>
      <c r="AW390" s="30"/>
      <c r="AX390" s="32"/>
      <c r="AY390" s="30"/>
      <c r="AZ390" s="32"/>
      <c r="BA390" s="30"/>
      <c r="BB390" s="32"/>
      <c r="BC390" s="30"/>
      <c r="BD390" s="32"/>
      <c r="BE390" s="30"/>
    </row>
    <row r="391" spans="1:57" x14ac:dyDescent="0.25">
      <c r="A391" s="8" t="s">
        <v>30</v>
      </c>
      <c r="B391">
        <v>6</v>
      </c>
      <c r="C391">
        <v>24</v>
      </c>
      <c r="D391" s="33">
        <v>1.57100564599932</v>
      </c>
      <c r="E391" s="31">
        <v>1.6310697379994901</v>
      </c>
      <c r="F391" s="33">
        <v>2.11176560300009</v>
      </c>
      <c r="G391" s="31">
        <v>2.1684419339999201</v>
      </c>
      <c r="H391" s="33">
        <v>2.34198077200017</v>
      </c>
      <c r="I391" s="31">
        <v>2.3914848169988501</v>
      </c>
      <c r="J391" s="33">
        <v>3.05231191799975</v>
      </c>
      <c r="K391" s="31">
        <v>3.12217304899968</v>
      </c>
      <c r="L391" s="33">
        <v>3.2858232870003099</v>
      </c>
      <c r="M391" s="31">
        <v>3.3452159309999798</v>
      </c>
      <c r="N391" s="33">
        <v>3.8846635119989501</v>
      </c>
      <c r="O391" s="31">
        <v>3.9541889209995098</v>
      </c>
      <c r="P391" s="33"/>
      <c r="Q391" s="31"/>
      <c r="R391" s="33"/>
      <c r="S391" s="31"/>
      <c r="T391" s="33"/>
      <c r="U391" s="31"/>
      <c r="V391" s="33"/>
      <c r="W391" s="31"/>
      <c r="X391" s="33"/>
      <c r="Y391" s="31"/>
      <c r="Z391" s="33"/>
      <c r="AA391" s="31"/>
      <c r="AB391" s="33"/>
      <c r="AC391" s="31"/>
      <c r="AD391" s="36">
        <f t="shared" si="94"/>
        <v>2.3831832750001896</v>
      </c>
      <c r="AE391" s="44">
        <f t="shared" si="95"/>
        <v>0.48069586500059991</v>
      </c>
      <c r="AF391" s="44">
        <f t="shared" si="96"/>
        <v>0.17353883800024983</v>
      </c>
      <c r="AG391" s="44">
        <f t="shared" si="97"/>
        <v>0.66082710100089992</v>
      </c>
      <c r="AH391" s="44">
        <f t="shared" si="98"/>
        <v>0.16365023800062994</v>
      </c>
      <c r="AI391" s="44">
        <f t="shared" si="99"/>
        <v>0.53944758099897028</v>
      </c>
      <c r="AJ391" s="46">
        <f>T329-S329</f>
        <v>0.13964698000018005</v>
      </c>
      <c r="AK391" s="31"/>
      <c r="AL391" s="47">
        <f t="shared" si="88"/>
        <v>6.0064092000170044E-2</v>
      </c>
      <c r="AM391" s="47">
        <f t="shared" si="89"/>
        <v>5.667633099983016E-2</v>
      </c>
      <c r="AN391" s="47">
        <f t="shared" si="90"/>
        <v>4.9504044998680108E-2</v>
      </c>
      <c r="AO391" s="47">
        <f t="shared" si="91"/>
        <v>6.9861130999929966E-2</v>
      </c>
      <c r="AP391" s="47">
        <f t="shared" si="92"/>
        <v>5.9392643999669925E-2</v>
      </c>
      <c r="AQ391" s="47">
        <f t="shared" si="93"/>
        <v>6.9525409000559701E-2</v>
      </c>
      <c r="AR391" s="33"/>
      <c r="AS391" s="31"/>
      <c r="AT391" s="33"/>
      <c r="AU391" s="31"/>
      <c r="AV391" s="33"/>
      <c r="AW391" s="31"/>
      <c r="AX391" s="33"/>
      <c r="AY391" s="31"/>
      <c r="AZ391" s="33"/>
      <c r="BA391" s="31"/>
      <c r="BB391" s="33"/>
      <c r="BC391" s="31"/>
      <c r="BD391" s="33"/>
      <c r="BE391" s="31"/>
    </row>
    <row r="392" spans="1:57" x14ac:dyDescent="0.25">
      <c r="A392" s="8" t="s">
        <v>30</v>
      </c>
      <c r="B392">
        <v>6</v>
      </c>
      <c r="C392">
        <v>25</v>
      </c>
      <c r="D392" s="32">
        <v>2.5964291180007399</v>
      </c>
      <c r="E392" s="30">
        <v>2.6661986880008</v>
      </c>
      <c r="F392" s="32">
        <v>3.1643827259995301</v>
      </c>
      <c r="G392" s="30">
        <v>3.2237753720000901</v>
      </c>
      <c r="H392" s="32">
        <v>3.3670074780002301</v>
      </c>
      <c r="I392" s="30">
        <v>3.4267663669998001</v>
      </c>
      <c r="J392" s="32">
        <v>4.0062566769993202</v>
      </c>
      <c r="K392" s="30">
        <v>4.0451091100003396</v>
      </c>
      <c r="L392" s="32">
        <v>4.2090035109995299</v>
      </c>
      <c r="M392" s="30">
        <v>4.2787730820000398</v>
      </c>
      <c r="N392" s="32">
        <v>4.7877918510002901</v>
      </c>
      <c r="O392" s="30">
        <v>4.8573477800000502</v>
      </c>
      <c r="P392" s="32"/>
      <c r="Q392" s="30"/>
      <c r="R392" s="32"/>
      <c r="S392" s="30"/>
      <c r="T392" s="32"/>
      <c r="U392" s="30"/>
      <c r="V392" s="32"/>
      <c r="W392" s="30"/>
      <c r="X392" s="32"/>
      <c r="Y392" s="30"/>
      <c r="Z392" s="32"/>
      <c r="AA392" s="30"/>
      <c r="AB392" s="32"/>
      <c r="AC392" s="30"/>
      <c r="AD392" s="36">
        <f t="shared" si="94"/>
        <v>2.2609186619993102</v>
      </c>
      <c r="AE392" s="44">
        <f t="shared" si="95"/>
        <v>0.49818403799873012</v>
      </c>
      <c r="AF392" s="44">
        <f t="shared" si="96"/>
        <v>0.14323210600014002</v>
      </c>
      <c r="AG392" s="44">
        <f t="shared" si="97"/>
        <v>0.57949030999952011</v>
      </c>
      <c r="AH392" s="44">
        <f t="shared" si="98"/>
        <v>0.16389440099919028</v>
      </c>
      <c r="AI392" s="44">
        <f t="shared" si="99"/>
        <v>0.50901876900025034</v>
      </c>
      <c r="AJ392" s="46">
        <f>T330-S330</f>
        <v>0.12850869699969003</v>
      </c>
      <c r="AK392" s="30"/>
      <c r="AL392" s="47">
        <f t="shared" si="88"/>
        <v>6.9769570000060011E-2</v>
      </c>
      <c r="AM392" s="47">
        <f t="shared" si="89"/>
        <v>5.9392646000560045E-2</v>
      </c>
      <c r="AN392" s="47">
        <f t="shared" si="90"/>
        <v>5.9758888999569937E-2</v>
      </c>
      <c r="AO392" s="47">
        <f t="shared" si="91"/>
        <v>3.8852433001019371E-2</v>
      </c>
      <c r="AP392" s="47">
        <f t="shared" si="92"/>
        <v>6.9769571000509956E-2</v>
      </c>
      <c r="AQ392" s="47">
        <f t="shared" si="93"/>
        <v>6.9555928999760042E-2</v>
      </c>
      <c r="AR392" s="32"/>
      <c r="AS392" s="30"/>
      <c r="AT392" s="32"/>
      <c r="AU392" s="30"/>
      <c r="AV392" s="32"/>
      <c r="AW392" s="30"/>
      <c r="AX392" s="32"/>
      <c r="AY392" s="30"/>
      <c r="AZ392" s="32"/>
      <c r="BA392" s="30"/>
      <c r="BB392" s="32"/>
      <c r="BC392" s="30"/>
      <c r="BD392" s="32"/>
      <c r="BE392" s="30"/>
    </row>
    <row r="393" spans="1:57" x14ac:dyDescent="0.25">
      <c r="A393" s="8" t="s">
        <v>30</v>
      </c>
      <c r="B393">
        <v>6</v>
      </c>
      <c r="C393">
        <v>26</v>
      </c>
      <c r="D393" s="33">
        <v>1.1956966269990501</v>
      </c>
      <c r="E393" s="31">
        <v>1.26534411700049</v>
      </c>
      <c r="F393" s="33">
        <v>1.8043949349994299</v>
      </c>
      <c r="G393" s="31">
        <v>1.87413398500029</v>
      </c>
      <c r="H393" s="33">
        <v>2.0478559429993699</v>
      </c>
      <c r="I393" s="31">
        <v>2.1073096290001501</v>
      </c>
      <c r="J393" s="33">
        <v>2.7884632989989702</v>
      </c>
      <c r="K393" s="31">
        <v>2.8479475049989502</v>
      </c>
      <c r="L393" s="33">
        <v>3.0140393709989399</v>
      </c>
      <c r="M393" s="31">
        <v>3.0813062710003498</v>
      </c>
      <c r="N393" s="33">
        <v>3.6203570870002202</v>
      </c>
      <c r="O393" s="31">
        <v>3.6899740579992701</v>
      </c>
      <c r="P393" s="33"/>
      <c r="Q393" s="31"/>
      <c r="R393" s="33"/>
      <c r="S393" s="31"/>
      <c r="T393" s="33"/>
      <c r="U393" s="31"/>
      <c r="V393" s="33"/>
      <c r="W393" s="31"/>
      <c r="X393" s="33"/>
      <c r="Y393" s="31"/>
      <c r="Z393" s="33"/>
      <c r="AA393" s="31"/>
      <c r="AB393" s="33"/>
      <c r="AC393" s="31"/>
      <c r="AD393" s="36">
        <f t="shared" si="94"/>
        <v>2.4942774310002198</v>
      </c>
      <c r="AE393" s="44">
        <f t="shared" si="95"/>
        <v>0.53905081799893995</v>
      </c>
      <c r="AF393" s="44">
        <f t="shared" si="96"/>
        <v>0.17372195799907986</v>
      </c>
      <c r="AG393" s="44">
        <f t="shared" si="97"/>
        <v>0.6811536699988201</v>
      </c>
      <c r="AH393" s="44">
        <f t="shared" si="98"/>
        <v>0.16609186599998971</v>
      </c>
      <c r="AI393" s="44">
        <f t="shared" si="99"/>
        <v>0.53905081599987037</v>
      </c>
      <c r="AJ393" s="46">
        <f>T331-S331</f>
        <v>0.13036244799967989</v>
      </c>
      <c r="AK393" s="31"/>
      <c r="AL393" s="47">
        <f t="shared" si="88"/>
        <v>6.9647490001439882E-2</v>
      </c>
      <c r="AM393" s="47">
        <f t="shared" si="89"/>
        <v>6.9739050000860114E-2</v>
      </c>
      <c r="AN393" s="47">
        <f t="shared" si="90"/>
        <v>5.9453686000780159E-2</v>
      </c>
      <c r="AO393" s="47">
        <f t="shared" si="91"/>
        <v>5.9484205999980055E-2</v>
      </c>
      <c r="AP393" s="47">
        <f t="shared" si="92"/>
        <v>6.7266900001409891E-2</v>
      </c>
      <c r="AQ393" s="47">
        <f t="shared" si="93"/>
        <v>6.9616970999049954E-2</v>
      </c>
      <c r="AR393" s="33"/>
      <c r="AS393" s="31"/>
      <c r="AT393" s="33"/>
      <c r="AU393" s="31"/>
      <c r="AV393" s="33"/>
      <c r="AW393" s="31"/>
      <c r="AX393" s="33"/>
      <c r="AY393" s="31"/>
      <c r="AZ393" s="33"/>
      <c r="BA393" s="31"/>
      <c r="BB393" s="33"/>
      <c r="BC393" s="31"/>
      <c r="BD393" s="33"/>
      <c r="BE393" s="31"/>
    </row>
    <row r="394" spans="1:57" x14ac:dyDescent="0.25">
      <c r="A394" s="8" t="s">
        <v>30</v>
      </c>
      <c r="B394">
        <v>6</v>
      </c>
      <c r="C394">
        <v>27</v>
      </c>
      <c r="D394" s="32">
        <v>1.0436136120006201</v>
      </c>
      <c r="E394" s="30">
        <v>1.1128032970009301</v>
      </c>
      <c r="F394" s="32">
        <v>1.57054783999956</v>
      </c>
      <c r="G394" s="30">
        <v>1.6399206469995899</v>
      </c>
      <c r="H394" s="32">
        <v>1.81284907699955</v>
      </c>
      <c r="I394" s="30">
        <v>1.86296352700082</v>
      </c>
      <c r="J394" s="32">
        <v>2.4427895619992301</v>
      </c>
      <c r="K394" s="30">
        <v>2.5024263699997298</v>
      </c>
      <c r="L394" s="32">
        <v>2.7165878209998402</v>
      </c>
      <c r="M394" s="30">
        <v>2.7862353119999099</v>
      </c>
      <c r="N394" s="32">
        <v>3.3355714930003102</v>
      </c>
      <c r="O394" s="30">
        <v>3.4050663819998501</v>
      </c>
      <c r="P394" s="32"/>
      <c r="Q394" s="30"/>
      <c r="R394" s="32"/>
      <c r="S394" s="30"/>
      <c r="T394" s="32"/>
      <c r="U394" s="30"/>
      <c r="V394" s="32"/>
      <c r="W394" s="30"/>
      <c r="X394" s="32"/>
      <c r="Y394" s="30"/>
      <c r="Z394" s="32"/>
      <c r="AA394" s="30"/>
      <c r="AB394" s="32"/>
      <c r="AC394" s="30"/>
      <c r="AD394" s="36">
        <f t="shared" si="94"/>
        <v>2.36145276999923</v>
      </c>
      <c r="AE394" s="44">
        <f t="shared" si="95"/>
        <v>0.45774454299862999</v>
      </c>
      <c r="AF394" s="44">
        <f t="shared" si="96"/>
        <v>0.17292842999996005</v>
      </c>
      <c r="AG394" s="44">
        <f t="shared" si="97"/>
        <v>0.57982603499841012</v>
      </c>
      <c r="AH394" s="44">
        <f t="shared" si="98"/>
        <v>0.21416145100011041</v>
      </c>
      <c r="AI394" s="44">
        <f t="shared" si="99"/>
        <v>0.54933618100040027</v>
      </c>
      <c r="AJ394" s="46">
        <f>T332-S332</f>
        <v>0.11088130100006932</v>
      </c>
      <c r="AK394" s="30"/>
      <c r="AL394" s="47">
        <f t="shared" si="88"/>
        <v>6.9189685000309975E-2</v>
      </c>
      <c r="AM394" s="47">
        <f t="shared" si="89"/>
        <v>6.9372807000029901E-2</v>
      </c>
      <c r="AN394" s="47">
        <f t="shared" si="90"/>
        <v>5.0114450001270017E-2</v>
      </c>
      <c r="AO394" s="47">
        <f t="shared" si="91"/>
        <v>5.9636808000499641E-2</v>
      </c>
      <c r="AP394" s="47">
        <f t="shared" si="92"/>
        <v>6.9647491000069728E-2</v>
      </c>
      <c r="AQ394" s="47">
        <f t="shared" si="93"/>
        <v>6.9494888999539928E-2</v>
      </c>
      <c r="AR394" s="32"/>
      <c r="AS394" s="30"/>
      <c r="AT394" s="32"/>
      <c r="AU394" s="30"/>
      <c r="AV394" s="32"/>
      <c r="AW394" s="30"/>
      <c r="AX394" s="32"/>
      <c r="AY394" s="30"/>
      <c r="AZ394" s="32"/>
      <c r="BA394" s="30"/>
      <c r="BB394" s="32"/>
      <c r="BC394" s="30"/>
      <c r="BD394" s="32"/>
      <c r="BE394" s="30"/>
    </row>
    <row r="395" spans="1:57" x14ac:dyDescent="0.25">
      <c r="A395" s="8" t="s">
        <v>30</v>
      </c>
      <c r="B395">
        <v>6</v>
      </c>
      <c r="C395">
        <v>28</v>
      </c>
      <c r="D395" s="33">
        <v>2.5962154739990999</v>
      </c>
      <c r="E395" s="31">
        <v>2.65548603599927</v>
      </c>
      <c r="F395" s="33">
        <v>3.2759957269990898</v>
      </c>
      <c r="G395" s="31">
        <v>3.34506332899945</v>
      </c>
      <c r="H395" s="33">
        <v>3.5088966879993602</v>
      </c>
      <c r="I395" s="31">
        <v>3.5583091709995598</v>
      </c>
      <c r="J395" s="33">
        <v>4.1081947200000197</v>
      </c>
      <c r="K395" s="31">
        <v>4.1875171669998901</v>
      </c>
      <c r="L395" s="33">
        <v>4.3508316799998203</v>
      </c>
      <c r="M395" s="31">
        <v>4.4203876089995902</v>
      </c>
      <c r="N395" s="33">
        <v>4.9616053709996697</v>
      </c>
      <c r="O395" s="31">
        <v>5.0397070050002997</v>
      </c>
      <c r="P395" s="33"/>
      <c r="Q395" s="31"/>
      <c r="R395" s="33"/>
      <c r="S395" s="31"/>
      <c r="T395" s="33"/>
      <c r="U395" s="31"/>
      <c r="V395" s="33"/>
      <c r="W395" s="31"/>
      <c r="X395" s="33"/>
      <c r="Y395" s="31"/>
      <c r="Z395" s="33"/>
      <c r="AA395" s="31"/>
      <c r="AB395" s="33"/>
      <c r="AC395" s="31"/>
      <c r="AD395" s="36">
        <f t="shared" si="94"/>
        <v>2.4434915310011998</v>
      </c>
      <c r="AE395" s="44">
        <f t="shared" si="95"/>
        <v>0.62050969099981979</v>
      </c>
      <c r="AF395" s="44">
        <f t="shared" si="96"/>
        <v>0.16383335899991014</v>
      </c>
      <c r="AG395" s="44">
        <f t="shared" si="97"/>
        <v>0.54988554900045994</v>
      </c>
      <c r="AH395" s="44">
        <f t="shared" si="98"/>
        <v>0.16331451299993027</v>
      </c>
      <c r="AI395" s="44">
        <f t="shared" si="99"/>
        <v>0.54121776200007954</v>
      </c>
      <c r="AJ395" s="46">
        <f>T333-S333</f>
        <v>0.11619062399994995</v>
      </c>
      <c r="AK395" s="31"/>
      <c r="AL395" s="47">
        <f t="shared" si="88"/>
        <v>5.9270562000170113E-2</v>
      </c>
      <c r="AM395" s="47">
        <f t="shared" si="89"/>
        <v>6.9067602000360218E-2</v>
      </c>
      <c r="AN395" s="47">
        <f t="shared" si="90"/>
        <v>4.9412483000199625E-2</v>
      </c>
      <c r="AO395" s="47">
        <f t="shared" si="91"/>
        <v>7.9322446999870344E-2</v>
      </c>
      <c r="AP395" s="47">
        <f t="shared" si="92"/>
        <v>6.9555928999769812E-2</v>
      </c>
      <c r="AQ395" s="47">
        <f t="shared" si="93"/>
        <v>7.8101634000629971E-2</v>
      </c>
      <c r="AR395" s="33"/>
      <c r="AS395" s="31"/>
      <c r="AT395" s="33"/>
      <c r="AU395" s="31"/>
      <c r="AV395" s="33"/>
      <c r="AW395" s="31"/>
      <c r="AX395" s="33"/>
      <c r="AY395" s="31"/>
      <c r="AZ395" s="33"/>
      <c r="BA395" s="31"/>
      <c r="BB395" s="33"/>
      <c r="BC395" s="31"/>
      <c r="BD395" s="33"/>
      <c r="BE395" s="31"/>
    </row>
    <row r="396" spans="1:57" x14ac:dyDescent="0.25">
      <c r="A396" s="8" t="s">
        <v>30</v>
      </c>
      <c r="B396">
        <v>6</v>
      </c>
      <c r="C396">
        <v>29</v>
      </c>
      <c r="D396" s="32">
        <v>3.13834884700008</v>
      </c>
      <c r="E396" s="30">
        <v>3.1926445890003299</v>
      </c>
      <c r="F396" s="32">
        <v>3.65124370400008</v>
      </c>
      <c r="G396" s="30">
        <v>3.71014802300123</v>
      </c>
      <c r="H396" s="32">
        <v>3.8538684570012198</v>
      </c>
      <c r="I396" s="30">
        <v>3.9029146950015199</v>
      </c>
      <c r="J396" s="32">
        <v>4.4115672200005003</v>
      </c>
      <c r="K396" s="30">
        <v>4.4604913769999204</v>
      </c>
      <c r="L396" s="32">
        <v>4.6954982440001896</v>
      </c>
      <c r="M396" s="30">
        <v>4.7550129690007399</v>
      </c>
      <c r="N396" s="32">
        <v>5.3746070480010504</v>
      </c>
      <c r="O396" s="30">
        <v>5.4343048980008399</v>
      </c>
      <c r="P396" s="32"/>
      <c r="Q396" s="30"/>
      <c r="R396" s="32"/>
      <c r="S396" s="30"/>
      <c r="T396" s="32"/>
      <c r="U396" s="30"/>
      <c r="V396" s="32"/>
      <c r="W396" s="30"/>
      <c r="X396" s="32"/>
      <c r="Y396" s="30"/>
      <c r="Z396" s="32"/>
      <c r="AA396" s="30"/>
      <c r="AB396" s="32"/>
      <c r="AC396" s="30"/>
      <c r="AD396" s="36">
        <f t="shared" si="94"/>
        <v>2.2959560510007599</v>
      </c>
      <c r="AE396" s="44">
        <f t="shared" si="95"/>
        <v>0.45859911499975015</v>
      </c>
      <c r="AF396" s="44">
        <f t="shared" si="96"/>
        <v>0.14372043399998979</v>
      </c>
      <c r="AG396" s="44">
        <f t="shared" si="97"/>
        <v>0.50865252499898039</v>
      </c>
      <c r="AH396" s="44">
        <f t="shared" si="98"/>
        <v>0.23500686700026918</v>
      </c>
      <c r="AI396" s="44">
        <f t="shared" si="99"/>
        <v>0.61959407900031049</v>
      </c>
      <c r="AJ396" s="46">
        <f>T334-S334</f>
        <v>0.12606057300035989</v>
      </c>
      <c r="AK396" s="30"/>
      <c r="AL396" s="47">
        <f t="shared" si="88"/>
        <v>5.4295742000249891E-2</v>
      </c>
      <c r="AM396" s="47">
        <f t="shared" si="89"/>
        <v>5.8904319001150007E-2</v>
      </c>
      <c r="AN396" s="47">
        <f t="shared" si="90"/>
        <v>4.9046238000300058E-2</v>
      </c>
      <c r="AO396" s="47">
        <f t="shared" si="91"/>
        <v>4.8924156999420099E-2</v>
      </c>
      <c r="AP396" s="47">
        <f t="shared" si="92"/>
        <v>5.9514725000550328E-2</v>
      </c>
      <c r="AQ396" s="47">
        <f t="shared" si="93"/>
        <v>5.9697849999789554E-2</v>
      </c>
      <c r="AR396" s="32"/>
      <c r="AS396" s="30"/>
      <c r="AT396" s="32"/>
      <c r="AU396" s="30"/>
      <c r="AV396" s="32"/>
      <c r="AW396" s="30"/>
      <c r="AX396" s="32"/>
      <c r="AY396" s="30"/>
      <c r="AZ396" s="32"/>
      <c r="BA396" s="30"/>
      <c r="BB396" s="32"/>
      <c r="BC396" s="30"/>
      <c r="BD396" s="32"/>
      <c r="BE396" s="30"/>
    </row>
    <row r="397" spans="1:57" x14ac:dyDescent="0.25">
      <c r="A397" s="8" t="s">
        <v>30</v>
      </c>
      <c r="B397">
        <v>6</v>
      </c>
      <c r="C397">
        <v>30</v>
      </c>
      <c r="D397" s="33">
        <v>2.1802533189984299</v>
      </c>
      <c r="E397" s="31">
        <v>2.24987028899886</v>
      </c>
      <c r="F397" s="33">
        <v>2.7702426369996802</v>
      </c>
      <c r="G397" s="31">
        <v>2.8380283849983199</v>
      </c>
      <c r="H397" s="33">
        <v>2.9913627349997101</v>
      </c>
      <c r="I397" s="31">
        <v>3.0612238669982599</v>
      </c>
      <c r="J397" s="33">
        <v>3.6399511669987898</v>
      </c>
      <c r="K397" s="31">
        <v>3.7094460549997099</v>
      </c>
      <c r="L397" s="33">
        <v>3.8832595759995399</v>
      </c>
      <c r="M397" s="31">
        <v>3.9427437809990802</v>
      </c>
      <c r="N397" s="33">
        <v>4.5325194559991298</v>
      </c>
      <c r="O397" s="31">
        <v>4.6027163139988199</v>
      </c>
      <c r="P397" s="33"/>
      <c r="Q397" s="31"/>
      <c r="R397" s="33"/>
      <c r="S397" s="31"/>
      <c r="T397" s="33"/>
      <c r="U397" s="31"/>
      <c r="V397" s="33"/>
      <c r="W397" s="31"/>
      <c r="X397" s="33"/>
      <c r="Y397" s="31"/>
      <c r="Z397" s="33"/>
      <c r="AA397" s="31"/>
      <c r="AB397" s="33"/>
      <c r="AC397" s="31"/>
      <c r="AD397" s="36">
        <f t="shared" si="94"/>
        <v>2.42246299500039</v>
      </c>
      <c r="AE397" s="44">
        <f t="shared" si="95"/>
        <v>0.52037234800082022</v>
      </c>
      <c r="AF397" s="44">
        <f t="shared" si="96"/>
        <v>0.15333435000139017</v>
      </c>
      <c r="AG397" s="44">
        <f t="shared" si="97"/>
        <v>0.57872730000052997</v>
      </c>
      <c r="AH397" s="44">
        <f t="shared" si="98"/>
        <v>0.17381352099982994</v>
      </c>
      <c r="AI397" s="44">
        <f t="shared" si="99"/>
        <v>0.58977567500004957</v>
      </c>
      <c r="AJ397" s="46">
        <f>T335-S335</f>
        <v>0.12091505099987998</v>
      </c>
      <c r="AK397" s="31"/>
      <c r="AL397" s="47">
        <f t="shared" si="88"/>
        <v>6.9616970000430101E-2</v>
      </c>
      <c r="AM397" s="47">
        <f t="shared" si="89"/>
        <v>6.7785747998639678E-2</v>
      </c>
      <c r="AN397" s="47">
        <f t="shared" si="90"/>
        <v>6.9861131998549819E-2</v>
      </c>
      <c r="AO397" s="47">
        <f t="shared" si="91"/>
        <v>6.9494888000920074E-2</v>
      </c>
      <c r="AP397" s="47">
        <f t="shared" si="92"/>
        <v>5.9484204999540324E-2</v>
      </c>
      <c r="AQ397" s="47">
        <f t="shared" si="93"/>
        <v>7.019685799969011E-2</v>
      </c>
      <c r="AR397" s="33"/>
      <c r="AS397" s="31"/>
      <c r="AT397" s="33"/>
      <c r="AU397" s="31"/>
      <c r="AV397" s="33"/>
      <c r="AW397" s="31"/>
      <c r="AX397" s="33"/>
      <c r="AY397" s="31"/>
      <c r="AZ397" s="33"/>
      <c r="BA397" s="31"/>
      <c r="BB397" s="33"/>
      <c r="BC397" s="31"/>
      <c r="BD397" s="33"/>
      <c r="BE397" s="31"/>
    </row>
    <row r="398" spans="1:57" x14ac:dyDescent="0.25">
      <c r="A398" s="8" t="s">
        <v>30</v>
      </c>
      <c r="B398">
        <v>6</v>
      </c>
      <c r="C398">
        <v>31</v>
      </c>
      <c r="D398" s="32">
        <v>1.7942316500011599</v>
      </c>
      <c r="E398" s="30">
        <v>1.8433694490013199</v>
      </c>
      <c r="F398" s="32">
        <v>2.20000000000072</v>
      </c>
      <c r="G398" s="30">
        <v>2.2593621240011998</v>
      </c>
      <c r="H398" s="32">
        <v>2.4248435839999698</v>
      </c>
      <c r="I398" s="30">
        <v>2.4825881270007799</v>
      </c>
      <c r="J398" s="32">
        <v>2.93035251000037</v>
      </c>
      <c r="K398" s="30">
        <v>3.0005798860001902</v>
      </c>
      <c r="L398" s="32">
        <v>3.1634365940008098</v>
      </c>
      <c r="M398" s="30">
        <v>3.2330230420011499</v>
      </c>
      <c r="N398" s="32">
        <v>3.7314512430002602</v>
      </c>
      <c r="O398" s="30">
        <v>3.8014344580005801</v>
      </c>
      <c r="P398" s="32"/>
      <c r="Q398" s="30"/>
      <c r="R398" s="32"/>
      <c r="S398" s="30"/>
      <c r="T398" s="32"/>
      <c r="U398" s="30"/>
      <c r="V398" s="32"/>
      <c r="W398" s="30"/>
      <c r="X398" s="32"/>
      <c r="Y398" s="30"/>
      <c r="Z398" s="32"/>
      <c r="AA398" s="30"/>
      <c r="AB398" s="32"/>
      <c r="AC398" s="30"/>
      <c r="AD398" s="36">
        <f t="shared" si="94"/>
        <v>2.0072028079994202</v>
      </c>
      <c r="AE398" s="44">
        <f t="shared" si="95"/>
        <v>0.35663055099940011</v>
      </c>
      <c r="AF398" s="44">
        <f t="shared" si="96"/>
        <v>0.16548145999876995</v>
      </c>
      <c r="AG398" s="44">
        <f t="shared" si="97"/>
        <v>0.44776438299959009</v>
      </c>
      <c r="AH398" s="44">
        <f t="shared" si="98"/>
        <v>0.16285670800061958</v>
      </c>
      <c r="AI398" s="44">
        <f t="shared" si="99"/>
        <v>0.49842820099911034</v>
      </c>
      <c r="AJ398" s="46">
        <f>T336-S336</f>
        <v>0.12589734400034969</v>
      </c>
      <c r="AK398" s="30"/>
      <c r="AL398" s="47">
        <f t="shared" si="88"/>
        <v>4.9137799000160021E-2</v>
      </c>
      <c r="AM398" s="47">
        <f t="shared" si="89"/>
        <v>5.9362124000479799E-2</v>
      </c>
      <c r="AN398" s="47">
        <f t="shared" si="90"/>
        <v>5.7744543000810111E-2</v>
      </c>
      <c r="AO398" s="47">
        <f t="shared" si="91"/>
        <v>7.0227375999820207E-2</v>
      </c>
      <c r="AP398" s="47">
        <f t="shared" si="92"/>
        <v>6.9586448000340084E-2</v>
      </c>
      <c r="AQ398" s="47">
        <f t="shared" si="93"/>
        <v>6.9983215000319898E-2</v>
      </c>
      <c r="AR398" s="32"/>
      <c r="AS398" s="30"/>
      <c r="AT398" s="32"/>
      <c r="AU398" s="30"/>
      <c r="AV398" s="32"/>
      <c r="AW398" s="30"/>
      <c r="AX398" s="32"/>
      <c r="AY398" s="30"/>
      <c r="AZ398" s="32"/>
      <c r="BA398" s="30"/>
      <c r="BB398" s="32"/>
      <c r="BC398" s="30"/>
      <c r="BD398" s="32"/>
      <c r="BE398" s="30"/>
    </row>
    <row r="399" spans="1:57" s="2" customFormat="1" x14ac:dyDescent="0.25">
      <c r="A399" s="10" t="s">
        <v>30</v>
      </c>
      <c r="B399" s="2">
        <v>6</v>
      </c>
      <c r="C399" s="2">
        <v>32</v>
      </c>
      <c r="D399" s="33">
        <v>17.303036772998801</v>
      </c>
      <c r="E399" s="31">
        <v>17.369265982999401</v>
      </c>
      <c r="F399" s="33">
        <v>17.776224626999401</v>
      </c>
      <c r="G399" s="31">
        <v>17.845780554998701</v>
      </c>
      <c r="H399" s="33">
        <v>17.9891652629994</v>
      </c>
      <c r="I399" s="31">
        <v>18.038516708000301</v>
      </c>
      <c r="J399" s="33">
        <v>18.496719056</v>
      </c>
      <c r="K399" s="31">
        <v>18.5662444640001</v>
      </c>
      <c r="L399" s="33">
        <v>18.7196703769986</v>
      </c>
      <c r="M399" s="31">
        <v>18.779032500999101</v>
      </c>
      <c r="N399" s="33">
        <v>19.135266285998998</v>
      </c>
      <c r="O399" s="31">
        <v>19.184800850998698</v>
      </c>
      <c r="P399" s="33"/>
      <c r="Q399" s="31"/>
      <c r="R399" s="33"/>
      <c r="S399" s="31"/>
      <c r="T399" s="33"/>
      <c r="U399" s="31"/>
      <c r="V399" s="33"/>
      <c r="W399" s="31"/>
      <c r="X399" s="33"/>
      <c r="Y399" s="31"/>
      <c r="Z399" s="33"/>
      <c r="AA399" s="31"/>
      <c r="AB399" s="33"/>
      <c r="AC399" s="31"/>
      <c r="AD399" s="36">
        <f t="shared" si="94"/>
        <v>1.8817640779998968</v>
      </c>
      <c r="AE399" s="44">
        <f t="shared" si="95"/>
        <v>0.40695864399999948</v>
      </c>
      <c r="AF399" s="44">
        <f t="shared" si="96"/>
        <v>0.14338470800069913</v>
      </c>
      <c r="AG399" s="44">
        <f t="shared" si="97"/>
        <v>0.45820234799969839</v>
      </c>
      <c r="AH399" s="44">
        <f t="shared" si="98"/>
        <v>0.15342591299850028</v>
      </c>
      <c r="AI399" s="44">
        <f t="shared" si="99"/>
        <v>0.35623378499989755</v>
      </c>
      <c r="AJ399" s="46">
        <f>T337-S337</f>
        <v>0.14213755199989997</v>
      </c>
      <c r="AK399" s="31"/>
      <c r="AL399" s="47">
        <f t="shared" si="88"/>
        <v>6.6229210000599892E-2</v>
      </c>
      <c r="AM399" s="47">
        <f t="shared" si="89"/>
        <v>6.9555927999299882E-2</v>
      </c>
      <c r="AN399" s="47">
        <f t="shared" si="90"/>
        <v>4.9351445000901606E-2</v>
      </c>
      <c r="AO399" s="47">
        <f t="shared" si="91"/>
        <v>6.9525408000099986E-2</v>
      </c>
      <c r="AP399" s="47">
        <f t="shared" si="92"/>
        <v>5.9362124000500671E-2</v>
      </c>
      <c r="AQ399" s="47">
        <f t="shared" si="93"/>
        <v>4.9534564999699882E-2</v>
      </c>
      <c r="AR399" s="33"/>
      <c r="AS399" s="31"/>
      <c r="AT399" s="33"/>
      <c r="AU399" s="31"/>
      <c r="AV399" s="33"/>
      <c r="AW399" s="31"/>
      <c r="AX399" s="33"/>
      <c r="AY399" s="31"/>
      <c r="AZ399" s="33"/>
      <c r="BA399" s="31"/>
      <c r="BB399" s="33"/>
      <c r="BC399" s="31"/>
      <c r="BD399" s="33"/>
      <c r="BE399" s="31"/>
    </row>
    <row r="400" spans="1:57" s="2" customFormat="1" x14ac:dyDescent="0.25">
      <c r="A400" s="10" t="s">
        <v>30</v>
      </c>
      <c r="B400" s="2">
        <v>6</v>
      </c>
      <c r="C400" s="2">
        <v>33</v>
      </c>
      <c r="D400" s="32">
        <v>1.1232412640001701</v>
      </c>
      <c r="E400" s="30">
        <v>1.1831527539998199</v>
      </c>
      <c r="F400" s="32">
        <v>1.71185716499894</v>
      </c>
      <c r="G400" s="30">
        <v>1.7815962149997999</v>
      </c>
      <c r="H400" s="32">
        <v>1.9352052489994001</v>
      </c>
      <c r="I400" s="30">
        <v>1.9839157629994499</v>
      </c>
      <c r="J400" s="32">
        <v>2.6148329009993101</v>
      </c>
      <c r="K400" s="30">
        <v>2.6638486179999701</v>
      </c>
      <c r="L400" s="32">
        <v>2.8274988559987801</v>
      </c>
      <c r="M400" s="30">
        <v>2.8969937429992498</v>
      </c>
      <c r="N400" s="32">
        <v>3.3041660300004798</v>
      </c>
      <c r="O400" s="30">
        <v>3.3533648699994898</v>
      </c>
      <c r="P400" s="32"/>
      <c r="Q400" s="30"/>
      <c r="R400" s="32"/>
      <c r="S400" s="30"/>
      <c r="T400" s="32"/>
      <c r="U400" s="30"/>
      <c r="V400" s="32"/>
      <c r="W400" s="30"/>
      <c r="X400" s="32"/>
      <c r="Y400" s="30"/>
      <c r="Z400" s="32"/>
      <c r="AA400" s="30"/>
      <c r="AB400" s="32"/>
      <c r="AC400" s="30"/>
      <c r="AD400" s="36">
        <f t="shared" si="94"/>
        <v>2.2301236059993199</v>
      </c>
      <c r="AE400" s="44">
        <f t="shared" si="95"/>
        <v>0.52870441099912013</v>
      </c>
      <c r="AF400" s="44">
        <f t="shared" si="96"/>
        <v>0.15360903399960013</v>
      </c>
      <c r="AG400" s="44">
        <f t="shared" si="97"/>
        <v>0.63091713799986016</v>
      </c>
      <c r="AH400" s="44">
        <f t="shared" si="98"/>
        <v>0.16365023799881007</v>
      </c>
      <c r="AI400" s="44">
        <f t="shared" si="99"/>
        <v>0.40717228700122998</v>
      </c>
      <c r="AJ400" s="46">
        <f>T338-S338</f>
        <v>0.10609869900009983</v>
      </c>
      <c r="AK400" s="30"/>
      <c r="AL400" s="47">
        <f t="shared" si="88"/>
        <v>5.9911489999649792E-2</v>
      </c>
      <c r="AM400" s="47">
        <f t="shared" si="89"/>
        <v>6.9739050000859892E-2</v>
      </c>
      <c r="AN400" s="47">
        <f t="shared" si="90"/>
        <v>4.8710514000049887E-2</v>
      </c>
      <c r="AO400" s="47">
        <f t="shared" si="91"/>
        <v>4.9015717000659986E-2</v>
      </c>
      <c r="AP400" s="47">
        <f t="shared" si="92"/>
        <v>6.9494887000469685E-2</v>
      </c>
      <c r="AQ400" s="47">
        <f t="shared" si="93"/>
        <v>4.919883999900998E-2</v>
      </c>
      <c r="AR400" s="32"/>
      <c r="AS400" s="30"/>
      <c r="AT400" s="32"/>
      <c r="AU400" s="30"/>
      <c r="AV400" s="32"/>
      <c r="AW400" s="30"/>
      <c r="AX400" s="32"/>
      <c r="AY400" s="30"/>
      <c r="AZ400" s="32"/>
      <c r="BA400" s="30"/>
      <c r="BB400" s="32"/>
      <c r="BC400" s="30"/>
      <c r="BD400" s="32"/>
      <c r="BE400" s="30"/>
    </row>
    <row r="401" spans="1:57" s="2" customFormat="1" x14ac:dyDescent="0.25">
      <c r="A401" s="10" t="s">
        <v>30</v>
      </c>
      <c r="B401" s="2">
        <v>6</v>
      </c>
      <c r="C401" s="2">
        <v>34</v>
      </c>
      <c r="D401" s="33">
        <v>1.2966885379992099</v>
      </c>
      <c r="E401" s="31">
        <v>1.34576529699916</v>
      </c>
      <c r="F401" s="33">
        <v>1.9254692489994301</v>
      </c>
      <c r="G401" s="31">
        <v>1.97457652899902</v>
      </c>
      <c r="H401" s="33">
        <v>2.1482069279991198</v>
      </c>
      <c r="I401" s="31">
        <v>2.2074164489986199</v>
      </c>
      <c r="J401" s="33">
        <v>2.7467419489985301</v>
      </c>
      <c r="K401" s="31">
        <v>2.7958797479986899</v>
      </c>
      <c r="L401" s="33">
        <v>2.9594689440000299</v>
      </c>
      <c r="M401" s="31">
        <v>3.0187395079992698</v>
      </c>
      <c r="N401" s="33">
        <v>3.72003662299903</v>
      </c>
      <c r="O401" s="31">
        <v>3.7794597880001599</v>
      </c>
      <c r="P401" s="33"/>
      <c r="Q401" s="31"/>
      <c r="R401" s="33"/>
      <c r="S401" s="31"/>
      <c r="T401" s="33"/>
      <c r="U401" s="31"/>
      <c r="V401" s="33"/>
      <c r="W401" s="31"/>
      <c r="X401" s="33"/>
      <c r="Y401" s="31"/>
      <c r="Z401" s="33"/>
      <c r="AA401" s="31"/>
      <c r="AB401" s="33"/>
      <c r="AC401" s="31"/>
      <c r="AD401" s="36">
        <f t="shared" si="94"/>
        <v>2.4827712500009502</v>
      </c>
      <c r="AE401" s="44">
        <f t="shared" si="95"/>
        <v>0.57970395200027003</v>
      </c>
      <c r="AF401" s="44">
        <f t="shared" si="96"/>
        <v>0.1736303990000998</v>
      </c>
      <c r="AG401" s="44">
        <f t="shared" si="97"/>
        <v>0.5393254999999102</v>
      </c>
      <c r="AH401" s="44">
        <f t="shared" si="98"/>
        <v>0.16358919600134003</v>
      </c>
      <c r="AI401" s="44">
        <f t="shared" si="99"/>
        <v>0.70129711499976022</v>
      </c>
      <c r="AJ401" s="46">
        <f>T339-S339</f>
        <v>0.11678734299993998</v>
      </c>
      <c r="AK401" s="31"/>
      <c r="AL401" s="47">
        <f t="shared" si="88"/>
        <v>4.9076758999950121E-2</v>
      </c>
      <c r="AM401" s="47">
        <f t="shared" si="89"/>
        <v>4.910727999958997E-2</v>
      </c>
      <c r="AN401" s="47">
        <f t="shared" si="90"/>
        <v>5.9209520999500054E-2</v>
      </c>
      <c r="AO401" s="47">
        <f t="shared" si="91"/>
        <v>4.9137799000159799E-2</v>
      </c>
      <c r="AP401" s="47">
        <f t="shared" si="92"/>
        <v>5.9270563999239911E-2</v>
      </c>
      <c r="AQ401" s="47">
        <f t="shared" si="93"/>
        <v>5.9423165001129874E-2</v>
      </c>
      <c r="AR401" s="33"/>
      <c r="AS401" s="31"/>
      <c r="AT401" s="33"/>
      <c r="AU401" s="31"/>
      <c r="AV401" s="33"/>
      <c r="AW401" s="31"/>
      <c r="AX401" s="33"/>
      <c r="AY401" s="31"/>
      <c r="AZ401" s="33"/>
      <c r="BA401" s="31"/>
      <c r="BB401" s="33"/>
      <c r="BC401" s="31"/>
      <c r="BD401" s="33"/>
      <c r="BE401" s="31"/>
    </row>
    <row r="402" spans="1:57" s="2" customFormat="1" x14ac:dyDescent="0.25">
      <c r="A402" s="10" t="s">
        <v>30</v>
      </c>
      <c r="B402" s="2">
        <v>6</v>
      </c>
      <c r="C402" s="2">
        <v>35</v>
      </c>
      <c r="D402" s="32">
        <v>0.94213337499968397</v>
      </c>
      <c r="E402" s="30">
        <v>0.99179002100026903</v>
      </c>
      <c r="F402" s="32">
        <v>1.6244162990005799</v>
      </c>
      <c r="G402" s="30">
        <v>1.66143750999981</v>
      </c>
      <c r="H402" s="32">
        <v>1.8447733860011699</v>
      </c>
      <c r="I402" s="30">
        <v>1.89403326799947</v>
      </c>
      <c r="J402" s="32">
        <v>2.59526934300083</v>
      </c>
      <c r="K402" s="30">
        <v>2.6447733870008898</v>
      </c>
      <c r="L402" s="32">
        <v>2.7978635760009598</v>
      </c>
      <c r="M402" s="30">
        <v>2.8574393420003599</v>
      </c>
      <c r="N402" s="32">
        <v>3.5504349149996401</v>
      </c>
      <c r="O402" s="30">
        <v>3.60802685899943</v>
      </c>
      <c r="P402" s="32"/>
      <c r="Q402" s="30"/>
      <c r="R402" s="32"/>
      <c r="S402" s="30"/>
      <c r="T402" s="32"/>
      <c r="U402" s="30"/>
      <c r="V402" s="32"/>
      <c r="W402" s="30"/>
      <c r="X402" s="32"/>
      <c r="Y402" s="30"/>
      <c r="Z402" s="32"/>
      <c r="AA402" s="30"/>
      <c r="AB402" s="32"/>
      <c r="AC402" s="30"/>
      <c r="AD402" s="36">
        <f t="shared" si="94"/>
        <v>2.6658934839997461</v>
      </c>
      <c r="AE402" s="44">
        <f t="shared" si="95"/>
        <v>0.6326262780003109</v>
      </c>
      <c r="AF402" s="44">
        <f t="shared" si="96"/>
        <v>0.18333587600135992</v>
      </c>
      <c r="AG402" s="44">
        <f t="shared" si="97"/>
        <v>0.70123607500135998</v>
      </c>
      <c r="AH402" s="44">
        <f t="shared" si="98"/>
        <v>0.15309018900006999</v>
      </c>
      <c r="AI402" s="44">
        <f t="shared" si="99"/>
        <v>0.69299557299928027</v>
      </c>
      <c r="AJ402" s="46">
        <f>T340-S340</f>
        <v>0.1125252079996204</v>
      </c>
      <c r="AK402" s="30"/>
      <c r="AL402" s="47">
        <f t="shared" si="88"/>
        <v>4.9656646000585059E-2</v>
      </c>
      <c r="AM402" s="47">
        <f t="shared" si="89"/>
        <v>3.7021210999230059E-2</v>
      </c>
      <c r="AN402" s="47">
        <f t="shared" si="90"/>
        <v>4.9259881998300115E-2</v>
      </c>
      <c r="AO402" s="47">
        <f t="shared" si="91"/>
        <v>4.950404400005981E-2</v>
      </c>
      <c r="AP402" s="47">
        <f t="shared" si="92"/>
        <v>5.9575765999400065E-2</v>
      </c>
      <c r="AQ402" s="47">
        <f t="shared" si="93"/>
        <v>5.7591943999789841E-2</v>
      </c>
      <c r="AR402" s="32"/>
      <c r="AS402" s="30"/>
      <c r="AT402" s="32"/>
      <c r="AU402" s="30"/>
      <c r="AV402" s="32"/>
      <c r="AW402" s="30"/>
      <c r="AX402" s="32"/>
      <c r="AY402" s="30"/>
      <c r="AZ402" s="32"/>
      <c r="BA402" s="30"/>
      <c r="BB402" s="32"/>
      <c r="BC402" s="30"/>
      <c r="BD402" s="32"/>
      <c r="BE402" s="30"/>
    </row>
    <row r="403" spans="1:57" s="2" customFormat="1" x14ac:dyDescent="0.25">
      <c r="A403" s="10" t="s">
        <v>30</v>
      </c>
      <c r="B403" s="2">
        <v>6</v>
      </c>
      <c r="C403" s="2">
        <v>36</v>
      </c>
      <c r="D403" s="33">
        <v>1.0333892879989399</v>
      </c>
      <c r="E403" s="31">
        <v>1.1234549059990899</v>
      </c>
      <c r="F403" s="33">
        <v>1.5840073250001201</v>
      </c>
      <c r="G403" s="31">
        <v>1.66070502000002</v>
      </c>
      <c r="H403" s="33">
        <v>1.8059209530001601</v>
      </c>
      <c r="I403" s="31">
        <v>1.8540820999987699</v>
      </c>
      <c r="J403" s="33">
        <v>2.5141156720001101</v>
      </c>
      <c r="K403" s="31">
        <v>2.5639554399986002</v>
      </c>
      <c r="L403" s="33">
        <v>2.7065160989986898</v>
      </c>
      <c r="M403" s="31">
        <v>2.7559285819988801</v>
      </c>
      <c r="N403" s="33">
        <v>3.2461468029996401</v>
      </c>
      <c r="O403" s="31">
        <v>3.2831680139988699</v>
      </c>
      <c r="P403" s="33"/>
      <c r="Q403" s="31"/>
      <c r="R403" s="33"/>
      <c r="S403" s="31"/>
      <c r="T403" s="33"/>
      <c r="U403" s="31"/>
      <c r="V403" s="33"/>
      <c r="W403" s="31"/>
      <c r="X403" s="33"/>
      <c r="Y403" s="31"/>
      <c r="Z403" s="33"/>
      <c r="AA403" s="31"/>
      <c r="AB403" s="33"/>
      <c r="AC403" s="31"/>
      <c r="AD403" s="36">
        <f t="shared" si="94"/>
        <v>2.24977872599993</v>
      </c>
      <c r="AE403" s="44">
        <f t="shared" si="95"/>
        <v>0.46055241900103017</v>
      </c>
      <c r="AF403" s="44">
        <f t="shared" si="96"/>
        <v>0.14521593300014013</v>
      </c>
      <c r="AG403" s="44">
        <f t="shared" si="97"/>
        <v>0.66003357200134016</v>
      </c>
      <c r="AH403" s="44">
        <f t="shared" si="98"/>
        <v>0.14256065900008963</v>
      </c>
      <c r="AI403" s="44">
        <f t="shared" si="99"/>
        <v>0.49021822100075996</v>
      </c>
      <c r="AJ403" s="46">
        <f>T341-S341</f>
        <v>0.13147192799987995</v>
      </c>
      <c r="AK403" s="31"/>
      <c r="AL403" s="47">
        <f t="shared" si="88"/>
        <v>9.0065618000150005E-2</v>
      </c>
      <c r="AM403" s="47">
        <f t="shared" si="89"/>
        <v>7.6697694999899868E-2</v>
      </c>
      <c r="AN403" s="47">
        <f t="shared" si="90"/>
        <v>4.8161146998609849E-2</v>
      </c>
      <c r="AO403" s="47">
        <f t="shared" si="91"/>
        <v>4.9839767998490103E-2</v>
      </c>
      <c r="AP403" s="47">
        <f t="shared" si="92"/>
        <v>4.9412483000190299E-2</v>
      </c>
      <c r="AQ403" s="47">
        <f t="shared" si="93"/>
        <v>3.7021210999229837E-2</v>
      </c>
      <c r="AR403" s="33"/>
      <c r="AS403" s="31"/>
      <c r="AT403" s="33"/>
      <c r="AU403" s="31"/>
      <c r="AV403" s="33"/>
      <c r="AW403" s="31"/>
      <c r="AX403" s="33"/>
      <c r="AY403" s="31"/>
      <c r="AZ403" s="33"/>
      <c r="BA403" s="31"/>
      <c r="BB403" s="33"/>
      <c r="BC403" s="31"/>
      <c r="BD403" s="33"/>
      <c r="BE403" s="31"/>
    </row>
    <row r="404" spans="1:57" s="2" customFormat="1" x14ac:dyDescent="0.25">
      <c r="A404" s="10" t="s">
        <v>30</v>
      </c>
      <c r="B404" s="2">
        <v>6</v>
      </c>
      <c r="C404" s="2">
        <v>37</v>
      </c>
      <c r="D404" s="32">
        <v>1.1160384560007499</v>
      </c>
      <c r="E404" s="30">
        <v>1.1468945540000199</v>
      </c>
      <c r="F404" s="32">
        <v>1.77482069300094</v>
      </c>
      <c r="G404" s="30">
        <v>1.8345490620013101</v>
      </c>
      <c r="H404" s="32">
        <v>1.9576072020008699</v>
      </c>
      <c r="I404" s="30">
        <v>2.01712193000093</v>
      </c>
      <c r="J404" s="32">
        <v>2.8905539460010901</v>
      </c>
      <c r="K404" s="30">
        <v>2.9400274690015</v>
      </c>
      <c r="L404" s="32">
        <v>3.0832290560010698</v>
      </c>
      <c r="M404" s="30">
        <v>3.1324278960000802</v>
      </c>
      <c r="N404" s="32">
        <v>3.69174424000084</v>
      </c>
      <c r="O404" s="30">
        <v>3.73102395900059</v>
      </c>
      <c r="P404" s="32"/>
      <c r="Q404" s="30"/>
      <c r="R404" s="32"/>
      <c r="S404" s="30"/>
      <c r="T404" s="32"/>
      <c r="U404" s="30"/>
      <c r="V404" s="32"/>
      <c r="W404" s="30"/>
      <c r="X404" s="32"/>
      <c r="Y404" s="30"/>
      <c r="Z404" s="32"/>
      <c r="AA404" s="30"/>
      <c r="AB404" s="32"/>
      <c r="AC404" s="30"/>
      <c r="AD404" s="36">
        <f t="shared" si="94"/>
        <v>2.6149855029998399</v>
      </c>
      <c r="AE404" s="44">
        <f t="shared" si="95"/>
        <v>0.62792613900092009</v>
      </c>
      <c r="AF404" s="44">
        <f t="shared" si="96"/>
        <v>0.12305813999955983</v>
      </c>
      <c r="AG404" s="44">
        <f t="shared" si="97"/>
        <v>0.87343201600016007</v>
      </c>
      <c r="AH404" s="44">
        <f t="shared" si="98"/>
        <v>0.14320158699956975</v>
      </c>
      <c r="AI404" s="44">
        <f t="shared" si="99"/>
        <v>0.5593163440007598</v>
      </c>
      <c r="AJ404" s="46">
        <f>T342-S342</f>
        <v>0.11592364599983007</v>
      </c>
      <c r="AK404" s="30"/>
      <c r="AL404" s="47">
        <f t="shared" si="88"/>
        <v>3.0856097999270027E-2</v>
      </c>
      <c r="AM404" s="47">
        <f t="shared" si="89"/>
        <v>5.9728369000370041E-2</v>
      </c>
      <c r="AN404" s="47">
        <f t="shared" si="90"/>
        <v>5.951472800006008E-2</v>
      </c>
      <c r="AO404" s="47">
        <f t="shared" si="91"/>
        <v>4.9473523000409969E-2</v>
      </c>
      <c r="AP404" s="47">
        <f t="shared" si="92"/>
        <v>4.9198839999010424E-2</v>
      </c>
      <c r="AQ404" s="47">
        <f t="shared" si="93"/>
        <v>3.9279718999750024E-2</v>
      </c>
      <c r="AR404" s="32"/>
      <c r="AS404" s="30"/>
      <c r="AT404" s="32"/>
      <c r="AU404" s="30"/>
      <c r="AV404" s="32"/>
      <c r="AW404" s="30"/>
      <c r="AX404" s="32"/>
      <c r="AY404" s="30"/>
      <c r="AZ404" s="32"/>
      <c r="BA404" s="30"/>
      <c r="BB404" s="32"/>
      <c r="BC404" s="30"/>
      <c r="BD404" s="32"/>
      <c r="BE404" s="30"/>
    </row>
    <row r="405" spans="1:57" s="2" customFormat="1" x14ac:dyDescent="0.25">
      <c r="A405" s="10" t="s">
        <v>30</v>
      </c>
      <c r="B405" s="2">
        <v>6</v>
      </c>
      <c r="C405" s="2">
        <v>38</v>
      </c>
      <c r="D405" s="33">
        <v>0.80998016100056702</v>
      </c>
      <c r="E405" s="31">
        <v>0.85957576600048902</v>
      </c>
      <c r="F405" s="33">
        <v>1.45890431800035</v>
      </c>
      <c r="G405" s="31">
        <v>1.4778269489997899</v>
      </c>
      <c r="H405" s="33">
        <v>1.9052647640000899</v>
      </c>
      <c r="I405" s="31">
        <v>1.95501297000009</v>
      </c>
      <c r="J405" s="33">
        <v>2.4731268109990099</v>
      </c>
      <c r="K405" s="31">
        <v>2.56328399099948</v>
      </c>
      <c r="L405" s="33">
        <v>2.67681977599932</v>
      </c>
      <c r="M405" s="31">
        <v>2.7462231039990002</v>
      </c>
      <c r="N405" s="33">
        <v>3.1831527529993702</v>
      </c>
      <c r="O405" s="31">
        <v>3.2218831059999502</v>
      </c>
      <c r="P405" s="33"/>
      <c r="Q405" s="31"/>
      <c r="R405" s="33"/>
      <c r="S405" s="31"/>
      <c r="T405" s="33"/>
      <c r="U405" s="31"/>
      <c r="V405" s="33"/>
      <c r="W405" s="31"/>
      <c r="X405" s="33"/>
      <c r="Y405" s="31"/>
      <c r="Z405" s="33"/>
      <c r="AA405" s="31"/>
      <c r="AB405" s="33"/>
      <c r="AC405" s="31"/>
      <c r="AD405" s="36">
        <f t="shared" si="94"/>
        <v>2.4119029449993832</v>
      </c>
      <c r="AE405" s="44">
        <f t="shared" si="95"/>
        <v>0.59932855199986101</v>
      </c>
      <c r="AF405" s="44">
        <f t="shared" si="96"/>
        <v>0.42743781500029998</v>
      </c>
      <c r="AG405" s="44">
        <f t="shared" si="97"/>
        <v>0.51811384099891988</v>
      </c>
      <c r="AH405" s="44">
        <f t="shared" si="98"/>
        <v>0.11353578499983996</v>
      </c>
      <c r="AI405" s="44">
        <f t="shared" si="99"/>
        <v>0.43692964900037001</v>
      </c>
      <c r="AJ405" s="46">
        <f>T343-S343</f>
        <v>0.14320161300020029</v>
      </c>
      <c r="AK405" s="31"/>
      <c r="AL405" s="47">
        <f t="shared" si="88"/>
        <v>4.9595604999921994E-2</v>
      </c>
      <c r="AM405" s="47">
        <f t="shared" si="89"/>
        <v>1.8922630999439916E-2</v>
      </c>
      <c r="AN405" s="47">
        <f t="shared" si="90"/>
        <v>4.9748206000000073E-2</v>
      </c>
      <c r="AO405" s="47">
        <f t="shared" si="91"/>
        <v>9.0157180000470127E-2</v>
      </c>
      <c r="AP405" s="47">
        <f t="shared" si="92"/>
        <v>6.9403327999680187E-2</v>
      </c>
      <c r="AQ405" s="47">
        <f t="shared" si="93"/>
        <v>3.8730353000580031E-2</v>
      </c>
      <c r="AR405" s="33"/>
      <c r="AS405" s="31"/>
      <c r="AT405" s="33"/>
      <c r="AU405" s="31"/>
      <c r="AV405" s="33"/>
      <c r="AW405" s="31"/>
      <c r="AX405" s="33"/>
      <c r="AY405" s="31"/>
      <c r="AZ405" s="33"/>
      <c r="BA405" s="31"/>
      <c r="BB405" s="33"/>
      <c r="BC405" s="31"/>
      <c r="BD405" s="33"/>
      <c r="BE405" s="31"/>
    </row>
    <row r="406" spans="1:57" s="2" customFormat="1" x14ac:dyDescent="0.25">
      <c r="A406" s="10" t="s">
        <v>30</v>
      </c>
      <c r="B406" s="2">
        <v>6</v>
      </c>
      <c r="C406" s="2">
        <v>39</v>
      </c>
      <c r="D406" s="32">
        <v>0.81019380499856197</v>
      </c>
      <c r="E406" s="30">
        <v>0.86967801099854103</v>
      </c>
      <c r="F406" s="32">
        <v>1.39896230799968</v>
      </c>
      <c r="G406" s="30">
        <v>1.44770334199893</v>
      </c>
      <c r="H406" s="32">
        <v>1.5727453079998599</v>
      </c>
      <c r="I406" s="30">
        <v>1.64068365599996</v>
      </c>
      <c r="J406" s="32">
        <v>2.1493667039994699</v>
      </c>
      <c r="K406" s="30">
        <v>2.2086677869992801</v>
      </c>
      <c r="L406" s="32">
        <v>2.3620021360002199</v>
      </c>
      <c r="M406" s="30">
        <v>2.4216389439989099</v>
      </c>
      <c r="N406" s="32">
        <v>2.7976194129987499</v>
      </c>
      <c r="O406" s="30">
        <v>2.8471234560001899</v>
      </c>
      <c r="P406" s="32"/>
      <c r="Q406" s="30"/>
      <c r="R406" s="32"/>
      <c r="S406" s="30"/>
      <c r="T406" s="32"/>
      <c r="U406" s="30"/>
      <c r="V406" s="32"/>
      <c r="W406" s="30"/>
      <c r="X406" s="32"/>
      <c r="Y406" s="30"/>
      <c r="Z406" s="32"/>
      <c r="AA406" s="30"/>
      <c r="AB406" s="32"/>
      <c r="AC406" s="30"/>
      <c r="AD406" s="36">
        <f t="shared" si="94"/>
        <v>2.0369296510016279</v>
      </c>
      <c r="AE406" s="44">
        <f t="shared" si="95"/>
        <v>0.52928429700113899</v>
      </c>
      <c r="AF406" s="44">
        <f t="shared" si="96"/>
        <v>0.12504196600092987</v>
      </c>
      <c r="AG406" s="44">
        <f t="shared" si="97"/>
        <v>0.50868304799950992</v>
      </c>
      <c r="AH406" s="44">
        <f t="shared" si="98"/>
        <v>0.15333434900093978</v>
      </c>
      <c r="AI406" s="44">
        <f t="shared" si="99"/>
        <v>0.37598046899984006</v>
      </c>
      <c r="AJ406" s="46">
        <f>T344-S344</f>
        <v>0.12735057300004904</v>
      </c>
      <c r="AK406" s="30"/>
      <c r="AL406" s="47">
        <f t="shared" si="88"/>
        <v>5.9484205999979056E-2</v>
      </c>
      <c r="AM406" s="47">
        <f t="shared" si="89"/>
        <v>4.8741033999250005E-2</v>
      </c>
      <c r="AN406" s="47">
        <f t="shared" si="90"/>
        <v>6.7938348000100124E-2</v>
      </c>
      <c r="AO406" s="47">
        <f t="shared" si="91"/>
        <v>5.9301082999810184E-2</v>
      </c>
      <c r="AP406" s="47">
        <f t="shared" si="92"/>
        <v>5.9636807998689978E-2</v>
      </c>
      <c r="AQ406" s="47">
        <f t="shared" si="93"/>
        <v>4.9504043001439957E-2</v>
      </c>
      <c r="AR406" s="32"/>
      <c r="AS406" s="30"/>
      <c r="AT406" s="32"/>
      <c r="AU406" s="30"/>
      <c r="AV406" s="32"/>
      <c r="AW406" s="30"/>
      <c r="AX406" s="32"/>
      <c r="AY406" s="30"/>
      <c r="AZ406" s="32"/>
      <c r="BA406" s="30"/>
      <c r="BB406" s="32"/>
      <c r="BC406" s="30"/>
      <c r="BD406" s="32"/>
      <c r="BE406" s="30"/>
    </row>
    <row r="407" spans="1:57" s="2" customFormat="1" x14ac:dyDescent="0.25">
      <c r="A407" s="10" t="s">
        <v>30</v>
      </c>
      <c r="B407" s="2">
        <v>6</v>
      </c>
      <c r="C407" s="2">
        <v>40</v>
      </c>
      <c r="D407" s="33">
        <v>3.0323210749993401</v>
      </c>
      <c r="E407" s="31">
        <v>3.1120708069993199</v>
      </c>
      <c r="F407" s="33">
        <v>3.6714481910002998</v>
      </c>
      <c r="G407" s="31">
        <v>3.7107584309997002</v>
      </c>
      <c r="H407" s="33">
        <v>3.84327788900009</v>
      </c>
      <c r="I407" s="31">
        <v>3.8930260950000899</v>
      </c>
      <c r="J407" s="33">
        <v>4.7356935759998997</v>
      </c>
      <c r="K407" s="31">
        <v>4.7764687929993599</v>
      </c>
      <c r="L407" s="33">
        <v>4.9182359229998802</v>
      </c>
      <c r="M407" s="31">
        <v>4.9680451700005497</v>
      </c>
      <c r="N407" s="33">
        <v>5.52644590300042</v>
      </c>
      <c r="O407" s="31">
        <v>5.5961239120006203</v>
      </c>
      <c r="P407" s="33"/>
      <c r="Q407" s="31"/>
      <c r="R407" s="33"/>
      <c r="S407" s="31"/>
      <c r="T407" s="33"/>
      <c r="U407" s="31"/>
      <c r="V407" s="33"/>
      <c r="W407" s="31"/>
      <c r="X407" s="33"/>
      <c r="Y407" s="31"/>
      <c r="Z407" s="33"/>
      <c r="AA407" s="31"/>
      <c r="AB407" s="33"/>
      <c r="AC407" s="31"/>
      <c r="AD407" s="36">
        <f t="shared" si="94"/>
        <v>2.5638028370012802</v>
      </c>
      <c r="AE407" s="44">
        <f t="shared" si="95"/>
        <v>0.55937738400097992</v>
      </c>
      <c r="AF407" s="44">
        <f t="shared" si="96"/>
        <v>0.13251945800038989</v>
      </c>
      <c r="AG407" s="44">
        <f t="shared" si="97"/>
        <v>0.84266748099980981</v>
      </c>
      <c r="AH407" s="44">
        <f t="shared" si="98"/>
        <v>0.14176713000052032</v>
      </c>
      <c r="AI407" s="44">
        <f t="shared" si="99"/>
        <v>0.55840073299987036</v>
      </c>
      <c r="AJ407" s="46">
        <f>T345-S345</f>
        <v>8.7398332000250267E-2</v>
      </c>
      <c r="AK407" s="31"/>
      <c r="AL407" s="47">
        <f t="shared" si="88"/>
        <v>7.9749731999979812E-2</v>
      </c>
      <c r="AM407" s="47">
        <f t="shared" si="89"/>
        <v>3.9310239999400309E-2</v>
      </c>
      <c r="AN407" s="47">
        <f t="shared" si="90"/>
        <v>4.974820599999985E-2</v>
      </c>
      <c r="AO407" s="47">
        <f t="shared" si="91"/>
        <v>4.0775216999460184E-2</v>
      </c>
      <c r="AP407" s="47">
        <f t="shared" si="92"/>
        <v>4.9809247000669465E-2</v>
      </c>
      <c r="AQ407" s="47">
        <f t="shared" si="93"/>
        <v>6.9678009000200269E-2</v>
      </c>
      <c r="AR407" s="33"/>
      <c r="AS407" s="31"/>
      <c r="AT407" s="33"/>
      <c r="AU407" s="31"/>
      <c r="AV407" s="33"/>
      <c r="AW407" s="31"/>
      <c r="AX407" s="33"/>
      <c r="AY407" s="31"/>
      <c r="AZ407" s="33"/>
      <c r="BA407" s="31"/>
      <c r="BB407" s="33"/>
      <c r="BC407" s="31"/>
      <c r="BD407" s="33"/>
      <c r="BE407" s="31"/>
    </row>
    <row r="408" spans="1:57" s="2" customFormat="1" x14ac:dyDescent="0.25">
      <c r="A408" s="10" t="s">
        <v>30</v>
      </c>
      <c r="B408" s="2">
        <v>6</v>
      </c>
      <c r="C408" s="2">
        <v>41</v>
      </c>
      <c r="D408" s="32">
        <v>1.1352052499987599</v>
      </c>
      <c r="E408" s="30">
        <v>1.20482221800011</v>
      </c>
      <c r="F408" s="32">
        <v>1.76371127499987</v>
      </c>
      <c r="G408" s="30">
        <v>1.82325652299914</v>
      </c>
      <c r="H408" s="32">
        <v>1.95623378500022</v>
      </c>
      <c r="I408" s="30">
        <v>2.0157790310004202</v>
      </c>
      <c r="J408" s="32">
        <v>2.8585685929992901</v>
      </c>
      <c r="K408" s="30">
        <v>2.8881733540001702</v>
      </c>
      <c r="L408" s="32">
        <v>3.0414466639995199</v>
      </c>
      <c r="M408" s="30">
        <v>3.1010224309993601</v>
      </c>
      <c r="N408" s="32">
        <v>3.6214863410004901</v>
      </c>
      <c r="O408" s="30">
        <v>3.6586906739994398</v>
      </c>
      <c r="P408" s="32"/>
      <c r="Q408" s="30"/>
      <c r="R408" s="32"/>
      <c r="S408" s="30"/>
      <c r="T408" s="32"/>
      <c r="U408" s="30"/>
      <c r="V408" s="32"/>
      <c r="W408" s="30"/>
      <c r="X408" s="32"/>
      <c r="Y408" s="30"/>
      <c r="Z408" s="32"/>
      <c r="AA408" s="30"/>
      <c r="AB408" s="32"/>
      <c r="AC408" s="30"/>
      <c r="AD408" s="36">
        <f t="shared" si="94"/>
        <v>2.5234854240006799</v>
      </c>
      <c r="AE408" s="44">
        <f t="shared" si="95"/>
        <v>0.55888905699975999</v>
      </c>
      <c r="AF408" s="44">
        <f t="shared" si="96"/>
        <v>0.13297726200108007</v>
      </c>
      <c r="AG408" s="44">
        <f t="shared" si="97"/>
        <v>0.8427895619988699</v>
      </c>
      <c r="AH408" s="44">
        <f t="shared" si="98"/>
        <v>0.15327330999934974</v>
      </c>
      <c r="AI408" s="44">
        <f t="shared" si="99"/>
        <v>0.5204639100011299</v>
      </c>
      <c r="AJ408" s="46">
        <f>T346-S346</f>
        <v>0.1125693229996596</v>
      </c>
      <c r="AK408" s="30"/>
      <c r="AL408" s="47">
        <f t="shared" si="88"/>
        <v>6.9616968001350088E-2</v>
      </c>
      <c r="AM408" s="47">
        <f t="shared" si="89"/>
        <v>5.9545247999269968E-2</v>
      </c>
      <c r="AN408" s="47">
        <f t="shared" si="90"/>
        <v>5.9545246000200169E-2</v>
      </c>
      <c r="AO408" s="47">
        <f t="shared" si="91"/>
        <v>2.9604761000880053E-2</v>
      </c>
      <c r="AP408" s="47">
        <f t="shared" si="92"/>
        <v>5.9575766999840241E-2</v>
      </c>
      <c r="AQ408" s="47">
        <f t="shared" si="93"/>
        <v>3.7204332998949763E-2</v>
      </c>
      <c r="AR408" s="32"/>
      <c r="AS408" s="30"/>
      <c r="AT408" s="32"/>
      <c r="AU408" s="30"/>
      <c r="AV408" s="32"/>
      <c r="AW408" s="30"/>
      <c r="AX408" s="32"/>
      <c r="AY408" s="30"/>
      <c r="AZ408" s="32"/>
      <c r="BA408" s="30"/>
      <c r="BB408" s="32"/>
      <c r="BC408" s="30"/>
      <c r="BD408" s="32"/>
      <c r="BE408" s="30"/>
    </row>
    <row r="409" spans="1:57" s="2" customFormat="1" x14ac:dyDescent="0.25">
      <c r="A409" s="10" t="s">
        <v>30</v>
      </c>
      <c r="B409" s="2">
        <v>6</v>
      </c>
      <c r="C409" s="2">
        <v>42</v>
      </c>
      <c r="D409" s="33">
        <v>35.1230886580015</v>
      </c>
      <c r="E409" s="31">
        <v>35.179337704001199</v>
      </c>
      <c r="F409" s="33">
        <v>35.606714477000402</v>
      </c>
      <c r="G409" s="31">
        <v>35.679444526000196</v>
      </c>
      <c r="H409" s="33">
        <v>35.809644433000301</v>
      </c>
      <c r="I409" s="31">
        <v>35.889729890001</v>
      </c>
      <c r="J409" s="33">
        <v>36.337097508001499</v>
      </c>
      <c r="K409" s="31">
        <v>36.416542038001303</v>
      </c>
      <c r="L409" s="33">
        <v>37.0170608830012</v>
      </c>
      <c r="M409" s="31">
        <v>37.0966885340003</v>
      </c>
      <c r="N409" s="33">
        <v>37.371341366000699</v>
      </c>
      <c r="O409" s="31">
        <v>37.431466499001502</v>
      </c>
      <c r="P409" s="33"/>
      <c r="Q409" s="31"/>
      <c r="R409" s="33"/>
      <c r="S409" s="31"/>
      <c r="T409" s="33"/>
      <c r="U409" s="31"/>
      <c r="V409" s="33"/>
      <c r="W409" s="31"/>
      <c r="X409" s="33"/>
      <c r="Y409" s="31"/>
      <c r="Z409" s="33"/>
      <c r="AA409" s="31"/>
      <c r="AB409" s="33"/>
      <c r="AC409" s="31"/>
      <c r="AD409" s="36">
        <f t="shared" si="94"/>
        <v>2.3083778410000022</v>
      </c>
      <c r="AE409" s="44">
        <f t="shared" si="95"/>
        <v>0.42737677299920307</v>
      </c>
      <c r="AF409" s="44">
        <f t="shared" si="96"/>
        <v>0.13019990700010453</v>
      </c>
      <c r="AG409" s="44">
        <f t="shared" si="97"/>
        <v>0.44736761800049862</v>
      </c>
      <c r="AH409" s="44">
        <f t="shared" si="98"/>
        <v>0.60051884499989683</v>
      </c>
      <c r="AI409" s="44">
        <f t="shared" si="99"/>
        <v>0.27465283200039892</v>
      </c>
      <c r="AJ409" s="46">
        <f>T347-S347</f>
        <v>0.10444588499967988</v>
      </c>
      <c r="AK409" s="31"/>
      <c r="AL409" s="47">
        <f t="shared" si="88"/>
        <v>5.6249045999699376E-2</v>
      </c>
      <c r="AM409" s="47">
        <f t="shared" si="89"/>
        <v>7.2730048999794406E-2</v>
      </c>
      <c r="AN409" s="47">
        <f t="shared" si="90"/>
        <v>8.0085457000699023E-2</v>
      </c>
      <c r="AO409" s="47">
        <f t="shared" si="91"/>
        <v>7.9444529999804558E-2</v>
      </c>
      <c r="AP409" s="47">
        <f t="shared" si="92"/>
        <v>7.9627650999100297E-2</v>
      </c>
      <c r="AQ409" s="47">
        <f t="shared" si="93"/>
        <v>6.0125133000802577E-2</v>
      </c>
      <c r="AR409" s="33"/>
      <c r="AS409" s="31"/>
      <c r="AT409" s="33"/>
      <c r="AU409" s="31"/>
      <c r="AV409" s="33"/>
      <c r="AW409" s="31"/>
      <c r="AX409" s="33"/>
      <c r="AY409" s="31"/>
      <c r="AZ409" s="33"/>
      <c r="BA409" s="31"/>
      <c r="BB409" s="33"/>
      <c r="BC409" s="31"/>
      <c r="BD409" s="33"/>
      <c r="BE409" s="31"/>
    </row>
    <row r="410" spans="1:57" s="2" customFormat="1" x14ac:dyDescent="0.25">
      <c r="A410" s="10" t="s">
        <v>30</v>
      </c>
      <c r="B410" s="2">
        <v>6</v>
      </c>
      <c r="C410" s="2">
        <v>43</v>
      </c>
      <c r="D410" s="32">
        <v>2.3929803139999399</v>
      </c>
      <c r="E410" s="30">
        <v>2.45270868300031</v>
      </c>
      <c r="F410" s="32">
        <v>3.13337402700017</v>
      </c>
      <c r="G410" s="30">
        <v>3.1931023970009802</v>
      </c>
      <c r="H410" s="32">
        <v>3.3159468960002401</v>
      </c>
      <c r="I410" s="30">
        <v>3.39575766800044</v>
      </c>
      <c r="J410" s="32">
        <v>3.9148786830010001</v>
      </c>
      <c r="K410" s="30">
        <v>3.9740576840013002</v>
      </c>
      <c r="L410" s="32">
        <v>4.1070349460005602</v>
      </c>
      <c r="M410" s="30">
        <v>4.1667022740002704</v>
      </c>
      <c r="N410" s="32">
        <v>4.9797039530003504</v>
      </c>
      <c r="O410" s="30">
        <v>5.0694338480006902</v>
      </c>
      <c r="P410" s="32"/>
      <c r="Q410" s="30"/>
      <c r="R410" s="32"/>
      <c r="S410" s="30"/>
      <c r="T410" s="32"/>
      <c r="U410" s="30"/>
      <c r="V410" s="32"/>
      <c r="W410" s="30"/>
      <c r="X410" s="32"/>
      <c r="Y410" s="30"/>
      <c r="Z410" s="32"/>
      <c r="AA410" s="30"/>
      <c r="AB410" s="32"/>
      <c r="AC410" s="30"/>
      <c r="AD410" s="36">
        <f t="shared" si="94"/>
        <v>2.6764535340007503</v>
      </c>
      <c r="AE410" s="44">
        <f t="shared" si="95"/>
        <v>0.68066534399986001</v>
      </c>
      <c r="AF410" s="44">
        <f t="shared" si="96"/>
        <v>0.12284449899925987</v>
      </c>
      <c r="AG410" s="44">
        <f t="shared" si="97"/>
        <v>0.51912101500056007</v>
      </c>
      <c r="AH410" s="44">
        <f t="shared" si="98"/>
        <v>0.13297726199925997</v>
      </c>
      <c r="AI410" s="44">
        <f t="shared" si="99"/>
        <v>0.81300167900008002</v>
      </c>
      <c r="AJ410" s="46">
        <f>T348-S348</f>
        <v>0.11752734299988976</v>
      </c>
      <c r="AK410" s="30"/>
      <c r="AL410" s="47">
        <f t="shared" si="88"/>
        <v>5.9728369000370041E-2</v>
      </c>
      <c r="AM410" s="47">
        <f t="shared" si="89"/>
        <v>5.9728370000810216E-2</v>
      </c>
      <c r="AN410" s="47">
        <f t="shared" si="90"/>
        <v>7.9810772000199925E-2</v>
      </c>
      <c r="AO410" s="47">
        <f t="shared" si="91"/>
        <v>5.9179001000300158E-2</v>
      </c>
      <c r="AP410" s="47">
        <f t="shared" si="92"/>
        <v>5.9667327999710196E-2</v>
      </c>
      <c r="AQ410" s="47">
        <f t="shared" si="93"/>
        <v>8.9729895000339788E-2</v>
      </c>
      <c r="AR410" s="32"/>
      <c r="AS410" s="30"/>
      <c r="AT410" s="32"/>
      <c r="AU410" s="30"/>
      <c r="AV410" s="32"/>
      <c r="AW410" s="30"/>
      <c r="AX410" s="32"/>
      <c r="AY410" s="30"/>
      <c r="AZ410" s="32"/>
      <c r="BA410" s="30"/>
      <c r="BB410" s="32"/>
      <c r="BC410" s="30"/>
      <c r="BD410" s="32"/>
      <c r="BE410" s="30"/>
    </row>
    <row r="411" spans="1:57" s="2" customFormat="1" x14ac:dyDescent="0.25">
      <c r="A411" s="10" t="s">
        <v>30</v>
      </c>
      <c r="B411" s="2">
        <v>6</v>
      </c>
      <c r="C411" s="2">
        <v>44</v>
      </c>
      <c r="D411" s="33">
        <v>1.4394628419995501</v>
      </c>
      <c r="E411" s="31">
        <v>1.5089272090008301</v>
      </c>
      <c r="F411" s="33">
        <v>2.01770181600113</v>
      </c>
      <c r="G411" s="31">
        <v>2.0975125900004001</v>
      </c>
      <c r="H411" s="33">
        <v>2.23061193400099</v>
      </c>
      <c r="I411" s="31">
        <v>2.2900961400009598</v>
      </c>
      <c r="J411" s="33">
        <v>2.7779032520011202</v>
      </c>
      <c r="K411" s="31">
        <v>2.85740882100071</v>
      </c>
      <c r="L411" s="33">
        <v>3.0106821320005102</v>
      </c>
      <c r="M411" s="31">
        <v>3.0606134600002401</v>
      </c>
      <c r="N411" s="33">
        <v>3.5275751580011199</v>
      </c>
      <c r="O411" s="31">
        <v>3.5977109730010799</v>
      </c>
      <c r="P411" s="33"/>
      <c r="Q411" s="31"/>
      <c r="R411" s="33"/>
      <c r="S411" s="31"/>
      <c r="T411" s="33"/>
      <c r="U411" s="31"/>
      <c r="V411" s="33"/>
      <c r="W411" s="31"/>
      <c r="X411" s="33"/>
      <c r="Y411" s="31"/>
      <c r="Z411" s="33"/>
      <c r="AA411" s="31"/>
      <c r="AB411" s="33"/>
      <c r="AC411" s="31"/>
      <c r="AD411" s="36">
        <f t="shared" si="94"/>
        <v>2.15824813100153</v>
      </c>
      <c r="AE411" s="44">
        <f t="shared" si="95"/>
        <v>0.50877460700029986</v>
      </c>
      <c r="AF411" s="44">
        <f t="shared" si="96"/>
        <v>0.13309934400058987</v>
      </c>
      <c r="AG411" s="44">
        <f t="shared" si="97"/>
        <v>0.48780711200016036</v>
      </c>
      <c r="AH411" s="44">
        <f t="shared" si="98"/>
        <v>0.15327331099980013</v>
      </c>
      <c r="AI411" s="44">
        <f t="shared" si="99"/>
        <v>0.46696169800087972</v>
      </c>
      <c r="AJ411" s="46">
        <f>T349-S349</f>
        <v>0.11705135299959935</v>
      </c>
      <c r="AK411" s="31"/>
      <c r="AL411" s="47">
        <f t="shared" si="88"/>
        <v>6.9464367001280003E-2</v>
      </c>
      <c r="AM411" s="47">
        <f t="shared" si="89"/>
        <v>7.9810773999270168E-2</v>
      </c>
      <c r="AN411" s="47">
        <f t="shared" si="90"/>
        <v>5.9484205999969841E-2</v>
      </c>
      <c r="AO411" s="47">
        <f t="shared" si="91"/>
        <v>7.9505568999589826E-2</v>
      </c>
      <c r="AP411" s="47">
        <f t="shared" si="92"/>
        <v>4.9931327999729991E-2</v>
      </c>
      <c r="AQ411" s="47">
        <f t="shared" si="93"/>
        <v>7.0135814999960022E-2</v>
      </c>
      <c r="AR411" s="33"/>
      <c r="AS411" s="31"/>
      <c r="AT411" s="33"/>
      <c r="AU411" s="31"/>
      <c r="AV411" s="33"/>
      <c r="AW411" s="31"/>
      <c r="AX411" s="33"/>
      <c r="AY411" s="31"/>
      <c r="AZ411" s="33"/>
      <c r="BA411" s="31"/>
      <c r="BB411" s="33"/>
      <c r="BC411" s="31"/>
      <c r="BD411" s="33"/>
      <c r="BE411" s="31"/>
    </row>
    <row r="412" spans="1:57" s="2" customFormat="1" x14ac:dyDescent="0.25">
      <c r="A412" s="10" t="s">
        <v>30</v>
      </c>
      <c r="B412" s="2">
        <v>6</v>
      </c>
      <c r="C412" s="2">
        <v>45</v>
      </c>
      <c r="D412" s="32">
        <v>1.15388371500012</v>
      </c>
      <c r="E412" s="30">
        <v>1.2138867680005201</v>
      </c>
      <c r="F412" s="32">
        <v>2.0367160059995499</v>
      </c>
      <c r="G412" s="30">
        <v>2.10596673100008</v>
      </c>
      <c r="H412" s="32">
        <v>2.2494124820004799</v>
      </c>
      <c r="I412" s="30">
        <v>2.3291011729997901</v>
      </c>
      <c r="J412" s="32">
        <v>2.8275293740007301</v>
      </c>
      <c r="K412" s="30">
        <v>2.8974515469999398</v>
      </c>
      <c r="L412" s="32">
        <v>3.1217762830001399</v>
      </c>
      <c r="M412" s="30">
        <v>3.1914848150008699</v>
      </c>
      <c r="N412" s="32">
        <v>3.6896383319999502</v>
      </c>
      <c r="O412" s="30">
        <v>3.7491225369994901</v>
      </c>
      <c r="P412" s="32"/>
      <c r="Q412" s="30"/>
      <c r="R412" s="32"/>
      <c r="S412" s="30"/>
      <c r="T412" s="32"/>
      <c r="U412" s="30"/>
      <c r="V412" s="32"/>
      <c r="W412" s="30"/>
      <c r="X412" s="32"/>
      <c r="Y412" s="30"/>
      <c r="Z412" s="32"/>
      <c r="AA412" s="30"/>
      <c r="AB412" s="32"/>
      <c r="AC412" s="30"/>
      <c r="AD412" s="36">
        <f t="shared" si="94"/>
        <v>2.5952388219993701</v>
      </c>
      <c r="AE412" s="44">
        <f t="shared" si="95"/>
        <v>0.82282923799902985</v>
      </c>
      <c r="AF412" s="44">
        <f t="shared" si="96"/>
        <v>0.14344575100039991</v>
      </c>
      <c r="AG412" s="44">
        <f t="shared" si="97"/>
        <v>0.49842820100093999</v>
      </c>
      <c r="AH412" s="44">
        <f t="shared" si="98"/>
        <v>0.22432473600020009</v>
      </c>
      <c r="AI412" s="44">
        <f t="shared" si="99"/>
        <v>0.49815351699908028</v>
      </c>
      <c r="AJ412" s="46">
        <f>T350-S350</f>
        <v>0.1151260940000598</v>
      </c>
      <c r="AK412" s="30"/>
      <c r="AL412" s="47">
        <f t="shared" si="88"/>
        <v>6.0003053000400097E-2</v>
      </c>
      <c r="AM412" s="47">
        <f t="shared" si="89"/>
        <v>6.9250725000530089E-2</v>
      </c>
      <c r="AN412" s="47">
        <f t="shared" si="90"/>
        <v>7.9688690999310197E-2</v>
      </c>
      <c r="AO412" s="47">
        <f t="shared" si="91"/>
        <v>6.9922172999209664E-2</v>
      </c>
      <c r="AP412" s="47">
        <f t="shared" si="92"/>
        <v>6.9708532000730017E-2</v>
      </c>
      <c r="AQ412" s="47">
        <f t="shared" si="93"/>
        <v>5.948420499953988E-2</v>
      </c>
      <c r="AR412" s="32"/>
      <c r="AS412" s="30"/>
      <c r="AT412" s="32"/>
      <c r="AU412" s="30"/>
      <c r="AV412" s="32"/>
      <c r="AW412" s="30"/>
      <c r="AX412" s="32"/>
      <c r="AY412" s="30"/>
      <c r="AZ412" s="32"/>
      <c r="BA412" s="30"/>
      <c r="BB412" s="32"/>
      <c r="BC412" s="30"/>
      <c r="BD412" s="32"/>
      <c r="BE412" s="30"/>
    </row>
    <row r="413" spans="1:57" s="2" customFormat="1" x14ac:dyDescent="0.25">
      <c r="A413" s="10" t="s">
        <v>30</v>
      </c>
      <c r="B413" s="2">
        <v>6</v>
      </c>
      <c r="C413" s="2">
        <v>46</v>
      </c>
      <c r="D413" s="33">
        <v>1.0134594840001201</v>
      </c>
      <c r="E413" s="31">
        <v>1.10321989899966</v>
      </c>
      <c r="F413" s="33">
        <v>1.7135357850002</v>
      </c>
      <c r="G413" s="31">
        <v>1.7831527540001799</v>
      </c>
      <c r="H413" s="33">
        <v>1.9059056920013899</v>
      </c>
      <c r="I413" s="31">
        <v>1.98553334200005</v>
      </c>
      <c r="J413" s="33">
        <v>2.69729894600095</v>
      </c>
      <c r="K413" s="31">
        <v>2.7767434760007701</v>
      </c>
      <c r="L413" s="33">
        <v>2.89983213699997</v>
      </c>
      <c r="M413" s="31">
        <v>2.9698458710008699</v>
      </c>
      <c r="N413" s="33">
        <v>3.52858232800099</v>
      </c>
      <c r="O413" s="31">
        <v>3.6086677849998501</v>
      </c>
      <c r="P413" s="33"/>
      <c r="Q413" s="31"/>
      <c r="R413" s="33"/>
      <c r="S413" s="31"/>
      <c r="T413" s="33"/>
      <c r="U413" s="31"/>
      <c r="V413" s="33"/>
      <c r="W413" s="31"/>
      <c r="X413" s="33"/>
      <c r="Y413" s="31"/>
      <c r="Z413" s="33"/>
      <c r="AA413" s="31"/>
      <c r="AB413" s="33"/>
      <c r="AC413" s="31"/>
      <c r="AD413" s="36">
        <f t="shared" si="94"/>
        <v>2.59520830099973</v>
      </c>
      <c r="AE413" s="44">
        <f t="shared" si="95"/>
        <v>0.61031588600053999</v>
      </c>
      <c r="AF413" s="44">
        <f t="shared" si="96"/>
        <v>0.12275293800121001</v>
      </c>
      <c r="AG413" s="44">
        <f t="shared" si="97"/>
        <v>0.71176560400089994</v>
      </c>
      <c r="AH413" s="44">
        <f t="shared" si="98"/>
        <v>0.12308866099919991</v>
      </c>
      <c r="AI413" s="44">
        <f t="shared" si="99"/>
        <v>0.55873645700012009</v>
      </c>
      <c r="AJ413" s="46">
        <f>T351-S351</f>
        <v>0.10669775999985998</v>
      </c>
      <c r="AK413" s="31"/>
      <c r="AL413" s="47">
        <f t="shared" si="88"/>
        <v>8.9760414999539906E-2</v>
      </c>
      <c r="AM413" s="47">
        <f t="shared" si="89"/>
        <v>6.9616968999979933E-2</v>
      </c>
      <c r="AN413" s="47">
        <f t="shared" si="90"/>
        <v>7.9627649998660122E-2</v>
      </c>
      <c r="AO413" s="47">
        <f t="shared" si="91"/>
        <v>7.9444529999820102E-2</v>
      </c>
      <c r="AP413" s="47">
        <f t="shared" si="92"/>
        <v>7.0013734000899941E-2</v>
      </c>
      <c r="AQ413" s="47">
        <f t="shared" si="93"/>
        <v>8.008545699886005E-2</v>
      </c>
      <c r="AR413" s="33"/>
      <c r="AS413" s="31"/>
      <c r="AT413" s="33"/>
      <c r="AU413" s="31"/>
      <c r="AV413" s="33"/>
      <c r="AW413" s="31"/>
      <c r="AX413" s="33"/>
      <c r="AY413" s="31"/>
      <c r="AZ413" s="33"/>
      <c r="BA413" s="31"/>
      <c r="BB413" s="33"/>
      <c r="BC413" s="31"/>
      <c r="BD413" s="33"/>
      <c r="BE413" s="31"/>
    </row>
    <row r="414" spans="1:57" x14ac:dyDescent="0.25">
      <c r="A414" s="8" t="s">
        <v>31</v>
      </c>
      <c r="B414">
        <v>9</v>
      </c>
      <c r="C414">
        <v>47</v>
      </c>
      <c r="D414" s="32">
        <v>17.076667172999802</v>
      </c>
      <c r="E414" s="30">
        <v>17.136700745999399</v>
      </c>
      <c r="F414" s="32">
        <v>17.230520369999699</v>
      </c>
      <c r="G414" s="30">
        <v>17.298184036000698</v>
      </c>
      <c r="H414" s="32">
        <v>17.410346402999402</v>
      </c>
      <c r="I414" s="30">
        <v>17.4802990980006</v>
      </c>
      <c r="J414" s="32">
        <v>17.816755681998899</v>
      </c>
      <c r="K414" s="30">
        <v>17.875873643999501</v>
      </c>
      <c r="L414" s="32">
        <v>17.968472452999698</v>
      </c>
      <c r="M414" s="30">
        <v>18.0486189519997</v>
      </c>
      <c r="N414" s="32">
        <v>18.171188766000299</v>
      </c>
      <c r="O414" s="30">
        <v>18.250663815000699</v>
      </c>
      <c r="P414" s="32">
        <v>18.597222643998901</v>
      </c>
      <c r="Q414" s="30">
        <v>18.687746068999299</v>
      </c>
      <c r="R414" s="32">
        <v>18.9719212549989</v>
      </c>
      <c r="S414" s="30">
        <v>19.0513047439999</v>
      </c>
      <c r="T414" s="32">
        <v>19.326629021999899</v>
      </c>
      <c r="U414" s="30">
        <v>19.416084233000198</v>
      </c>
      <c r="V414" s="32"/>
      <c r="W414" s="30"/>
      <c r="X414" s="32"/>
      <c r="Y414" s="30"/>
      <c r="Z414" s="32"/>
      <c r="AA414" s="30"/>
      <c r="AB414" s="32"/>
      <c r="AC414" s="30">
        <v>3</v>
      </c>
      <c r="AD414" s="36">
        <f>U414-D414</f>
        <v>2.3394170600003967</v>
      </c>
      <c r="AE414" s="44">
        <f t="shared" si="95"/>
        <v>9.3819624000300195E-2</v>
      </c>
      <c r="AF414" s="44">
        <f t="shared" si="96"/>
        <v>0.11216236699870308</v>
      </c>
      <c r="AG414" s="44">
        <f t="shared" si="97"/>
        <v>0.3364565839982987</v>
      </c>
      <c r="AH414" s="44">
        <f t="shared" si="98"/>
        <v>9.2598809000197235E-2</v>
      </c>
      <c r="AI414" s="44">
        <f t="shared" si="99"/>
        <v>0.12256981400059885</v>
      </c>
      <c r="AJ414" s="46">
        <f t="shared" ref="AJ414:AJ477" si="100">P414-O414</f>
        <v>0.34655882899820156</v>
      </c>
      <c r="AK414" s="44">
        <f>R414-Q414</f>
        <v>0.2841751859996009</v>
      </c>
      <c r="AL414" s="47">
        <f t="shared" si="88"/>
        <v>6.0033572999596885E-2</v>
      </c>
      <c r="AM414" s="47">
        <f t="shared" si="89"/>
        <v>6.7663666000999712E-2</v>
      </c>
      <c r="AN414" s="47">
        <f t="shared" si="90"/>
        <v>6.9952695001198606E-2</v>
      </c>
      <c r="AO414" s="47">
        <f t="shared" si="91"/>
        <v>5.9117962000602375E-2</v>
      </c>
      <c r="AP414" s="47">
        <f t="shared" si="92"/>
        <v>8.014649900000137E-2</v>
      </c>
      <c r="AQ414" s="47">
        <f t="shared" si="93"/>
        <v>7.9475049000400588E-2</v>
      </c>
      <c r="AR414" s="47">
        <f>Q414-P414</f>
        <v>9.0523425000398561E-2</v>
      </c>
      <c r="AS414" s="47">
        <f>S414-R414</f>
        <v>7.9383489000999674E-2</v>
      </c>
      <c r="AT414" s="47">
        <f>U414-T414</f>
        <v>8.9455211000299073E-2</v>
      </c>
      <c r="AU414" s="30"/>
      <c r="AV414" s="32"/>
      <c r="AW414" s="30"/>
      <c r="AX414" s="32"/>
      <c r="AY414" s="30"/>
      <c r="AZ414" s="32"/>
      <c r="BA414" s="30"/>
      <c r="BB414" s="32"/>
      <c r="BC414" s="30"/>
      <c r="BD414" s="32"/>
      <c r="BE414" s="30"/>
    </row>
    <row r="415" spans="1:57" x14ac:dyDescent="0.25">
      <c r="A415" s="8" t="s">
        <v>31</v>
      </c>
      <c r="B415">
        <v>9</v>
      </c>
      <c r="C415">
        <v>48</v>
      </c>
      <c r="D415" s="33">
        <v>0.79826033800054497</v>
      </c>
      <c r="E415" s="31">
        <v>0.87764382600107604</v>
      </c>
      <c r="F415" s="33">
        <v>0.98077216400088196</v>
      </c>
      <c r="G415" s="31">
        <v>1.04999237000083</v>
      </c>
      <c r="H415" s="33">
        <v>1.1633755530001499</v>
      </c>
      <c r="I415" s="31">
        <v>1.23271783900054</v>
      </c>
      <c r="J415" s="33">
        <v>1.56880817900128</v>
      </c>
      <c r="K415" s="31">
        <v>1.63833358700139</v>
      </c>
      <c r="L415" s="33">
        <v>1.74121776200081</v>
      </c>
      <c r="M415" s="31">
        <v>1.8211200969999399</v>
      </c>
      <c r="N415" s="33">
        <v>1.92333282400068</v>
      </c>
      <c r="O415" s="31">
        <v>2.00357088300006</v>
      </c>
      <c r="P415" s="33">
        <v>2.3287959710014499</v>
      </c>
      <c r="Q415" s="31">
        <v>2.43860827000025</v>
      </c>
      <c r="R415" s="33">
        <v>2.74393407500065</v>
      </c>
      <c r="S415" s="31">
        <v>2.8343964590003399</v>
      </c>
      <c r="T415" s="33">
        <v>3.1595910249998198</v>
      </c>
      <c r="U415" s="31">
        <v>3.2394323190001102</v>
      </c>
      <c r="V415" s="33"/>
      <c r="W415" s="31"/>
      <c r="X415" s="33"/>
      <c r="Y415" s="31"/>
      <c r="Z415" s="33"/>
      <c r="AA415" s="31"/>
      <c r="AB415" s="33"/>
      <c r="AC415" s="31"/>
      <c r="AD415" s="36">
        <f t="shared" ref="AD415:AD443" si="101">U415-D415</f>
        <v>2.4411719809995653</v>
      </c>
      <c r="AE415" s="44">
        <f t="shared" si="95"/>
        <v>0.10312833799980592</v>
      </c>
      <c r="AF415" s="44">
        <f t="shared" si="96"/>
        <v>0.11338318299931993</v>
      </c>
      <c r="AG415" s="44">
        <f t="shared" si="97"/>
        <v>0.33609034000074001</v>
      </c>
      <c r="AH415" s="44">
        <f t="shared" si="98"/>
        <v>0.10288417499942004</v>
      </c>
      <c r="AI415" s="44">
        <f t="shared" si="99"/>
        <v>0.10221272700074002</v>
      </c>
      <c r="AJ415" s="46">
        <f t="shared" si="100"/>
        <v>0.32522508800138983</v>
      </c>
      <c r="AK415" s="44">
        <f t="shared" ref="AK415:AK443" si="102">R415-Q415</f>
        <v>0.30532580500039996</v>
      </c>
      <c r="AL415" s="47">
        <f t="shared" si="88"/>
        <v>7.9383488000531077E-2</v>
      </c>
      <c r="AM415" s="47">
        <f t="shared" si="89"/>
        <v>6.9220205999948048E-2</v>
      </c>
      <c r="AN415" s="47">
        <f t="shared" si="90"/>
        <v>6.9342286000390052E-2</v>
      </c>
      <c r="AO415" s="47">
        <f t="shared" si="91"/>
        <v>6.9525408000109978E-2</v>
      </c>
      <c r="AP415" s="47">
        <f t="shared" si="92"/>
        <v>7.9902334999129909E-2</v>
      </c>
      <c r="AQ415" s="47">
        <f t="shared" si="93"/>
        <v>8.023805899938008E-2</v>
      </c>
      <c r="AR415" s="47">
        <f t="shared" ref="AR415:AR478" si="103">Q415-P415</f>
        <v>0.10981229899880018</v>
      </c>
      <c r="AS415" s="47">
        <f t="shared" ref="AS415:AS478" si="104">S415-R415</f>
        <v>9.0462383999689866E-2</v>
      </c>
      <c r="AT415" s="47">
        <f t="shared" ref="AT415:AT478" si="105">U415-T415</f>
        <v>7.9841294000290386E-2</v>
      </c>
      <c r="AU415" s="31"/>
      <c r="AV415" s="33"/>
      <c r="AW415" s="31"/>
      <c r="AX415" s="33"/>
      <c r="AY415" s="31"/>
      <c r="AZ415" s="33"/>
      <c r="BA415" s="31"/>
      <c r="BB415" s="33"/>
      <c r="BC415" s="31"/>
      <c r="BD415" s="33"/>
      <c r="BE415" s="31"/>
    </row>
    <row r="416" spans="1:57" x14ac:dyDescent="0.25">
      <c r="A416" s="8" t="s">
        <v>31</v>
      </c>
      <c r="B416">
        <v>9</v>
      </c>
      <c r="C416">
        <v>49</v>
      </c>
      <c r="D416" s="32">
        <v>0.49531512100111202</v>
      </c>
      <c r="E416" s="30">
        <v>0.58510605599985799</v>
      </c>
      <c r="F416" s="32">
        <v>0.68795971200051997</v>
      </c>
      <c r="G416" s="30">
        <v>0.77778116700028399</v>
      </c>
      <c r="H416" s="32">
        <v>0.93056615200111903</v>
      </c>
      <c r="I416" s="30">
        <v>0.96938806500111196</v>
      </c>
      <c r="J416" s="32">
        <v>1.30593621200023</v>
      </c>
      <c r="K416" s="30">
        <v>1.3758583840008201</v>
      </c>
      <c r="L416" s="32">
        <v>1.4878986700004999</v>
      </c>
      <c r="M416" s="30">
        <v>1.5574240790010601</v>
      </c>
      <c r="N416" s="32">
        <v>1.67047153800012</v>
      </c>
      <c r="O416" s="30">
        <v>1.74964138500035</v>
      </c>
      <c r="P416" s="32">
        <v>2.0960476100008201</v>
      </c>
      <c r="Q416" s="30">
        <v>2.1772012800010998</v>
      </c>
      <c r="R416" s="32">
        <v>2.46091866100141</v>
      </c>
      <c r="S416" s="30">
        <v>2.5404852730007401</v>
      </c>
      <c r="T416" s="32">
        <v>2.8986723620000698</v>
      </c>
      <c r="U416" s="30">
        <v>2.9770791999999302</v>
      </c>
      <c r="V416" s="32"/>
      <c r="W416" s="30"/>
      <c r="X416" s="32"/>
      <c r="Y416" s="30"/>
      <c r="Z416" s="32"/>
      <c r="AA416" s="30"/>
      <c r="AB416" s="32"/>
      <c r="AC416" s="30"/>
      <c r="AD416" s="36">
        <f t="shared" si="101"/>
        <v>2.4817640789988182</v>
      </c>
      <c r="AE416" s="44">
        <f t="shared" si="95"/>
        <v>0.10285365600066199</v>
      </c>
      <c r="AF416" s="44">
        <f t="shared" si="96"/>
        <v>0.15278498500083504</v>
      </c>
      <c r="AG416" s="44">
        <f t="shared" si="97"/>
        <v>0.33654814699911806</v>
      </c>
      <c r="AH416" s="44">
        <f t="shared" si="98"/>
        <v>0.11204028599967986</v>
      </c>
      <c r="AI416" s="44">
        <f t="shared" si="99"/>
        <v>0.11304745899905999</v>
      </c>
      <c r="AJ416" s="46">
        <f t="shared" si="100"/>
        <v>0.34640622500047002</v>
      </c>
      <c r="AK416" s="44">
        <f t="shared" si="102"/>
        <v>0.28371738100031019</v>
      </c>
      <c r="AL416" s="47">
        <f t="shared" ref="AL416:AL479" si="106">E416-D416</f>
        <v>8.9790934998745964E-2</v>
      </c>
      <c r="AM416" s="47">
        <f t="shared" ref="AM416:AM479" si="107">G416-F416</f>
        <v>8.9821454999764017E-2</v>
      </c>
      <c r="AN416" s="47">
        <f t="shared" ref="AN416:AN479" si="108">I416-H416</f>
        <v>3.8821912999992936E-2</v>
      </c>
      <c r="AO416" s="47">
        <f t="shared" ref="AO416:AO479" si="109">K416-J416</f>
        <v>6.9922172000590033E-2</v>
      </c>
      <c r="AP416" s="47">
        <f t="shared" ref="AP416:AP479" si="110">M416-L416</f>
        <v>6.9525409000560146E-2</v>
      </c>
      <c r="AQ416" s="47">
        <f t="shared" ref="AQ416:AQ479" si="111">O416-N416</f>
        <v>7.9169847000229998E-2</v>
      </c>
      <c r="AR416" s="47">
        <f t="shared" si="103"/>
        <v>8.1153670000279732E-2</v>
      </c>
      <c r="AS416" s="47">
        <f t="shared" si="104"/>
        <v>7.9566611999330128E-2</v>
      </c>
      <c r="AT416" s="47">
        <f t="shared" si="105"/>
        <v>7.8406837999860368E-2</v>
      </c>
      <c r="AU416" s="30"/>
      <c r="AV416" s="32"/>
      <c r="AW416" s="30"/>
      <c r="AX416" s="32"/>
      <c r="AY416" s="30"/>
      <c r="AZ416" s="32"/>
      <c r="BA416" s="30"/>
      <c r="BB416" s="32"/>
      <c r="BC416" s="30"/>
      <c r="BD416" s="32"/>
      <c r="BE416" s="30"/>
    </row>
    <row r="417" spans="1:57" x14ac:dyDescent="0.25">
      <c r="A417" s="8" t="s">
        <v>31</v>
      </c>
      <c r="B417">
        <v>9</v>
      </c>
      <c r="C417">
        <v>50</v>
      </c>
      <c r="D417" s="33">
        <v>0.57652983300067695</v>
      </c>
      <c r="E417" s="31">
        <v>0.64605524299986405</v>
      </c>
      <c r="F417" s="33">
        <v>0.74878681500013</v>
      </c>
      <c r="G417" s="31">
        <v>0.818403785000555</v>
      </c>
      <c r="H417" s="33">
        <v>0.93142072500086204</v>
      </c>
      <c r="I417" s="31">
        <v>1.00051884700042</v>
      </c>
      <c r="J417" s="33">
        <v>1.3265374640013701</v>
      </c>
      <c r="K417" s="31">
        <v>1.3857775070009599</v>
      </c>
      <c r="L417" s="33">
        <v>1.4987639250011799</v>
      </c>
      <c r="M417" s="31">
        <v>1.5784220969999201</v>
      </c>
      <c r="N417" s="33">
        <v>1.68069586500132</v>
      </c>
      <c r="O417" s="31">
        <v>1.7607813209997401</v>
      </c>
      <c r="P417" s="33">
        <v>2.1298947040013401</v>
      </c>
      <c r="Q417" s="31">
        <v>2.2169693270006898</v>
      </c>
      <c r="R417" s="33">
        <v>2.52241721400059</v>
      </c>
      <c r="S417" s="31">
        <v>2.6228292390005601</v>
      </c>
      <c r="T417" s="33">
        <v>2.9476270410013901</v>
      </c>
      <c r="U417" s="31">
        <v>3.037509537</v>
      </c>
      <c r="V417" s="33"/>
      <c r="W417" s="31"/>
      <c r="X417" s="33"/>
      <c r="Y417" s="31"/>
      <c r="Z417" s="33"/>
      <c r="AA417" s="31"/>
      <c r="AB417" s="33"/>
      <c r="AC417" s="31"/>
      <c r="AD417" s="36">
        <f t="shared" si="101"/>
        <v>2.4609797039993229</v>
      </c>
      <c r="AE417" s="44">
        <f t="shared" si="95"/>
        <v>0.10273157200026595</v>
      </c>
      <c r="AF417" s="44">
        <f t="shared" si="96"/>
        <v>0.11301694000030704</v>
      </c>
      <c r="AG417" s="44">
        <f t="shared" si="97"/>
        <v>0.32601861700095003</v>
      </c>
      <c r="AH417" s="44">
        <f t="shared" si="98"/>
        <v>0.11298641800022002</v>
      </c>
      <c r="AI417" s="44">
        <f t="shared" si="99"/>
        <v>0.10227376800139987</v>
      </c>
      <c r="AJ417" s="46">
        <f t="shared" si="100"/>
        <v>0.36911338300160002</v>
      </c>
      <c r="AK417" s="44">
        <f t="shared" si="102"/>
        <v>0.30544788699990022</v>
      </c>
      <c r="AL417" s="47">
        <f t="shared" si="106"/>
        <v>6.9525409999187104E-2</v>
      </c>
      <c r="AM417" s="47">
        <f t="shared" si="107"/>
        <v>6.9616970000424994E-2</v>
      </c>
      <c r="AN417" s="47">
        <f t="shared" si="108"/>
        <v>6.9098121999558004E-2</v>
      </c>
      <c r="AO417" s="47">
        <f t="shared" si="109"/>
        <v>5.9240042999589848E-2</v>
      </c>
      <c r="AP417" s="47">
        <f t="shared" si="110"/>
        <v>7.9658171998740146E-2</v>
      </c>
      <c r="AQ417" s="47">
        <f t="shared" si="111"/>
        <v>8.0085455998420096E-2</v>
      </c>
      <c r="AR417" s="47">
        <f t="shared" si="103"/>
        <v>8.707462299934976E-2</v>
      </c>
      <c r="AS417" s="47">
        <f t="shared" si="104"/>
        <v>0.10041202499997004</v>
      </c>
      <c r="AT417" s="47">
        <f t="shared" si="105"/>
        <v>8.9882495998609979E-2</v>
      </c>
      <c r="AU417" s="31"/>
      <c r="AV417" s="33"/>
      <c r="AW417" s="31"/>
      <c r="AX417" s="33"/>
      <c r="AY417" s="31"/>
      <c r="AZ417" s="33"/>
      <c r="BA417" s="31"/>
      <c r="BB417" s="33"/>
      <c r="BC417" s="31"/>
      <c r="BD417" s="33"/>
      <c r="BE417" s="31"/>
    </row>
    <row r="418" spans="1:57" x14ac:dyDescent="0.25">
      <c r="A418" s="8" t="s">
        <v>31</v>
      </c>
      <c r="B418">
        <v>9</v>
      </c>
      <c r="C418">
        <v>51</v>
      </c>
      <c r="D418" s="32">
        <v>0.84016480900027002</v>
      </c>
      <c r="E418" s="30">
        <v>0.92977262299973495</v>
      </c>
      <c r="F418" s="32">
        <v>1.0120555459998199</v>
      </c>
      <c r="G418" s="30">
        <v>1.0916526769997199</v>
      </c>
      <c r="H418" s="32">
        <v>1.1945368529995899</v>
      </c>
      <c r="I418" s="30">
        <v>1.2776438260007099</v>
      </c>
      <c r="J418" s="32">
        <v>1.6305203709998699</v>
      </c>
      <c r="K418" s="30">
        <v>1.7098122980005399</v>
      </c>
      <c r="L418" s="32">
        <v>1.80253318900031</v>
      </c>
      <c r="M418" s="30">
        <v>1.8822829230011799</v>
      </c>
      <c r="N418" s="32">
        <v>1.9851060580003801</v>
      </c>
      <c r="O418" s="30">
        <v>2.0647642290005002</v>
      </c>
      <c r="P418" s="32">
        <v>2.4714481900009502</v>
      </c>
      <c r="Q418" s="30">
        <v>2.5608423630001198</v>
      </c>
      <c r="R418" s="32">
        <v>2.8566152910007001</v>
      </c>
      <c r="S418" s="30">
        <v>2.9663665490006599</v>
      </c>
      <c r="T418" s="32">
        <v>3.2517930710000602</v>
      </c>
      <c r="U418" s="30">
        <v>3.35147260600024</v>
      </c>
      <c r="V418" s="32"/>
      <c r="W418" s="30"/>
      <c r="X418" s="32"/>
      <c r="Y418" s="30"/>
      <c r="Z418" s="32"/>
      <c r="AA418" s="30"/>
      <c r="AB418" s="32"/>
      <c r="AC418" s="30"/>
      <c r="AD418" s="36">
        <f t="shared" si="101"/>
        <v>2.51130779699997</v>
      </c>
      <c r="AE418" s="44">
        <f t="shared" si="95"/>
        <v>8.2282923000084995E-2</v>
      </c>
      <c r="AF418" s="44">
        <f t="shared" si="96"/>
        <v>0.10288417599986999</v>
      </c>
      <c r="AG418" s="44">
        <f t="shared" si="97"/>
        <v>0.35287654499915999</v>
      </c>
      <c r="AH418" s="44">
        <f t="shared" si="98"/>
        <v>9.27208909997701E-2</v>
      </c>
      <c r="AI418" s="44">
        <f t="shared" si="99"/>
        <v>0.10282313499920015</v>
      </c>
      <c r="AJ418" s="46">
        <f t="shared" si="100"/>
        <v>0.40668396100045001</v>
      </c>
      <c r="AK418" s="44">
        <f t="shared" si="102"/>
        <v>0.2957729280005803</v>
      </c>
      <c r="AL418" s="47">
        <f t="shared" si="106"/>
        <v>8.9607813999464936E-2</v>
      </c>
      <c r="AM418" s="47">
        <f t="shared" si="107"/>
        <v>7.9597130999899957E-2</v>
      </c>
      <c r="AN418" s="47">
        <f t="shared" si="108"/>
        <v>8.3106973001120021E-2</v>
      </c>
      <c r="AO418" s="47">
        <f t="shared" si="109"/>
        <v>7.9291927000670004E-2</v>
      </c>
      <c r="AP418" s="47">
        <f t="shared" si="110"/>
        <v>7.9749734000869932E-2</v>
      </c>
      <c r="AQ418" s="47">
        <f t="shared" si="111"/>
        <v>7.965817100012007E-2</v>
      </c>
      <c r="AR418" s="47">
        <f t="shared" si="103"/>
        <v>8.939417299916963E-2</v>
      </c>
      <c r="AS418" s="47">
        <f t="shared" si="104"/>
        <v>0.10975125799995977</v>
      </c>
      <c r="AT418" s="47">
        <f t="shared" si="105"/>
        <v>9.9679535000179786E-2</v>
      </c>
      <c r="AU418" s="30"/>
      <c r="AV418" s="32"/>
      <c r="AW418" s="30"/>
      <c r="AX418" s="32"/>
      <c r="AY418" s="30"/>
      <c r="AZ418" s="32"/>
      <c r="BA418" s="30"/>
      <c r="BB418" s="32"/>
      <c r="BC418" s="30"/>
      <c r="BD418" s="32"/>
      <c r="BE418" s="30"/>
    </row>
    <row r="419" spans="1:57" x14ac:dyDescent="0.25">
      <c r="A419" s="8" t="s">
        <v>31</v>
      </c>
      <c r="B419">
        <v>9</v>
      </c>
      <c r="C419">
        <v>52</v>
      </c>
      <c r="D419" s="33">
        <v>0.891103312998893</v>
      </c>
      <c r="E419" s="31">
        <v>0.96050663899950395</v>
      </c>
      <c r="F419" s="33">
        <v>1.0633297730000699</v>
      </c>
      <c r="G419" s="31">
        <v>1.1227834580004099</v>
      </c>
      <c r="H419" s="33">
        <v>1.22545399199952</v>
      </c>
      <c r="I419" s="31">
        <v>1.29571188800036</v>
      </c>
      <c r="J419" s="33">
        <v>1.7525713430004499</v>
      </c>
      <c r="K419" s="31">
        <v>1.81199450699932</v>
      </c>
      <c r="L419" s="33">
        <v>1.9249198849993201</v>
      </c>
      <c r="M419" s="31">
        <v>1.9740576839994901</v>
      </c>
      <c r="N419" s="33">
        <v>2.0769723800003699</v>
      </c>
      <c r="O419" s="31">
        <v>2.1466198689995499</v>
      </c>
      <c r="P419" s="33">
        <v>2.5427437819998802</v>
      </c>
      <c r="Q419" s="31">
        <v>2.6222188310002799</v>
      </c>
      <c r="R419" s="33">
        <v>3.0090340309998198</v>
      </c>
      <c r="S419" s="31">
        <v>3.08826491699983</v>
      </c>
      <c r="T419" s="33">
        <v>3.4342743790002701</v>
      </c>
      <c r="U419" s="31">
        <v>3.5138715100001701</v>
      </c>
      <c r="V419" s="33"/>
      <c r="W419" s="31"/>
      <c r="X419" s="33"/>
      <c r="Y419" s="31"/>
      <c r="Z419" s="33"/>
      <c r="AA419" s="31"/>
      <c r="AB419" s="33"/>
      <c r="AC419" s="31"/>
      <c r="AD419" s="36">
        <f t="shared" si="101"/>
        <v>2.6227681970012773</v>
      </c>
      <c r="AE419" s="44">
        <f t="shared" si="95"/>
        <v>0.10282313400056597</v>
      </c>
      <c r="AF419" s="44">
        <f t="shared" si="96"/>
        <v>0.10267053399911008</v>
      </c>
      <c r="AG419" s="44">
        <f t="shared" si="97"/>
        <v>0.45685945500008995</v>
      </c>
      <c r="AH419" s="44">
        <f t="shared" si="98"/>
        <v>0.11292537800000013</v>
      </c>
      <c r="AI419" s="44">
        <f t="shared" si="99"/>
        <v>0.10291469600087977</v>
      </c>
      <c r="AJ419" s="46">
        <f t="shared" si="100"/>
        <v>0.39612391300033023</v>
      </c>
      <c r="AK419" s="44">
        <f t="shared" si="102"/>
        <v>0.38681519999953995</v>
      </c>
      <c r="AL419" s="47">
        <f t="shared" si="106"/>
        <v>6.9403326000610943E-2</v>
      </c>
      <c r="AM419" s="47">
        <f t="shared" si="107"/>
        <v>5.9453685000339984E-2</v>
      </c>
      <c r="AN419" s="47">
        <f t="shared" si="108"/>
        <v>7.0257896000839981E-2</v>
      </c>
      <c r="AO419" s="47">
        <f t="shared" si="109"/>
        <v>5.9423163998870043E-2</v>
      </c>
      <c r="AP419" s="47">
        <f t="shared" si="110"/>
        <v>4.9137799000170013E-2</v>
      </c>
      <c r="AQ419" s="47">
        <f t="shared" si="111"/>
        <v>6.9647488999180052E-2</v>
      </c>
      <c r="AR419" s="47">
        <f t="shared" si="103"/>
        <v>7.94750490003997E-2</v>
      </c>
      <c r="AS419" s="47">
        <f t="shared" si="104"/>
        <v>7.9230886000010159E-2</v>
      </c>
      <c r="AT419" s="47">
        <f t="shared" si="105"/>
        <v>7.9597130999899957E-2</v>
      </c>
      <c r="AU419" s="31"/>
      <c r="AV419" s="33"/>
      <c r="AW419" s="31"/>
      <c r="AX419" s="33"/>
      <c r="AY419" s="31"/>
      <c r="AZ419" s="33"/>
      <c r="BA419" s="31"/>
      <c r="BB419" s="33"/>
      <c r="BC419" s="31"/>
      <c r="BD419" s="33"/>
      <c r="BE419" s="31"/>
    </row>
    <row r="420" spans="1:57" x14ac:dyDescent="0.25">
      <c r="A420" s="8" t="s">
        <v>31</v>
      </c>
      <c r="B420">
        <v>9</v>
      </c>
      <c r="C420">
        <v>53</v>
      </c>
      <c r="D420" s="32">
        <v>0.45511979199909502</v>
      </c>
      <c r="E420" s="30">
        <v>0.52485884299858299</v>
      </c>
      <c r="F420" s="32">
        <v>0.61727453099956597</v>
      </c>
      <c r="G420" s="30">
        <v>0.697237905998918</v>
      </c>
      <c r="H420" s="32">
        <v>0.78962307299843804</v>
      </c>
      <c r="I420" s="30">
        <v>0.87938348799980304</v>
      </c>
      <c r="J420" s="32">
        <v>1.2054021049989301</v>
      </c>
      <c r="K420" s="30">
        <v>1.27501907499936</v>
      </c>
      <c r="L420" s="32">
        <v>1.3774759649986601</v>
      </c>
      <c r="M420" s="30">
        <v>1.44709293399864</v>
      </c>
      <c r="N420" s="32">
        <v>1.5497939879987801</v>
      </c>
      <c r="O420" s="30">
        <v>1.6296352809986201</v>
      </c>
      <c r="P420" s="32">
        <v>1.9656340609999401</v>
      </c>
      <c r="Q420" s="30">
        <v>2.0447428649986201</v>
      </c>
      <c r="R420" s="32">
        <v>2.3099343809990298</v>
      </c>
      <c r="S420" s="30">
        <v>2.38919578799868</v>
      </c>
      <c r="T420" s="32">
        <v>2.6952235609987798</v>
      </c>
      <c r="U420" s="30">
        <v>2.7342896369991601</v>
      </c>
      <c r="V420" s="32"/>
      <c r="W420" s="30"/>
      <c r="X420" s="32"/>
      <c r="Y420" s="30"/>
      <c r="Z420" s="32"/>
      <c r="AA420" s="30"/>
      <c r="AB420" s="32"/>
      <c r="AC420" s="30"/>
      <c r="AD420" s="36">
        <f t="shared" si="101"/>
        <v>2.279169845000065</v>
      </c>
      <c r="AE420" s="44">
        <f t="shared" si="95"/>
        <v>9.2415688000982987E-2</v>
      </c>
      <c r="AF420" s="44">
        <f t="shared" si="96"/>
        <v>9.2385166999520041E-2</v>
      </c>
      <c r="AG420" s="44">
        <f t="shared" si="97"/>
        <v>0.32601861699912704</v>
      </c>
      <c r="AH420" s="44">
        <f t="shared" si="98"/>
        <v>0.10245688999930014</v>
      </c>
      <c r="AI420" s="44">
        <f t="shared" si="99"/>
        <v>0.10270105400014007</v>
      </c>
      <c r="AJ420" s="46">
        <f t="shared" si="100"/>
        <v>0.33599878000132</v>
      </c>
      <c r="AK420" s="44">
        <f t="shared" si="102"/>
        <v>0.26519151600040969</v>
      </c>
      <c r="AL420" s="47">
        <f t="shared" si="106"/>
        <v>6.9739050999487961E-2</v>
      </c>
      <c r="AM420" s="47">
        <f t="shared" si="107"/>
        <v>7.9963374999352022E-2</v>
      </c>
      <c r="AN420" s="47">
        <f t="shared" si="108"/>
        <v>8.9760415001365002E-2</v>
      </c>
      <c r="AO420" s="47">
        <f t="shared" si="109"/>
        <v>6.9616970000429879E-2</v>
      </c>
      <c r="AP420" s="47">
        <f t="shared" si="110"/>
        <v>6.9616968999979933E-2</v>
      </c>
      <c r="AQ420" s="47">
        <f t="shared" si="111"/>
        <v>7.9841292999839997E-2</v>
      </c>
      <c r="AR420" s="47">
        <f t="shared" si="103"/>
        <v>7.9108803998680033E-2</v>
      </c>
      <c r="AS420" s="47">
        <f t="shared" si="104"/>
        <v>7.926140699965023E-2</v>
      </c>
      <c r="AT420" s="47">
        <f t="shared" si="105"/>
        <v>3.9066076000380257E-2</v>
      </c>
      <c r="AU420" s="30"/>
      <c r="AV420" s="32"/>
      <c r="AW420" s="30"/>
      <c r="AX420" s="32"/>
      <c r="AY420" s="30"/>
      <c r="AZ420" s="32"/>
      <c r="BA420" s="30"/>
      <c r="BB420" s="32"/>
      <c r="BC420" s="30"/>
      <c r="BD420" s="32"/>
      <c r="BE420" s="30"/>
    </row>
    <row r="421" spans="1:57" x14ac:dyDescent="0.25">
      <c r="A421" s="8" t="s">
        <v>31</v>
      </c>
      <c r="B421">
        <v>9</v>
      </c>
      <c r="C421">
        <v>54</v>
      </c>
      <c r="D421" s="33">
        <v>0.44544483299978299</v>
      </c>
      <c r="E421" s="31">
        <v>0.49397222699917598</v>
      </c>
      <c r="F421" s="33">
        <v>0.60744697100017198</v>
      </c>
      <c r="G421" s="31">
        <v>0.64666564899926005</v>
      </c>
      <c r="H421" s="33">
        <v>0.74921410099886998</v>
      </c>
      <c r="I421" s="31">
        <v>0.809461315999215</v>
      </c>
      <c r="J421" s="33">
        <v>1.15486036800029</v>
      </c>
      <c r="K421" s="31">
        <v>1.2039371270002399</v>
      </c>
      <c r="L421" s="33">
        <v>1.3065771410001601</v>
      </c>
      <c r="M421" s="31">
        <v>1.39630703399961</v>
      </c>
      <c r="N421" s="33">
        <v>1.4789867219988</v>
      </c>
      <c r="O421" s="31">
        <v>1.56847245399876</v>
      </c>
      <c r="P421" s="33">
        <v>1.90422707200013</v>
      </c>
      <c r="Q421" s="31">
        <v>1.9945368529988601</v>
      </c>
      <c r="R421" s="33">
        <v>2.2898214549986702</v>
      </c>
      <c r="S421" s="31">
        <v>2.3493667009988699</v>
      </c>
      <c r="T421" s="33">
        <v>2.6647337100002901</v>
      </c>
      <c r="U421" s="31">
        <v>2.7377689599998098</v>
      </c>
      <c r="V421" s="33"/>
      <c r="W421" s="31"/>
      <c r="X421" s="33"/>
      <c r="Y421" s="31"/>
      <c r="Z421" s="33"/>
      <c r="AA421" s="31"/>
      <c r="AB421" s="33"/>
      <c r="AC421" s="31"/>
      <c r="AD421" s="36">
        <f t="shared" si="101"/>
        <v>2.2923241270000267</v>
      </c>
      <c r="AE421" s="44">
        <f t="shared" si="95"/>
        <v>0.113474744000996</v>
      </c>
      <c r="AF421" s="44">
        <f t="shared" si="96"/>
        <v>0.10254845199960994</v>
      </c>
      <c r="AG421" s="44">
        <f t="shared" si="97"/>
        <v>0.34539905200107501</v>
      </c>
      <c r="AH421" s="44">
        <f t="shared" si="98"/>
        <v>0.10264001399992018</v>
      </c>
      <c r="AI421" s="44">
        <f t="shared" si="99"/>
        <v>8.267968799919001E-2</v>
      </c>
      <c r="AJ421" s="46">
        <f t="shared" si="100"/>
        <v>0.33575461800136996</v>
      </c>
      <c r="AK421" s="44">
        <f t="shared" si="102"/>
        <v>0.2952846019998101</v>
      </c>
      <c r="AL421" s="47">
        <f t="shared" si="106"/>
        <v>4.8527393999392987E-2</v>
      </c>
      <c r="AM421" s="47">
        <f t="shared" si="107"/>
        <v>3.921867799908807E-2</v>
      </c>
      <c r="AN421" s="47">
        <f t="shared" si="108"/>
        <v>6.0247215000345022E-2</v>
      </c>
      <c r="AO421" s="47">
        <f t="shared" si="109"/>
        <v>4.9076758999949899E-2</v>
      </c>
      <c r="AP421" s="47">
        <f t="shared" si="110"/>
        <v>8.972989299944989E-2</v>
      </c>
      <c r="AQ421" s="47">
        <f t="shared" si="111"/>
        <v>8.9485731999960016E-2</v>
      </c>
      <c r="AR421" s="47">
        <f t="shared" si="103"/>
        <v>9.0309780998730105E-2</v>
      </c>
      <c r="AS421" s="47">
        <f t="shared" si="104"/>
        <v>5.9545246000199725E-2</v>
      </c>
      <c r="AT421" s="47">
        <f t="shared" si="105"/>
        <v>7.3035249999519714E-2</v>
      </c>
      <c r="AU421" s="31"/>
      <c r="AV421" s="33"/>
      <c r="AW421" s="31"/>
      <c r="AX421" s="33"/>
      <c r="AY421" s="31"/>
      <c r="AZ421" s="33"/>
      <c r="BA421" s="31"/>
      <c r="BB421" s="33"/>
      <c r="BC421" s="31"/>
      <c r="BD421" s="33"/>
      <c r="BE421" s="31"/>
    </row>
    <row r="422" spans="1:57" x14ac:dyDescent="0.25">
      <c r="A422" s="8" t="s">
        <v>31</v>
      </c>
      <c r="B422">
        <v>9</v>
      </c>
      <c r="C422">
        <v>55</v>
      </c>
      <c r="D422" s="32">
        <v>0.43631924299916103</v>
      </c>
      <c r="E422" s="30">
        <v>0.504349151999122</v>
      </c>
      <c r="F422" s="32">
        <v>0.59655119799935996</v>
      </c>
      <c r="G422" s="30">
        <v>0.67691133699918205</v>
      </c>
      <c r="H422" s="32">
        <v>0.76923546399848397</v>
      </c>
      <c r="I422" s="30">
        <v>0.86909812199883096</v>
      </c>
      <c r="J422" s="32">
        <v>1.15470776799884</v>
      </c>
      <c r="K422" s="30">
        <v>1.2438882949991199</v>
      </c>
      <c r="L422" s="32">
        <v>1.3367312680002199</v>
      </c>
      <c r="M422" s="30">
        <v>1.43720433299859</v>
      </c>
      <c r="N422" s="32">
        <v>1.51927361399975</v>
      </c>
      <c r="O422" s="30">
        <v>1.5985350209994</v>
      </c>
      <c r="P422" s="32">
        <v>1.9246451999988401</v>
      </c>
      <c r="Q422" s="30">
        <v>2.0144056150002099</v>
      </c>
      <c r="R422" s="32">
        <v>2.3199145419985099</v>
      </c>
      <c r="S422" s="30">
        <v>2.3991759499985998</v>
      </c>
      <c r="T422" s="32">
        <v>2.6846940319992401</v>
      </c>
      <c r="U422" s="30">
        <v>2.7640775199997698</v>
      </c>
      <c r="V422" s="32"/>
      <c r="W422" s="30"/>
      <c r="X422" s="32"/>
      <c r="Y422" s="30"/>
      <c r="Z422" s="32"/>
      <c r="AA422" s="30"/>
      <c r="AB422" s="32"/>
      <c r="AC422" s="30"/>
      <c r="AD422" s="36">
        <f t="shared" si="101"/>
        <v>2.3277582770006089</v>
      </c>
      <c r="AE422" s="44">
        <f t="shared" si="95"/>
        <v>9.2202046000237958E-2</v>
      </c>
      <c r="AF422" s="44">
        <f t="shared" si="96"/>
        <v>9.2324126999301925E-2</v>
      </c>
      <c r="AG422" s="44">
        <f t="shared" si="97"/>
        <v>0.28560964600000904</v>
      </c>
      <c r="AH422" s="44">
        <f t="shared" si="98"/>
        <v>9.2842973001100004E-2</v>
      </c>
      <c r="AI422" s="44">
        <f t="shared" si="99"/>
        <v>8.2069281001160066E-2</v>
      </c>
      <c r="AJ422" s="46">
        <f t="shared" si="100"/>
        <v>0.32611017899944006</v>
      </c>
      <c r="AK422" s="44">
        <f t="shared" si="102"/>
        <v>0.30550892699830001</v>
      </c>
      <c r="AL422" s="47">
        <f t="shared" si="106"/>
        <v>6.8029908999960975E-2</v>
      </c>
      <c r="AM422" s="47">
        <f t="shared" si="107"/>
        <v>8.0360138999822084E-2</v>
      </c>
      <c r="AN422" s="47">
        <f t="shared" si="108"/>
        <v>9.9862658000346993E-2</v>
      </c>
      <c r="AO422" s="47">
        <f t="shared" si="109"/>
        <v>8.9180527000279897E-2</v>
      </c>
      <c r="AP422" s="47">
        <f t="shared" si="110"/>
        <v>0.10047306499837005</v>
      </c>
      <c r="AQ422" s="47">
        <f t="shared" si="111"/>
        <v>7.9261406999650008E-2</v>
      </c>
      <c r="AR422" s="47">
        <f t="shared" si="103"/>
        <v>8.9760415001369775E-2</v>
      </c>
      <c r="AS422" s="47">
        <f t="shared" si="104"/>
        <v>7.9261408000089961E-2</v>
      </c>
      <c r="AT422" s="47">
        <f t="shared" si="105"/>
        <v>7.9383488000529745E-2</v>
      </c>
      <c r="AU422" s="30"/>
      <c r="AV422" s="32"/>
      <c r="AW422" s="30"/>
      <c r="AX422" s="32"/>
      <c r="AY422" s="30"/>
      <c r="AZ422" s="32"/>
      <c r="BA422" s="30"/>
      <c r="BB422" s="32"/>
      <c r="BC422" s="30"/>
      <c r="BD422" s="32"/>
      <c r="BE422" s="30"/>
    </row>
    <row r="423" spans="1:57" x14ac:dyDescent="0.25">
      <c r="A423" s="8" t="s">
        <v>31</v>
      </c>
      <c r="B423">
        <v>9</v>
      </c>
      <c r="C423">
        <v>56</v>
      </c>
      <c r="D423" s="33">
        <v>0.57503433400051995</v>
      </c>
      <c r="E423" s="31">
        <v>0.65444834400113905</v>
      </c>
      <c r="F423" s="33">
        <v>0.75730199800091202</v>
      </c>
      <c r="G423" s="31">
        <v>0.81712192800114203</v>
      </c>
      <c r="H423" s="33">
        <v>0.93013886600056095</v>
      </c>
      <c r="I423" s="31">
        <v>0.98947047100045804</v>
      </c>
      <c r="J423" s="33">
        <v>1.32516404600028</v>
      </c>
      <c r="K423" s="31">
        <v>1.3843125279999999</v>
      </c>
      <c r="L423" s="33">
        <v>1.4873187840002999</v>
      </c>
      <c r="M423" s="31">
        <v>1.56703799700153</v>
      </c>
      <c r="N423" s="33">
        <v>1.6495040429999701</v>
      </c>
      <c r="O423" s="31">
        <v>1.73074927400011</v>
      </c>
      <c r="P423" s="33">
        <v>2.1059056909998599</v>
      </c>
      <c r="Q423" s="31">
        <v>2.1746680900014299</v>
      </c>
      <c r="R423" s="33">
        <v>2.4904623830007</v>
      </c>
      <c r="S423" s="31">
        <v>2.5813215310008601</v>
      </c>
      <c r="T423" s="33">
        <v>2.9065466179999899</v>
      </c>
      <c r="U423" s="31">
        <v>2.9754616190002698</v>
      </c>
      <c r="V423" s="33"/>
      <c r="W423" s="31"/>
      <c r="X423" s="33"/>
      <c r="Y423" s="31"/>
      <c r="Z423" s="33"/>
      <c r="AA423" s="31"/>
      <c r="AB423" s="33"/>
      <c r="AC423" s="31"/>
      <c r="AD423" s="36">
        <f t="shared" si="101"/>
        <v>2.4004272849997497</v>
      </c>
      <c r="AE423" s="44">
        <f t="shared" si="95"/>
        <v>0.10285365399977298</v>
      </c>
      <c r="AF423" s="44">
        <f t="shared" si="96"/>
        <v>0.11301693799941892</v>
      </c>
      <c r="AG423" s="44">
        <f t="shared" si="97"/>
        <v>0.335693574999822</v>
      </c>
      <c r="AH423" s="44">
        <f t="shared" si="98"/>
        <v>0.1030062560003</v>
      </c>
      <c r="AI423" s="44">
        <f t="shared" si="99"/>
        <v>8.2466045998440096E-2</v>
      </c>
      <c r="AJ423" s="46">
        <f t="shared" si="100"/>
        <v>0.37515641699974989</v>
      </c>
      <c r="AK423" s="44">
        <f t="shared" si="102"/>
        <v>0.31579429299927009</v>
      </c>
      <c r="AL423" s="47">
        <f t="shared" si="106"/>
        <v>7.9414010000619095E-2</v>
      </c>
      <c r="AM423" s="47">
        <f t="shared" si="107"/>
        <v>5.9819930000230004E-2</v>
      </c>
      <c r="AN423" s="47">
        <f t="shared" si="108"/>
        <v>5.9331604999897092E-2</v>
      </c>
      <c r="AO423" s="47">
        <f t="shared" si="109"/>
        <v>5.9148481999719893E-2</v>
      </c>
      <c r="AP423" s="47">
        <f t="shared" si="110"/>
        <v>7.9719213001230083E-2</v>
      </c>
      <c r="AQ423" s="47">
        <f t="shared" si="111"/>
        <v>8.1245231000139917E-2</v>
      </c>
      <c r="AR423" s="47">
        <f t="shared" si="103"/>
        <v>6.8762399001569996E-2</v>
      </c>
      <c r="AS423" s="47">
        <f t="shared" si="104"/>
        <v>9.085914800016015E-2</v>
      </c>
      <c r="AT423" s="47">
        <f t="shared" si="105"/>
        <v>6.8915001000279918E-2</v>
      </c>
      <c r="AU423" s="31"/>
      <c r="AV423" s="33"/>
      <c r="AW423" s="31"/>
      <c r="AX423" s="33"/>
      <c r="AY423" s="31"/>
      <c r="AZ423" s="33"/>
      <c r="BA423" s="31"/>
      <c r="BB423" s="33"/>
      <c r="BC423" s="31"/>
      <c r="BD423" s="33"/>
      <c r="BE423" s="31"/>
    </row>
    <row r="424" spans="1:57" x14ac:dyDescent="0.25">
      <c r="A424" s="8" t="s">
        <v>31</v>
      </c>
      <c r="B424">
        <v>9</v>
      </c>
      <c r="C424">
        <v>57</v>
      </c>
      <c r="D424" s="32">
        <v>0.58742560700011304</v>
      </c>
      <c r="E424" s="30">
        <v>0.66644285000074799</v>
      </c>
      <c r="F424" s="32">
        <v>0.76932702700105404</v>
      </c>
      <c r="G424" s="30">
        <v>0.84889363600086598</v>
      </c>
      <c r="H424" s="32">
        <v>0.93132916099966601</v>
      </c>
      <c r="I424" s="30">
        <v>1.0008545689997801</v>
      </c>
      <c r="J424" s="32">
        <v>1.3974973300009801</v>
      </c>
      <c r="K424" s="30">
        <v>1.46711429900096</v>
      </c>
      <c r="L424" s="32">
        <v>1.5597741479996301</v>
      </c>
      <c r="M424" s="30">
        <v>1.63937128100042</v>
      </c>
      <c r="N424" s="32">
        <v>1.7321837319996101</v>
      </c>
      <c r="O424" s="30">
        <v>1.81135357700077</v>
      </c>
      <c r="P424" s="32">
        <v>2.1880970530000901</v>
      </c>
      <c r="Q424" s="30">
        <v>2.2575919430000702</v>
      </c>
      <c r="R424" s="32">
        <v>2.6341828170006898</v>
      </c>
      <c r="S424" s="30">
        <v>2.7134442229998901</v>
      </c>
      <c r="T424" s="32">
        <v>3.0597283679999201</v>
      </c>
      <c r="U424" s="30">
        <v>3.13935602000128</v>
      </c>
      <c r="V424" s="32"/>
      <c r="W424" s="30"/>
      <c r="X424" s="32"/>
      <c r="Y424" s="30"/>
      <c r="Z424" s="32"/>
      <c r="AA424" s="30"/>
      <c r="AB424" s="32"/>
      <c r="AC424" s="30"/>
      <c r="AD424" s="36">
        <f t="shared" si="101"/>
        <v>2.5519304130011671</v>
      </c>
      <c r="AE424" s="44">
        <f t="shared" si="95"/>
        <v>0.10288417700030605</v>
      </c>
      <c r="AF424" s="44">
        <f t="shared" si="96"/>
        <v>8.2435524998800025E-2</v>
      </c>
      <c r="AG424" s="44">
        <f t="shared" si="97"/>
        <v>0.39664276100119999</v>
      </c>
      <c r="AH424" s="44">
        <f t="shared" si="98"/>
        <v>9.265984899867008E-2</v>
      </c>
      <c r="AI424" s="44">
        <f t="shared" si="99"/>
        <v>9.281245099919011E-2</v>
      </c>
      <c r="AJ424" s="46">
        <f t="shared" si="100"/>
        <v>0.37674347599932001</v>
      </c>
      <c r="AK424" s="44">
        <f t="shared" si="102"/>
        <v>0.37659087400061964</v>
      </c>
      <c r="AL424" s="47">
        <f t="shared" si="106"/>
        <v>7.9017243000634951E-2</v>
      </c>
      <c r="AM424" s="47">
        <f t="shared" si="107"/>
        <v>7.9566608999811939E-2</v>
      </c>
      <c r="AN424" s="47">
        <f t="shared" si="108"/>
        <v>6.9525408000114086E-2</v>
      </c>
      <c r="AO424" s="47">
        <f t="shared" si="109"/>
        <v>6.9616968999979933E-2</v>
      </c>
      <c r="AP424" s="47">
        <f t="shared" si="110"/>
        <v>7.9597133000789855E-2</v>
      </c>
      <c r="AQ424" s="47">
        <f t="shared" si="111"/>
        <v>7.9169845001159977E-2</v>
      </c>
      <c r="AR424" s="47">
        <f t="shared" si="103"/>
        <v>6.9494889999980103E-2</v>
      </c>
      <c r="AS424" s="47">
        <f t="shared" si="104"/>
        <v>7.9261405999200285E-2</v>
      </c>
      <c r="AT424" s="47">
        <f t="shared" si="105"/>
        <v>7.9627652001359905E-2</v>
      </c>
      <c r="AU424" s="30"/>
      <c r="AV424" s="32"/>
      <c r="AW424" s="30"/>
      <c r="AX424" s="32"/>
      <c r="AY424" s="30"/>
      <c r="AZ424" s="32"/>
      <c r="BA424" s="30"/>
      <c r="BB424" s="32"/>
      <c r="BC424" s="30"/>
      <c r="BD424" s="32"/>
      <c r="BE424" s="30"/>
    </row>
    <row r="425" spans="1:57" x14ac:dyDescent="0.25">
      <c r="A425" s="8" t="s">
        <v>31</v>
      </c>
      <c r="B425">
        <v>9</v>
      </c>
      <c r="C425">
        <v>58</v>
      </c>
      <c r="D425" s="33">
        <v>0.52455363800072496</v>
      </c>
      <c r="E425" s="31">
        <v>0.60378452599979904</v>
      </c>
      <c r="F425" s="33">
        <v>0.68673889800083998</v>
      </c>
      <c r="G425" s="31">
        <v>0.75635586600037596</v>
      </c>
      <c r="H425" s="33">
        <v>0.85911796100117499</v>
      </c>
      <c r="I425" s="31">
        <v>0.92839920500045903</v>
      </c>
      <c r="J425" s="33">
        <v>1.30492903999947</v>
      </c>
      <c r="K425" s="31">
        <v>1.3744544470009701</v>
      </c>
      <c r="L425" s="33">
        <v>1.4874103460006101</v>
      </c>
      <c r="M425" s="31">
        <v>1.5674347630010701</v>
      </c>
      <c r="N425" s="33">
        <v>1.71033114599958</v>
      </c>
      <c r="O425" s="31">
        <v>1.77988707400072</v>
      </c>
      <c r="P425" s="33">
        <v>2.2073859299998699</v>
      </c>
      <c r="Q425" s="31">
        <v>2.2968411399997399</v>
      </c>
      <c r="R425" s="33">
        <v>2.6327483580007498</v>
      </c>
      <c r="S425" s="31">
        <v>2.7121318469998998</v>
      </c>
      <c r="T425" s="33">
        <v>3.0482221870006398</v>
      </c>
      <c r="U425" s="31">
        <v>3.1375858379997199</v>
      </c>
      <c r="V425" s="33"/>
      <c r="W425" s="31"/>
      <c r="X425" s="33"/>
      <c r="Y425" s="31"/>
      <c r="Z425" s="33"/>
      <c r="AA425" s="31"/>
      <c r="AB425" s="33"/>
      <c r="AC425" s="31"/>
      <c r="AD425" s="36">
        <f t="shared" si="101"/>
        <v>2.6130321999989947</v>
      </c>
      <c r="AE425" s="44">
        <f t="shared" si="95"/>
        <v>8.2954372001040944E-2</v>
      </c>
      <c r="AF425" s="44">
        <f t="shared" si="96"/>
        <v>0.10276209500079903</v>
      </c>
      <c r="AG425" s="44">
        <f t="shared" si="97"/>
        <v>0.37652983499901094</v>
      </c>
      <c r="AH425" s="44">
        <f t="shared" si="98"/>
        <v>0.11295589899963998</v>
      </c>
      <c r="AI425" s="44">
        <f t="shared" si="99"/>
        <v>0.14289638299850993</v>
      </c>
      <c r="AJ425" s="46">
        <f t="shared" si="100"/>
        <v>0.42749885599914994</v>
      </c>
      <c r="AK425" s="44">
        <f t="shared" si="102"/>
        <v>0.33590721800100987</v>
      </c>
      <c r="AL425" s="47">
        <f t="shared" si="106"/>
        <v>7.9230887999074073E-2</v>
      </c>
      <c r="AM425" s="47">
        <f t="shared" si="107"/>
        <v>6.9616967999535984E-2</v>
      </c>
      <c r="AN425" s="47">
        <f t="shared" si="108"/>
        <v>6.9281243999284037E-2</v>
      </c>
      <c r="AO425" s="47">
        <f t="shared" si="109"/>
        <v>6.9525407001500117E-2</v>
      </c>
      <c r="AP425" s="47">
        <f t="shared" si="110"/>
        <v>8.0024417000460035E-2</v>
      </c>
      <c r="AQ425" s="47">
        <f t="shared" si="111"/>
        <v>6.9555928001139966E-2</v>
      </c>
      <c r="AR425" s="47">
        <f t="shared" si="103"/>
        <v>8.945520999987E-2</v>
      </c>
      <c r="AS425" s="47">
        <f t="shared" si="104"/>
        <v>7.9383488999150043E-2</v>
      </c>
      <c r="AT425" s="47">
        <f t="shared" si="105"/>
        <v>8.9363650999080058E-2</v>
      </c>
      <c r="AU425" s="31"/>
      <c r="AV425" s="33"/>
      <c r="AW425" s="31"/>
      <c r="AX425" s="33"/>
      <c r="AY425" s="31"/>
      <c r="AZ425" s="33"/>
      <c r="BA425" s="31"/>
      <c r="BB425" s="33"/>
      <c r="BC425" s="31"/>
      <c r="BD425" s="33"/>
      <c r="BE425" s="31"/>
    </row>
    <row r="426" spans="1:57" x14ac:dyDescent="0.25">
      <c r="A426" s="8" t="s">
        <v>31</v>
      </c>
      <c r="B426">
        <v>9</v>
      </c>
      <c r="C426">
        <v>59</v>
      </c>
      <c r="D426" s="32">
        <v>0.51683198700084099</v>
      </c>
      <c r="E426" s="30">
        <v>0.59499465900080395</v>
      </c>
      <c r="F426" s="32">
        <v>0.67779642999994305</v>
      </c>
      <c r="G426" s="30">
        <v>0.75748512200152596</v>
      </c>
      <c r="H426" s="32">
        <v>0.85017549300027895</v>
      </c>
      <c r="I426" s="30">
        <v>0.92971158300133505</v>
      </c>
      <c r="J426" s="32">
        <v>1.3060888150012</v>
      </c>
      <c r="K426" s="30">
        <v>1.3959407910006101</v>
      </c>
      <c r="L426" s="32">
        <v>1.4987028850009601</v>
      </c>
      <c r="M426" s="30">
        <v>1.5796734330015101</v>
      </c>
      <c r="N426" s="32">
        <v>1.69128643400108</v>
      </c>
      <c r="O426" s="30">
        <v>1.76078132300062</v>
      </c>
      <c r="P426" s="32">
        <v>2.1271173510012802</v>
      </c>
      <c r="Q426" s="30">
        <v>2.2268579280007499</v>
      </c>
      <c r="R426" s="32">
        <v>2.55287654499989</v>
      </c>
      <c r="S426" s="30">
        <v>2.6624446820005598</v>
      </c>
      <c r="T426" s="32">
        <v>3.0283229050000902</v>
      </c>
      <c r="U426" s="30">
        <v>3.1381046860005801</v>
      </c>
      <c r="V426" s="32"/>
      <c r="W426" s="30"/>
      <c r="X426" s="32"/>
      <c r="Y426" s="30"/>
      <c r="Z426" s="32"/>
      <c r="AA426" s="30"/>
      <c r="AB426" s="32"/>
      <c r="AC426" s="30"/>
      <c r="AD426" s="36">
        <f t="shared" si="101"/>
        <v>2.6212726989997392</v>
      </c>
      <c r="AE426" s="44">
        <f t="shared" si="95"/>
        <v>8.2801770999139102E-2</v>
      </c>
      <c r="AF426" s="44">
        <f t="shared" si="96"/>
        <v>9.2690370998752991E-2</v>
      </c>
      <c r="AG426" s="44">
        <f t="shared" si="97"/>
        <v>0.37637723199986495</v>
      </c>
      <c r="AH426" s="44">
        <f t="shared" si="98"/>
        <v>0.10276209400034997</v>
      </c>
      <c r="AI426" s="44">
        <f t="shared" si="99"/>
        <v>0.11161300099956994</v>
      </c>
      <c r="AJ426" s="46">
        <f t="shared" si="100"/>
        <v>0.36633602800066023</v>
      </c>
      <c r="AK426" s="44">
        <f t="shared" si="102"/>
        <v>0.32601861699914014</v>
      </c>
      <c r="AL426" s="47">
        <f t="shared" si="106"/>
        <v>7.8162671999962963E-2</v>
      </c>
      <c r="AM426" s="47">
        <f t="shared" si="107"/>
        <v>7.9688692001582906E-2</v>
      </c>
      <c r="AN426" s="47">
        <f t="shared" si="108"/>
        <v>7.9536090001056103E-2</v>
      </c>
      <c r="AO426" s="47">
        <f t="shared" si="109"/>
        <v>8.9851975999410083E-2</v>
      </c>
      <c r="AP426" s="47">
        <f t="shared" si="110"/>
        <v>8.0970548000550036E-2</v>
      </c>
      <c r="AQ426" s="47">
        <f t="shared" si="111"/>
        <v>6.9494888999539928E-2</v>
      </c>
      <c r="AR426" s="47">
        <f t="shared" si="103"/>
        <v>9.9740576999469699E-2</v>
      </c>
      <c r="AS426" s="47">
        <f t="shared" si="104"/>
        <v>0.10956813700066981</v>
      </c>
      <c r="AT426" s="47">
        <f t="shared" si="105"/>
        <v>0.10978178100048996</v>
      </c>
      <c r="AU426" s="30"/>
      <c r="AV426" s="32"/>
      <c r="AW426" s="30"/>
      <c r="AX426" s="32"/>
      <c r="AY426" s="30"/>
      <c r="AZ426" s="32"/>
      <c r="BA426" s="30"/>
      <c r="BB426" s="32"/>
      <c r="BC426" s="30"/>
      <c r="BD426" s="32"/>
      <c r="BE426" s="30"/>
    </row>
    <row r="427" spans="1:57" x14ac:dyDescent="0.25">
      <c r="A427" s="8" t="s">
        <v>31</v>
      </c>
      <c r="B427">
        <v>9</v>
      </c>
      <c r="C427">
        <v>60</v>
      </c>
      <c r="D427" s="33">
        <v>0.48429727000075201</v>
      </c>
      <c r="E427" s="31">
        <v>0.54347627099923501</v>
      </c>
      <c r="F427" s="33">
        <v>0.64629940399936403</v>
      </c>
      <c r="G427" s="31">
        <v>0.71634365899990304</v>
      </c>
      <c r="H427" s="33">
        <v>0.81858690700028003</v>
      </c>
      <c r="I427" s="31">
        <v>0.89824507800039999</v>
      </c>
      <c r="J427" s="33">
        <v>1.2441935000006099</v>
      </c>
      <c r="K427" s="31">
        <v>1.31362734600043</v>
      </c>
      <c r="L427" s="33">
        <v>1.41623683699981</v>
      </c>
      <c r="M427" s="31">
        <v>1.4960781310000999</v>
      </c>
      <c r="N427" s="33">
        <v>1.58882954399996</v>
      </c>
      <c r="O427" s="31">
        <v>1.68878376400061</v>
      </c>
      <c r="P427" s="33">
        <v>2.0249961839999702</v>
      </c>
      <c r="Q427" s="31">
        <v>2.1043796739995702</v>
      </c>
      <c r="R427" s="33">
        <v>2.4401037690004101</v>
      </c>
      <c r="S427" s="31">
        <v>2.5498855480000202</v>
      </c>
      <c r="T427" s="33">
        <v>2.90624141599982</v>
      </c>
      <c r="U427" s="31">
        <v>2.9960018319998198</v>
      </c>
      <c r="V427" s="33"/>
      <c r="W427" s="31"/>
      <c r="X427" s="33"/>
      <c r="Y427" s="31"/>
      <c r="Z427" s="33"/>
      <c r="AA427" s="31"/>
      <c r="AB427" s="33"/>
      <c r="AC427" s="31"/>
      <c r="AD427" s="36">
        <f t="shared" si="101"/>
        <v>2.5117045619990677</v>
      </c>
      <c r="AE427" s="44">
        <f t="shared" si="95"/>
        <v>0.10282313300012902</v>
      </c>
      <c r="AF427" s="44">
        <f t="shared" si="96"/>
        <v>0.10224324800037699</v>
      </c>
      <c r="AG427" s="44">
        <f t="shared" si="97"/>
        <v>0.34594842200020992</v>
      </c>
      <c r="AH427" s="44">
        <f t="shared" si="98"/>
        <v>0.10260949099937999</v>
      </c>
      <c r="AI427" s="44">
        <f t="shared" si="99"/>
        <v>9.2751412999860117E-2</v>
      </c>
      <c r="AJ427" s="46">
        <f t="shared" si="100"/>
        <v>0.33621241999936013</v>
      </c>
      <c r="AK427" s="44">
        <f t="shared" si="102"/>
        <v>0.33572409500083999</v>
      </c>
      <c r="AL427" s="47">
        <f t="shared" si="106"/>
        <v>5.9179000998483E-2</v>
      </c>
      <c r="AM427" s="47">
        <f t="shared" si="107"/>
        <v>7.0044255000539013E-2</v>
      </c>
      <c r="AN427" s="47">
        <f t="shared" si="108"/>
        <v>7.9658171000119959E-2</v>
      </c>
      <c r="AO427" s="47">
        <f t="shared" si="109"/>
        <v>6.9433845999820054E-2</v>
      </c>
      <c r="AP427" s="47">
        <f t="shared" si="110"/>
        <v>7.9841294000289942E-2</v>
      </c>
      <c r="AQ427" s="47">
        <f t="shared" si="111"/>
        <v>9.9954220000650018E-2</v>
      </c>
      <c r="AR427" s="47">
        <f t="shared" si="103"/>
        <v>7.9383489999599988E-2</v>
      </c>
      <c r="AS427" s="47">
        <f t="shared" si="104"/>
        <v>0.10978177899961006</v>
      </c>
      <c r="AT427" s="47">
        <f t="shared" si="105"/>
        <v>8.9760415999999843E-2</v>
      </c>
      <c r="AU427" s="31"/>
      <c r="AV427" s="33"/>
      <c r="AW427" s="31"/>
      <c r="AX427" s="33"/>
      <c r="AY427" s="31"/>
      <c r="AZ427" s="33"/>
      <c r="BA427" s="31"/>
      <c r="BB427" s="33"/>
      <c r="BC427" s="31"/>
      <c r="BD427" s="33"/>
      <c r="BE427" s="31"/>
    </row>
    <row r="428" spans="1:57" x14ac:dyDescent="0.25">
      <c r="A428" s="8" t="s">
        <v>31</v>
      </c>
      <c r="B428">
        <v>9</v>
      </c>
      <c r="C428">
        <v>61</v>
      </c>
      <c r="D428" s="32">
        <v>0.45472302799862502</v>
      </c>
      <c r="E428" s="30">
        <v>0.50398290799967005</v>
      </c>
      <c r="F428" s="32">
        <v>0.616786204998788</v>
      </c>
      <c r="G428" s="30">
        <v>0.67660613599946295</v>
      </c>
      <c r="H428" s="32">
        <v>0.75870593599938696</v>
      </c>
      <c r="I428" s="30">
        <v>0.83830306799973098</v>
      </c>
      <c r="J428" s="32">
        <v>1.2857927669992899</v>
      </c>
      <c r="K428" s="30">
        <v>1.36532885799897</v>
      </c>
      <c r="L428" s="32">
        <v>1.4681519909991001</v>
      </c>
      <c r="M428" s="30">
        <v>1.53764687900002</v>
      </c>
      <c r="N428" s="32">
        <v>1.64077521699982</v>
      </c>
      <c r="O428" s="30">
        <v>1.7102701059993699</v>
      </c>
      <c r="P428" s="32">
        <v>2.1876087279997498</v>
      </c>
      <c r="Q428" s="30">
        <v>2.2574088199998998</v>
      </c>
      <c r="R428" s="32">
        <v>2.6032351599988002</v>
      </c>
      <c r="S428" s="30">
        <v>2.6831985349999701</v>
      </c>
      <c r="T428" s="32">
        <v>3.08954677199835</v>
      </c>
      <c r="U428" s="30">
        <v>3.1590721809989102</v>
      </c>
      <c r="V428" s="32"/>
      <c r="W428" s="30"/>
      <c r="X428" s="32"/>
      <c r="Y428" s="30"/>
      <c r="Z428" s="32"/>
      <c r="AA428" s="30"/>
      <c r="AB428" s="32"/>
      <c r="AC428" s="30"/>
      <c r="AD428" s="36">
        <f t="shared" si="101"/>
        <v>2.704349153000285</v>
      </c>
      <c r="AE428" s="44">
        <f t="shared" si="95"/>
        <v>0.11280329699911795</v>
      </c>
      <c r="AF428" s="44">
        <f t="shared" si="96"/>
        <v>8.2099799999924006E-2</v>
      </c>
      <c r="AG428" s="44">
        <f t="shared" si="97"/>
        <v>0.44748969899955893</v>
      </c>
      <c r="AH428" s="44">
        <f t="shared" si="98"/>
        <v>0.10282313300013013</v>
      </c>
      <c r="AI428" s="44">
        <f t="shared" si="99"/>
        <v>0.10312833799980003</v>
      </c>
      <c r="AJ428" s="46">
        <f t="shared" si="100"/>
        <v>0.47733862200037991</v>
      </c>
      <c r="AK428" s="44">
        <f t="shared" si="102"/>
        <v>0.34582633999890033</v>
      </c>
      <c r="AL428" s="47">
        <f t="shared" si="106"/>
        <v>4.9259880001045031E-2</v>
      </c>
      <c r="AM428" s="47">
        <f t="shared" si="107"/>
        <v>5.9819931000674953E-2</v>
      </c>
      <c r="AN428" s="47">
        <f t="shared" si="108"/>
        <v>7.9597132000344017E-2</v>
      </c>
      <c r="AO428" s="47">
        <f t="shared" si="109"/>
        <v>7.9536090999680065E-2</v>
      </c>
      <c r="AP428" s="47">
        <f t="shared" si="110"/>
        <v>6.9494888000919852E-2</v>
      </c>
      <c r="AQ428" s="47">
        <f t="shared" si="111"/>
        <v>6.949488899954992E-2</v>
      </c>
      <c r="AR428" s="47">
        <f t="shared" si="103"/>
        <v>6.9800092000150027E-2</v>
      </c>
      <c r="AS428" s="47">
        <f t="shared" si="104"/>
        <v>7.9963375001169901E-2</v>
      </c>
      <c r="AT428" s="47">
        <f t="shared" si="105"/>
        <v>6.9525409000560146E-2</v>
      </c>
      <c r="AU428" s="30"/>
      <c r="AV428" s="32"/>
      <c r="AW428" s="30"/>
      <c r="AX428" s="32"/>
      <c r="AY428" s="30"/>
      <c r="AZ428" s="32"/>
      <c r="BA428" s="30"/>
      <c r="BB428" s="32"/>
      <c r="BC428" s="30"/>
      <c r="BD428" s="32"/>
      <c r="BE428" s="30"/>
    </row>
    <row r="429" spans="1:57" s="2" customFormat="1" x14ac:dyDescent="0.25">
      <c r="A429" s="10" t="s">
        <v>31</v>
      </c>
      <c r="B429" s="2">
        <v>9</v>
      </c>
      <c r="C429" s="2">
        <v>62</v>
      </c>
      <c r="D429" s="33">
        <v>5.4698306110003596</v>
      </c>
      <c r="E429" s="31">
        <v>5.5290706529994997</v>
      </c>
      <c r="F429" s="33">
        <v>5.6318937880005198</v>
      </c>
      <c r="G429" s="31">
        <v>5.7015107570005004</v>
      </c>
      <c r="H429" s="33">
        <v>5.8354951920009599</v>
      </c>
      <c r="I429" s="31">
        <v>5.8945215910007303</v>
      </c>
      <c r="J429" s="33">
        <v>6.3516557279999599</v>
      </c>
      <c r="K429" s="31">
        <v>6.4312223400011099</v>
      </c>
      <c r="L429" s="33">
        <v>6.52424843399967</v>
      </c>
      <c r="M429" s="31">
        <v>6.6039676470008999</v>
      </c>
      <c r="N429" s="33">
        <v>6.7359987769996197</v>
      </c>
      <c r="O429" s="31">
        <v>6.8159621530012302</v>
      </c>
      <c r="P429" s="33">
        <v>7.2230123600002099</v>
      </c>
      <c r="Q429" s="31">
        <v>7.3023042860004299</v>
      </c>
      <c r="R429" s="33">
        <v>7.62841446499987</v>
      </c>
      <c r="S429" s="31">
        <v>7.7280634809994799</v>
      </c>
      <c r="T429" s="33">
        <v>8.0337860500003409</v>
      </c>
      <c r="U429" s="31">
        <v>8.1234854260001104</v>
      </c>
      <c r="V429" s="33"/>
      <c r="W429" s="31"/>
      <c r="X429" s="33"/>
      <c r="Y429" s="31"/>
      <c r="Z429" s="33"/>
      <c r="AA429" s="31"/>
      <c r="AB429" s="33"/>
      <c r="AC429" s="31"/>
      <c r="AD429" s="36">
        <f t="shared" si="101"/>
        <v>2.6536548149997508</v>
      </c>
      <c r="AE429" s="44">
        <f t="shared" si="95"/>
        <v>0.10282313500102003</v>
      </c>
      <c r="AF429" s="44">
        <f t="shared" si="96"/>
        <v>0.13398443500045953</v>
      </c>
      <c r="AG429" s="44">
        <f t="shared" si="97"/>
        <v>0.45713413699922967</v>
      </c>
      <c r="AH429" s="44">
        <f t="shared" si="98"/>
        <v>9.30260939985601E-2</v>
      </c>
      <c r="AI429" s="44">
        <f t="shared" si="99"/>
        <v>0.1320311299987198</v>
      </c>
      <c r="AJ429" s="46">
        <f t="shared" si="100"/>
        <v>0.40705020699897965</v>
      </c>
      <c r="AK429" s="44">
        <f t="shared" si="102"/>
        <v>0.32611017899944006</v>
      </c>
      <c r="AL429" s="47">
        <f t="shared" si="106"/>
        <v>5.9240041999140125E-2</v>
      </c>
      <c r="AM429" s="47">
        <f t="shared" si="107"/>
        <v>6.96169689999806E-2</v>
      </c>
      <c r="AN429" s="47">
        <f t="shared" si="108"/>
        <v>5.9026398999770358E-2</v>
      </c>
      <c r="AO429" s="47">
        <f t="shared" si="109"/>
        <v>7.9566612001150006E-2</v>
      </c>
      <c r="AP429" s="47">
        <f t="shared" si="110"/>
        <v>7.9719213001229861E-2</v>
      </c>
      <c r="AQ429" s="47">
        <f t="shared" si="111"/>
        <v>7.996337600161052E-2</v>
      </c>
      <c r="AR429" s="47">
        <f t="shared" si="103"/>
        <v>7.9291926000220059E-2</v>
      </c>
      <c r="AS429" s="47">
        <f t="shared" si="104"/>
        <v>9.9649015999609958E-2</v>
      </c>
      <c r="AT429" s="47">
        <f t="shared" si="105"/>
        <v>8.9699375999769515E-2</v>
      </c>
      <c r="AU429" s="31"/>
      <c r="AV429" s="33"/>
      <c r="AW429" s="31"/>
      <c r="AX429" s="33"/>
      <c r="AY429" s="31"/>
      <c r="AZ429" s="33"/>
      <c r="BA429" s="31"/>
      <c r="BB429" s="33"/>
      <c r="BC429" s="31"/>
      <c r="BD429" s="33"/>
      <c r="BE429" s="31"/>
    </row>
    <row r="430" spans="1:57" s="2" customFormat="1" x14ac:dyDescent="0.25">
      <c r="A430" s="10" t="s">
        <v>31</v>
      </c>
      <c r="B430" s="2">
        <v>9</v>
      </c>
      <c r="C430" s="2">
        <v>63</v>
      </c>
      <c r="D430" s="32">
        <v>0.46473370899911898</v>
      </c>
      <c r="E430" s="30">
        <v>0.53407599599995503</v>
      </c>
      <c r="F430" s="32">
        <v>0.64712345499901802</v>
      </c>
      <c r="G430" s="30">
        <v>0.71689302499908003</v>
      </c>
      <c r="H430" s="32">
        <v>0.83967648500038194</v>
      </c>
      <c r="I430" s="30">
        <v>0.91912101299931204</v>
      </c>
      <c r="J430" s="32">
        <v>1.3164046999991099</v>
      </c>
      <c r="K430" s="30">
        <v>1.38544178200027</v>
      </c>
      <c r="L430" s="32">
        <v>1.48826491699946</v>
      </c>
      <c r="M430" s="30">
        <v>1.55809552800019</v>
      </c>
      <c r="N430" s="32">
        <v>1.6916221569990699</v>
      </c>
      <c r="O430" s="30">
        <v>1.75052647499978</v>
      </c>
      <c r="P430" s="32">
        <v>2.1677094459992001</v>
      </c>
      <c r="Q430" s="30">
        <v>2.2471539750003999</v>
      </c>
      <c r="R430" s="32">
        <v>2.5024874099999499</v>
      </c>
      <c r="S430" s="30">
        <v>2.5817182959999601</v>
      </c>
      <c r="T430" s="32">
        <v>2.8973905069997201</v>
      </c>
      <c r="U430" s="30">
        <v>2.9869677999995399</v>
      </c>
      <c r="V430" s="32"/>
      <c r="W430" s="30"/>
      <c r="X430" s="32"/>
      <c r="Y430" s="30"/>
      <c r="Z430" s="32"/>
      <c r="AA430" s="30"/>
      <c r="AB430" s="32"/>
      <c r="AC430" s="30"/>
      <c r="AD430" s="36">
        <f t="shared" si="101"/>
        <v>2.5222340910004211</v>
      </c>
      <c r="AE430" s="44">
        <f t="shared" si="95"/>
        <v>0.11304745899906299</v>
      </c>
      <c r="AF430" s="44">
        <f t="shared" si="96"/>
        <v>0.12278346000130191</v>
      </c>
      <c r="AG430" s="44">
        <f t="shared" si="97"/>
        <v>0.39728368699979788</v>
      </c>
      <c r="AH430" s="44">
        <f t="shared" si="98"/>
        <v>0.10282313499918994</v>
      </c>
      <c r="AI430" s="44">
        <f t="shared" si="99"/>
        <v>0.1335266289988799</v>
      </c>
      <c r="AJ430" s="46">
        <f t="shared" si="100"/>
        <v>0.41718297099942014</v>
      </c>
      <c r="AK430" s="44">
        <f t="shared" si="102"/>
        <v>0.25533343499954997</v>
      </c>
      <c r="AL430" s="47">
        <f t="shared" si="106"/>
        <v>6.9342287000836056E-2</v>
      </c>
      <c r="AM430" s="47">
        <f t="shared" si="107"/>
        <v>6.9769570000062009E-2</v>
      </c>
      <c r="AN430" s="47">
        <f t="shared" si="108"/>
        <v>7.9444527998930092E-2</v>
      </c>
      <c r="AO430" s="47">
        <f t="shared" si="109"/>
        <v>6.9037082001160099E-2</v>
      </c>
      <c r="AP430" s="47">
        <f t="shared" si="110"/>
        <v>6.983061100073007E-2</v>
      </c>
      <c r="AQ430" s="47">
        <f t="shared" si="111"/>
        <v>5.8904318000710054E-2</v>
      </c>
      <c r="AR430" s="47">
        <f t="shared" si="103"/>
        <v>7.9444529001199804E-2</v>
      </c>
      <c r="AS430" s="47">
        <f t="shared" si="104"/>
        <v>7.9230886000010159E-2</v>
      </c>
      <c r="AT430" s="47">
        <f t="shared" si="105"/>
        <v>8.9577292999819758E-2</v>
      </c>
      <c r="AU430" s="30"/>
      <c r="AV430" s="32"/>
      <c r="AW430" s="30"/>
      <c r="AX430" s="32"/>
      <c r="AY430" s="30"/>
      <c r="AZ430" s="32"/>
      <c r="BA430" s="30"/>
      <c r="BB430" s="32"/>
      <c r="BC430" s="30"/>
      <c r="BD430" s="32"/>
      <c r="BE430" s="30"/>
    </row>
    <row r="431" spans="1:57" s="2" customFormat="1" x14ac:dyDescent="0.25">
      <c r="A431" s="10" t="s">
        <v>31</v>
      </c>
      <c r="B431" s="2">
        <v>9</v>
      </c>
      <c r="C431" s="2">
        <v>64</v>
      </c>
      <c r="D431" s="33">
        <v>0.44434610099960897</v>
      </c>
      <c r="E431" s="31">
        <v>0.53416755599937404</v>
      </c>
      <c r="F431" s="33">
        <v>0.63726537399997996</v>
      </c>
      <c r="G431" s="31">
        <v>0.70660765999855302</v>
      </c>
      <c r="H431" s="33">
        <v>0.84144666499923904</v>
      </c>
      <c r="I431" s="31">
        <v>0.90920189200005497</v>
      </c>
      <c r="J431" s="33">
        <v>1.3061498549996</v>
      </c>
      <c r="K431" s="31">
        <v>1.39587974999994</v>
      </c>
      <c r="L431" s="33">
        <v>1.4983366389988</v>
      </c>
      <c r="M431" s="31">
        <v>1.5780558520000301</v>
      </c>
      <c r="N431" s="33">
        <v>1.6906455049993301</v>
      </c>
      <c r="O431" s="31">
        <v>1.79099648999908</v>
      </c>
      <c r="P431" s="33">
        <v>2.0578055850000898</v>
      </c>
      <c r="Q431" s="31">
        <v>2.1554707759987601</v>
      </c>
      <c r="R431" s="33">
        <v>2.4409888599984599</v>
      </c>
      <c r="S431" s="31">
        <v>2.5403937119990498</v>
      </c>
      <c r="T431" s="33">
        <v>2.8467572089994002</v>
      </c>
      <c r="U431" s="31">
        <v>2.9356630549991598</v>
      </c>
      <c r="V431" s="33"/>
      <c r="W431" s="31"/>
      <c r="X431" s="33"/>
      <c r="Y431" s="31"/>
      <c r="Z431" s="33"/>
      <c r="AA431" s="31"/>
      <c r="AB431" s="33"/>
      <c r="AC431" s="31"/>
      <c r="AD431" s="36">
        <f t="shared" si="101"/>
        <v>2.4913169539995508</v>
      </c>
      <c r="AE431" s="44">
        <f t="shared" si="95"/>
        <v>0.10309781800060591</v>
      </c>
      <c r="AF431" s="44">
        <f t="shared" si="96"/>
        <v>0.13483900500068602</v>
      </c>
      <c r="AG431" s="44">
        <f t="shared" si="97"/>
        <v>0.39694796299954505</v>
      </c>
      <c r="AH431" s="44">
        <f t="shared" si="98"/>
        <v>0.10245688899885996</v>
      </c>
      <c r="AI431" s="44">
        <f t="shared" si="99"/>
        <v>0.11258965299930002</v>
      </c>
      <c r="AJ431" s="46">
        <f t="shared" si="100"/>
        <v>0.2668090950010098</v>
      </c>
      <c r="AK431" s="44">
        <f t="shared" si="102"/>
        <v>0.2855180839996998</v>
      </c>
      <c r="AL431" s="47">
        <f t="shared" si="106"/>
        <v>8.9821454999765071E-2</v>
      </c>
      <c r="AM431" s="47">
        <f t="shared" si="107"/>
        <v>6.9342285998573061E-2</v>
      </c>
      <c r="AN431" s="47">
        <f t="shared" si="108"/>
        <v>6.7755227000815932E-2</v>
      </c>
      <c r="AO431" s="47">
        <f t="shared" si="109"/>
        <v>8.972989500034001E-2</v>
      </c>
      <c r="AP431" s="47">
        <f t="shared" si="110"/>
        <v>7.9719213001230083E-2</v>
      </c>
      <c r="AQ431" s="47">
        <f t="shared" si="111"/>
        <v>0.10035098499974993</v>
      </c>
      <c r="AR431" s="47">
        <f t="shared" si="103"/>
        <v>9.7665190998670326E-2</v>
      </c>
      <c r="AS431" s="47">
        <f t="shared" si="104"/>
        <v>9.9404852000589905E-2</v>
      </c>
      <c r="AT431" s="47">
        <f t="shared" si="105"/>
        <v>8.8905845999759592E-2</v>
      </c>
      <c r="AU431" s="31"/>
      <c r="AV431" s="33"/>
      <c r="AW431" s="31"/>
      <c r="AX431" s="33"/>
      <c r="AY431" s="31"/>
      <c r="AZ431" s="33"/>
      <c r="BA431" s="31"/>
      <c r="BB431" s="33"/>
      <c r="BC431" s="31"/>
      <c r="BD431" s="33"/>
      <c r="BE431" s="31"/>
    </row>
    <row r="432" spans="1:57" s="2" customFormat="1" x14ac:dyDescent="0.25">
      <c r="A432" s="10" t="s">
        <v>31</v>
      </c>
      <c r="B432" s="2">
        <v>9</v>
      </c>
      <c r="C432" s="2">
        <v>65</v>
      </c>
      <c r="D432" s="32">
        <v>0.49381962400002499</v>
      </c>
      <c r="E432" s="30">
        <v>0.56429116500112197</v>
      </c>
      <c r="F432" s="32">
        <v>0.68588432800061105</v>
      </c>
      <c r="G432" s="30">
        <v>0.72498092400019198</v>
      </c>
      <c r="H432" s="32">
        <v>0.83811994400093603</v>
      </c>
      <c r="I432" s="30">
        <v>0.90749275200141699</v>
      </c>
      <c r="J432" s="32">
        <v>1.25310544800049</v>
      </c>
      <c r="K432" s="30">
        <v>1.3222646110007099</v>
      </c>
      <c r="L432" s="32">
        <v>1.43537311100044</v>
      </c>
      <c r="M432" s="30">
        <v>1.5048069590011399</v>
      </c>
      <c r="N432" s="32">
        <v>1.6076300929998899</v>
      </c>
      <c r="O432" s="30">
        <v>1.6873798249998799</v>
      </c>
      <c r="P432" s="32">
        <v>2.0538989779997698</v>
      </c>
      <c r="Q432" s="30">
        <v>2.1437509540009998</v>
      </c>
      <c r="R432" s="32">
        <v>2.4285670680001199</v>
      </c>
      <c r="S432" s="30">
        <v>2.5183885229998801</v>
      </c>
      <c r="T432" s="32">
        <v>2.8242331750006899</v>
      </c>
      <c r="U432" s="30">
        <v>2.9131390190013899</v>
      </c>
      <c r="V432" s="32"/>
      <c r="W432" s="30"/>
      <c r="X432" s="32"/>
      <c r="Y432" s="30"/>
      <c r="Z432" s="32"/>
      <c r="AA432" s="30"/>
      <c r="AB432" s="32"/>
      <c r="AC432" s="30"/>
      <c r="AD432" s="36">
        <f t="shared" si="101"/>
        <v>2.4193193950013647</v>
      </c>
      <c r="AE432" s="44">
        <f t="shared" si="95"/>
        <v>0.12159316299948908</v>
      </c>
      <c r="AF432" s="44">
        <f t="shared" si="96"/>
        <v>0.11313902000074405</v>
      </c>
      <c r="AG432" s="44">
        <f t="shared" si="97"/>
        <v>0.34561269599907296</v>
      </c>
      <c r="AH432" s="44">
        <f t="shared" si="98"/>
        <v>0.11310849999973005</v>
      </c>
      <c r="AI432" s="44">
        <f t="shared" si="99"/>
        <v>0.10282313399874998</v>
      </c>
      <c r="AJ432" s="46">
        <f t="shared" si="100"/>
        <v>0.36651915299988991</v>
      </c>
      <c r="AK432" s="44">
        <f t="shared" si="102"/>
        <v>0.2848161139991201</v>
      </c>
      <c r="AL432" s="47">
        <f t="shared" si="106"/>
        <v>7.0471541001096982E-2</v>
      </c>
      <c r="AM432" s="47">
        <f t="shared" si="107"/>
        <v>3.909659599958093E-2</v>
      </c>
      <c r="AN432" s="47">
        <f t="shared" si="108"/>
        <v>6.9372808000480957E-2</v>
      </c>
      <c r="AO432" s="47">
        <f t="shared" si="109"/>
        <v>6.9159163000219959E-2</v>
      </c>
      <c r="AP432" s="47">
        <f t="shared" si="110"/>
        <v>6.943384800069996E-2</v>
      </c>
      <c r="AQ432" s="47">
        <f t="shared" si="111"/>
        <v>7.9749731999990026E-2</v>
      </c>
      <c r="AR432" s="47">
        <f t="shared" si="103"/>
        <v>8.9851976001229961E-2</v>
      </c>
      <c r="AS432" s="47">
        <f t="shared" si="104"/>
        <v>8.9821454999760242E-2</v>
      </c>
      <c r="AT432" s="47">
        <f t="shared" si="105"/>
        <v>8.8905844000700007E-2</v>
      </c>
      <c r="AU432" s="30"/>
      <c r="AV432" s="32"/>
      <c r="AW432" s="30"/>
      <c r="AX432" s="32"/>
      <c r="AY432" s="30"/>
      <c r="AZ432" s="32"/>
      <c r="BA432" s="30"/>
      <c r="BB432" s="32"/>
      <c r="BC432" s="30"/>
      <c r="BD432" s="32"/>
      <c r="BE432" s="30"/>
    </row>
    <row r="433" spans="1:57" s="2" customFormat="1" x14ac:dyDescent="0.25">
      <c r="A433" s="10" t="s">
        <v>31</v>
      </c>
      <c r="B433" s="2">
        <v>9</v>
      </c>
      <c r="C433" s="2">
        <v>66</v>
      </c>
      <c r="D433" s="33">
        <v>1.11081947099955</v>
      </c>
      <c r="E433" s="31">
        <v>1.1910575299989401</v>
      </c>
      <c r="F433" s="33">
        <v>1.30373874399992</v>
      </c>
      <c r="G433" s="31">
        <v>1.3531817479997601</v>
      </c>
      <c r="H433" s="33">
        <v>1.4762704099994099</v>
      </c>
      <c r="I433" s="31">
        <v>1.54579581699908</v>
      </c>
      <c r="J433" s="33">
        <v>2.1856554229998402</v>
      </c>
      <c r="K433" s="31">
        <v>2.2653746369996899</v>
      </c>
      <c r="L433" s="33">
        <v>2.35812604800048</v>
      </c>
      <c r="M433" s="31">
        <v>2.43799786300041</v>
      </c>
      <c r="N433" s="33">
        <v>2.5404852749998099</v>
      </c>
      <c r="O433" s="31">
        <v>2.6105600489990999</v>
      </c>
      <c r="P433" s="33">
        <v>2.966305508</v>
      </c>
      <c r="Q433" s="31">
        <v>3.0455058730003599</v>
      </c>
      <c r="R433" s="33">
        <v>3.3508011579997401</v>
      </c>
      <c r="S433" s="31">
        <v>3.4506943369997298</v>
      </c>
      <c r="T433" s="33">
        <v>3.7971616049999199</v>
      </c>
      <c r="U433" s="31">
        <v>3.8869525400004901</v>
      </c>
      <c r="V433" s="33"/>
      <c r="W433" s="31"/>
      <c r="X433" s="33"/>
      <c r="Y433" s="31"/>
      <c r="Z433" s="33"/>
      <c r="AA433" s="31"/>
      <c r="AB433" s="33"/>
      <c r="AC433" s="31"/>
      <c r="AD433" s="36">
        <f t="shared" si="101"/>
        <v>2.7761330690009398</v>
      </c>
      <c r="AE433" s="44">
        <f t="shared" si="95"/>
        <v>0.11268121400097986</v>
      </c>
      <c r="AF433" s="44">
        <f t="shared" si="96"/>
        <v>0.12308866199964985</v>
      </c>
      <c r="AG433" s="44">
        <f t="shared" si="97"/>
        <v>0.63985960600076019</v>
      </c>
      <c r="AH433" s="44">
        <f t="shared" si="98"/>
        <v>9.2751411000790096E-2</v>
      </c>
      <c r="AI433" s="44">
        <f t="shared" si="99"/>
        <v>0.10248741199939992</v>
      </c>
      <c r="AJ433" s="46">
        <f t="shared" si="100"/>
        <v>0.35574545900090015</v>
      </c>
      <c r="AK433" s="44">
        <f t="shared" si="102"/>
        <v>0.30529528499938019</v>
      </c>
      <c r="AL433" s="47">
        <f t="shared" si="106"/>
        <v>8.0238058999390072E-2</v>
      </c>
      <c r="AM433" s="47">
        <f t="shared" si="107"/>
        <v>4.944300399984014E-2</v>
      </c>
      <c r="AN433" s="47">
        <f t="shared" si="108"/>
        <v>6.9525406999670025E-2</v>
      </c>
      <c r="AO433" s="47">
        <f t="shared" si="109"/>
        <v>7.9719213999849714E-2</v>
      </c>
      <c r="AP433" s="47">
        <f t="shared" si="110"/>
        <v>7.9871814999930013E-2</v>
      </c>
      <c r="AQ433" s="47">
        <f t="shared" si="111"/>
        <v>7.0074773999289963E-2</v>
      </c>
      <c r="AR433" s="47">
        <f t="shared" si="103"/>
        <v>7.9200365000359874E-2</v>
      </c>
      <c r="AS433" s="47">
        <f t="shared" si="104"/>
        <v>9.9893178999989729E-2</v>
      </c>
      <c r="AT433" s="47">
        <f t="shared" si="105"/>
        <v>8.9790935000570116E-2</v>
      </c>
      <c r="AU433" s="31"/>
      <c r="AV433" s="33"/>
      <c r="AW433" s="31"/>
      <c r="AX433" s="33"/>
      <c r="AY433" s="31"/>
      <c r="AZ433" s="33"/>
      <c r="BA433" s="31"/>
      <c r="BB433" s="33"/>
      <c r="BC433" s="31"/>
      <c r="BD433" s="33"/>
      <c r="BE433" s="31"/>
    </row>
    <row r="434" spans="1:57" s="2" customFormat="1" x14ac:dyDescent="0.25">
      <c r="A434" s="10" t="s">
        <v>31</v>
      </c>
      <c r="B434" s="2">
        <v>9</v>
      </c>
      <c r="C434" s="2">
        <v>67</v>
      </c>
      <c r="D434" s="32">
        <v>11.8137036450007</v>
      </c>
      <c r="E434" s="30">
        <v>11.8861284899994</v>
      </c>
      <c r="F434" s="32">
        <v>11.985746983998901</v>
      </c>
      <c r="G434" s="30">
        <v>12.055333432999699</v>
      </c>
      <c r="H434" s="32">
        <v>12.1778727279997</v>
      </c>
      <c r="I434" s="30">
        <v>12.2674194999999</v>
      </c>
      <c r="J434" s="32">
        <v>12.512589652000299</v>
      </c>
      <c r="K434" s="30">
        <v>12.5717991740002</v>
      </c>
      <c r="L434" s="32">
        <v>12.6844193470005</v>
      </c>
      <c r="M434" s="30">
        <v>12.7439035530005</v>
      </c>
      <c r="N434" s="32">
        <v>12.8466961680005</v>
      </c>
      <c r="O434" s="30">
        <v>12.9262017380006</v>
      </c>
      <c r="P434" s="32">
        <v>13.282801768000301</v>
      </c>
      <c r="Q434" s="30">
        <v>13.3833053550006</v>
      </c>
      <c r="R434" s="32">
        <v>13.5664275879989</v>
      </c>
      <c r="S434" s="30">
        <v>13.6554555149996</v>
      </c>
      <c r="T434" s="32">
        <v>13.9305661500002</v>
      </c>
      <c r="U434" s="30">
        <v>14.021028535000299</v>
      </c>
      <c r="V434" s="32"/>
      <c r="W434" s="30"/>
      <c r="X434" s="32"/>
      <c r="Y434" s="30"/>
      <c r="Z434" s="32"/>
      <c r="AA434" s="30"/>
      <c r="AB434" s="32"/>
      <c r="AC434" s="30"/>
      <c r="AD434" s="36">
        <f t="shared" si="101"/>
        <v>2.2073248899995992</v>
      </c>
      <c r="AE434" s="44">
        <f t="shared" si="95"/>
        <v>9.9618493999500402E-2</v>
      </c>
      <c r="AF434" s="44">
        <f t="shared" si="96"/>
        <v>0.12253929500000105</v>
      </c>
      <c r="AG434" s="44">
        <f t="shared" si="97"/>
        <v>0.24517015200039971</v>
      </c>
      <c r="AH434" s="44">
        <f t="shared" si="98"/>
        <v>0.11262017300030003</v>
      </c>
      <c r="AI434" s="44">
        <f t="shared" si="99"/>
        <v>0.10279261500000025</v>
      </c>
      <c r="AJ434" s="46">
        <f t="shared" si="100"/>
        <v>0.35660002999970075</v>
      </c>
      <c r="AK434" s="44">
        <f t="shared" si="102"/>
        <v>0.18312223299830066</v>
      </c>
      <c r="AL434" s="47">
        <f t="shared" si="106"/>
        <v>7.2424844998700166E-2</v>
      </c>
      <c r="AM434" s="47">
        <f t="shared" si="107"/>
        <v>6.9586449000798467E-2</v>
      </c>
      <c r="AN434" s="47">
        <f t="shared" si="108"/>
        <v>8.9546772000199226E-2</v>
      </c>
      <c r="AO434" s="47">
        <f t="shared" si="109"/>
        <v>5.9209521999900261E-2</v>
      </c>
      <c r="AP434" s="47">
        <f t="shared" si="110"/>
        <v>5.9484206000000484E-2</v>
      </c>
      <c r="AQ434" s="47">
        <f t="shared" si="111"/>
        <v>7.9505570000099723E-2</v>
      </c>
      <c r="AR434" s="47">
        <f t="shared" si="103"/>
        <v>0.10050358700029882</v>
      </c>
      <c r="AS434" s="47">
        <f t="shared" si="104"/>
        <v>8.9027927000699947E-2</v>
      </c>
      <c r="AT434" s="47">
        <f t="shared" si="105"/>
        <v>9.0462385000099843E-2</v>
      </c>
      <c r="AU434" s="30"/>
      <c r="AV434" s="32"/>
      <c r="AW434" s="30"/>
      <c r="AX434" s="32"/>
      <c r="AY434" s="30"/>
      <c r="AZ434" s="32"/>
      <c r="BA434" s="30"/>
      <c r="BB434" s="32"/>
      <c r="BC434" s="30"/>
      <c r="BD434" s="32"/>
      <c r="BE434" s="30"/>
    </row>
    <row r="435" spans="1:57" s="2" customFormat="1" x14ac:dyDescent="0.25">
      <c r="A435" s="10" t="s">
        <v>31</v>
      </c>
      <c r="B435" s="2">
        <v>9</v>
      </c>
      <c r="C435" s="2">
        <v>68</v>
      </c>
      <c r="D435" s="33">
        <v>0.45484510899950598</v>
      </c>
      <c r="E435" s="31">
        <v>0.524065314000836</v>
      </c>
      <c r="F435" s="33">
        <v>0.61736609100080297</v>
      </c>
      <c r="G435" s="31">
        <v>0.69668853899929595</v>
      </c>
      <c r="H435" s="33">
        <v>0.79951167299986903</v>
      </c>
      <c r="I435" s="31">
        <v>0.88896688500062704</v>
      </c>
      <c r="J435" s="33">
        <v>1.1543720440004099</v>
      </c>
      <c r="K435" s="31">
        <v>1.2342743779990899</v>
      </c>
      <c r="L435" s="33">
        <v>1.33654814500005</v>
      </c>
      <c r="M435" s="31">
        <v>1.4164810010006399</v>
      </c>
      <c r="N435" s="33">
        <v>1.5088356479991401</v>
      </c>
      <c r="O435" s="31">
        <v>1.59923698999955</v>
      </c>
      <c r="P435" s="33">
        <v>1.9448191659994301</v>
      </c>
      <c r="Q435" s="31">
        <v>2.0342133369995201</v>
      </c>
      <c r="R435" s="33">
        <v>2.3093850149998598</v>
      </c>
      <c r="S435" s="31">
        <v>2.3992675099998402</v>
      </c>
      <c r="T435" s="33">
        <v>2.6340912550003801</v>
      </c>
      <c r="U435" s="31">
        <v>2.7449412469995802</v>
      </c>
      <c r="V435" s="33"/>
      <c r="W435" s="31"/>
      <c r="X435" s="33"/>
      <c r="Y435" s="31"/>
      <c r="Z435" s="33"/>
      <c r="AA435" s="31"/>
      <c r="AB435" s="33"/>
      <c r="AC435" s="31"/>
      <c r="AD435" s="36">
        <f t="shared" si="101"/>
        <v>2.2900961380000742</v>
      </c>
      <c r="AE435" s="44">
        <f t="shared" si="95"/>
        <v>9.3300776999966972E-2</v>
      </c>
      <c r="AF435" s="44">
        <f t="shared" si="96"/>
        <v>0.10282313400057308</v>
      </c>
      <c r="AG435" s="44">
        <f t="shared" si="97"/>
        <v>0.2654051589997829</v>
      </c>
      <c r="AH435" s="44">
        <f t="shared" si="98"/>
        <v>0.10227376700096014</v>
      </c>
      <c r="AI435" s="44">
        <f t="shared" si="99"/>
        <v>9.2354646998500156E-2</v>
      </c>
      <c r="AJ435" s="46">
        <f t="shared" si="100"/>
        <v>0.34558217599988006</v>
      </c>
      <c r="AK435" s="44">
        <f t="shared" si="102"/>
        <v>0.2751716780003397</v>
      </c>
      <c r="AL435" s="47">
        <f t="shared" si="106"/>
        <v>6.9220205001330026E-2</v>
      </c>
      <c r="AM435" s="47">
        <f t="shared" si="107"/>
        <v>7.9322447998492973E-2</v>
      </c>
      <c r="AN435" s="47">
        <f t="shared" si="108"/>
        <v>8.9455212000758011E-2</v>
      </c>
      <c r="AO435" s="47">
        <f t="shared" si="109"/>
        <v>7.9902333998679964E-2</v>
      </c>
      <c r="AP435" s="47">
        <f t="shared" si="110"/>
        <v>7.9932856000589858E-2</v>
      </c>
      <c r="AQ435" s="47">
        <f t="shared" si="111"/>
        <v>9.0401342000409945E-2</v>
      </c>
      <c r="AR435" s="47">
        <f t="shared" si="103"/>
        <v>8.9394171000090061E-2</v>
      </c>
      <c r="AS435" s="47">
        <f t="shared" si="104"/>
        <v>8.9882494999980356E-2</v>
      </c>
      <c r="AT435" s="47">
        <f t="shared" si="105"/>
        <v>0.11084999199920009</v>
      </c>
      <c r="AU435" s="31"/>
      <c r="AV435" s="33"/>
      <c r="AW435" s="31"/>
      <c r="AX435" s="33"/>
      <c r="AY435" s="31"/>
      <c r="AZ435" s="33"/>
      <c r="BA435" s="31"/>
      <c r="BB435" s="33"/>
      <c r="BC435" s="31"/>
      <c r="BD435" s="33"/>
      <c r="BE435" s="31"/>
    </row>
    <row r="436" spans="1:57" s="2" customFormat="1" x14ac:dyDescent="0.25">
      <c r="A436" s="10" t="s">
        <v>31</v>
      </c>
      <c r="B436" s="2">
        <v>9</v>
      </c>
      <c r="C436" s="2">
        <v>69</v>
      </c>
      <c r="D436" s="32">
        <v>1.9966122389996599</v>
      </c>
      <c r="E436" s="30">
        <v>2.0656493209989999</v>
      </c>
      <c r="F436" s="32">
        <v>2.1688997399996799</v>
      </c>
      <c r="G436" s="30">
        <v>2.2585380740001701</v>
      </c>
      <c r="H436" s="32">
        <v>2.3642301239997301</v>
      </c>
      <c r="I436" s="30">
        <v>2.41092629400009</v>
      </c>
      <c r="J436" s="32">
        <v>2.8177628569992499</v>
      </c>
      <c r="K436" s="30">
        <v>2.9074011909997299</v>
      </c>
      <c r="L436" s="32">
        <v>3.0100412020001301</v>
      </c>
      <c r="M436" s="30">
        <v>3.0795971309999</v>
      </c>
      <c r="N436" s="32">
        <v>3.17216541999914</v>
      </c>
      <c r="O436" s="30">
        <v>3.2616511519991001</v>
      </c>
      <c r="P436" s="32">
        <v>3.5678620479993599</v>
      </c>
      <c r="Q436" s="30">
        <v>3.6773996640003999</v>
      </c>
      <c r="R436" s="32">
        <v>3.9527849829992099</v>
      </c>
      <c r="S436" s="30">
        <v>4.04208759299945</v>
      </c>
      <c r="T436" s="32">
        <v>4.3819319399990402</v>
      </c>
      <c r="U436" s="30">
        <v>4.4883564779993304</v>
      </c>
      <c r="V436" s="32"/>
      <c r="W436" s="30"/>
      <c r="X436" s="32"/>
      <c r="Y436" s="30"/>
      <c r="Z436" s="32"/>
      <c r="AA436" s="30"/>
      <c r="AB436" s="32"/>
      <c r="AC436" s="30"/>
      <c r="AD436" s="36">
        <f t="shared" si="101"/>
        <v>2.4917442389996705</v>
      </c>
      <c r="AE436" s="44">
        <f t="shared" si="95"/>
        <v>0.10325041900067999</v>
      </c>
      <c r="AF436" s="44">
        <f t="shared" si="96"/>
        <v>0.10569204999955994</v>
      </c>
      <c r="AG436" s="44">
        <f t="shared" si="97"/>
        <v>0.40683656299915993</v>
      </c>
      <c r="AH436" s="44">
        <f t="shared" si="98"/>
        <v>0.10264001100040021</v>
      </c>
      <c r="AI436" s="44">
        <f t="shared" si="99"/>
        <v>9.2568288999240078E-2</v>
      </c>
      <c r="AJ436" s="46">
        <f t="shared" si="100"/>
        <v>0.30621089600025986</v>
      </c>
      <c r="AK436" s="44">
        <f t="shared" si="102"/>
        <v>0.27538531899881002</v>
      </c>
      <c r="AL436" s="47">
        <f t="shared" si="106"/>
        <v>6.903708199934E-2</v>
      </c>
      <c r="AM436" s="47">
        <f t="shared" si="107"/>
        <v>8.9638334000490261E-2</v>
      </c>
      <c r="AN436" s="47">
        <f t="shared" si="108"/>
        <v>4.669617000035986E-2</v>
      </c>
      <c r="AO436" s="47">
        <f t="shared" si="109"/>
        <v>8.9638334000480047E-2</v>
      </c>
      <c r="AP436" s="47">
        <f t="shared" si="110"/>
        <v>6.9555928999769812E-2</v>
      </c>
      <c r="AQ436" s="47">
        <f t="shared" si="111"/>
        <v>8.9485731999960016E-2</v>
      </c>
      <c r="AR436" s="47">
        <f t="shared" si="103"/>
        <v>0.10953761600103995</v>
      </c>
      <c r="AS436" s="47">
        <f t="shared" si="104"/>
        <v>8.930261000024009E-2</v>
      </c>
      <c r="AT436" s="47">
        <f t="shared" si="105"/>
        <v>0.10642453800029017</v>
      </c>
      <c r="AU436" s="30"/>
      <c r="AV436" s="32"/>
      <c r="AW436" s="30"/>
      <c r="AX436" s="32"/>
      <c r="AY436" s="30"/>
      <c r="AZ436" s="32"/>
      <c r="BA436" s="30"/>
      <c r="BB436" s="32"/>
      <c r="BC436" s="30"/>
      <c r="BD436" s="32"/>
      <c r="BE436" s="30"/>
    </row>
    <row r="437" spans="1:57" s="2" customFormat="1" x14ac:dyDescent="0.25">
      <c r="A437" s="10" t="s">
        <v>31</v>
      </c>
      <c r="B437" s="2">
        <v>9</v>
      </c>
      <c r="C437" s="2">
        <v>70</v>
      </c>
      <c r="D437" s="33">
        <v>0.52580497400049298</v>
      </c>
      <c r="E437" s="31">
        <v>0.58507553800154699</v>
      </c>
      <c r="F437" s="33">
        <v>0.68768503000137504</v>
      </c>
      <c r="G437" s="31">
        <v>0.76740424300078303</v>
      </c>
      <c r="H437" s="33">
        <v>0.85997253300047305</v>
      </c>
      <c r="I437" s="31">
        <v>0.92907065500003205</v>
      </c>
      <c r="J437" s="33">
        <v>1.3160689750002299</v>
      </c>
      <c r="K437" s="31">
        <v>1.38535022200085</v>
      </c>
      <c r="L437" s="33">
        <v>1.47825423500034</v>
      </c>
      <c r="M437" s="31">
        <v>1.5476880810001601</v>
      </c>
      <c r="N437" s="33">
        <v>1.6303067290009401</v>
      </c>
      <c r="O437" s="31">
        <v>1.7097207390015601</v>
      </c>
      <c r="P437" s="33">
        <v>1.97488173500096</v>
      </c>
      <c r="Q437" s="31">
        <v>2.0845414310006101</v>
      </c>
      <c r="R437" s="33">
        <v>2.4613459480005901</v>
      </c>
      <c r="S437" s="31">
        <v>2.5811384090011402</v>
      </c>
      <c r="T437" s="33">
        <v>2.90724858900102</v>
      </c>
      <c r="U437" s="31">
        <v>2.99859606200152</v>
      </c>
      <c r="V437" s="33"/>
      <c r="W437" s="31"/>
      <c r="X437" s="33"/>
      <c r="Y437" s="31"/>
      <c r="Z437" s="33"/>
      <c r="AA437" s="31"/>
      <c r="AB437" s="33"/>
      <c r="AC437" s="31"/>
      <c r="AD437" s="36">
        <f t="shared" si="101"/>
        <v>2.4727910880010269</v>
      </c>
      <c r="AE437" s="44">
        <f t="shared" si="95"/>
        <v>0.10260949199982805</v>
      </c>
      <c r="AF437" s="44">
        <f t="shared" si="96"/>
        <v>9.2568289999690023E-2</v>
      </c>
      <c r="AG437" s="44">
        <f t="shared" si="97"/>
        <v>0.38699832000019785</v>
      </c>
      <c r="AH437" s="44">
        <f t="shared" si="98"/>
        <v>9.2904012999490027E-2</v>
      </c>
      <c r="AI437" s="44">
        <f t="shared" si="99"/>
        <v>8.2618648000780004E-2</v>
      </c>
      <c r="AJ437" s="46">
        <f t="shared" si="100"/>
        <v>0.26516099599939991</v>
      </c>
      <c r="AK437" s="44">
        <f t="shared" si="102"/>
        <v>0.37680451699998008</v>
      </c>
      <c r="AL437" s="47">
        <f t="shared" si="106"/>
        <v>5.9270564001054016E-2</v>
      </c>
      <c r="AM437" s="47">
        <f t="shared" si="107"/>
        <v>7.9719212999407985E-2</v>
      </c>
      <c r="AN437" s="47">
        <f t="shared" si="108"/>
        <v>6.9098121999559003E-2</v>
      </c>
      <c r="AO437" s="47">
        <f t="shared" si="109"/>
        <v>6.9281247000620105E-2</v>
      </c>
      <c r="AP437" s="47">
        <f t="shared" si="110"/>
        <v>6.9433845999820054E-2</v>
      </c>
      <c r="AQ437" s="47">
        <f t="shared" si="111"/>
        <v>7.9414010000619983E-2</v>
      </c>
      <c r="AR437" s="47">
        <f t="shared" si="103"/>
        <v>0.10965969599965009</v>
      </c>
      <c r="AS437" s="47">
        <f t="shared" si="104"/>
        <v>0.11979246100055008</v>
      </c>
      <c r="AT437" s="47">
        <f t="shared" si="105"/>
        <v>9.1347473000499946E-2</v>
      </c>
      <c r="AU437" s="31"/>
      <c r="AV437" s="33"/>
      <c r="AW437" s="31"/>
      <c r="AX437" s="33"/>
      <c r="AY437" s="31"/>
      <c r="AZ437" s="33"/>
      <c r="BA437" s="31"/>
      <c r="BB437" s="33"/>
      <c r="BC437" s="31"/>
      <c r="BD437" s="33"/>
      <c r="BE437" s="31"/>
    </row>
    <row r="438" spans="1:57" s="2" customFormat="1" x14ac:dyDescent="0.25">
      <c r="A438" s="10" t="s">
        <v>31</v>
      </c>
      <c r="B438" s="2">
        <v>9</v>
      </c>
      <c r="C438" s="2">
        <v>71</v>
      </c>
      <c r="D438" s="32">
        <v>0.68969937499969003</v>
      </c>
      <c r="E438" s="30">
        <v>0.75876697699823104</v>
      </c>
      <c r="F438" s="32">
        <v>0.85118266499921402</v>
      </c>
      <c r="G438" s="30">
        <v>0.91106363499966303</v>
      </c>
      <c r="H438" s="32">
        <v>1.0235617279995399</v>
      </c>
      <c r="I438" s="30">
        <v>1.1031588579989999</v>
      </c>
      <c r="J438" s="32">
        <v>1.65237295899896</v>
      </c>
      <c r="K438" s="30">
        <v>1.73142072299924</v>
      </c>
      <c r="L438" s="32">
        <v>1.84443766299955</v>
      </c>
      <c r="M438" s="30">
        <v>1.9037997859995801</v>
      </c>
      <c r="N438" s="32">
        <v>2.0069891659986698</v>
      </c>
      <c r="O438" s="30">
        <v>2.0558217609996001</v>
      </c>
      <c r="P438" s="32">
        <v>3.3340759949987802</v>
      </c>
      <c r="Q438" s="30">
        <v>3.4040897289996699</v>
      </c>
      <c r="R438" s="32">
        <v>3.6281092619992701</v>
      </c>
      <c r="S438" s="30">
        <v>3.7378605219983001</v>
      </c>
      <c r="T438" s="32">
        <v>4.0841446669983199</v>
      </c>
      <c r="U438" s="30">
        <v>4.1634365929985497</v>
      </c>
      <c r="V438" s="32"/>
      <c r="W438" s="30"/>
      <c r="X438" s="32"/>
      <c r="Y438" s="30"/>
      <c r="Z438" s="32"/>
      <c r="AA438" s="30"/>
      <c r="AB438" s="32"/>
      <c r="AC438" s="30"/>
      <c r="AD438" s="36">
        <f t="shared" si="101"/>
        <v>3.4737372179988597</v>
      </c>
      <c r="AE438" s="44">
        <f t="shared" si="95"/>
        <v>9.2415688000982987E-2</v>
      </c>
      <c r="AF438" s="44">
        <f t="shared" si="96"/>
        <v>0.1124980929998769</v>
      </c>
      <c r="AG438" s="44">
        <f t="shared" si="97"/>
        <v>0.54921410099996004</v>
      </c>
      <c r="AH438" s="44">
        <f t="shared" si="98"/>
        <v>0.11301694000031004</v>
      </c>
      <c r="AI438" s="44">
        <f t="shared" si="99"/>
        <v>0.10318937999908973</v>
      </c>
      <c r="AJ438" s="46">
        <f t="shared" si="100"/>
        <v>1.27825423399918</v>
      </c>
      <c r="AK438" s="44">
        <f t="shared" si="102"/>
        <v>0.2240195329996002</v>
      </c>
      <c r="AL438" s="47">
        <f t="shared" si="106"/>
        <v>6.9067601998541006E-2</v>
      </c>
      <c r="AM438" s="47">
        <f t="shared" si="107"/>
        <v>5.9880970000449008E-2</v>
      </c>
      <c r="AN438" s="47">
        <f t="shared" si="108"/>
        <v>7.9597129999460003E-2</v>
      </c>
      <c r="AO438" s="47">
        <f t="shared" si="109"/>
        <v>7.9047764000280019E-2</v>
      </c>
      <c r="AP438" s="47">
        <f t="shared" si="110"/>
        <v>5.9362123000030076E-2</v>
      </c>
      <c r="AQ438" s="47">
        <f t="shared" si="111"/>
        <v>4.883259500093029E-2</v>
      </c>
      <c r="AR438" s="47">
        <f t="shared" si="103"/>
        <v>7.0013734000889727E-2</v>
      </c>
      <c r="AS438" s="47">
        <f t="shared" si="104"/>
        <v>0.10975125999903002</v>
      </c>
      <c r="AT438" s="47">
        <f t="shared" si="105"/>
        <v>7.9291926000229829E-2</v>
      </c>
      <c r="AU438" s="30"/>
      <c r="AV438" s="32"/>
      <c r="AW438" s="30"/>
      <c r="AX438" s="32"/>
      <c r="AY438" s="30"/>
      <c r="AZ438" s="32"/>
      <c r="BA438" s="30"/>
      <c r="BB438" s="32"/>
      <c r="BC438" s="30"/>
      <c r="BD438" s="32"/>
      <c r="BE438" s="30"/>
    </row>
    <row r="439" spans="1:57" s="2" customFormat="1" x14ac:dyDescent="0.25">
      <c r="A439" s="10" t="s">
        <v>31</v>
      </c>
      <c r="B439" s="2">
        <v>9</v>
      </c>
      <c r="C439" s="2">
        <v>72</v>
      </c>
      <c r="D439" s="33">
        <v>22.8561880020006</v>
      </c>
      <c r="E439" s="31">
        <v>22.913077977000199</v>
      </c>
      <c r="F439" s="33">
        <v>23.014710815999901</v>
      </c>
      <c r="G439" s="31">
        <v>23.093972224000002</v>
      </c>
      <c r="H439" s="33">
        <v>23.1869983190008</v>
      </c>
      <c r="I439" s="31">
        <v>23.2466656460001</v>
      </c>
      <c r="J439" s="33">
        <v>23.693819621999801</v>
      </c>
      <c r="K439" s="31">
        <v>23.793621238999499</v>
      </c>
      <c r="L439" s="33">
        <v>23.876239885999802</v>
      </c>
      <c r="M439" s="31">
        <v>23.976072024999599</v>
      </c>
      <c r="N439" s="33">
        <v>24.0589043149993</v>
      </c>
      <c r="O439" s="31">
        <v>24.168502972001001</v>
      </c>
      <c r="P439" s="33">
        <v>24.4539905350011</v>
      </c>
      <c r="Q439" s="31">
        <v>24.5941400850006</v>
      </c>
      <c r="R439" s="33">
        <v>24.900106817000001</v>
      </c>
      <c r="S439" s="31">
        <v>25.0202044830002</v>
      </c>
      <c r="T439" s="33">
        <v>25.325835491999801</v>
      </c>
      <c r="U439" s="31">
        <v>25.4254845070008</v>
      </c>
      <c r="V439" s="33"/>
      <c r="W439" s="31"/>
      <c r="X439" s="33"/>
      <c r="Y439" s="31"/>
      <c r="Z439" s="33"/>
      <c r="AA439" s="31"/>
      <c r="AB439" s="33"/>
      <c r="AC439" s="31"/>
      <c r="AD439" s="36">
        <f t="shared" si="101"/>
        <v>2.5692965050001995</v>
      </c>
      <c r="AE439" s="44">
        <f t="shared" si="95"/>
        <v>0.1016328389997021</v>
      </c>
      <c r="AF439" s="44">
        <f t="shared" si="96"/>
        <v>9.3026095000798392E-2</v>
      </c>
      <c r="AG439" s="44">
        <f t="shared" si="97"/>
        <v>0.44715397599970075</v>
      </c>
      <c r="AH439" s="44">
        <f t="shared" si="98"/>
        <v>8.2618647000302303E-2</v>
      </c>
      <c r="AI439" s="44">
        <f t="shared" si="99"/>
        <v>8.2832289999700492E-2</v>
      </c>
      <c r="AJ439" s="46">
        <f t="shared" si="100"/>
        <v>0.2854875630000997</v>
      </c>
      <c r="AK439" s="44">
        <f t="shared" si="102"/>
        <v>0.30596673199940128</v>
      </c>
      <c r="AL439" s="47">
        <f t="shared" si="106"/>
        <v>5.6889974999599247E-2</v>
      </c>
      <c r="AM439" s="47">
        <f t="shared" si="107"/>
        <v>7.9261408000100175E-2</v>
      </c>
      <c r="AN439" s="47">
        <f t="shared" si="108"/>
        <v>5.9667326999299775E-2</v>
      </c>
      <c r="AO439" s="47">
        <f t="shared" si="109"/>
        <v>9.9801616999698695E-2</v>
      </c>
      <c r="AP439" s="47">
        <f t="shared" si="110"/>
        <v>9.9832138999797593E-2</v>
      </c>
      <c r="AQ439" s="47">
        <f t="shared" si="111"/>
        <v>0.10959865700170113</v>
      </c>
      <c r="AR439" s="47">
        <f t="shared" si="103"/>
        <v>0.14014954999949936</v>
      </c>
      <c r="AS439" s="47">
        <f t="shared" si="104"/>
        <v>0.12009766600019844</v>
      </c>
      <c r="AT439" s="47">
        <f t="shared" si="105"/>
        <v>9.9649015000998986E-2</v>
      </c>
      <c r="AU439" s="31"/>
      <c r="AV439" s="33"/>
      <c r="AW439" s="31"/>
      <c r="AX439" s="33"/>
      <c r="AY439" s="31"/>
      <c r="AZ439" s="33"/>
      <c r="BA439" s="31"/>
      <c r="BB439" s="33"/>
      <c r="BC439" s="31"/>
      <c r="BD439" s="33"/>
      <c r="BE439" s="31"/>
    </row>
    <row r="440" spans="1:57" s="2" customFormat="1" x14ac:dyDescent="0.25">
      <c r="A440" s="10" t="s">
        <v>31</v>
      </c>
      <c r="B440" s="2">
        <v>9</v>
      </c>
      <c r="C440" s="2">
        <v>73</v>
      </c>
      <c r="D440" s="32">
        <v>0.47434762699958799</v>
      </c>
      <c r="E440" s="30">
        <v>0.55406683799992595</v>
      </c>
      <c r="F440" s="32">
        <v>0.64681825099978596</v>
      </c>
      <c r="G440" s="30">
        <v>0.71606897499987099</v>
      </c>
      <c r="H440" s="32">
        <v>0.80903403000047502</v>
      </c>
      <c r="I440" s="30">
        <v>0.90859148399977097</v>
      </c>
      <c r="J440" s="32">
        <v>1.21443613500014</v>
      </c>
      <c r="K440" s="30">
        <v>1.2840225840009201</v>
      </c>
      <c r="L440" s="32">
        <v>1.38684571799967</v>
      </c>
      <c r="M440" s="30">
        <v>1.44651304699982</v>
      </c>
      <c r="N440" s="32">
        <v>1.5489699360005</v>
      </c>
      <c r="O440" s="30">
        <v>1.6182511830011199</v>
      </c>
      <c r="P440" s="32">
        <v>1.95467724700029</v>
      </c>
      <c r="Q440" s="30">
        <v>2.05414313900109</v>
      </c>
      <c r="R440" s="32">
        <v>2.3102090629999998</v>
      </c>
      <c r="S440" s="30">
        <v>2.4087593460007999</v>
      </c>
      <c r="T440" s="32">
        <v>2.7148786800007598</v>
      </c>
      <c r="U440" s="30">
        <v>2.80433389100107</v>
      </c>
      <c r="V440" s="32"/>
      <c r="W440" s="30"/>
      <c r="X440" s="32"/>
      <c r="Y440" s="30"/>
      <c r="Z440" s="32"/>
      <c r="AA440" s="30"/>
      <c r="AB440" s="32"/>
      <c r="AC440" s="30"/>
      <c r="AD440" s="36">
        <f t="shared" si="101"/>
        <v>2.3299862640014819</v>
      </c>
      <c r="AE440" s="44">
        <f t="shared" si="95"/>
        <v>9.2751412999860006E-2</v>
      </c>
      <c r="AF440" s="44">
        <f t="shared" si="96"/>
        <v>9.2965055000604035E-2</v>
      </c>
      <c r="AG440" s="44">
        <f t="shared" si="97"/>
        <v>0.30584465100036906</v>
      </c>
      <c r="AH440" s="44">
        <f t="shared" si="98"/>
        <v>0.10282313399874998</v>
      </c>
      <c r="AI440" s="44">
        <f t="shared" si="99"/>
        <v>0.10245688900068006</v>
      </c>
      <c r="AJ440" s="46">
        <f t="shared" si="100"/>
        <v>0.33642606399917008</v>
      </c>
      <c r="AK440" s="44">
        <f t="shared" si="102"/>
        <v>0.25606592399890982</v>
      </c>
      <c r="AL440" s="47">
        <f t="shared" si="106"/>
        <v>7.9719211000337964E-2</v>
      </c>
      <c r="AM440" s="47">
        <f t="shared" si="107"/>
        <v>6.9250724000085029E-2</v>
      </c>
      <c r="AN440" s="47">
        <f t="shared" si="108"/>
        <v>9.9557453999295942E-2</v>
      </c>
      <c r="AO440" s="47">
        <f t="shared" si="109"/>
        <v>6.9586449000780037E-2</v>
      </c>
      <c r="AP440" s="47">
        <f t="shared" si="110"/>
        <v>5.9667329000149927E-2</v>
      </c>
      <c r="AQ440" s="47">
        <f t="shared" si="111"/>
        <v>6.9281247000619883E-2</v>
      </c>
      <c r="AR440" s="47">
        <f t="shared" si="103"/>
        <v>9.9465892000800027E-2</v>
      </c>
      <c r="AS440" s="47">
        <f t="shared" si="104"/>
        <v>9.8550283000800043E-2</v>
      </c>
      <c r="AT440" s="47">
        <f t="shared" si="105"/>
        <v>8.9455211000310175E-2</v>
      </c>
      <c r="AU440" s="30"/>
      <c r="AV440" s="32"/>
      <c r="AW440" s="30"/>
      <c r="AX440" s="32"/>
      <c r="AY440" s="30"/>
      <c r="AZ440" s="32"/>
      <c r="BA440" s="30"/>
      <c r="BB440" s="32"/>
      <c r="BC440" s="30"/>
      <c r="BD440" s="32"/>
      <c r="BE440" s="30"/>
    </row>
    <row r="441" spans="1:57" s="2" customFormat="1" x14ac:dyDescent="0.25">
      <c r="A441" s="10" t="s">
        <v>31</v>
      </c>
      <c r="B441" s="2">
        <v>9</v>
      </c>
      <c r="C441" s="2">
        <v>74</v>
      </c>
      <c r="D441" s="33">
        <v>0.45505875299932003</v>
      </c>
      <c r="E441" s="31">
        <v>0.51432931599993004</v>
      </c>
      <c r="F441" s="33">
        <v>0.61791545999949404</v>
      </c>
      <c r="G441" s="31">
        <v>0.656218526999509</v>
      </c>
      <c r="H441" s="33">
        <v>0.74878681599875496</v>
      </c>
      <c r="I441" s="31">
        <v>0.81855638699926203</v>
      </c>
      <c r="J441" s="33">
        <v>1.1543720440004099</v>
      </c>
      <c r="K441" s="31">
        <v>1.21458874000018</v>
      </c>
      <c r="L441" s="33">
        <v>1.3165267829990599</v>
      </c>
      <c r="M441" s="31">
        <v>1.36621394800022</v>
      </c>
      <c r="N441" s="33">
        <v>1.47862048000024</v>
      </c>
      <c r="O441" s="31">
        <v>1.54887837800015</v>
      </c>
      <c r="P441" s="33">
        <v>1.87398138400021</v>
      </c>
      <c r="Q441" s="31">
        <v>1.9634976359993701</v>
      </c>
      <c r="R441" s="33">
        <v>2.2795360910003999</v>
      </c>
      <c r="S441" s="31">
        <v>2.3795818709986598</v>
      </c>
      <c r="T441" s="33">
        <v>2.73740271799943</v>
      </c>
      <c r="U441" s="31">
        <v>2.8149549829995499</v>
      </c>
      <c r="V441" s="33"/>
      <c r="W441" s="31"/>
      <c r="X441" s="33"/>
      <c r="Y441" s="31"/>
      <c r="Z441" s="33"/>
      <c r="AA441" s="31"/>
      <c r="AB441" s="33"/>
      <c r="AC441" s="31"/>
      <c r="AD441" s="36">
        <f t="shared" si="101"/>
        <v>2.35989623000023</v>
      </c>
      <c r="AE441" s="44">
        <f t="shared" si="95"/>
        <v>0.10358614399956401</v>
      </c>
      <c r="AF441" s="44">
        <f t="shared" si="96"/>
        <v>9.2568288999245962E-2</v>
      </c>
      <c r="AG441" s="44">
        <f t="shared" si="97"/>
        <v>0.3358156570011479</v>
      </c>
      <c r="AH441" s="44">
        <f t="shared" si="98"/>
        <v>0.10193804299887987</v>
      </c>
      <c r="AI441" s="44">
        <f t="shared" si="99"/>
        <v>0.11240653200002004</v>
      </c>
      <c r="AJ441" s="46">
        <f t="shared" si="100"/>
        <v>0.32510300600005992</v>
      </c>
      <c r="AK441" s="44">
        <f t="shared" si="102"/>
        <v>0.31603845500102978</v>
      </c>
      <c r="AL441" s="47">
        <f t="shared" si="106"/>
        <v>5.927056300061001E-2</v>
      </c>
      <c r="AM441" s="47">
        <f t="shared" si="107"/>
        <v>3.8303067000014956E-2</v>
      </c>
      <c r="AN441" s="47">
        <f t="shared" si="108"/>
        <v>6.9769571000507069E-2</v>
      </c>
      <c r="AO441" s="47">
        <f t="shared" si="109"/>
        <v>6.0216695999770087E-2</v>
      </c>
      <c r="AP441" s="47">
        <f t="shared" si="110"/>
        <v>4.9687165001160105E-2</v>
      </c>
      <c r="AQ441" s="47">
        <f t="shared" si="111"/>
        <v>7.0257897999910002E-2</v>
      </c>
      <c r="AR441" s="47">
        <f t="shared" si="103"/>
        <v>8.9516251999160135E-2</v>
      </c>
      <c r="AS441" s="47">
        <f t="shared" si="104"/>
        <v>0.10004577999825992</v>
      </c>
      <c r="AT441" s="47">
        <f t="shared" si="105"/>
        <v>7.7552265000119913E-2</v>
      </c>
      <c r="AU441" s="31"/>
      <c r="AV441" s="33"/>
      <c r="AW441" s="31"/>
      <c r="AX441" s="33"/>
      <c r="AY441" s="31"/>
      <c r="AZ441" s="33"/>
      <c r="BA441" s="31"/>
      <c r="BB441" s="33"/>
      <c r="BC441" s="31"/>
      <c r="BD441" s="33"/>
      <c r="BE441" s="31"/>
    </row>
    <row r="442" spans="1:57" s="2" customFormat="1" x14ac:dyDescent="0.25">
      <c r="A442" s="10" t="s">
        <v>31</v>
      </c>
      <c r="B442" s="2">
        <v>9</v>
      </c>
      <c r="C442" s="2">
        <v>75</v>
      </c>
      <c r="D442" s="32">
        <v>0.40326568199998197</v>
      </c>
      <c r="E442" s="30">
        <v>0.47327941499861398</v>
      </c>
      <c r="F442" s="32">
        <v>0.61568747299861504</v>
      </c>
      <c r="G442" s="30">
        <v>0.63479322599960097</v>
      </c>
      <c r="H442" s="32">
        <v>0.72699526999895103</v>
      </c>
      <c r="I442" s="30">
        <v>0.79642911599876198</v>
      </c>
      <c r="J442" s="32">
        <v>1.16258202300014</v>
      </c>
      <c r="K442" s="30">
        <v>1.24303372599933</v>
      </c>
      <c r="L442" s="32">
        <v>1.3353578509995701</v>
      </c>
      <c r="M442" s="30">
        <v>1.40482221799902</v>
      </c>
      <c r="N442" s="32">
        <v>1.4974820689985699</v>
      </c>
      <c r="O442" s="30">
        <v>1.57714024099914</v>
      </c>
      <c r="P442" s="32">
        <v>1.9536395539998901</v>
      </c>
      <c r="Q442" s="30">
        <v>2.0341217770001001</v>
      </c>
      <c r="R442" s="32">
        <v>2.46049137799855</v>
      </c>
      <c r="S442" s="30">
        <v>2.5201892259992702</v>
      </c>
      <c r="T442" s="32">
        <v>2.9369143909989299</v>
      </c>
      <c r="U442" s="30">
        <v>3.0067144819986402</v>
      </c>
      <c r="V442" s="32"/>
      <c r="W442" s="30"/>
      <c r="X442" s="32"/>
      <c r="Y442" s="30"/>
      <c r="Z442" s="32"/>
      <c r="AA442" s="30"/>
      <c r="AB442" s="32"/>
      <c r="AC442" s="30"/>
      <c r="AD442" s="36">
        <f t="shared" si="101"/>
        <v>2.6034487999986582</v>
      </c>
      <c r="AE442" s="44">
        <f t="shared" si="95"/>
        <v>0.14240805800000106</v>
      </c>
      <c r="AF442" s="44">
        <f t="shared" si="96"/>
        <v>9.2202043999350058E-2</v>
      </c>
      <c r="AG442" s="44">
        <f t="shared" si="97"/>
        <v>0.36615290700137804</v>
      </c>
      <c r="AH442" s="44">
        <f t="shared" si="98"/>
        <v>9.2324125000240009E-2</v>
      </c>
      <c r="AI442" s="44">
        <f t="shared" si="99"/>
        <v>9.2659850999549986E-2</v>
      </c>
      <c r="AJ442" s="46">
        <f t="shared" si="100"/>
        <v>0.37649931300075012</v>
      </c>
      <c r="AK442" s="44">
        <f t="shared" si="102"/>
        <v>0.42636960099844989</v>
      </c>
      <c r="AL442" s="47">
        <f t="shared" si="106"/>
        <v>7.0013732998632006E-2</v>
      </c>
      <c r="AM442" s="47">
        <f t="shared" si="107"/>
        <v>1.9105753000985937E-2</v>
      </c>
      <c r="AN442" s="47">
        <f t="shared" si="108"/>
        <v>6.943384599981095E-2</v>
      </c>
      <c r="AO442" s="47">
        <f t="shared" si="109"/>
        <v>8.0451702999190022E-2</v>
      </c>
      <c r="AP442" s="47">
        <f t="shared" si="110"/>
        <v>6.9464366999449911E-2</v>
      </c>
      <c r="AQ442" s="47">
        <f t="shared" si="111"/>
        <v>7.9658172000570016E-2</v>
      </c>
      <c r="AR442" s="47">
        <f t="shared" si="103"/>
        <v>8.0482223000210018E-2</v>
      </c>
      <c r="AS442" s="47">
        <f t="shared" si="104"/>
        <v>5.9697848000720199E-2</v>
      </c>
      <c r="AT442" s="47">
        <f t="shared" si="105"/>
        <v>6.9800090999710296E-2</v>
      </c>
      <c r="AU442" s="30"/>
      <c r="AV442" s="32"/>
      <c r="AW442" s="30"/>
      <c r="AX442" s="32"/>
      <c r="AY442" s="30"/>
      <c r="AZ442" s="32"/>
      <c r="BA442" s="30"/>
      <c r="BB442" s="32"/>
      <c r="BC442" s="30"/>
      <c r="BD442" s="32"/>
      <c r="BE442" s="30"/>
    </row>
    <row r="443" spans="1:57" s="2" customFormat="1" x14ac:dyDescent="0.25">
      <c r="A443" s="10" t="s">
        <v>31</v>
      </c>
      <c r="B443" s="2">
        <v>9</v>
      </c>
      <c r="C443" s="2">
        <v>76</v>
      </c>
      <c r="D443" s="33">
        <v>0.50563100900035296</v>
      </c>
      <c r="E443" s="31">
        <v>0.57527849699908895</v>
      </c>
      <c r="F443" s="33">
        <v>0.667938348999086</v>
      </c>
      <c r="G443" s="31">
        <v>0.71674042300037399</v>
      </c>
      <c r="H443" s="33">
        <v>0.80976651799937804</v>
      </c>
      <c r="I443" s="31">
        <v>0.88960781199966699</v>
      </c>
      <c r="J443" s="33">
        <v>1.3671600779998601</v>
      </c>
      <c r="K443" s="31">
        <v>1.4463604440006701</v>
      </c>
      <c r="L443" s="33">
        <v>1.5433236680000799</v>
      </c>
      <c r="M443" s="31">
        <v>1.60909506999996</v>
      </c>
      <c r="N443" s="33">
        <v>1.70190752400048</v>
      </c>
      <c r="O443" s="31">
        <v>1.7813825720004299</v>
      </c>
      <c r="P443" s="33">
        <v>2.2693422850006701</v>
      </c>
      <c r="Q443" s="31">
        <v>2.3491530589999399</v>
      </c>
      <c r="R443" s="33">
        <v>2.7965206770004398</v>
      </c>
      <c r="S443" s="31">
        <v>2.8758431240003102</v>
      </c>
      <c r="T443" s="33">
        <v>3.3034030199996698</v>
      </c>
      <c r="U443" s="31">
        <v>3.3738440399993102</v>
      </c>
      <c r="V443" s="33"/>
      <c r="W443" s="31"/>
      <c r="X443" s="33"/>
      <c r="Y443" s="31"/>
      <c r="Z443" s="33"/>
      <c r="AA443" s="31"/>
      <c r="AB443" s="33"/>
      <c r="AC443" s="31">
        <v>3</v>
      </c>
      <c r="AD443" s="36">
        <f t="shared" si="101"/>
        <v>2.8682130309989571</v>
      </c>
      <c r="AE443" s="44">
        <f t="shared" si="95"/>
        <v>9.2659851999997045E-2</v>
      </c>
      <c r="AF443" s="44">
        <f t="shared" si="96"/>
        <v>9.302609499900405E-2</v>
      </c>
      <c r="AG443" s="44">
        <f t="shared" si="97"/>
        <v>0.47755226600019307</v>
      </c>
      <c r="AH443" s="44">
        <f t="shared" si="98"/>
        <v>9.696322399940982E-2</v>
      </c>
      <c r="AI443" s="44">
        <f t="shared" si="99"/>
        <v>9.2812454000519962E-2</v>
      </c>
      <c r="AJ443" s="46">
        <f t="shared" si="100"/>
        <v>0.48795971300024021</v>
      </c>
      <c r="AK443" s="44">
        <f t="shared" si="102"/>
        <v>0.44736761800049996</v>
      </c>
      <c r="AL443" s="47">
        <f t="shared" si="106"/>
        <v>6.9647487998735991E-2</v>
      </c>
      <c r="AM443" s="47">
        <f t="shared" si="107"/>
        <v>4.8802074001287998E-2</v>
      </c>
      <c r="AN443" s="47">
        <f t="shared" si="108"/>
        <v>7.9841294000288943E-2</v>
      </c>
      <c r="AO443" s="47">
        <f t="shared" si="109"/>
        <v>7.9200366000810041E-2</v>
      </c>
      <c r="AP443" s="47">
        <f t="shared" si="110"/>
        <v>6.5771401999880075E-2</v>
      </c>
      <c r="AQ443" s="47">
        <f t="shared" si="111"/>
        <v>7.9475047999949977E-2</v>
      </c>
      <c r="AR443" s="47">
        <f t="shared" si="103"/>
        <v>7.9810773999269724E-2</v>
      </c>
      <c r="AS443" s="47">
        <f t="shared" si="104"/>
        <v>7.9322446999870344E-2</v>
      </c>
      <c r="AT443" s="47">
        <f t="shared" si="105"/>
        <v>7.0441019999640364E-2</v>
      </c>
      <c r="AU443" s="31"/>
      <c r="AV443" s="33"/>
      <c r="AW443" s="31"/>
      <c r="AX443" s="33"/>
      <c r="AY443" s="31"/>
      <c r="AZ443" s="33"/>
      <c r="BA443" s="31"/>
      <c r="BB443" s="33"/>
      <c r="BC443" s="31"/>
      <c r="BD443" s="33"/>
      <c r="BE443" s="31"/>
    </row>
    <row r="444" spans="1:57" x14ac:dyDescent="0.25">
      <c r="A444" s="8" t="s">
        <v>32</v>
      </c>
      <c r="B444">
        <v>7</v>
      </c>
      <c r="C444">
        <v>77</v>
      </c>
      <c r="D444" s="32">
        <v>26.273859297998499</v>
      </c>
      <c r="E444" s="30">
        <v>26.339996944998301</v>
      </c>
      <c r="F444" s="32">
        <v>26.918907366998599</v>
      </c>
      <c r="G444" s="30">
        <v>26.957759801998598</v>
      </c>
      <c r="H444" s="32">
        <v>27.111399354998799</v>
      </c>
      <c r="I444" s="30">
        <v>27.160750797998801</v>
      </c>
      <c r="J444" s="32">
        <v>27.790508160998701</v>
      </c>
      <c r="K444" s="30">
        <v>27.839554398999098</v>
      </c>
      <c r="L444" s="32">
        <v>27.963192427998301</v>
      </c>
      <c r="M444" s="30">
        <v>28.0222188269999</v>
      </c>
      <c r="N444" s="32">
        <v>28.135022123999001</v>
      </c>
      <c r="O444" s="30">
        <v>28.184404085999599</v>
      </c>
      <c r="P444" s="32">
        <v>28.297268422998901</v>
      </c>
      <c r="Q444" s="30">
        <v>28.3463757019999</v>
      </c>
      <c r="R444" s="32"/>
      <c r="S444" s="30"/>
      <c r="T444" s="32"/>
      <c r="U444" s="30"/>
      <c r="V444" s="32"/>
      <c r="W444" s="30"/>
      <c r="X444" s="32"/>
      <c r="Y444" s="30"/>
      <c r="Z444" s="32"/>
      <c r="AA444" s="30"/>
      <c r="AB444" s="32"/>
      <c r="AC444" s="30">
        <v>1</v>
      </c>
      <c r="AD444" s="36">
        <f>Q444-D444</f>
        <v>2.0725164040014015</v>
      </c>
      <c r="AE444" s="44">
        <f t="shared" si="95"/>
        <v>0.5789104220002983</v>
      </c>
      <c r="AF444" s="44">
        <f t="shared" si="96"/>
        <v>0.15363955300020038</v>
      </c>
      <c r="AG444" s="44">
        <f t="shared" si="97"/>
        <v>0.62975736299990004</v>
      </c>
      <c r="AH444" s="44">
        <f t="shared" si="98"/>
        <v>0.12363802899920273</v>
      </c>
      <c r="AI444" s="44">
        <f t="shared" si="99"/>
        <v>0.11280329699910041</v>
      </c>
      <c r="AJ444" s="46">
        <f t="shared" si="100"/>
        <v>0.11286433699930143</v>
      </c>
      <c r="AK444" s="30"/>
      <c r="AL444" s="47">
        <f t="shared" si="106"/>
        <v>6.6137646999802513E-2</v>
      </c>
      <c r="AM444" s="47">
        <f t="shared" si="107"/>
        <v>3.8852434999999019E-2</v>
      </c>
      <c r="AN444" s="47">
        <f t="shared" si="108"/>
        <v>4.9351443000002604E-2</v>
      </c>
      <c r="AO444" s="47">
        <f t="shared" si="109"/>
        <v>4.9046238000396869E-2</v>
      </c>
      <c r="AP444" s="47">
        <f t="shared" si="110"/>
        <v>5.9026399001599117E-2</v>
      </c>
      <c r="AQ444" s="47">
        <f t="shared" si="111"/>
        <v>4.9381962000598634E-2</v>
      </c>
      <c r="AR444" s="47">
        <f t="shared" si="103"/>
        <v>4.9107279000999426E-2</v>
      </c>
      <c r="AS444" s="30"/>
      <c r="AT444" s="32"/>
      <c r="AU444" s="30"/>
      <c r="AV444" s="32"/>
      <c r="AW444" s="30"/>
      <c r="AX444" s="32"/>
      <c r="AY444" s="30"/>
      <c r="AZ444" s="32"/>
      <c r="BA444" s="30"/>
      <c r="BB444" s="32"/>
      <c r="BC444" s="30"/>
      <c r="BD444" s="32"/>
      <c r="BE444" s="30"/>
    </row>
    <row r="445" spans="1:57" x14ac:dyDescent="0.25">
      <c r="A445" s="8" t="s">
        <v>32</v>
      </c>
      <c r="B445">
        <v>7</v>
      </c>
      <c r="C445">
        <v>78</v>
      </c>
      <c r="D445" s="33">
        <v>0.57683503800035396</v>
      </c>
      <c r="E445" s="31">
        <v>0.636227682000026</v>
      </c>
      <c r="F445" s="33">
        <v>1.0632076910005701</v>
      </c>
      <c r="G445" s="31">
        <v>1.1024874100003199</v>
      </c>
      <c r="H445" s="33">
        <v>1.2253929500002401</v>
      </c>
      <c r="I445" s="31">
        <v>1.28487715499977</v>
      </c>
      <c r="J445" s="33">
        <v>1.7421944140005501</v>
      </c>
      <c r="K445" s="31">
        <v>1.7918815819994001</v>
      </c>
      <c r="L445" s="33">
        <v>1.9244620800000101</v>
      </c>
      <c r="M445" s="31">
        <v>1.9635891969992301</v>
      </c>
      <c r="N445" s="33">
        <v>2.0865557769993699</v>
      </c>
      <c r="O445" s="31">
        <v>2.1355409739990101</v>
      </c>
      <c r="P445" s="33">
        <v>2.2593316040001801</v>
      </c>
      <c r="Q445" s="31">
        <v>2.2981840369993698</v>
      </c>
      <c r="R445" s="33"/>
      <c r="S445" s="31"/>
      <c r="T445" s="33"/>
      <c r="U445" s="31"/>
      <c r="V445" s="33"/>
      <c r="W445" s="31"/>
      <c r="X445" s="33"/>
      <c r="Y445" s="31"/>
      <c r="Z445" s="33"/>
      <c r="AA445" s="31"/>
      <c r="AB445" s="33"/>
      <c r="AC445" s="31"/>
      <c r="AD445" s="36">
        <f t="shared" ref="AD445:AD493" si="112">Q445-D445</f>
        <v>1.7213489989990158</v>
      </c>
      <c r="AE445" s="44">
        <f t="shared" si="95"/>
        <v>0.42698000900054411</v>
      </c>
      <c r="AF445" s="44">
        <f t="shared" si="96"/>
        <v>0.12290553999992015</v>
      </c>
      <c r="AG445" s="44">
        <f t="shared" si="97"/>
        <v>0.45731725900078013</v>
      </c>
      <c r="AH445" s="44">
        <f t="shared" si="98"/>
        <v>0.13258049800061</v>
      </c>
      <c r="AI445" s="44">
        <f t="shared" si="99"/>
        <v>0.12296658000013982</v>
      </c>
      <c r="AJ445" s="46">
        <f t="shared" si="100"/>
        <v>0.12379063000116997</v>
      </c>
      <c r="AK445" s="31"/>
      <c r="AL445" s="47">
        <f t="shared" si="106"/>
        <v>5.9392643999672035E-2</v>
      </c>
      <c r="AM445" s="47">
        <f t="shared" si="107"/>
        <v>3.9279718999749802E-2</v>
      </c>
      <c r="AN445" s="47">
        <f t="shared" si="108"/>
        <v>5.9484204999529888E-2</v>
      </c>
      <c r="AO445" s="47">
        <f t="shared" si="109"/>
        <v>4.9687167998849979E-2</v>
      </c>
      <c r="AP445" s="47">
        <f t="shared" si="110"/>
        <v>3.9127116999220002E-2</v>
      </c>
      <c r="AQ445" s="47">
        <f t="shared" si="111"/>
        <v>4.8985196999640213E-2</v>
      </c>
      <c r="AR445" s="47">
        <f t="shared" si="103"/>
        <v>3.8852432999189723E-2</v>
      </c>
      <c r="AS445" s="30"/>
      <c r="AT445" s="32"/>
      <c r="AU445" s="31"/>
      <c r="AV445" s="33"/>
      <c r="AW445" s="31"/>
      <c r="AX445" s="33"/>
      <c r="AY445" s="31"/>
      <c r="AZ445" s="33"/>
      <c r="BA445" s="31"/>
      <c r="BB445" s="33"/>
      <c r="BC445" s="31"/>
      <c r="BD445" s="33"/>
      <c r="BE445" s="31"/>
    </row>
    <row r="446" spans="1:57" x14ac:dyDescent="0.25">
      <c r="A446" s="8" t="s">
        <v>32</v>
      </c>
      <c r="B446">
        <v>7</v>
      </c>
      <c r="C446">
        <v>79</v>
      </c>
      <c r="D446" s="32">
        <v>0.68795971300096403</v>
      </c>
      <c r="E446" s="30">
        <v>0.75708835700061095</v>
      </c>
      <c r="F446" s="32">
        <v>1.3561727460000801</v>
      </c>
      <c r="G446" s="30">
        <v>1.3951777809998001</v>
      </c>
      <c r="H446" s="32">
        <v>1.5184800870010799</v>
      </c>
      <c r="I446" s="30">
        <v>1.5574546019997699</v>
      </c>
      <c r="J446" s="32">
        <v>2.00488326000049</v>
      </c>
      <c r="K446" s="30">
        <v>2.0440408980011799</v>
      </c>
      <c r="L446" s="32">
        <v>2.1871509240008802</v>
      </c>
      <c r="M446" s="30">
        <v>2.2265832440007198</v>
      </c>
      <c r="N446" s="32">
        <v>2.3594689460005598</v>
      </c>
      <c r="O446" s="30">
        <v>2.3981382570000198</v>
      </c>
      <c r="P446" s="32">
        <v>2.5216847250012502</v>
      </c>
      <c r="Q446" s="30">
        <v>2.56026247500085</v>
      </c>
      <c r="R446" s="32"/>
      <c r="S446" s="30"/>
      <c r="T446" s="32"/>
      <c r="U446" s="30"/>
      <c r="V446" s="32"/>
      <c r="W446" s="30"/>
      <c r="X446" s="32"/>
      <c r="Y446" s="30"/>
      <c r="Z446" s="32"/>
      <c r="AA446" s="30"/>
      <c r="AB446" s="32"/>
      <c r="AC446" s="30"/>
      <c r="AD446" s="36">
        <f t="shared" si="112"/>
        <v>1.872302761999886</v>
      </c>
      <c r="AE446" s="44">
        <f t="shared" si="95"/>
        <v>0.59908438899946914</v>
      </c>
      <c r="AF446" s="44">
        <f t="shared" si="96"/>
        <v>0.12330230600127989</v>
      </c>
      <c r="AG446" s="44">
        <f t="shared" si="97"/>
        <v>0.44742865800072007</v>
      </c>
      <c r="AH446" s="44">
        <f t="shared" si="98"/>
        <v>0.14311002599970024</v>
      </c>
      <c r="AI446" s="44">
        <f t="shared" si="99"/>
        <v>0.13288570199983996</v>
      </c>
      <c r="AJ446" s="46">
        <f t="shared" si="100"/>
        <v>0.12354646800123037</v>
      </c>
      <c r="AK446" s="30"/>
      <c r="AL446" s="47">
        <f t="shared" si="106"/>
        <v>6.912864399964691E-2</v>
      </c>
      <c r="AM446" s="47">
        <f t="shared" si="107"/>
        <v>3.9005034999719967E-2</v>
      </c>
      <c r="AN446" s="47">
        <f t="shared" si="108"/>
        <v>3.897451499868998E-2</v>
      </c>
      <c r="AO446" s="47">
        <f t="shared" si="109"/>
        <v>3.9157638000689943E-2</v>
      </c>
      <c r="AP446" s="47">
        <f t="shared" si="110"/>
        <v>3.9432319999839649E-2</v>
      </c>
      <c r="AQ446" s="47">
        <f t="shared" si="111"/>
        <v>3.8669310999460027E-2</v>
      </c>
      <c r="AR446" s="47">
        <f t="shared" si="103"/>
        <v>3.8577749999599842E-2</v>
      </c>
      <c r="AS446" s="30"/>
      <c r="AT446" s="32"/>
      <c r="AU446" s="30"/>
      <c r="AV446" s="32"/>
      <c r="AW446" s="30"/>
      <c r="AX446" s="32"/>
      <c r="AY446" s="30"/>
      <c r="AZ446" s="32"/>
      <c r="BA446" s="30"/>
      <c r="BB446" s="32"/>
      <c r="BC446" s="30"/>
      <c r="BD446" s="32"/>
      <c r="BE446" s="30"/>
    </row>
    <row r="447" spans="1:57" x14ac:dyDescent="0.25">
      <c r="A447" s="8" t="s">
        <v>32</v>
      </c>
      <c r="B447">
        <v>7</v>
      </c>
      <c r="C447">
        <v>80</v>
      </c>
      <c r="D447" s="33">
        <v>0.56557302100009099</v>
      </c>
      <c r="E447" s="31">
        <v>0.64492598799915801</v>
      </c>
      <c r="F447" s="33">
        <v>1.17280634800044</v>
      </c>
      <c r="G447" s="31">
        <v>1.2322600339994001</v>
      </c>
      <c r="H447" s="33">
        <v>1.3653593790004299</v>
      </c>
      <c r="I447" s="31">
        <v>1.4142530150002099</v>
      </c>
      <c r="J447" s="33">
        <v>1.92250877500009</v>
      </c>
      <c r="K447" s="31">
        <v>1.9614222500003899</v>
      </c>
      <c r="L447" s="33">
        <v>2.10489851999955</v>
      </c>
      <c r="M447" s="31">
        <v>2.1540973600003701</v>
      </c>
      <c r="N447" s="33">
        <v>2.2873187860004598</v>
      </c>
      <c r="O447" s="31">
        <v>2.3363345029992999</v>
      </c>
      <c r="P447" s="33">
        <v>2.4797192120004099</v>
      </c>
      <c r="Q447" s="31">
        <v>2.5295895010003702</v>
      </c>
      <c r="R447" s="33"/>
      <c r="S447" s="31"/>
      <c r="T447" s="33"/>
      <c r="U447" s="31"/>
      <c r="V447" s="33"/>
      <c r="W447" s="31"/>
      <c r="X447" s="33"/>
      <c r="Y447" s="31"/>
      <c r="Z447" s="33"/>
      <c r="AA447" s="31"/>
      <c r="AB447" s="33"/>
      <c r="AC447" s="31"/>
      <c r="AD447" s="36">
        <f t="shared" si="112"/>
        <v>1.9640164800002791</v>
      </c>
      <c r="AE447" s="44">
        <f t="shared" si="95"/>
        <v>0.52788036000128202</v>
      </c>
      <c r="AF447" s="44">
        <f t="shared" si="96"/>
        <v>0.13309934500102982</v>
      </c>
      <c r="AG447" s="44">
        <f t="shared" si="97"/>
        <v>0.50825575999988004</v>
      </c>
      <c r="AH447" s="44">
        <f t="shared" si="98"/>
        <v>0.14347626999916008</v>
      </c>
      <c r="AI447" s="44">
        <f t="shared" si="99"/>
        <v>0.13322142600008968</v>
      </c>
      <c r="AJ447" s="46">
        <f t="shared" si="100"/>
        <v>0.14338470900111</v>
      </c>
      <c r="AK447" s="31"/>
      <c r="AL447" s="47">
        <f t="shared" si="106"/>
        <v>7.9352966999067021E-2</v>
      </c>
      <c r="AM447" s="47">
        <f t="shared" si="107"/>
        <v>5.945368599896006E-2</v>
      </c>
      <c r="AN447" s="47">
        <f t="shared" si="108"/>
        <v>4.8893635999780027E-2</v>
      </c>
      <c r="AO447" s="47">
        <f t="shared" si="109"/>
        <v>3.8913475000299957E-2</v>
      </c>
      <c r="AP447" s="47">
        <f t="shared" si="110"/>
        <v>4.9198840000820088E-2</v>
      </c>
      <c r="AQ447" s="47">
        <f t="shared" si="111"/>
        <v>4.9015716998840109E-2</v>
      </c>
      <c r="AR447" s="47">
        <f t="shared" si="103"/>
        <v>4.9870288999960266E-2</v>
      </c>
      <c r="AS447" s="30"/>
      <c r="AT447" s="32"/>
      <c r="AU447" s="31"/>
      <c r="AV447" s="33"/>
      <c r="AW447" s="31"/>
      <c r="AX447" s="33"/>
      <c r="AY447" s="31"/>
      <c r="AZ447" s="33"/>
      <c r="BA447" s="31"/>
      <c r="BB447" s="33"/>
      <c r="BC447" s="31"/>
      <c r="BD447" s="33"/>
      <c r="BE447" s="31"/>
    </row>
    <row r="448" spans="1:57" x14ac:dyDescent="0.25">
      <c r="A448" s="8" t="s">
        <v>32</v>
      </c>
      <c r="B448">
        <v>7</v>
      </c>
      <c r="C448">
        <v>81</v>
      </c>
      <c r="D448" s="32">
        <v>0.41571799099983697</v>
      </c>
      <c r="E448" s="30">
        <v>0.44468182399941703</v>
      </c>
      <c r="F448" s="32">
        <v>1.0437967339985299</v>
      </c>
      <c r="G448" s="30">
        <v>1.0826491669995399</v>
      </c>
      <c r="H448" s="32">
        <v>1.2259728369990599</v>
      </c>
      <c r="I448" s="30">
        <v>1.2654967189991999</v>
      </c>
      <c r="J448" s="32">
        <v>2.0669616969989799</v>
      </c>
      <c r="K448" s="30">
        <v>2.1163741789987398</v>
      </c>
      <c r="L448" s="32">
        <v>2.2796886919986701</v>
      </c>
      <c r="M448" s="30">
        <v>2.3187547689994901</v>
      </c>
      <c r="N448" s="32">
        <v>2.4518846319988299</v>
      </c>
      <c r="O448" s="30">
        <v>2.5014191979989802</v>
      </c>
      <c r="P448" s="32">
        <v>2.63613612199878</v>
      </c>
      <c r="Q448" s="30">
        <v>2.69366702299885</v>
      </c>
      <c r="R448" s="32"/>
      <c r="S448" s="30"/>
      <c r="T448" s="32"/>
      <c r="U448" s="30"/>
      <c r="V448" s="32"/>
      <c r="W448" s="30"/>
      <c r="X448" s="32"/>
      <c r="Y448" s="30"/>
      <c r="Z448" s="32"/>
      <c r="AA448" s="30"/>
      <c r="AB448" s="32"/>
      <c r="AC448" s="30"/>
      <c r="AD448" s="36">
        <f t="shared" si="112"/>
        <v>2.2779490319990128</v>
      </c>
      <c r="AE448" s="44">
        <f t="shared" si="95"/>
        <v>0.59911490999911288</v>
      </c>
      <c r="AF448" s="44">
        <f t="shared" si="96"/>
        <v>0.14332366999951995</v>
      </c>
      <c r="AG448" s="44">
        <f t="shared" si="97"/>
        <v>0.80146497799978</v>
      </c>
      <c r="AH448" s="44">
        <f t="shared" si="98"/>
        <v>0.16331451299993027</v>
      </c>
      <c r="AI448" s="44">
        <f t="shared" si="99"/>
        <v>0.13312986299933982</v>
      </c>
      <c r="AJ448" s="46">
        <f t="shared" si="100"/>
        <v>0.13471692399979984</v>
      </c>
      <c r="AK448" s="30"/>
      <c r="AL448" s="47">
        <f t="shared" si="106"/>
        <v>2.8963832999580053E-2</v>
      </c>
      <c r="AM448" s="47">
        <f t="shared" si="107"/>
        <v>3.8852433001010045E-2</v>
      </c>
      <c r="AN448" s="47">
        <f t="shared" si="108"/>
        <v>3.9523882000140009E-2</v>
      </c>
      <c r="AO448" s="47">
        <f t="shared" si="109"/>
        <v>4.9412481999759894E-2</v>
      </c>
      <c r="AP448" s="47">
        <f t="shared" si="110"/>
        <v>3.9066077000819988E-2</v>
      </c>
      <c r="AQ448" s="47">
        <f t="shared" si="111"/>
        <v>4.9534566000150271E-2</v>
      </c>
      <c r="AR448" s="47">
        <f t="shared" si="103"/>
        <v>5.7530901000069967E-2</v>
      </c>
      <c r="AS448" s="30"/>
      <c r="AT448" s="32"/>
      <c r="AU448" s="30"/>
      <c r="AV448" s="32"/>
      <c r="AW448" s="30"/>
      <c r="AX448" s="32"/>
      <c r="AY448" s="30"/>
      <c r="AZ448" s="32"/>
      <c r="BA448" s="30"/>
      <c r="BB448" s="32"/>
      <c r="BC448" s="30"/>
      <c r="BD448" s="32"/>
      <c r="BE448" s="30"/>
    </row>
    <row r="449" spans="1:57" x14ac:dyDescent="0.25">
      <c r="A449" s="8" t="s">
        <v>32</v>
      </c>
      <c r="B449">
        <v>7</v>
      </c>
      <c r="C449">
        <v>82</v>
      </c>
      <c r="D449" s="33">
        <v>0.86845719600023497</v>
      </c>
      <c r="E449" s="31">
        <v>0.90724858900102801</v>
      </c>
      <c r="F449" s="33">
        <v>1.39490309800021</v>
      </c>
      <c r="G449" s="31">
        <v>1.4340302170003201</v>
      </c>
      <c r="H449" s="33">
        <v>1.58696780300124</v>
      </c>
      <c r="I449" s="31">
        <v>1.6264306440007199</v>
      </c>
      <c r="J449" s="33">
        <v>2.1547077680006601</v>
      </c>
      <c r="K449" s="31">
        <v>2.1932549989996901</v>
      </c>
      <c r="L449" s="33">
        <v>2.3873950870001801</v>
      </c>
      <c r="M449" s="31">
        <v>2.42676636600117</v>
      </c>
      <c r="N449" s="33">
        <v>2.5899587980002199</v>
      </c>
      <c r="O449" s="31">
        <v>2.6291164350004599</v>
      </c>
      <c r="P449" s="33">
        <v>2.7722875030012801</v>
      </c>
      <c r="Q449" s="31">
        <v>2.8009461319998001</v>
      </c>
      <c r="R449" s="33"/>
      <c r="S449" s="31"/>
      <c r="T449" s="33"/>
      <c r="U449" s="31"/>
      <c r="V449" s="33"/>
      <c r="W449" s="31"/>
      <c r="X449" s="33"/>
      <c r="Y449" s="31"/>
      <c r="Z449" s="33"/>
      <c r="AA449" s="31"/>
      <c r="AB449" s="33"/>
      <c r="AC449" s="31"/>
      <c r="AD449" s="36">
        <f t="shared" si="112"/>
        <v>1.9324889359995652</v>
      </c>
      <c r="AE449" s="44">
        <f t="shared" si="95"/>
        <v>0.48765450899918195</v>
      </c>
      <c r="AF449" s="44">
        <f t="shared" si="96"/>
        <v>0.15293758600091989</v>
      </c>
      <c r="AG449" s="44">
        <f t="shared" si="97"/>
        <v>0.5282771239999402</v>
      </c>
      <c r="AH449" s="44">
        <f t="shared" si="98"/>
        <v>0.19414008800048999</v>
      </c>
      <c r="AI449" s="44">
        <f t="shared" si="99"/>
        <v>0.16319243199904987</v>
      </c>
      <c r="AJ449" s="46">
        <f t="shared" si="100"/>
        <v>0.14317106800082025</v>
      </c>
      <c r="AK449" s="31"/>
      <c r="AL449" s="47">
        <f t="shared" si="106"/>
        <v>3.879139300079304E-2</v>
      </c>
      <c r="AM449" s="47">
        <f t="shared" si="107"/>
        <v>3.9127119000110122E-2</v>
      </c>
      <c r="AN449" s="47">
        <f t="shared" si="108"/>
        <v>3.9462840999479942E-2</v>
      </c>
      <c r="AO449" s="47">
        <f t="shared" si="109"/>
        <v>3.8547230999030013E-2</v>
      </c>
      <c r="AP449" s="47">
        <f t="shared" si="110"/>
        <v>3.9371279000989912E-2</v>
      </c>
      <c r="AQ449" s="47">
        <f t="shared" si="111"/>
        <v>3.9157637000239998E-2</v>
      </c>
      <c r="AR449" s="47">
        <f t="shared" si="103"/>
        <v>2.8658628998520008E-2</v>
      </c>
      <c r="AS449" s="30"/>
      <c r="AT449" s="32"/>
      <c r="AU449" s="31"/>
      <c r="AV449" s="33"/>
      <c r="AW449" s="31"/>
      <c r="AX449" s="33"/>
      <c r="AY449" s="31"/>
      <c r="AZ449" s="33"/>
      <c r="BA449" s="31"/>
      <c r="BB449" s="33"/>
      <c r="BC449" s="31"/>
      <c r="BD449" s="33"/>
      <c r="BE449" s="31"/>
    </row>
    <row r="450" spans="1:57" x14ac:dyDescent="0.25">
      <c r="A450" s="8" t="s">
        <v>32</v>
      </c>
      <c r="B450">
        <v>7</v>
      </c>
      <c r="C450">
        <v>83</v>
      </c>
      <c r="D450" s="32">
        <v>0.55223561699858603</v>
      </c>
      <c r="E450" s="30">
        <v>0.57109720699918398</v>
      </c>
      <c r="F450" s="32">
        <v>1.1497939869986999</v>
      </c>
      <c r="G450" s="30">
        <v>1.1890126649996</v>
      </c>
      <c r="H450" s="32">
        <v>1.34176712999942</v>
      </c>
      <c r="I450" s="30">
        <v>1.37088356399908</v>
      </c>
      <c r="J450" s="32">
        <v>1.84858843199981</v>
      </c>
      <c r="K450" s="30">
        <v>1.8881428349995899</v>
      </c>
      <c r="L450" s="32">
        <v>2.0603692959994002</v>
      </c>
      <c r="M450" s="30">
        <v>2.1004120249999598</v>
      </c>
      <c r="N450" s="32">
        <v>2.2433084079984802</v>
      </c>
      <c r="O450" s="30">
        <v>2.2824355239990801</v>
      </c>
      <c r="P450" s="32">
        <v>2.4260033569989901</v>
      </c>
      <c r="Q450" s="30">
        <v>2.45453990499845</v>
      </c>
      <c r="R450" s="32"/>
      <c r="S450" s="30"/>
      <c r="T450" s="32"/>
      <c r="U450" s="30"/>
      <c r="V450" s="32"/>
      <c r="W450" s="30"/>
      <c r="X450" s="32"/>
      <c r="Y450" s="30"/>
      <c r="Z450" s="32"/>
      <c r="AA450" s="30"/>
      <c r="AB450" s="32"/>
      <c r="AC450" s="30"/>
      <c r="AD450" s="36">
        <f t="shared" si="112"/>
        <v>1.902304287999864</v>
      </c>
      <c r="AE450" s="44">
        <f t="shared" si="95"/>
        <v>0.57869677999951596</v>
      </c>
      <c r="AF450" s="44">
        <f t="shared" si="96"/>
        <v>0.15275446499982004</v>
      </c>
      <c r="AG450" s="44">
        <f t="shared" si="97"/>
        <v>0.47770486800073009</v>
      </c>
      <c r="AH450" s="44">
        <f t="shared" si="98"/>
        <v>0.17222646099981032</v>
      </c>
      <c r="AI450" s="44">
        <f t="shared" si="99"/>
        <v>0.14289638299852037</v>
      </c>
      <c r="AJ450" s="46">
        <f t="shared" si="100"/>
        <v>0.14356783299990994</v>
      </c>
      <c r="AK450" s="30"/>
      <c r="AL450" s="47">
        <f t="shared" si="106"/>
        <v>1.886159000059795E-2</v>
      </c>
      <c r="AM450" s="47">
        <f t="shared" si="107"/>
        <v>3.9218678000900065E-2</v>
      </c>
      <c r="AN450" s="47">
        <f t="shared" si="108"/>
        <v>2.9116433999659908E-2</v>
      </c>
      <c r="AO450" s="47">
        <f t="shared" si="109"/>
        <v>3.9554402999779859E-2</v>
      </c>
      <c r="AP450" s="47">
        <f t="shared" si="110"/>
        <v>4.0042729000559607E-2</v>
      </c>
      <c r="AQ450" s="47">
        <f t="shared" si="111"/>
        <v>3.9127116000599926E-2</v>
      </c>
      <c r="AR450" s="47">
        <f t="shared" si="103"/>
        <v>2.8536547999459927E-2</v>
      </c>
      <c r="AS450" s="30"/>
      <c r="AT450" s="32"/>
      <c r="AU450" s="30"/>
      <c r="AV450" s="32"/>
      <c r="AW450" s="30"/>
      <c r="AX450" s="32"/>
      <c r="AY450" s="30"/>
      <c r="AZ450" s="32"/>
      <c r="BA450" s="30"/>
      <c r="BB450" s="32"/>
      <c r="BC450" s="30"/>
      <c r="BD450" s="32"/>
      <c r="BE450" s="30"/>
    </row>
    <row r="451" spans="1:57" x14ac:dyDescent="0.25">
      <c r="A451" s="8" t="s">
        <v>32</v>
      </c>
      <c r="B451">
        <v>7</v>
      </c>
      <c r="C451">
        <v>84</v>
      </c>
      <c r="D451" s="33">
        <v>0.51155196099898603</v>
      </c>
      <c r="E451" s="31">
        <v>0.560720281000612</v>
      </c>
      <c r="F451" s="33">
        <v>1.06882344000041</v>
      </c>
      <c r="G451" s="31">
        <v>1.10724858799949</v>
      </c>
      <c r="H451" s="33">
        <v>1.2509385020002799</v>
      </c>
      <c r="I451" s="31">
        <v>1.2898519779991999</v>
      </c>
      <c r="J451" s="33">
        <v>1.8177018160003999</v>
      </c>
      <c r="K451" s="31">
        <v>1.8371738129990201</v>
      </c>
      <c r="L451" s="33">
        <v>2.0205707309996699</v>
      </c>
      <c r="M451" s="31">
        <v>2.06973905099948</v>
      </c>
      <c r="N451" s="33">
        <v>2.22331756499988</v>
      </c>
      <c r="O451" s="31">
        <v>2.2618647960007299</v>
      </c>
      <c r="P451" s="33">
        <v>2.3953303840007698</v>
      </c>
      <c r="Q451" s="31">
        <v>2.43494582700077</v>
      </c>
      <c r="R451" s="33"/>
      <c r="S451" s="31"/>
      <c r="T451" s="33"/>
      <c r="U451" s="31"/>
      <c r="V451" s="33"/>
      <c r="W451" s="31"/>
      <c r="X451" s="33"/>
      <c r="Y451" s="31"/>
      <c r="Z451" s="33"/>
      <c r="AA451" s="31"/>
      <c r="AB451" s="33"/>
      <c r="AC451" s="31"/>
      <c r="AD451" s="36">
        <f t="shared" si="112"/>
        <v>1.923393866001784</v>
      </c>
      <c r="AE451" s="44">
        <f t="shared" ref="AE451:AE514" si="113">F451-E451</f>
        <v>0.50810315899979797</v>
      </c>
      <c r="AF451" s="44">
        <f t="shared" ref="AF451:AF514" si="114">H451-G451</f>
        <v>0.1436899140007899</v>
      </c>
      <c r="AG451" s="44">
        <f t="shared" ref="AG451:AG514" si="115">J451-I451</f>
        <v>0.5278498380012</v>
      </c>
      <c r="AH451" s="44">
        <f t="shared" ref="AH451:AH514" si="116">L451-K451</f>
        <v>0.18339691800064983</v>
      </c>
      <c r="AI451" s="44">
        <f t="shared" ref="AI451:AI514" si="117">N451-M451</f>
        <v>0.15357851400040001</v>
      </c>
      <c r="AJ451" s="46">
        <f t="shared" si="100"/>
        <v>0.13346558800003994</v>
      </c>
      <c r="AK451" s="31"/>
      <c r="AL451" s="47">
        <f t="shared" si="106"/>
        <v>4.9168320001625965E-2</v>
      </c>
      <c r="AM451" s="47">
        <f t="shared" si="107"/>
        <v>3.8425147999080034E-2</v>
      </c>
      <c r="AN451" s="47">
        <f t="shared" si="108"/>
        <v>3.8913475998920033E-2</v>
      </c>
      <c r="AO451" s="47">
        <f t="shared" si="109"/>
        <v>1.9471996998620122E-2</v>
      </c>
      <c r="AP451" s="47">
        <f t="shared" si="110"/>
        <v>4.9168319999810084E-2</v>
      </c>
      <c r="AQ451" s="47">
        <f t="shared" si="111"/>
        <v>3.8547231000849891E-2</v>
      </c>
      <c r="AR451" s="47">
        <f t="shared" si="103"/>
        <v>3.9615443000000194E-2</v>
      </c>
      <c r="AS451" s="30"/>
      <c r="AT451" s="32"/>
      <c r="AU451" s="31"/>
      <c r="AV451" s="33"/>
      <c r="AW451" s="31"/>
      <c r="AX451" s="33"/>
      <c r="AY451" s="31"/>
      <c r="AZ451" s="33"/>
      <c r="BA451" s="31"/>
      <c r="BB451" s="33"/>
      <c r="BC451" s="31"/>
      <c r="BD451" s="33"/>
      <c r="BE451" s="31"/>
    </row>
    <row r="452" spans="1:57" x14ac:dyDescent="0.25">
      <c r="A452" s="8" t="s">
        <v>32</v>
      </c>
      <c r="B452">
        <v>7</v>
      </c>
      <c r="C452">
        <v>85</v>
      </c>
      <c r="D452" s="32">
        <v>0.53645658399909701</v>
      </c>
      <c r="E452" s="30">
        <v>0.57518693699967105</v>
      </c>
      <c r="F452" s="32">
        <v>1.1441171989990799</v>
      </c>
      <c r="G452" s="30">
        <v>1.19291927399899</v>
      </c>
      <c r="H452" s="32">
        <v>1.3160079359986401</v>
      </c>
      <c r="I452" s="30">
        <v>1.36566458099878</v>
      </c>
      <c r="J452" s="32">
        <v>1.8223714329997101</v>
      </c>
      <c r="K452" s="30">
        <v>1.86137646799943</v>
      </c>
      <c r="L452" s="32">
        <v>2.0248435819994399</v>
      </c>
      <c r="M452" s="30">
        <v>2.0547840679992002</v>
      </c>
      <c r="N452" s="32">
        <v>2.1971616049995601</v>
      </c>
      <c r="O452" s="30">
        <v>2.2360750799998601</v>
      </c>
      <c r="P452" s="32">
        <v>2.3900198379997102</v>
      </c>
      <c r="Q452" s="30">
        <v>2.4282923859991499</v>
      </c>
      <c r="R452" s="32"/>
      <c r="S452" s="30"/>
      <c r="T452" s="32"/>
      <c r="U452" s="30"/>
      <c r="V452" s="32"/>
      <c r="W452" s="30"/>
      <c r="X452" s="32"/>
      <c r="Y452" s="30"/>
      <c r="Z452" s="32"/>
      <c r="AA452" s="30"/>
      <c r="AB452" s="32"/>
      <c r="AC452" s="30"/>
      <c r="AD452" s="36">
        <f t="shared" si="112"/>
        <v>1.891835802000053</v>
      </c>
      <c r="AE452" s="44">
        <f t="shared" si="113"/>
        <v>0.56893026199940888</v>
      </c>
      <c r="AF452" s="44">
        <f t="shared" si="114"/>
        <v>0.12308866199965007</v>
      </c>
      <c r="AG452" s="44">
        <f t="shared" si="115"/>
        <v>0.45670685200093009</v>
      </c>
      <c r="AH452" s="44">
        <f t="shared" si="116"/>
        <v>0.16346711400000991</v>
      </c>
      <c r="AI452" s="44">
        <f t="shared" si="117"/>
        <v>0.14237753700035993</v>
      </c>
      <c r="AJ452" s="46">
        <f t="shared" si="100"/>
        <v>0.15394475799985008</v>
      </c>
      <c r="AK452" s="30"/>
      <c r="AL452" s="47">
        <f t="shared" si="106"/>
        <v>3.8730353000574036E-2</v>
      </c>
      <c r="AM452" s="47">
        <f t="shared" si="107"/>
        <v>4.8802074999910072E-2</v>
      </c>
      <c r="AN452" s="47">
        <f t="shared" si="108"/>
        <v>4.9656645000139887E-2</v>
      </c>
      <c r="AO452" s="47">
        <f t="shared" si="109"/>
        <v>3.9005034999719967E-2</v>
      </c>
      <c r="AP452" s="47">
        <f t="shared" si="110"/>
        <v>2.9940485999760291E-2</v>
      </c>
      <c r="AQ452" s="47">
        <f t="shared" si="111"/>
        <v>3.8913475000299957E-2</v>
      </c>
      <c r="AR452" s="47">
        <f t="shared" si="103"/>
        <v>3.8272547999439688E-2</v>
      </c>
      <c r="AS452" s="30"/>
      <c r="AT452" s="32"/>
      <c r="AU452" s="30"/>
      <c r="AV452" s="32"/>
      <c r="AW452" s="30"/>
      <c r="AX452" s="32"/>
      <c r="AY452" s="30"/>
      <c r="AZ452" s="32"/>
      <c r="BA452" s="30"/>
      <c r="BB452" s="32"/>
      <c r="BC452" s="30"/>
      <c r="BD452" s="32"/>
      <c r="BE452" s="30"/>
    </row>
    <row r="453" spans="1:57" x14ac:dyDescent="0.25">
      <c r="A453" s="8" t="s">
        <v>32</v>
      </c>
      <c r="B453">
        <v>7</v>
      </c>
      <c r="C453">
        <v>86</v>
      </c>
      <c r="D453" s="33">
        <v>0.56627498700072398</v>
      </c>
      <c r="E453" s="31">
        <v>0.58641843400073401</v>
      </c>
      <c r="F453" s="33">
        <v>1.16471844800071</v>
      </c>
      <c r="G453" s="31">
        <v>1.19282771100006</v>
      </c>
      <c r="H453" s="33">
        <v>1.3562948260005201</v>
      </c>
      <c r="I453" s="31">
        <v>1.39502517800065</v>
      </c>
      <c r="J453" s="33">
        <v>2.0044254530002901</v>
      </c>
      <c r="K453" s="31">
        <v>2.05325804899985</v>
      </c>
      <c r="L453" s="33">
        <v>2.2068976030004701</v>
      </c>
      <c r="M453" s="31">
        <v>2.2562490460004399</v>
      </c>
      <c r="N453" s="33">
        <v>2.4095833960000101</v>
      </c>
      <c r="O453" s="31">
        <v>2.4692202030000701</v>
      </c>
      <c r="P453" s="33">
        <v>2.6229207979995399</v>
      </c>
      <c r="Q453" s="31">
        <v>2.66143750800074</v>
      </c>
      <c r="R453" s="33"/>
      <c r="S453" s="31"/>
      <c r="T453" s="33"/>
      <c r="U453" s="31"/>
      <c r="V453" s="33"/>
      <c r="W453" s="31"/>
      <c r="X453" s="33"/>
      <c r="Y453" s="31"/>
      <c r="Z453" s="33"/>
      <c r="AA453" s="31"/>
      <c r="AB453" s="33"/>
      <c r="AC453" s="31"/>
      <c r="AD453" s="36">
        <f t="shared" si="112"/>
        <v>2.0951625210000158</v>
      </c>
      <c r="AE453" s="44">
        <f t="shared" si="113"/>
        <v>0.57830001399997599</v>
      </c>
      <c r="AF453" s="44">
        <f t="shared" si="114"/>
        <v>0.16346711500046007</v>
      </c>
      <c r="AG453" s="44">
        <f t="shared" si="115"/>
        <v>0.60940027499964011</v>
      </c>
      <c r="AH453" s="44">
        <f t="shared" si="116"/>
        <v>0.15363955400062013</v>
      </c>
      <c r="AI453" s="44">
        <f t="shared" si="117"/>
        <v>0.1533343499995703</v>
      </c>
      <c r="AJ453" s="46">
        <f t="shared" si="100"/>
        <v>0.15370059499946986</v>
      </c>
      <c r="AK453" s="31"/>
      <c r="AL453" s="47">
        <f t="shared" si="106"/>
        <v>2.0143447000010029E-2</v>
      </c>
      <c r="AM453" s="47">
        <f t="shared" si="107"/>
        <v>2.8109262999350015E-2</v>
      </c>
      <c r="AN453" s="47">
        <f t="shared" si="108"/>
        <v>3.8730352000129864E-2</v>
      </c>
      <c r="AO453" s="47">
        <f t="shared" si="109"/>
        <v>4.8832595999559913E-2</v>
      </c>
      <c r="AP453" s="47">
        <f t="shared" si="110"/>
        <v>4.9351442999969741E-2</v>
      </c>
      <c r="AQ453" s="47">
        <f t="shared" si="111"/>
        <v>5.963680700005991E-2</v>
      </c>
      <c r="AR453" s="47">
        <f t="shared" si="103"/>
        <v>3.851671000120005E-2</v>
      </c>
      <c r="AS453" s="30"/>
      <c r="AT453" s="32"/>
      <c r="AU453" s="31"/>
      <c r="AV453" s="33"/>
      <c r="AW453" s="31"/>
      <c r="AX453" s="33"/>
      <c r="AY453" s="31"/>
      <c r="AZ453" s="33"/>
      <c r="BA453" s="31"/>
      <c r="BB453" s="33"/>
      <c r="BC453" s="31"/>
      <c r="BD453" s="33"/>
      <c r="BE453" s="31"/>
    </row>
    <row r="454" spans="1:57" x14ac:dyDescent="0.25">
      <c r="A454" s="8" t="s">
        <v>32</v>
      </c>
      <c r="B454">
        <v>7</v>
      </c>
      <c r="C454">
        <v>87</v>
      </c>
      <c r="D454" s="32">
        <v>0.45331908999833098</v>
      </c>
      <c r="E454" s="30">
        <v>0.49235464699995601</v>
      </c>
      <c r="F454" s="32">
        <v>0.99005035799927998</v>
      </c>
      <c r="G454" s="30">
        <v>1.0391576369984199</v>
      </c>
      <c r="H454" s="32">
        <v>1.1621242169985599</v>
      </c>
      <c r="I454" s="30">
        <v>1.21178086299914</v>
      </c>
      <c r="J454" s="32">
        <v>1.74961086599978</v>
      </c>
      <c r="K454" s="30">
        <v>1.7989623069988701</v>
      </c>
      <c r="L454" s="32">
        <v>1.9622462979987101</v>
      </c>
      <c r="M454" s="30">
        <v>2.00173966199872</v>
      </c>
      <c r="N454" s="32">
        <v>2.1344727599989701</v>
      </c>
      <c r="O454" s="30">
        <v>2.1837021199989901</v>
      </c>
      <c r="P454" s="32">
        <v>2.3170151079993899</v>
      </c>
      <c r="Q454" s="30">
        <v>2.3561422249986199</v>
      </c>
      <c r="R454" s="32"/>
      <c r="S454" s="30"/>
      <c r="T454" s="32"/>
      <c r="U454" s="30"/>
      <c r="V454" s="32"/>
      <c r="W454" s="30"/>
      <c r="X454" s="32"/>
      <c r="Y454" s="30"/>
      <c r="Z454" s="32"/>
      <c r="AA454" s="30"/>
      <c r="AB454" s="32"/>
      <c r="AC454" s="30"/>
      <c r="AD454" s="36">
        <f t="shared" si="112"/>
        <v>1.9028231350002889</v>
      </c>
      <c r="AE454" s="44">
        <f t="shared" si="113"/>
        <v>0.49769571099932397</v>
      </c>
      <c r="AF454" s="44">
        <f t="shared" si="114"/>
        <v>0.12296658000014005</v>
      </c>
      <c r="AG454" s="44">
        <f t="shared" si="115"/>
        <v>0.53783000300063999</v>
      </c>
      <c r="AH454" s="44">
        <f t="shared" si="116"/>
        <v>0.16328399099984003</v>
      </c>
      <c r="AI454" s="44">
        <f t="shared" si="117"/>
        <v>0.13273309800025013</v>
      </c>
      <c r="AJ454" s="46">
        <f t="shared" si="100"/>
        <v>0.13331298800039981</v>
      </c>
      <c r="AK454" s="30"/>
      <c r="AL454" s="47">
        <f t="shared" si="106"/>
        <v>3.9035557001625032E-2</v>
      </c>
      <c r="AM454" s="47">
        <f t="shared" si="107"/>
        <v>4.9107278999139914E-2</v>
      </c>
      <c r="AN454" s="47">
        <f t="shared" si="108"/>
        <v>4.9656646000580063E-2</v>
      </c>
      <c r="AO454" s="47">
        <f t="shared" si="109"/>
        <v>4.9351440999090057E-2</v>
      </c>
      <c r="AP454" s="47">
        <f t="shared" si="110"/>
        <v>3.9493364000009912E-2</v>
      </c>
      <c r="AQ454" s="47">
        <f t="shared" si="111"/>
        <v>4.9229360000019984E-2</v>
      </c>
      <c r="AR454" s="47">
        <f t="shared" si="103"/>
        <v>3.9127116999229994E-2</v>
      </c>
      <c r="AS454" s="30"/>
      <c r="AT454" s="32"/>
      <c r="AU454" s="30"/>
      <c r="AV454" s="32"/>
      <c r="AW454" s="30"/>
      <c r="AX454" s="32"/>
      <c r="AY454" s="30"/>
      <c r="AZ454" s="32"/>
      <c r="BA454" s="30"/>
      <c r="BB454" s="32"/>
      <c r="BC454" s="30"/>
      <c r="BD454" s="32"/>
      <c r="BE454" s="30"/>
    </row>
    <row r="455" spans="1:57" x14ac:dyDescent="0.25">
      <c r="A455" s="8" t="s">
        <v>32</v>
      </c>
      <c r="B455">
        <v>7</v>
      </c>
      <c r="C455">
        <v>88</v>
      </c>
      <c r="D455" s="33">
        <v>0.50547840699982705</v>
      </c>
      <c r="E455" s="31">
        <v>0.54448344299998996</v>
      </c>
      <c r="F455" s="33">
        <v>1.0622005199984399</v>
      </c>
      <c r="G455" s="31">
        <v>1.1112162369990899</v>
      </c>
      <c r="H455" s="33">
        <v>1.2647642309984799</v>
      </c>
      <c r="I455" s="31">
        <v>1.3044407139987</v>
      </c>
      <c r="J455" s="33">
        <v>1.9439951169988401</v>
      </c>
      <c r="K455" s="31">
        <v>2.0041812909985302</v>
      </c>
      <c r="L455" s="33">
        <v>2.1457042579986498</v>
      </c>
      <c r="M455" s="31">
        <v>2.19468945599874</v>
      </c>
      <c r="N455" s="33">
        <v>2.32781931999852</v>
      </c>
      <c r="O455" s="31">
        <v>2.37750648600012</v>
      </c>
      <c r="P455" s="33">
        <v>2.5001983829988599</v>
      </c>
      <c r="Q455" s="31">
        <v>2.5391423769997301</v>
      </c>
      <c r="R455" s="33"/>
      <c r="S455" s="31"/>
      <c r="T455" s="33"/>
      <c r="U455" s="31"/>
      <c r="V455" s="33"/>
      <c r="W455" s="31"/>
      <c r="X455" s="33"/>
      <c r="Y455" s="31"/>
      <c r="Z455" s="33"/>
      <c r="AA455" s="31"/>
      <c r="AB455" s="33"/>
      <c r="AC455" s="31"/>
      <c r="AD455" s="36">
        <f t="shared" si="112"/>
        <v>2.0336639699999033</v>
      </c>
      <c r="AE455" s="44">
        <f t="shared" si="113"/>
        <v>0.51771707699844993</v>
      </c>
      <c r="AF455" s="44">
        <f t="shared" si="114"/>
        <v>0.15354799399939001</v>
      </c>
      <c r="AG455" s="44">
        <f t="shared" si="115"/>
        <v>0.6395544030001401</v>
      </c>
      <c r="AH455" s="44">
        <f t="shared" si="116"/>
        <v>0.14152296700011968</v>
      </c>
      <c r="AI455" s="44">
        <f t="shared" si="117"/>
        <v>0.13312986399978</v>
      </c>
      <c r="AJ455" s="46">
        <f t="shared" si="100"/>
        <v>0.12269189699873984</v>
      </c>
      <c r="AK455" s="31"/>
      <c r="AL455" s="47">
        <f t="shared" si="106"/>
        <v>3.9005036000162918E-2</v>
      </c>
      <c r="AM455" s="47">
        <f t="shared" si="107"/>
        <v>4.9015717000649994E-2</v>
      </c>
      <c r="AN455" s="47">
        <f t="shared" si="108"/>
        <v>3.9676483000220086E-2</v>
      </c>
      <c r="AO455" s="47">
        <f t="shared" si="109"/>
        <v>6.0186173999690062E-2</v>
      </c>
      <c r="AP455" s="47">
        <f t="shared" si="110"/>
        <v>4.8985198000090158E-2</v>
      </c>
      <c r="AQ455" s="47">
        <f t="shared" si="111"/>
        <v>4.9687166001600058E-2</v>
      </c>
      <c r="AR455" s="47">
        <f t="shared" si="103"/>
        <v>3.894399400087023E-2</v>
      </c>
      <c r="AS455" s="30"/>
      <c r="AT455" s="32"/>
      <c r="AU455" s="31"/>
      <c r="AV455" s="33"/>
      <c r="AW455" s="31"/>
      <c r="AX455" s="33"/>
      <c r="AY455" s="31"/>
      <c r="AZ455" s="33"/>
      <c r="BA455" s="31"/>
      <c r="BB455" s="33"/>
      <c r="BC455" s="31"/>
      <c r="BD455" s="33"/>
      <c r="BE455" s="31"/>
    </row>
    <row r="456" spans="1:57" x14ac:dyDescent="0.25">
      <c r="A456" s="8" t="s">
        <v>32</v>
      </c>
      <c r="B456">
        <v>7</v>
      </c>
      <c r="C456">
        <v>89</v>
      </c>
      <c r="D456" s="32">
        <v>0.81944147699868997</v>
      </c>
      <c r="E456" s="30">
        <v>0.86870135699973605</v>
      </c>
      <c r="F456" s="32">
        <v>0.98144361199956598</v>
      </c>
      <c r="G456" s="30">
        <v>1.03067297399866</v>
      </c>
      <c r="H456" s="32">
        <v>1.1434762699991501</v>
      </c>
      <c r="I456" s="30">
        <v>1.18257286599873</v>
      </c>
      <c r="J456" s="32">
        <v>2.1967343199994498</v>
      </c>
      <c r="K456" s="30">
        <v>2.2559438409989498</v>
      </c>
      <c r="L456" s="32">
        <v>2.3689912999998302</v>
      </c>
      <c r="M456" s="30">
        <v>2.4281703029992001</v>
      </c>
      <c r="N456" s="32">
        <v>2.5410956809992</v>
      </c>
      <c r="O456" s="30">
        <v>2.6010987329991599</v>
      </c>
      <c r="P456" s="32">
        <v>2.7133526629986502</v>
      </c>
      <c r="Q456" s="30">
        <v>2.7622157779987901</v>
      </c>
      <c r="R456" s="32"/>
      <c r="S456" s="30"/>
      <c r="T456" s="32"/>
      <c r="U456" s="30"/>
      <c r="V456" s="32"/>
      <c r="W456" s="30"/>
      <c r="X456" s="32"/>
      <c r="Y456" s="30"/>
      <c r="Z456" s="32"/>
      <c r="AA456" s="30"/>
      <c r="AB456" s="32"/>
      <c r="AC456" s="30"/>
      <c r="AD456" s="36">
        <f t="shared" si="112"/>
        <v>1.9427743010001002</v>
      </c>
      <c r="AE456" s="44">
        <f t="shared" si="113"/>
        <v>0.11274225499982993</v>
      </c>
      <c r="AF456" s="44">
        <f t="shared" si="114"/>
        <v>0.11280329600049011</v>
      </c>
      <c r="AG456" s="44">
        <f t="shared" si="115"/>
        <v>1.0141614540007198</v>
      </c>
      <c r="AH456" s="44">
        <f t="shared" si="116"/>
        <v>0.11304745900088031</v>
      </c>
      <c r="AI456" s="44">
        <f t="shared" si="117"/>
        <v>0.11292537799999991</v>
      </c>
      <c r="AJ456" s="46">
        <f t="shared" si="100"/>
        <v>0.11225392999949024</v>
      </c>
      <c r="AK456" s="30"/>
      <c r="AL456" s="47">
        <f t="shared" si="106"/>
        <v>4.9259880001046086E-2</v>
      </c>
      <c r="AM456" s="47">
        <f t="shared" si="107"/>
        <v>4.9229361999094001E-2</v>
      </c>
      <c r="AN456" s="47">
        <f t="shared" si="108"/>
        <v>3.9096595999579931E-2</v>
      </c>
      <c r="AO456" s="47">
        <f t="shared" si="109"/>
        <v>5.9209520999500054E-2</v>
      </c>
      <c r="AP456" s="47">
        <f t="shared" si="110"/>
        <v>5.9179002999369956E-2</v>
      </c>
      <c r="AQ456" s="47">
        <f t="shared" si="111"/>
        <v>6.0003051999959922E-2</v>
      </c>
      <c r="AR456" s="47">
        <f t="shared" si="103"/>
        <v>4.8863115000139956E-2</v>
      </c>
      <c r="AS456" s="30"/>
      <c r="AT456" s="32"/>
      <c r="AU456" s="30"/>
      <c r="AV456" s="32"/>
      <c r="AW456" s="30"/>
      <c r="AX456" s="32"/>
      <c r="AY456" s="30"/>
      <c r="AZ456" s="32"/>
      <c r="BA456" s="30"/>
      <c r="BB456" s="32"/>
      <c r="BC456" s="30"/>
      <c r="BD456" s="32"/>
      <c r="BE456" s="30"/>
    </row>
    <row r="457" spans="1:57" x14ac:dyDescent="0.25">
      <c r="A457" s="8" t="s">
        <v>32</v>
      </c>
      <c r="B457">
        <v>7</v>
      </c>
      <c r="C457">
        <v>90</v>
      </c>
      <c r="D457" s="33">
        <v>0.536365023999678</v>
      </c>
      <c r="E457" s="31">
        <v>0.56508469499931302</v>
      </c>
      <c r="F457" s="33">
        <v>1.1541584009992201</v>
      </c>
      <c r="G457" s="31">
        <v>1.20326568199925</v>
      </c>
      <c r="H457" s="33">
        <v>1.3664275920000299</v>
      </c>
      <c r="I457" s="31">
        <v>1.40570731099978</v>
      </c>
      <c r="J457" s="33">
        <v>1.9638333589991801</v>
      </c>
      <c r="K457" s="31">
        <v>2.0332366870006799</v>
      </c>
      <c r="L457" s="33">
        <v>2.1765298339996599</v>
      </c>
      <c r="M457" s="31">
        <v>2.2256065929996098</v>
      </c>
      <c r="N457" s="33">
        <v>2.36883870100064</v>
      </c>
      <c r="O457" s="31">
        <v>2.4181291019995101</v>
      </c>
      <c r="P457" s="33">
        <v>2.5511368839997801</v>
      </c>
      <c r="Q457" s="31">
        <v>2.5901113990003002</v>
      </c>
      <c r="R457" s="33"/>
      <c r="S457" s="31"/>
      <c r="T457" s="33"/>
      <c r="U457" s="31"/>
      <c r="V457" s="33"/>
      <c r="W457" s="31"/>
      <c r="X457" s="33"/>
      <c r="Y457" s="31"/>
      <c r="Z457" s="33"/>
      <c r="AA457" s="31"/>
      <c r="AB457" s="33"/>
      <c r="AC457" s="31"/>
      <c r="AD457" s="36">
        <f t="shared" si="112"/>
        <v>2.053746375000622</v>
      </c>
      <c r="AE457" s="44">
        <f t="shared" si="113"/>
        <v>0.58907370599990705</v>
      </c>
      <c r="AF457" s="44">
        <f t="shared" si="114"/>
        <v>0.16316191000077995</v>
      </c>
      <c r="AG457" s="44">
        <f t="shared" si="115"/>
        <v>0.55812604799940013</v>
      </c>
      <c r="AH457" s="44">
        <f t="shared" si="116"/>
        <v>0.14329314699897999</v>
      </c>
      <c r="AI457" s="44">
        <f t="shared" si="117"/>
        <v>0.14323210800103015</v>
      </c>
      <c r="AJ457" s="46">
        <f t="shared" si="100"/>
        <v>0.13300778200026997</v>
      </c>
      <c r="AK457" s="31"/>
      <c r="AL457" s="47">
        <f t="shared" si="106"/>
        <v>2.8719670999635016E-2</v>
      </c>
      <c r="AM457" s="47">
        <f t="shared" si="107"/>
        <v>4.9107281000029923E-2</v>
      </c>
      <c r="AN457" s="47">
        <f t="shared" si="108"/>
        <v>3.9279718999750024E-2</v>
      </c>
      <c r="AO457" s="47">
        <f t="shared" si="109"/>
        <v>6.9403328001499842E-2</v>
      </c>
      <c r="AP457" s="47">
        <f t="shared" si="110"/>
        <v>4.9076758999949899E-2</v>
      </c>
      <c r="AQ457" s="47">
        <f t="shared" si="111"/>
        <v>4.9290400998870165E-2</v>
      </c>
      <c r="AR457" s="47">
        <f t="shared" si="103"/>
        <v>3.8974515000520071E-2</v>
      </c>
      <c r="AS457" s="30"/>
      <c r="AT457" s="32"/>
      <c r="AU457" s="31"/>
      <c r="AV457" s="33"/>
      <c r="AW457" s="31"/>
      <c r="AX457" s="33"/>
      <c r="AY457" s="31"/>
      <c r="AZ457" s="33"/>
      <c r="BA457" s="31"/>
      <c r="BB457" s="33"/>
      <c r="BC457" s="31"/>
      <c r="BD457" s="33"/>
      <c r="BE457" s="31"/>
    </row>
    <row r="458" spans="1:57" x14ac:dyDescent="0.25">
      <c r="A458" s="8" t="s">
        <v>32</v>
      </c>
      <c r="B458">
        <v>7</v>
      </c>
      <c r="C458">
        <v>91</v>
      </c>
      <c r="D458" s="32">
        <v>0.46509995400083398</v>
      </c>
      <c r="E458" s="30">
        <v>0.51500076299998898</v>
      </c>
      <c r="F458" s="32">
        <v>1.1126812140009801</v>
      </c>
      <c r="G458" s="30">
        <v>1.1618190139997699</v>
      </c>
      <c r="H458" s="32">
        <v>1.30477643800077</v>
      </c>
      <c r="I458" s="30">
        <v>1.3542499619998101</v>
      </c>
      <c r="J458" s="32">
        <v>1.93273309899996</v>
      </c>
      <c r="K458" s="30">
        <v>1.9816572569998201</v>
      </c>
      <c r="L458" s="32">
        <v>2.1452159320015198</v>
      </c>
      <c r="M458" s="30">
        <v>2.1943537309998602</v>
      </c>
      <c r="N458" s="32">
        <v>2.34781016200031</v>
      </c>
      <c r="O458" s="30">
        <v>2.3883717380012901</v>
      </c>
      <c r="P458" s="32">
        <v>2.5506485570003798</v>
      </c>
      <c r="Q458" s="30">
        <v>2.5700900339997999</v>
      </c>
      <c r="R458" s="32"/>
      <c r="S458" s="30"/>
      <c r="T458" s="32"/>
      <c r="U458" s="30"/>
      <c r="V458" s="32"/>
      <c r="W458" s="30"/>
      <c r="X458" s="32"/>
      <c r="Y458" s="30"/>
      <c r="Z458" s="32"/>
      <c r="AA458" s="30"/>
      <c r="AB458" s="32"/>
      <c r="AC458" s="30"/>
      <c r="AD458" s="36">
        <f t="shared" si="112"/>
        <v>2.104990079998966</v>
      </c>
      <c r="AE458" s="44">
        <f t="shared" si="113"/>
        <v>0.5976804510009911</v>
      </c>
      <c r="AF458" s="44">
        <f t="shared" si="114"/>
        <v>0.14295742400100009</v>
      </c>
      <c r="AG458" s="44">
        <f t="shared" si="115"/>
        <v>0.57848313700014997</v>
      </c>
      <c r="AH458" s="44">
        <f t="shared" si="116"/>
        <v>0.16355867500169974</v>
      </c>
      <c r="AI458" s="44">
        <f t="shared" si="117"/>
        <v>0.15345643100044981</v>
      </c>
      <c r="AJ458" s="46">
        <f t="shared" si="100"/>
        <v>0.16227681899908974</v>
      </c>
      <c r="AK458" s="30"/>
      <c r="AL458" s="47">
        <f t="shared" si="106"/>
        <v>4.9900808999155E-2</v>
      </c>
      <c r="AM458" s="47">
        <f t="shared" si="107"/>
        <v>4.9137799998789866E-2</v>
      </c>
      <c r="AN458" s="47">
        <f t="shared" si="108"/>
        <v>4.9473523999040037E-2</v>
      </c>
      <c r="AO458" s="47">
        <f t="shared" si="109"/>
        <v>4.8924157999860052E-2</v>
      </c>
      <c r="AP458" s="47">
        <f t="shared" si="110"/>
        <v>4.9137798998340365E-2</v>
      </c>
      <c r="AQ458" s="47">
        <f t="shared" si="111"/>
        <v>4.0561576000980093E-2</v>
      </c>
      <c r="AR458" s="47">
        <f t="shared" si="103"/>
        <v>1.9441476999420004E-2</v>
      </c>
      <c r="AS458" s="30"/>
      <c r="AT458" s="32"/>
      <c r="AU458" s="30"/>
      <c r="AV458" s="32"/>
      <c r="AW458" s="30"/>
      <c r="AX458" s="32"/>
      <c r="AY458" s="30"/>
      <c r="AZ458" s="32"/>
      <c r="BA458" s="30"/>
      <c r="BB458" s="32"/>
      <c r="BC458" s="30"/>
      <c r="BD458" s="32"/>
      <c r="BE458" s="30"/>
    </row>
    <row r="459" spans="1:57" x14ac:dyDescent="0.25">
      <c r="A459" s="8" t="s">
        <v>32</v>
      </c>
      <c r="B459">
        <v>7</v>
      </c>
      <c r="C459">
        <v>92</v>
      </c>
      <c r="D459" s="33">
        <v>0.97179917600078602</v>
      </c>
      <c r="E459" s="31">
        <v>1.01062109100166</v>
      </c>
      <c r="F459" s="33">
        <v>1.6708072650017101</v>
      </c>
      <c r="G459" s="31">
        <v>1.7098428200006299</v>
      </c>
      <c r="H459" s="33">
        <v>1.8627193660013199</v>
      </c>
      <c r="I459" s="31">
        <v>1.9019990850010799</v>
      </c>
      <c r="J459" s="33">
        <v>2.7036166640009398</v>
      </c>
      <c r="K459" s="31">
        <v>2.76261254300152</v>
      </c>
      <c r="L459" s="33">
        <v>2.9159163750009598</v>
      </c>
      <c r="M459" s="31">
        <v>2.95504349200018</v>
      </c>
      <c r="N459" s="33">
        <v>3.0779795510006802</v>
      </c>
      <c r="O459" s="31">
        <v>3.1377384410006899</v>
      </c>
      <c r="P459" s="33">
        <v>3.24019533099999</v>
      </c>
      <c r="Q459" s="31">
        <v>3.268915001001</v>
      </c>
      <c r="R459" s="33"/>
      <c r="S459" s="31"/>
      <c r="T459" s="33"/>
      <c r="U459" s="31"/>
      <c r="V459" s="33"/>
      <c r="W459" s="31"/>
      <c r="X459" s="33"/>
      <c r="Y459" s="31"/>
      <c r="Z459" s="33"/>
      <c r="AA459" s="31"/>
      <c r="AB459" s="33"/>
      <c r="AC459" s="31"/>
      <c r="AD459" s="36">
        <f t="shared" si="112"/>
        <v>2.2971158250002137</v>
      </c>
      <c r="AE459" s="44">
        <f t="shared" si="113"/>
        <v>0.66018617400005009</v>
      </c>
      <c r="AF459" s="44">
        <f t="shared" si="114"/>
        <v>0.15287654600069001</v>
      </c>
      <c r="AG459" s="44">
        <f t="shared" si="115"/>
        <v>0.80161757899985986</v>
      </c>
      <c r="AH459" s="44">
        <f t="shared" si="116"/>
        <v>0.15330383199943975</v>
      </c>
      <c r="AI459" s="44">
        <f t="shared" si="117"/>
        <v>0.1229360590005002</v>
      </c>
      <c r="AJ459" s="46">
        <f t="shared" si="100"/>
        <v>0.10245688999930014</v>
      </c>
      <c r="AK459" s="31"/>
      <c r="AL459" s="47">
        <f t="shared" si="106"/>
        <v>3.8821915000873952E-2</v>
      </c>
      <c r="AM459" s="47">
        <f t="shared" si="107"/>
        <v>3.9035554998919864E-2</v>
      </c>
      <c r="AN459" s="47">
        <f t="shared" si="108"/>
        <v>3.9279718999760016E-2</v>
      </c>
      <c r="AO459" s="47">
        <f t="shared" si="109"/>
        <v>5.8995879000580231E-2</v>
      </c>
      <c r="AP459" s="47">
        <f t="shared" si="110"/>
        <v>3.9127116999220224E-2</v>
      </c>
      <c r="AQ459" s="47">
        <f t="shared" si="111"/>
        <v>5.9758890000009668E-2</v>
      </c>
      <c r="AR459" s="47">
        <f t="shared" si="103"/>
        <v>2.8719670001009945E-2</v>
      </c>
      <c r="AS459" s="30"/>
      <c r="AT459" s="32"/>
      <c r="AU459" s="31"/>
      <c r="AV459" s="33"/>
      <c r="AW459" s="31"/>
      <c r="AX459" s="33"/>
      <c r="AY459" s="31"/>
      <c r="AZ459" s="33"/>
      <c r="BA459" s="31"/>
      <c r="BB459" s="33"/>
      <c r="BC459" s="31"/>
      <c r="BD459" s="33"/>
      <c r="BE459" s="31"/>
    </row>
    <row r="460" spans="1:57" x14ac:dyDescent="0.25">
      <c r="A460" s="8" t="s">
        <v>32</v>
      </c>
      <c r="B460">
        <v>7</v>
      </c>
      <c r="C460">
        <v>93</v>
      </c>
      <c r="D460" s="32">
        <v>0.69586448900008602</v>
      </c>
      <c r="E460" s="30">
        <v>0.74509385000055695</v>
      </c>
      <c r="F460" s="32">
        <v>1.3743323650014601</v>
      </c>
      <c r="G460" s="30">
        <v>1.4232565240017701</v>
      </c>
      <c r="H460" s="32">
        <v>1.56679383400114</v>
      </c>
      <c r="I460" s="30">
        <v>1.60592095000174</v>
      </c>
      <c r="J460" s="32">
        <v>2.1442697990005399</v>
      </c>
      <c r="K460" s="30">
        <v>2.1938654040004599</v>
      </c>
      <c r="L460" s="32">
        <v>2.35577598100098</v>
      </c>
      <c r="M460" s="30">
        <v>2.4057378300003598</v>
      </c>
      <c r="N460" s="32">
        <v>2.5490309760007199</v>
      </c>
      <c r="O460" s="30">
        <v>2.5886464210016098</v>
      </c>
      <c r="P460" s="32">
        <v>2.7210132750005802</v>
      </c>
      <c r="Q460" s="30">
        <v>2.7601403920016301</v>
      </c>
      <c r="R460" s="32"/>
      <c r="S460" s="30"/>
      <c r="T460" s="32"/>
      <c r="U460" s="30"/>
      <c r="V460" s="32"/>
      <c r="W460" s="30"/>
      <c r="X460" s="32"/>
      <c r="Y460" s="30"/>
      <c r="Z460" s="32"/>
      <c r="AA460" s="30"/>
      <c r="AB460" s="32"/>
      <c r="AC460" s="30"/>
      <c r="AD460" s="36">
        <f t="shared" si="112"/>
        <v>2.0642759030015441</v>
      </c>
      <c r="AE460" s="44">
        <f t="shared" si="113"/>
        <v>0.62923851500090311</v>
      </c>
      <c r="AF460" s="44">
        <f t="shared" si="114"/>
        <v>0.14353730999936998</v>
      </c>
      <c r="AG460" s="44">
        <f t="shared" si="115"/>
        <v>0.53834884899879998</v>
      </c>
      <c r="AH460" s="44">
        <f t="shared" si="116"/>
        <v>0.16191057700052003</v>
      </c>
      <c r="AI460" s="44">
        <f t="shared" si="117"/>
        <v>0.14329314600036014</v>
      </c>
      <c r="AJ460" s="46">
        <f t="shared" si="100"/>
        <v>0.13236685399897041</v>
      </c>
      <c r="AK460" s="30"/>
      <c r="AL460" s="47">
        <f t="shared" si="106"/>
        <v>4.9229361000470928E-2</v>
      </c>
      <c r="AM460" s="47">
        <f t="shared" si="107"/>
        <v>4.8924159000309997E-2</v>
      </c>
      <c r="AN460" s="47">
        <f t="shared" si="108"/>
        <v>3.9127116000599926E-2</v>
      </c>
      <c r="AO460" s="47">
        <f t="shared" si="109"/>
        <v>4.9595604999919995E-2</v>
      </c>
      <c r="AP460" s="47">
        <f t="shared" si="110"/>
        <v>4.9961848999379832E-2</v>
      </c>
      <c r="AQ460" s="47">
        <f t="shared" si="111"/>
        <v>3.9615445000889871E-2</v>
      </c>
      <c r="AR460" s="47">
        <f t="shared" si="103"/>
        <v>3.9127117001049871E-2</v>
      </c>
      <c r="AS460" s="30"/>
      <c r="AT460" s="32"/>
      <c r="AU460" s="30"/>
      <c r="AV460" s="32"/>
      <c r="AW460" s="30"/>
      <c r="AX460" s="32"/>
      <c r="AY460" s="30"/>
      <c r="AZ460" s="32"/>
      <c r="BA460" s="30"/>
      <c r="BB460" s="32"/>
      <c r="BC460" s="30"/>
      <c r="BD460" s="32"/>
      <c r="BE460" s="30"/>
    </row>
    <row r="461" spans="1:57" x14ac:dyDescent="0.25">
      <c r="A461" s="8" t="s">
        <v>32</v>
      </c>
      <c r="B461">
        <v>7</v>
      </c>
      <c r="C461">
        <v>94</v>
      </c>
      <c r="D461" s="33">
        <v>0.42456889999994002</v>
      </c>
      <c r="E461" s="31">
        <v>0.47373721899930299</v>
      </c>
      <c r="F461" s="33">
        <v>1.07211963999907</v>
      </c>
      <c r="G461" s="31">
        <v>1.1116740439993</v>
      </c>
      <c r="H461" s="33">
        <v>1.2746223109988899</v>
      </c>
      <c r="I461" s="31">
        <v>1.29375858399907</v>
      </c>
      <c r="J461" s="33">
        <v>1.8628109259989201</v>
      </c>
      <c r="K461" s="31">
        <v>1.91170456299914</v>
      </c>
      <c r="L461" s="33">
        <v>2.0851213179994299</v>
      </c>
      <c r="M461" s="31">
        <v>2.1140546329988799</v>
      </c>
      <c r="N461" s="33">
        <v>2.2877155509995601</v>
      </c>
      <c r="O461" s="31">
        <v>2.30709598700013</v>
      </c>
      <c r="P461" s="33">
        <v>2.4803906599991001</v>
      </c>
      <c r="Q461" s="31">
        <v>2.5091103309987299</v>
      </c>
      <c r="R461" s="33"/>
      <c r="S461" s="31"/>
      <c r="T461" s="33"/>
      <c r="U461" s="31"/>
      <c r="V461" s="33"/>
      <c r="W461" s="31"/>
      <c r="X461" s="33"/>
      <c r="Y461" s="31"/>
      <c r="Z461" s="33"/>
      <c r="AA461" s="31"/>
      <c r="AB461" s="33"/>
      <c r="AC461" s="31"/>
      <c r="AD461" s="36">
        <f t="shared" si="112"/>
        <v>2.0845414309987897</v>
      </c>
      <c r="AE461" s="44">
        <f t="shared" si="113"/>
        <v>0.59838242099976702</v>
      </c>
      <c r="AF461" s="44">
        <f t="shared" si="114"/>
        <v>0.16294826699958986</v>
      </c>
      <c r="AG461" s="44">
        <f t="shared" si="115"/>
        <v>0.56905234199985011</v>
      </c>
      <c r="AH461" s="44">
        <f t="shared" si="116"/>
        <v>0.17341675500028986</v>
      </c>
      <c r="AI461" s="44">
        <f t="shared" si="117"/>
        <v>0.17366091800068029</v>
      </c>
      <c r="AJ461" s="46">
        <f t="shared" si="100"/>
        <v>0.17329467299897017</v>
      </c>
      <c r="AK461" s="31"/>
      <c r="AL461" s="47">
        <f t="shared" si="106"/>
        <v>4.916831899936297E-2</v>
      </c>
      <c r="AM461" s="47">
        <f t="shared" si="107"/>
        <v>3.9554404000230026E-2</v>
      </c>
      <c r="AN461" s="47">
        <f t="shared" si="108"/>
        <v>1.913627300018006E-2</v>
      </c>
      <c r="AO461" s="47">
        <f t="shared" si="109"/>
        <v>4.889363700021998E-2</v>
      </c>
      <c r="AP461" s="47">
        <f t="shared" si="110"/>
        <v>2.8933314999449955E-2</v>
      </c>
      <c r="AQ461" s="47">
        <f t="shared" si="111"/>
        <v>1.9380436000569823E-2</v>
      </c>
      <c r="AR461" s="47">
        <f t="shared" si="103"/>
        <v>2.8719670999629798E-2</v>
      </c>
      <c r="AS461" s="30"/>
      <c r="AT461" s="32"/>
      <c r="AU461" s="31"/>
      <c r="AV461" s="33"/>
      <c r="AW461" s="31"/>
      <c r="AX461" s="33"/>
      <c r="AY461" s="31"/>
      <c r="AZ461" s="33"/>
      <c r="BA461" s="31"/>
      <c r="BB461" s="33"/>
      <c r="BC461" s="31"/>
      <c r="BD461" s="33"/>
      <c r="BE461" s="31"/>
    </row>
    <row r="462" spans="1:57" x14ac:dyDescent="0.25">
      <c r="A462" s="8" t="s">
        <v>32</v>
      </c>
      <c r="B462">
        <v>7</v>
      </c>
      <c r="C462">
        <v>95</v>
      </c>
      <c r="D462" s="32">
        <v>0.62740729399956696</v>
      </c>
      <c r="E462" s="30">
        <v>0.66857927599994504</v>
      </c>
      <c r="F462" s="32">
        <v>1.23488478499893</v>
      </c>
      <c r="G462" s="30">
        <v>1.2735846169998599</v>
      </c>
      <c r="H462" s="32">
        <v>1.42670532400006</v>
      </c>
      <c r="I462" s="30">
        <v>1.4956813669996301</v>
      </c>
      <c r="J462" s="32">
        <v>2.1757363029992098</v>
      </c>
      <c r="K462" s="30">
        <v>2.2350679069986601</v>
      </c>
      <c r="L462" s="32">
        <v>2.3877308099999901</v>
      </c>
      <c r="M462" s="30">
        <v>2.4372653739992498</v>
      </c>
      <c r="N462" s="32">
        <v>2.5602624740004098</v>
      </c>
      <c r="O462" s="30">
        <v>2.6093697529995499</v>
      </c>
      <c r="P462" s="32">
        <v>2.7325499759990599</v>
      </c>
      <c r="Q462" s="30">
        <v>2.77152449099958</v>
      </c>
      <c r="R462" s="32"/>
      <c r="S462" s="30"/>
      <c r="T462" s="32"/>
      <c r="U462" s="30"/>
      <c r="V462" s="32"/>
      <c r="W462" s="30"/>
      <c r="X462" s="32"/>
      <c r="Y462" s="30"/>
      <c r="Z462" s="32"/>
      <c r="AA462" s="30"/>
      <c r="AB462" s="32"/>
      <c r="AC462" s="30"/>
      <c r="AD462" s="36">
        <f t="shared" si="112"/>
        <v>2.1441171970000132</v>
      </c>
      <c r="AE462" s="44">
        <f t="shared" si="113"/>
        <v>0.56630550899898491</v>
      </c>
      <c r="AF462" s="44">
        <f t="shared" si="114"/>
        <v>0.15312070700020008</v>
      </c>
      <c r="AG462" s="44">
        <f t="shared" si="115"/>
        <v>0.68005493599957978</v>
      </c>
      <c r="AH462" s="44">
        <f t="shared" si="116"/>
        <v>0.15266290300133001</v>
      </c>
      <c r="AI462" s="44">
        <f t="shared" si="117"/>
        <v>0.12299710000116004</v>
      </c>
      <c r="AJ462" s="46">
        <f t="shared" si="100"/>
        <v>0.12318022299951004</v>
      </c>
      <c r="AK462" s="30"/>
      <c r="AL462" s="47">
        <f t="shared" si="106"/>
        <v>4.1171982000378082E-2</v>
      </c>
      <c r="AM462" s="47">
        <f t="shared" si="107"/>
        <v>3.8699832000929968E-2</v>
      </c>
      <c r="AN462" s="47">
        <f t="shared" si="108"/>
        <v>6.8976042999570053E-2</v>
      </c>
      <c r="AO462" s="47">
        <f t="shared" si="109"/>
        <v>5.9331603999450255E-2</v>
      </c>
      <c r="AP462" s="47">
        <f t="shared" si="110"/>
        <v>4.9534563999259706E-2</v>
      </c>
      <c r="AQ462" s="47">
        <f t="shared" si="111"/>
        <v>4.9107278999140025E-2</v>
      </c>
      <c r="AR462" s="47">
        <f t="shared" si="103"/>
        <v>3.8974515000520071E-2</v>
      </c>
      <c r="AS462" s="30"/>
      <c r="AT462" s="32"/>
      <c r="AU462" s="30"/>
      <c r="AV462" s="32"/>
      <c r="AW462" s="30"/>
      <c r="AX462" s="32"/>
      <c r="AY462" s="30"/>
      <c r="AZ462" s="32"/>
      <c r="BA462" s="30"/>
      <c r="BB462" s="32"/>
      <c r="BC462" s="30"/>
      <c r="BD462" s="32"/>
      <c r="BE462" s="30"/>
    </row>
    <row r="463" spans="1:57" x14ac:dyDescent="0.25">
      <c r="A463" s="8" t="s">
        <v>32</v>
      </c>
      <c r="B463">
        <v>7</v>
      </c>
      <c r="C463">
        <v>96</v>
      </c>
      <c r="D463" s="33">
        <v>0.51353578599992</v>
      </c>
      <c r="E463" s="31">
        <v>0.55251030099861898</v>
      </c>
      <c r="F463" s="33">
        <v>1.16139172899966</v>
      </c>
      <c r="G463" s="31">
        <v>1.2106210899983101</v>
      </c>
      <c r="H463" s="33">
        <v>1.3435983519993799</v>
      </c>
      <c r="I463" s="31">
        <v>1.39249198799916</v>
      </c>
      <c r="J463" s="33">
        <v>1.8802380599991</v>
      </c>
      <c r="K463" s="31">
        <v>1.9032198999993799</v>
      </c>
      <c r="L463" s="33">
        <v>2.06250572299904</v>
      </c>
      <c r="M463" s="31">
        <v>2.1118571639999502</v>
      </c>
      <c r="N463" s="33">
        <v>2.2346406229989899</v>
      </c>
      <c r="O463" s="31">
        <v>2.2837173809984899</v>
      </c>
      <c r="P463" s="33">
        <v>2.3968869219988802</v>
      </c>
      <c r="Q463" s="31">
        <v>2.4473676179986699</v>
      </c>
      <c r="R463" s="33"/>
      <c r="S463" s="31"/>
      <c r="T463" s="33"/>
      <c r="U463" s="31"/>
      <c r="V463" s="33"/>
      <c r="W463" s="31"/>
      <c r="X463" s="33"/>
      <c r="Y463" s="31"/>
      <c r="Z463" s="33"/>
      <c r="AA463" s="31"/>
      <c r="AB463" s="33"/>
      <c r="AC463" s="31"/>
      <c r="AD463" s="36">
        <f t="shared" si="112"/>
        <v>1.93383183199875</v>
      </c>
      <c r="AE463" s="44">
        <f t="shared" si="113"/>
        <v>0.60888142800104106</v>
      </c>
      <c r="AF463" s="44">
        <f t="shared" si="114"/>
        <v>0.13297726200106985</v>
      </c>
      <c r="AG463" s="44">
        <f t="shared" si="115"/>
        <v>0.48774607199994002</v>
      </c>
      <c r="AH463" s="44">
        <f t="shared" si="116"/>
        <v>0.1592858229996601</v>
      </c>
      <c r="AI463" s="44">
        <f t="shared" si="117"/>
        <v>0.12278345899903975</v>
      </c>
      <c r="AJ463" s="46">
        <f t="shared" si="100"/>
        <v>0.11316954100039034</v>
      </c>
      <c r="AK463" s="31"/>
      <c r="AL463" s="47">
        <f t="shared" si="106"/>
        <v>3.8974514998698973E-2</v>
      </c>
      <c r="AM463" s="47">
        <f t="shared" si="107"/>
        <v>4.9229360998650051E-2</v>
      </c>
      <c r="AN463" s="47">
        <f t="shared" si="108"/>
        <v>4.8893635999780027E-2</v>
      </c>
      <c r="AO463" s="47">
        <f t="shared" si="109"/>
        <v>2.2981840000279918E-2</v>
      </c>
      <c r="AP463" s="47">
        <f t="shared" si="110"/>
        <v>4.9351441000910157E-2</v>
      </c>
      <c r="AQ463" s="47">
        <f t="shared" si="111"/>
        <v>4.9076757999499954E-2</v>
      </c>
      <c r="AR463" s="47">
        <f t="shared" si="103"/>
        <v>5.048069599978966E-2</v>
      </c>
      <c r="AS463" s="30"/>
      <c r="AT463" s="32"/>
      <c r="AU463" s="31"/>
      <c r="AV463" s="33"/>
      <c r="AW463" s="31"/>
      <c r="AX463" s="33"/>
      <c r="AY463" s="31"/>
      <c r="AZ463" s="33"/>
      <c r="BA463" s="31"/>
      <c r="BB463" s="33"/>
      <c r="BC463" s="31"/>
      <c r="BD463" s="33"/>
      <c r="BE463" s="31"/>
    </row>
    <row r="464" spans="1:57" s="2" customFormat="1" x14ac:dyDescent="0.25">
      <c r="A464" s="10" t="s">
        <v>32</v>
      </c>
      <c r="B464" s="2">
        <v>7</v>
      </c>
      <c r="C464" s="2">
        <v>97</v>
      </c>
      <c r="D464" s="32">
        <v>0.74945826399925797</v>
      </c>
      <c r="E464" s="30">
        <v>0.81889211099951298</v>
      </c>
      <c r="F464" s="32">
        <v>1.3364565849988099</v>
      </c>
      <c r="G464" s="30">
        <v>1.3753700589986599</v>
      </c>
      <c r="H464" s="32">
        <v>1.5085914849987601</v>
      </c>
      <c r="I464" s="30">
        <v>1.54735235799853</v>
      </c>
      <c r="J464" s="32">
        <v>2.2175186939984899</v>
      </c>
      <c r="K464" s="30">
        <v>2.2768197769983001</v>
      </c>
      <c r="L464" s="32">
        <v>2.3998168779999101</v>
      </c>
      <c r="M464" s="30">
        <v>2.4490462389985601</v>
      </c>
      <c r="N464" s="32">
        <v>2.5618190139994099</v>
      </c>
      <c r="O464" s="30">
        <v>2.6111704559989399</v>
      </c>
      <c r="P464" s="32">
        <v>2.72409583499938</v>
      </c>
      <c r="Q464" s="30">
        <v>2.75302914699932</v>
      </c>
      <c r="R464" s="32"/>
      <c r="S464" s="30"/>
      <c r="T464" s="32"/>
      <c r="U464" s="30"/>
      <c r="V464" s="32"/>
      <c r="W464" s="30"/>
      <c r="X464" s="32"/>
      <c r="Y464" s="30"/>
      <c r="Z464" s="32"/>
      <c r="AA464" s="30"/>
      <c r="AB464" s="32"/>
      <c r="AC464" s="30"/>
      <c r="AD464" s="36">
        <f t="shared" si="112"/>
        <v>2.0035708830000623</v>
      </c>
      <c r="AE464" s="44">
        <f t="shared" si="113"/>
        <v>0.51756447399929695</v>
      </c>
      <c r="AF464" s="44">
        <f t="shared" si="114"/>
        <v>0.13322142600010012</v>
      </c>
      <c r="AG464" s="44">
        <f t="shared" si="115"/>
        <v>0.67016633599995989</v>
      </c>
      <c r="AH464" s="44">
        <f t="shared" si="116"/>
        <v>0.12299710100160999</v>
      </c>
      <c r="AI464" s="44">
        <f t="shared" si="117"/>
        <v>0.11277277500084981</v>
      </c>
      <c r="AJ464" s="46">
        <f t="shared" si="100"/>
        <v>0.11292537900044008</v>
      </c>
      <c r="AK464" s="30"/>
      <c r="AL464" s="47">
        <f t="shared" si="106"/>
        <v>6.9433847000255011E-2</v>
      </c>
      <c r="AM464" s="47">
        <f t="shared" si="107"/>
        <v>3.8913473999850012E-2</v>
      </c>
      <c r="AN464" s="47">
        <f t="shared" si="108"/>
        <v>3.8760872999769935E-2</v>
      </c>
      <c r="AO464" s="47">
        <f t="shared" si="109"/>
        <v>5.9301082999810184E-2</v>
      </c>
      <c r="AP464" s="47">
        <f t="shared" si="110"/>
        <v>4.9229360998650051E-2</v>
      </c>
      <c r="AQ464" s="47">
        <f t="shared" si="111"/>
        <v>4.935144199953001E-2</v>
      </c>
      <c r="AR464" s="47">
        <f t="shared" si="103"/>
        <v>2.8933311999939981E-2</v>
      </c>
      <c r="AS464" s="30"/>
      <c r="AT464" s="32"/>
      <c r="AU464" s="30"/>
      <c r="AV464" s="32"/>
      <c r="AW464" s="30"/>
      <c r="AX464" s="32"/>
      <c r="AY464" s="30"/>
      <c r="AZ464" s="32"/>
      <c r="BA464" s="30"/>
      <c r="BB464" s="32"/>
      <c r="BC464" s="30"/>
      <c r="BD464" s="32"/>
      <c r="BE464" s="30"/>
    </row>
    <row r="465" spans="1:57" s="2" customFormat="1" x14ac:dyDescent="0.25">
      <c r="A465" s="10" t="s">
        <v>32</v>
      </c>
      <c r="B465" s="2">
        <v>7</v>
      </c>
      <c r="C465" s="2">
        <v>98</v>
      </c>
      <c r="D465" s="33">
        <v>0.54570425800011402</v>
      </c>
      <c r="E465" s="31">
        <v>0.60491377900143495</v>
      </c>
      <c r="F465" s="33">
        <v>1.37949031000061</v>
      </c>
      <c r="G465" s="31">
        <v>1.4152296660013199</v>
      </c>
      <c r="H465" s="33">
        <v>1.5500991910012001</v>
      </c>
      <c r="I465" s="31">
        <v>1.59737524699994</v>
      </c>
      <c r="J465" s="33">
        <v>2.2067755220013998</v>
      </c>
      <c r="K465" s="31">
        <v>2.27602624700011</v>
      </c>
      <c r="L465" s="33">
        <v>2.41916679400128</v>
      </c>
      <c r="M465" s="31">
        <v>2.45829391100051</v>
      </c>
      <c r="N465" s="33">
        <v>2.5812299710014401</v>
      </c>
      <c r="O465" s="31">
        <v>2.6301541280008598</v>
      </c>
      <c r="P465" s="33">
        <v>2.7330993440009399</v>
      </c>
      <c r="Q465" s="31">
        <v>2.7820540210013802</v>
      </c>
      <c r="R465" s="33"/>
      <c r="S465" s="31"/>
      <c r="T465" s="33"/>
      <c r="U465" s="31"/>
      <c r="V465" s="33"/>
      <c r="W465" s="31"/>
      <c r="X465" s="33"/>
      <c r="Y465" s="31"/>
      <c r="Z465" s="33"/>
      <c r="AA465" s="31"/>
      <c r="AB465" s="33"/>
      <c r="AC465" s="31"/>
      <c r="AD465" s="36">
        <f t="shared" si="112"/>
        <v>2.2363497630012663</v>
      </c>
      <c r="AE465" s="44">
        <f t="shared" si="113"/>
        <v>0.77457653099917501</v>
      </c>
      <c r="AF465" s="44">
        <f t="shared" si="114"/>
        <v>0.13486952499988014</v>
      </c>
      <c r="AG465" s="44">
        <f t="shared" si="115"/>
        <v>0.60940027500145977</v>
      </c>
      <c r="AH465" s="44">
        <f t="shared" si="116"/>
        <v>0.14314054700116996</v>
      </c>
      <c r="AI465" s="44">
        <f t="shared" si="117"/>
        <v>0.12293606000093016</v>
      </c>
      <c r="AJ465" s="46">
        <f t="shared" si="100"/>
        <v>0.10294521600008011</v>
      </c>
      <c r="AK465" s="31"/>
      <c r="AL465" s="47">
        <f t="shared" si="106"/>
        <v>5.9209521001320931E-2</v>
      </c>
      <c r="AM465" s="47">
        <f t="shared" si="107"/>
        <v>3.5739356000709988E-2</v>
      </c>
      <c r="AN465" s="47">
        <f t="shared" si="108"/>
        <v>4.7276055998739963E-2</v>
      </c>
      <c r="AO465" s="47">
        <f t="shared" si="109"/>
        <v>6.9250724998710211E-2</v>
      </c>
      <c r="AP465" s="47">
        <f t="shared" si="110"/>
        <v>3.9127116999229994E-2</v>
      </c>
      <c r="AQ465" s="47">
        <f t="shared" si="111"/>
        <v>4.8924156999419655E-2</v>
      </c>
      <c r="AR465" s="47">
        <f t="shared" si="103"/>
        <v>4.8954677000440316E-2</v>
      </c>
      <c r="AS465" s="30"/>
      <c r="AT465" s="32"/>
      <c r="AU465" s="31"/>
      <c r="AV465" s="33"/>
      <c r="AW465" s="31"/>
      <c r="AX465" s="33"/>
      <c r="AY465" s="31"/>
      <c r="AZ465" s="33"/>
      <c r="BA465" s="31"/>
      <c r="BB465" s="33"/>
      <c r="BC465" s="31"/>
      <c r="BD465" s="33"/>
      <c r="BE465" s="31"/>
    </row>
    <row r="466" spans="1:57" s="2" customFormat="1" x14ac:dyDescent="0.25">
      <c r="A466" s="10" t="s">
        <v>32</v>
      </c>
      <c r="B466" s="2">
        <v>7</v>
      </c>
      <c r="C466" s="2">
        <v>99</v>
      </c>
      <c r="D466" s="32">
        <v>0.44517015099881901</v>
      </c>
      <c r="E466" s="30">
        <v>0.48426674700021899</v>
      </c>
      <c r="F466" s="32">
        <v>1.12293606099956</v>
      </c>
      <c r="G466" s="30">
        <v>1.1616664129996901</v>
      </c>
      <c r="H466" s="32">
        <v>1.2942163890002101</v>
      </c>
      <c r="I466" s="30">
        <v>1.33389287299905</v>
      </c>
      <c r="J466" s="32">
        <v>1.9934381200000599</v>
      </c>
      <c r="K466" s="30">
        <v>2.0425453989992</v>
      </c>
      <c r="L466" s="32">
        <v>2.1812604919996299</v>
      </c>
      <c r="M466" s="30">
        <v>2.2245383789995601</v>
      </c>
      <c r="N466" s="32">
        <v>2.3579734470004001</v>
      </c>
      <c r="O466" s="30">
        <v>2.39716160500029</v>
      </c>
      <c r="P466" s="32">
        <v>2.5099038609987399</v>
      </c>
      <c r="Q466" s="30">
        <v>2.5590416599989099</v>
      </c>
      <c r="R466" s="32"/>
      <c r="S466" s="30"/>
      <c r="T466" s="32"/>
      <c r="U466" s="30"/>
      <c r="V466" s="32"/>
      <c r="W466" s="30"/>
      <c r="X466" s="32"/>
      <c r="Y466" s="30"/>
      <c r="Z466" s="32"/>
      <c r="AA466" s="30"/>
      <c r="AB466" s="32"/>
      <c r="AC466" s="30"/>
      <c r="AD466" s="36">
        <f t="shared" si="112"/>
        <v>2.113871509000091</v>
      </c>
      <c r="AE466" s="44">
        <f t="shared" si="113"/>
        <v>0.63866931399934102</v>
      </c>
      <c r="AF466" s="44">
        <f t="shared" si="114"/>
        <v>0.13254997600051999</v>
      </c>
      <c r="AG466" s="44">
        <f t="shared" si="115"/>
        <v>0.65954524700100992</v>
      </c>
      <c r="AH466" s="44">
        <f t="shared" si="116"/>
        <v>0.13871509300042995</v>
      </c>
      <c r="AI466" s="44">
        <f t="shared" si="117"/>
        <v>0.13343506800084004</v>
      </c>
      <c r="AJ466" s="46">
        <f t="shared" si="100"/>
        <v>0.11274225599844989</v>
      </c>
      <c r="AK466" s="30"/>
      <c r="AL466" s="47">
        <f t="shared" si="106"/>
        <v>3.9096596001399975E-2</v>
      </c>
      <c r="AM466" s="47">
        <f t="shared" si="107"/>
        <v>3.8730352000130086E-2</v>
      </c>
      <c r="AN466" s="47">
        <f t="shared" si="108"/>
        <v>3.967648399883994E-2</v>
      </c>
      <c r="AO466" s="47">
        <f t="shared" si="109"/>
        <v>4.9107278999140025E-2</v>
      </c>
      <c r="AP466" s="47">
        <f t="shared" si="110"/>
        <v>4.3277886999930182E-2</v>
      </c>
      <c r="AQ466" s="47">
        <f t="shared" si="111"/>
        <v>3.9188157999889839E-2</v>
      </c>
      <c r="AR466" s="47">
        <f t="shared" si="103"/>
        <v>4.9137799000170013E-2</v>
      </c>
      <c r="AS466" s="30"/>
      <c r="AT466" s="32"/>
      <c r="AU466" s="30"/>
      <c r="AV466" s="32"/>
      <c r="AW466" s="30"/>
      <c r="AX466" s="32"/>
      <c r="AY466" s="30"/>
      <c r="AZ466" s="32"/>
      <c r="BA466" s="30"/>
      <c r="BB466" s="32"/>
      <c r="BC466" s="30"/>
      <c r="BD466" s="32"/>
      <c r="BE466" s="30"/>
    </row>
    <row r="467" spans="1:57" s="2" customFormat="1" x14ac:dyDescent="0.25">
      <c r="A467" s="10" t="s">
        <v>32</v>
      </c>
      <c r="B467" s="2">
        <v>7</v>
      </c>
      <c r="C467" s="2">
        <v>100</v>
      </c>
      <c r="D467" s="33">
        <v>0.49458263399901597</v>
      </c>
      <c r="E467" s="31">
        <v>0.54344574899914699</v>
      </c>
      <c r="F467" s="33">
        <v>1.0718144349993901</v>
      </c>
      <c r="G467" s="31">
        <v>1.1202197469992801</v>
      </c>
      <c r="H467" s="33">
        <v>1.25334961199951</v>
      </c>
      <c r="I467" s="31">
        <v>1.2930566159993699</v>
      </c>
      <c r="J467" s="33">
        <v>1.8309476569993399</v>
      </c>
      <c r="K467" s="31">
        <v>1.8598504499987001</v>
      </c>
      <c r="L467" s="33">
        <v>2.0334808489988001</v>
      </c>
      <c r="M467" s="31">
        <v>2.0524950409999199</v>
      </c>
      <c r="N467" s="33">
        <v>2.1954524649991001</v>
      </c>
      <c r="O467" s="31">
        <v>2.22417213500011</v>
      </c>
      <c r="P467" s="33">
        <v>2.35751564199927</v>
      </c>
      <c r="Q467" s="31">
        <v>2.3863879139989801</v>
      </c>
      <c r="R467" s="33"/>
      <c r="S467" s="31"/>
      <c r="T467" s="33"/>
      <c r="U467" s="31"/>
      <c r="V467" s="33"/>
      <c r="W467" s="31"/>
      <c r="X467" s="33"/>
      <c r="Y467" s="31"/>
      <c r="Z467" s="33"/>
      <c r="AA467" s="31"/>
      <c r="AB467" s="33"/>
      <c r="AC467" s="31"/>
      <c r="AD467" s="36">
        <f t="shared" si="112"/>
        <v>1.8918052799999641</v>
      </c>
      <c r="AE467" s="44">
        <f t="shared" si="113"/>
        <v>0.52836868600024312</v>
      </c>
      <c r="AF467" s="44">
        <f t="shared" si="114"/>
        <v>0.13312986500022994</v>
      </c>
      <c r="AG467" s="44">
        <f t="shared" si="115"/>
        <v>0.53789104099996998</v>
      </c>
      <c r="AH467" s="44">
        <f t="shared" si="116"/>
        <v>0.17363039900010002</v>
      </c>
      <c r="AI467" s="44">
        <f t="shared" si="117"/>
        <v>0.14295742399918021</v>
      </c>
      <c r="AJ467" s="46">
        <f t="shared" si="100"/>
        <v>0.13334350699915998</v>
      </c>
      <c r="AK467" s="31"/>
      <c r="AL467" s="47">
        <f t="shared" si="106"/>
        <v>4.8863115000131019E-2</v>
      </c>
      <c r="AM467" s="47">
        <f t="shared" si="107"/>
        <v>4.8405311999889955E-2</v>
      </c>
      <c r="AN467" s="47">
        <f t="shared" si="108"/>
        <v>3.9707003999859936E-2</v>
      </c>
      <c r="AO467" s="47">
        <f t="shared" si="109"/>
        <v>2.8902792999360161E-2</v>
      </c>
      <c r="AP467" s="47">
        <f t="shared" si="110"/>
        <v>1.9014192001119756E-2</v>
      </c>
      <c r="AQ467" s="47">
        <f t="shared" si="111"/>
        <v>2.8719670001009945E-2</v>
      </c>
      <c r="AR467" s="47">
        <f t="shared" si="103"/>
        <v>2.8872271999710097E-2</v>
      </c>
      <c r="AS467" s="30"/>
      <c r="AT467" s="32"/>
      <c r="AU467" s="31"/>
      <c r="AV467" s="33"/>
      <c r="AW467" s="31"/>
      <c r="AX467" s="33"/>
      <c r="AY467" s="31"/>
      <c r="AZ467" s="33"/>
      <c r="BA467" s="31"/>
      <c r="BB467" s="33"/>
      <c r="BC467" s="31"/>
      <c r="BD467" s="33"/>
      <c r="BE467" s="31"/>
    </row>
    <row r="468" spans="1:57" s="2" customFormat="1" x14ac:dyDescent="0.25">
      <c r="A468" s="10" t="s">
        <v>32</v>
      </c>
      <c r="B468" s="2">
        <v>7</v>
      </c>
      <c r="C468" s="2">
        <v>101</v>
      </c>
      <c r="D468" s="32">
        <v>0.57726232300046798</v>
      </c>
      <c r="E468" s="30">
        <v>0.61602319499979696</v>
      </c>
      <c r="F468" s="32">
        <v>1.3369754300001599</v>
      </c>
      <c r="G468" s="30">
        <v>1.3756142210004301</v>
      </c>
      <c r="H468" s="32">
        <v>1.5210437959995</v>
      </c>
      <c r="I468" s="30">
        <v>1.5593468620008899</v>
      </c>
      <c r="J468" s="32">
        <v>2.1879444520000102</v>
      </c>
      <c r="K468" s="30">
        <v>2.2366244450004098</v>
      </c>
      <c r="L468" s="32">
        <v>2.3900503570002898</v>
      </c>
      <c r="M468" s="30">
        <v>2.4301541280001402</v>
      </c>
      <c r="N468" s="32">
        <v>2.57244010199974</v>
      </c>
      <c r="O468" s="30">
        <v>2.6010071710006701</v>
      </c>
      <c r="P468" s="32">
        <v>2.7346864009996299</v>
      </c>
      <c r="Q468" s="30">
        <v>2.7838547219998802</v>
      </c>
      <c r="R468" s="32"/>
      <c r="S468" s="30"/>
      <c r="T468" s="32"/>
      <c r="U468" s="30"/>
      <c r="V468" s="32"/>
      <c r="W468" s="30"/>
      <c r="X468" s="32"/>
      <c r="Y468" s="30"/>
      <c r="Z468" s="32"/>
      <c r="AA468" s="30"/>
      <c r="AB468" s="32"/>
      <c r="AC468" s="30"/>
      <c r="AD468" s="36">
        <f t="shared" si="112"/>
        <v>2.2065923989994123</v>
      </c>
      <c r="AE468" s="44">
        <f t="shared" si="113"/>
        <v>0.72095223500036298</v>
      </c>
      <c r="AF468" s="44">
        <f t="shared" si="114"/>
        <v>0.14542957499906994</v>
      </c>
      <c r="AG468" s="44">
        <f t="shared" si="115"/>
        <v>0.6285975899991203</v>
      </c>
      <c r="AH468" s="44">
        <f t="shared" si="116"/>
        <v>0.15342591199987998</v>
      </c>
      <c r="AI468" s="44">
        <f t="shared" si="117"/>
        <v>0.14228597399959986</v>
      </c>
      <c r="AJ468" s="46">
        <f t="shared" si="100"/>
        <v>0.13367922999895976</v>
      </c>
      <c r="AK468" s="30"/>
      <c r="AL468" s="47">
        <f t="shared" si="106"/>
        <v>3.8760871999328983E-2</v>
      </c>
      <c r="AM468" s="47">
        <f t="shared" si="107"/>
        <v>3.8638791000270123E-2</v>
      </c>
      <c r="AN468" s="47">
        <f t="shared" si="108"/>
        <v>3.8303066001389885E-2</v>
      </c>
      <c r="AO468" s="47">
        <f t="shared" si="109"/>
        <v>4.8679993000399602E-2</v>
      </c>
      <c r="AP468" s="47">
        <f t="shared" si="110"/>
        <v>4.0103770999850408E-2</v>
      </c>
      <c r="AQ468" s="47">
        <f t="shared" si="111"/>
        <v>2.856706900093009E-2</v>
      </c>
      <c r="AR468" s="47">
        <f t="shared" si="103"/>
        <v>4.9168321000250259E-2</v>
      </c>
      <c r="AS468" s="30"/>
      <c r="AT468" s="32"/>
      <c r="AU468" s="30"/>
      <c r="AV468" s="32"/>
      <c r="AW468" s="30"/>
      <c r="AX468" s="32"/>
      <c r="AY468" s="30"/>
      <c r="AZ468" s="32"/>
      <c r="BA468" s="30"/>
      <c r="BB468" s="32"/>
      <c r="BC468" s="30"/>
      <c r="BD468" s="32"/>
      <c r="BE468" s="30"/>
    </row>
    <row r="469" spans="1:57" s="2" customFormat="1" x14ac:dyDescent="0.25">
      <c r="A469" s="10" t="s">
        <v>32</v>
      </c>
      <c r="B469" s="2">
        <v>7</v>
      </c>
      <c r="C469" s="2">
        <v>102</v>
      </c>
      <c r="D469" s="33">
        <v>0.54546009600016898</v>
      </c>
      <c r="E469" s="31">
        <v>0.59468945600019596</v>
      </c>
      <c r="F469" s="33">
        <v>1.23299252299875</v>
      </c>
      <c r="G469" s="31">
        <v>1.2822218829987799</v>
      </c>
      <c r="H469" s="33">
        <v>1.40555470799881</v>
      </c>
      <c r="I469" s="31">
        <v>1.44440714099982</v>
      </c>
      <c r="J469" s="33">
        <v>2.1549519309992302</v>
      </c>
      <c r="K469" s="31">
        <v>2.2142224929993901</v>
      </c>
      <c r="L469" s="33">
        <v>2.3574851220000701</v>
      </c>
      <c r="M469" s="31">
        <v>2.3966122389992899</v>
      </c>
      <c r="N469" s="33">
        <v>2.5398443469985001</v>
      </c>
      <c r="O469" s="31">
        <v>2.5826033879984598</v>
      </c>
      <c r="P469" s="33">
        <v>2.7021211659994102</v>
      </c>
      <c r="Q469" s="31">
        <v>2.75113688499914</v>
      </c>
      <c r="R469" s="33"/>
      <c r="S469" s="31"/>
      <c r="T469" s="33"/>
      <c r="U469" s="31"/>
      <c r="V469" s="33"/>
      <c r="W469" s="31"/>
      <c r="X469" s="33"/>
      <c r="Y469" s="31"/>
      <c r="Z469" s="33"/>
      <c r="AA469" s="31"/>
      <c r="AB469" s="33"/>
      <c r="AC469" s="31"/>
      <c r="AD469" s="36">
        <f t="shared" si="112"/>
        <v>2.205676788998971</v>
      </c>
      <c r="AE469" s="44">
        <f t="shared" si="113"/>
        <v>0.63830306699855399</v>
      </c>
      <c r="AF469" s="44">
        <f t="shared" si="114"/>
        <v>0.12333282500003007</v>
      </c>
      <c r="AG469" s="44">
        <f t="shared" si="115"/>
        <v>0.71054478999941018</v>
      </c>
      <c r="AH469" s="44">
        <f t="shared" si="116"/>
        <v>0.14326262900067999</v>
      </c>
      <c r="AI469" s="44">
        <f t="shared" si="117"/>
        <v>0.14323210799921027</v>
      </c>
      <c r="AJ469" s="46">
        <f t="shared" si="100"/>
        <v>0.11951777800095043</v>
      </c>
      <c r="AK469" s="31"/>
      <c r="AL469" s="47">
        <f t="shared" si="106"/>
        <v>4.9229360000026978E-2</v>
      </c>
      <c r="AM469" s="47">
        <f t="shared" si="107"/>
        <v>4.9229360000029976E-2</v>
      </c>
      <c r="AN469" s="47">
        <f t="shared" si="108"/>
        <v>3.8852433001010045E-2</v>
      </c>
      <c r="AO469" s="47">
        <f t="shared" si="109"/>
        <v>5.9270562000159899E-2</v>
      </c>
      <c r="AP469" s="47">
        <f t="shared" si="110"/>
        <v>3.912711699921978E-2</v>
      </c>
      <c r="AQ469" s="47">
        <f t="shared" si="111"/>
        <v>4.2759040999959641E-2</v>
      </c>
      <c r="AR469" s="47">
        <f t="shared" si="103"/>
        <v>4.9015718999729785E-2</v>
      </c>
      <c r="AS469" s="30"/>
      <c r="AT469" s="32"/>
      <c r="AU469" s="31"/>
      <c r="AV469" s="33"/>
      <c r="AW469" s="31"/>
      <c r="AX469" s="33"/>
      <c r="AY469" s="31"/>
      <c r="AZ469" s="33"/>
      <c r="BA469" s="31"/>
      <c r="BB469" s="33"/>
      <c r="BC469" s="31"/>
      <c r="BD469" s="33"/>
      <c r="BE469" s="31"/>
    </row>
    <row r="470" spans="1:57" s="2" customFormat="1" x14ac:dyDescent="0.25">
      <c r="A470" s="10" t="s">
        <v>32</v>
      </c>
      <c r="B470" s="2">
        <v>7</v>
      </c>
      <c r="C470" s="2">
        <v>103</v>
      </c>
      <c r="D470" s="32">
        <v>0.52653746299983994</v>
      </c>
      <c r="E470" s="30">
        <v>0.56560354000066504</v>
      </c>
      <c r="F470" s="32">
        <v>1.06323821099977</v>
      </c>
      <c r="G470" s="30">
        <v>1.10297573699972</v>
      </c>
      <c r="H470" s="32">
        <v>1.2252708699998001</v>
      </c>
      <c r="I470" s="30">
        <v>1.2640317420009499</v>
      </c>
      <c r="J470" s="32">
        <v>1.73197009000068</v>
      </c>
      <c r="K470" s="30">
        <v>1.7711887700006601</v>
      </c>
      <c r="L470" s="32">
        <v>1.9037997860014</v>
      </c>
      <c r="M470" s="30">
        <v>1.9534259129995899</v>
      </c>
      <c r="N470" s="32">
        <v>2.0759652060005398</v>
      </c>
      <c r="O470" s="30">
        <v>2.1251335270007901</v>
      </c>
      <c r="P470" s="32">
        <v>2.2485579130006901</v>
      </c>
      <c r="Q470" s="30">
        <v>2.2970547840013702</v>
      </c>
      <c r="R470" s="32"/>
      <c r="S470" s="30"/>
      <c r="T470" s="32"/>
      <c r="U470" s="30"/>
      <c r="V470" s="32"/>
      <c r="W470" s="30"/>
      <c r="X470" s="32"/>
      <c r="Y470" s="30"/>
      <c r="Z470" s="32"/>
      <c r="AA470" s="30"/>
      <c r="AB470" s="32"/>
      <c r="AC470" s="30"/>
      <c r="AD470" s="36">
        <f t="shared" si="112"/>
        <v>1.7705173210015301</v>
      </c>
      <c r="AE470" s="44">
        <f t="shared" si="113"/>
        <v>0.49763467099910497</v>
      </c>
      <c r="AF470" s="44">
        <f t="shared" si="114"/>
        <v>0.1222951330000801</v>
      </c>
      <c r="AG470" s="44">
        <f t="shared" si="115"/>
        <v>0.46793834799973011</v>
      </c>
      <c r="AH470" s="44">
        <f t="shared" si="116"/>
        <v>0.13261101600073988</v>
      </c>
      <c r="AI470" s="44">
        <f t="shared" si="117"/>
        <v>0.1225392930009499</v>
      </c>
      <c r="AJ470" s="46">
        <f t="shared" si="100"/>
        <v>0.12342438599990002</v>
      </c>
      <c r="AK470" s="30"/>
      <c r="AL470" s="47">
        <f t="shared" si="106"/>
        <v>3.9066077000825095E-2</v>
      </c>
      <c r="AM470" s="47">
        <f t="shared" si="107"/>
        <v>3.9737525999949952E-2</v>
      </c>
      <c r="AN470" s="47">
        <f t="shared" si="108"/>
        <v>3.876087200114986E-2</v>
      </c>
      <c r="AO470" s="47">
        <f t="shared" si="109"/>
        <v>3.9218679999980077E-2</v>
      </c>
      <c r="AP470" s="47">
        <f t="shared" si="110"/>
        <v>4.9626126998189912E-2</v>
      </c>
      <c r="AQ470" s="47">
        <f t="shared" si="111"/>
        <v>4.9168321000250259E-2</v>
      </c>
      <c r="AR470" s="47">
        <f t="shared" si="103"/>
        <v>4.849687100068012E-2</v>
      </c>
      <c r="AS470" s="30"/>
      <c r="AT470" s="32"/>
      <c r="AU470" s="30"/>
      <c r="AV470" s="32"/>
      <c r="AW470" s="30"/>
      <c r="AX470" s="32"/>
      <c r="AY470" s="30"/>
      <c r="AZ470" s="32"/>
      <c r="BA470" s="30"/>
      <c r="BB470" s="32"/>
      <c r="BC470" s="30"/>
      <c r="BD470" s="32"/>
      <c r="BE470" s="30"/>
    </row>
    <row r="471" spans="1:57" s="2" customFormat="1" x14ac:dyDescent="0.25">
      <c r="A471" s="10" t="s">
        <v>32</v>
      </c>
      <c r="B471" s="2">
        <v>7</v>
      </c>
      <c r="C471" s="2">
        <v>104</v>
      </c>
      <c r="D471" s="33">
        <v>0.40317411700016198</v>
      </c>
      <c r="E471" s="31">
        <v>0.452250878000995</v>
      </c>
      <c r="F471" s="33">
        <v>1.1117350820004499</v>
      </c>
      <c r="G471" s="31">
        <v>1.1507706390002499</v>
      </c>
      <c r="H471" s="33">
        <v>1.2839310220006099</v>
      </c>
      <c r="I471" s="31">
        <v>1.34326262600006</v>
      </c>
      <c r="J471" s="33">
        <v>2.0332977250000099</v>
      </c>
      <c r="K471" s="31">
        <v>2.0824965640003898</v>
      </c>
      <c r="L471" s="33">
        <v>2.1952693410003099</v>
      </c>
      <c r="M471" s="31">
        <v>2.2647031890010099</v>
      </c>
      <c r="N471" s="33">
        <v>2.3776285660005598</v>
      </c>
      <c r="O471" s="31">
        <v>2.4372348529996</v>
      </c>
      <c r="P471" s="33">
        <v>2.5598351890002902</v>
      </c>
      <c r="Q471" s="31">
        <v>2.6090645500007601</v>
      </c>
      <c r="R471" s="33"/>
      <c r="S471" s="31"/>
      <c r="T471" s="33"/>
      <c r="U471" s="31"/>
      <c r="V471" s="33"/>
      <c r="W471" s="31"/>
      <c r="X471" s="33"/>
      <c r="Y471" s="31"/>
      <c r="Z471" s="33"/>
      <c r="AA471" s="31"/>
      <c r="AB471" s="33"/>
      <c r="AC471" s="31"/>
      <c r="AD471" s="36">
        <f t="shared" si="112"/>
        <v>2.2058904330005982</v>
      </c>
      <c r="AE471" s="44">
        <f t="shared" si="113"/>
        <v>0.65948420399945484</v>
      </c>
      <c r="AF471" s="44">
        <f t="shared" si="114"/>
        <v>0.13316038300036004</v>
      </c>
      <c r="AG471" s="44">
        <f t="shared" si="115"/>
        <v>0.69003509899994997</v>
      </c>
      <c r="AH471" s="44">
        <f t="shared" si="116"/>
        <v>0.11277277699992005</v>
      </c>
      <c r="AI471" s="44">
        <f t="shared" si="117"/>
        <v>0.11292537699954996</v>
      </c>
      <c r="AJ471" s="46">
        <f t="shared" si="100"/>
        <v>0.1226003360006902</v>
      </c>
      <c r="AK471" s="31"/>
      <c r="AL471" s="47">
        <f t="shared" si="106"/>
        <v>4.9076761000833025E-2</v>
      </c>
      <c r="AM471" s="47">
        <f t="shared" si="107"/>
        <v>3.9035556999799992E-2</v>
      </c>
      <c r="AN471" s="47">
        <f t="shared" si="108"/>
        <v>5.9331603999450033E-2</v>
      </c>
      <c r="AO471" s="47">
        <f t="shared" si="109"/>
        <v>4.9198839000379913E-2</v>
      </c>
      <c r="AP471" s="47">
        <f t="shared" si="110"/>
        <v>6.943384800069996E-2</v>
      </c>
      <c r="AQ471" s="47">
        <f t="shared" si="111"/>
        <v>5.9606286999040137E-2</v>
      </c>
      <c r="AR471" s="47">
        <f t="shared" si="103"/>
        <v>4.9229361000469929E-2</v>
      </c>
      <c r="AS471" s="30"/>
      <c r="AT471" s="32"/>
      <c r="AU471" s="31"/>
      <c r="AV471" s="33"/>
      <c r="AW471" s="31"/>
      <c r="AX471" s="33"/>
      <c r="AY471" s="31"/>
      <c r="AZ471" s="33"/>
      <c r="BA471" s="31"/>
      <c r="BB471" s="33"/>
      <c r="BC471" s="31"/>
      <c r="BD471" s="33"/>
      <c r="BE471" s="31"/>
    </row>
    <row r="472" spans="1:57" s="2" customFormat="1" x14ac:dyDescent="0.25">
      <c r="A472" s="10" t="s">
        <v>32</v>
      </c>
      <c r="B472" s="2">
        <v>7</v>
      </c>
      <c r="C472" s="2">
        <v>105</v>
      </c>
      <c r="D472" s="32">
        <v>0.49494887899891099</v>
      </c>
      <c r="E472" s="30">
        <v>0.54411719800009395</v>
      </c>
      <c r="F472" s="32">
        <v>1.06168167299983</v>
      </c>
      <c r="G472" s="30">
        <v>1.1215931639999299</v>
      </c>
      <c r="H472" s="32">
        <v>1.2545704269996301</v>
      </c>
      <c r="I472" s="30">
        <v>1.29357546199935</v>
      </c>
      <c r="J472" s="32">
        <v>1.88441935099945</v>
      </c>
      <c r="K472" s="30">
        <v>1.94210285400004</v>
      </c>
      <c r="L472" s="32">
        <v>2.0545704260002799</v>
      </c>
      <c r="M472" s="30">
        <v>2.09336181899925</v>
      </c>
      <c r="N472" s="32">
        <v>2.2166946439992898</v>
      </c>
      <c r="O472" s="30">
        <v>2.2857012059994299</v>
      </c>
      <c r="P472" s="32">
        <v>2.3888905849998898</v>
      </c>
      <c r="Q472" s="30">
        <v>2.4386387920003401</v>
      </c>
      <c r="R472" s="32"/>
      <c r="S472" s="30"/>
      <c r="T472" s="32"/>
      <c r="U472" s="30"/>
      <c r="V472" s="32"/>
      <c r="W472" s="30"/>
      <c r="X472" s="32"/>
      <c r="Y472" s="30"/>
      <c r="Z472" s="32"/>
      <c r="AA472" s="30"/>
      <c r="AB472" s="32"/>
      <c r="AC472" s="30"/>
      <c r="AD472" s="36">
        <f t="shared" si="112"/>
        <v>1.9436899130014291</v>
      </c>
      <c r="AE472" s="44">
        <f t="shared" si="113"/>
        <v>0.51756447499973601</v>
      </c>
      <c r="AF472" s="44">
        <f t="shared" si="114"/>
        <v>0.13297726299970014</v>
      </c>
      <c r="AG472" s="44">
        <f t="shared" si="115"/>
        <v>0.59084388900009999</v>
      </c>
      <c r="AH472" s="44">
        <f t="shared" si="116"/>
        <v>0.11246757200023993</v>
      </c>
      <c r="AI472" s="44">
        <f t="shared" si="117"/>
        <v>0.12333282500003984</v>
      </c>
      <c r="AJ472" s="46">
        <f t="shared" si="100"/>
        <v>0.10318937900045988</v>
      </c>
      <c r="AK472" s="30"/>
      <c r="AL472" s="47">
        <f t="shared" si="106"/>
        <v>4.9168319001182959E-2</v>
      </c>
      <c r="AM472" s="47">
        <f t="shared" si="107"/>
        <v>5.9911491000099959E-2</v>
      </c>
      <c r="AN472" s="47">
        <f t="shared" si="108"/>
        <v>3.9005034999719967E-2</v>
      </c>
      <c r="AO472" s="47">
        <f t="shared" si="109"/>
        <v>5.7683503000589997E-2</v>
      </c>
      <c r="AP472" s="47">
        <f t="shared" si="110"/>
        <v>3.8791392998970053E-2</v>
      </c>
      <c r="AQ472" s="47">
        <f t="shared" si="111"/>
        <v>6.9006562000140104E-2</v>
      </c>
      <c r="AR472" s="47">
        <f t="shared" si="103"/>
        <v>4.974820700045024E-2</v>
      </c>
      <c r="AS472" s="30"/>
      <c r="AT472" s="32"/>
      <c r="AU472" s="30"/>
      <c r="AV472" s="32"/>
      <c r="AW472" s="30"/>
      <c r="AX472" s="32"/>
      <c r="AY472" s="30"/>
      <c r="AZ472" s="32"/>
      <c r="BA472" s="30"/>
      <c r="BB472" s="32"/>
      <c r="BC472" s="30"/>
      <c r="BD472" s="32"/>
      <c r="BE472" s="30"/>
    </row>
    <row r="473" spans="1:57" s="2" customFormat="1" x14ac:dyDescent="0.25">
      <c r="A473" s="10" t="s">
        <v>32</v>
      </c>
      <c r="B473" s="2">
        <v>7</v>
      </c>
      <c r="C473" s="2">
        <v>106</v>
      </c>
      <c r="D473" s="33">
        <v>0.464855791000445</v>
      </c>
      <c r="E473" s="31">
        <v>0.56438272400009704</v>
      </c>
      <c r="F473" s="33">
        <v>1.16349763300058</v>
      </c>
      <c r="G473" s="31">
        <v>1.2023805870012401</v>
      </c>
      <c r="H473" s="33">
        <v>1.3355714950012001</v>
      </c>
      <c r="I473" s="31">
        <v>1.364047002</v>
      </c>
      <c r="J473" s="33">
        <v>1.8623836400001801</v>
      </c>
      <c r="K473" s="31">
        <v>1.91158247900057</v>
      </c>
      <c r="L473" s="33">
        <v>2.0242026539999598</v>
      </c>
      <c r="M473" s="31">
        <v>2.0733709740015902</v>
      </c>
      <c r="N473" s="33">
        <v>2.2071112459998399</v>
      </c>
      <c r="O473" s="31">
        <v>2.25560811700052</v>
      </c>
      <c r="P473" s="33">
        <v>2.3684419330002102</v>
      </c>
      <c r="Q473" s="31">
        <v>2.4274683340008698</v>
      </c>
      <c r="R473" s="33"/>
      <c r="S473" s="31"/>
      <c r="T473" s="33"/>
      <c r="U473" s="31"/>
      <c r="V473" s="33"/>
      <c r="W473" s="31"/>
      <c r="X473" s="33"/>
      <c r="Y473" s="31"/>
      <c r="Z473" s="33"/>
      <c r="AA473" s="31"/>
      <c r="AB473" s="33"/>
      <c r="AC473" s="31"/>
      <c r="AD473" s="36">
        <f t="shared" si="112"/>
        <v>1.9626125430004249</v>
      </c>
      <c r="AE473" s="44">
        <f t="shared" si="113"/>
        <v>0.59911490900048292</v>
      </c>
      <c r="AF473" s="44">
        <f t="shared" si="114"/>
        <v>0.13319090799996003</v>
      </c>
      <c r="AG473" s="44">
        <f t="shared" si="115"/>
        <v>0.49833663800018013</v>
      </c>
      <c r="AH473" s="44">
        <f t="shared" si="116"/>
        <v>0.11262017499938981</v>
      </c>
      <c r="AI473" s="44">
        <f t="shared" si="117"/>
        <v>0.13374027199824967</v>
      </c>
      <c r="AJ473" s="46">
        <f t="shared" si="100"/>
        <v>0.11283381599969022</v>
      </c>
      <c r="AK473" s="31"/>
      <c r="AL473" s="47">
        <f t="shared" si="106"/>
        <v>9.952693299965204E-2</v>
      </c>
      <c r="AM473" s="47">
        <f t="shared" si="107"/>
        <v>3.8882954000660108E-2</v>
      </c>
      <c r="AN473" s="47">
        <f t="shared" si="108"/>
        <v>2.847550699879986E-2</v>
      </c>
      <c r="AO473" s="47">
        <f t="shared" si="109"/>
        <v>4.9198839000389905E-2</v>
      </c>
      <c r="AP473" s="47">
        <f t="shared" si="110"/>
        <v>4.9168320001630406E-2</v>
      </c>
      <c r="AQ473" s="47">
        <f t="shared" si="111"/>
        <v>4.849687100068012E-2</v>
      </c>
      <c r="AR473" s="47">
        <f t="shared" si="103"/>
        <v>5.902640100065959E-2</v>
      </c>
      <c r="AS473" s="30"/>
      <c r="AT473" s="32"/>
      <c r="AU473" s="31"/>
      <c r="AV473" s="33"/>
      <c r="AW473" s="31"/>
      <c r="AX473" s="33"/>
      <c r="AY473" s="31"/>
      <c r="AZ473" s="33"/>
      <c r="BA473" s="31"/>
      <c r="BB473" s="33"/>
      <c r="BC473" s="31"/>
      <c r="BD473" s="33"/>
      <c r="BE473" s="31"/>
    </row>
    <row r="474" spans="1:57" s="2" customFormat="1" x14ac:dyDescent="0.25">
      <c r="A474" s="10" t="s">
        <v>32</v>
      </c>
      <c r="B474" s="2">
        <v>7</v>
      </c>
      <c r="C474" s="2">
        <v>107</v>
      </c>
      <c r="D474" s="32">
        <v>0.38376316299945701</v>
      </c>
      <c r="E474" s="30">
        <v>0.42270715799895697</v>
      </c>
      <c r="F474" s="32">
        <v>1.0313749420001801</v>
      </c>
      <c r="G474" s="30">
        <v>1.0809705489991699</v>
      </c>
      <c r="H474" s="32">
        <v>1.1938959250001</v>
      </c>
      <c r="I474" s="30">
        <v>1.2430337249988901</v>
      </c>
      <c r="J474" s="32">
        <v>1.72092171599979</v>
      </c>
      <c r="K474" s="30">
        <v>1.78034488000048</v>
      </c>
      <c r="L474" s="32">
        <v>1.9229971009990501</v>
      </c>
      <c r="M474" s="30">
        <v>1.9518388519991201</v>
      </c>
      <c r="N474" s="32">
        <v>2.0850602779992098</v>
      </c>
      <c r="O474" s="30">
        <v>2.1344727599989701</v>
      </c>
      <c r="P474" s="32">
        <v>2.2473370970001199</v>
      </c>
      <c r="Q474" s="30">
        <v>2.2963528149994001</v>
      </c>
      <c r="R474" s="32"/>
      <c r="S474" s="30"/>
      <c r="T474" s="32"/>
      <c r="U474" s="30"/>
      <c r="V474" s="32"/>
      <c r="W474" s="30"/>
      <c r="X474" s="32"/>
      <c r="Y474" s="30"/>
      <c r="Z474" s="32"/>
      <c r="AA474" s="30"/>
      <c r="AB474" s="32"/>
      <c r="AC474" s="30"/>
      <c r="AD474" s="36">
        <f t="shared" si="112"/>
        <v>1.912589651999943</v>
      </c>
      <c r="AE474" s="44">
        <f t="shared" si="113"/>
        <v>0.60866778400122312</v>
      </c>
      <c r="AF474" s="44">
        <f t="shared" si="114"/>
        <v>0.11292537600093011</v>
      </c>
      <c r="AG474" s="44">
        <f t="shared" si="115"/>
        <v>0.47788799100089996</v>
      </c>
      <c r="AH474" s="44">
        <f t="shared" si="116"/>
        <v>0.14265222099857011</v>
      </c>
      <c r="AI474" s="44">
        <f t="shared" si="117"/>
        <v>0.13322142600008968</v>
      </c>
      <c r="AJ474" s="46">
        <f t="shared" si="100"/>
        <v>0.11286433700114973</v>
      </c>
      <c r="AK474" s="30"/>
      <c r="AL474" s="47">
        <f t="shared" si="106"/>
        <v>3.8943994999499965E-2</v>
      </c>
      <c r="AM474" s="47">
        <f t="shared" si="107"/>
        <v>4.9595606998989794E-2</v>
      </c>
      <c r="AN474" s="47">
        <f t="shared" si="108"/>
        <v>4.9137799998790088E-2</v>
      </c>
      <c r="AO474" s="47">
        <f t="shared" si="109"/>
        <v>5.9423164000689921E-2</v>
      </c>
      <c r="AP474" s="47">
        <f t="shared" si="110"/>
        <v>2.8841751000070026E-2</v>
      </c>
      <c r="AQ474" s="47">
        <f t="shared" si="111"/>
        <v>4.9412481999760338E-2</v>
      </c>
      <c r="AR474" s="47">
        <f t="shared" si="103"/>
        <v>4.9015717999280284E-2</v>
      </c>
      <c r="AS474" s="30"/>
      <c r="AT474" s="32"/>
      <c r="AU474" s="30"/>
      <c r="AV474" s="32"/>
      <c r="AW474" s="30"/>
      <c r="AX474" s="32"/>
      <c r="AY474" s="30"/>
      <c r="AZ474" s="32"/>
      <c r="BA474" s="30"/>
      <c r="BB474" s="32"/>
      <c r="BC474" s="30"/>
      <c r="BD474" s="32"/>
      <c r="BE474" s="30"/>
    </row>
    <row r="475" spans="1:57" s="2" customFormat="1" x14ac:dyDescent="0.25">
      <c r="A475" s="10" t="s">
        <v>32</v>
      </c>
      <c r="B475" s="2">
        <v>7</v>
      </c>
      <c r="C475" s="2">
        <v>108</v>
      </c>
      <c r="D475" s="33">
        <v>0.67764382700079295</v>
      </c>
      <c r="E475" s="31">
        <v>0.71649626199905403</v>
      </c>
      <c r="F475" s="33">
        <v>1.1634060729993501</v>
      </c>
      <c r="G475" s="31">
        <v>1.1931634379998199</v>
      </c>
      <c r="H475" s="33">
        <v>1.3153975290006199</v>
      </c>
      <c r="I475" s="31">
        <v>1.3541584009999399</v>
      </c>
      <c r="J475" s="33">
        <v>1.78126049099955</v>
      </c>
      <c r="K475" s="31">
        <v>1.8203265690008199</v>
      </c>
      <c r="L475" s="33">
        <v>1.9433847100008199</v>
      </c>
      <c r="M475" s="31">
        <v>1.99264459000005</v>
      </c>
      <c r="N475" s="33">
        <v>2.1154280489990902</v>
      </c>
      <c r="O475" s="31">
        <v>2.14408667899988</v>
      </c>
      <c r="P475" s="33">
        <v>2.2674805440001302</v>
      </c>
      <c r="Q475" s="31">
        <v>2.3168319849992201</v>
      </c>
      <c r="R475" s="33"/>
      <c r="S475" s="31"/>
      <c r="T475" s="33"/>
      <c r="U475" s="31"/>
      <c r="V475" s="33"/>
      <c r="W475" s="31"/>
      <c r="X475" s="33"/>
      <c r="Y475" s="31"/>
      <c r="Z475" s="33"/>
      <c r="AA475" s="31"/>
      <c r="AB475" s="33"/>
      <c r="AC475" s="31"/>
      <c r="AD475" s="36">
        <f t="shared" si="112"/>
        <v>1.6391881579984271</v>
      </c>
      <c r="AE475" s="44">
        <f t="shared" si="113"/>
        <v>0.44690981100029603</v>
      </c>
      <c r="AF475" s="44">
        <f t="shared" si="114"/>
        <v>0.12223409100079996</v>
      </c>
      <c r="AG475" s="44">
        <f t="shared" si="115"/>
        <v>0.42710208999961008</v>
      </c>
      <c r="AH475" s="44">
        <f t="shared" si="116"/>
        <v>0.12305814100000001</v>
      </c>
      <c r="AI475" s="44">
        <f t="shared" si="117"/>
        <v>0.1227834589990402</v>
      </c>
      <c r="AJ475" s="46">
        <f t="shared" si="100"/>
        <v>0.12339386500025018</v>
      </c>
      <c r="AK475" s="31"/>
      <c r="AL475" s="47">
        <f t="shared" si="106"/>
        <v>3.8852434998261076E-2</v>
      </c>
      <c r="AM475" s="47">
        <f t="shared" si="107"/>
        <v>2.9757365000469882E-2</v>
      </c>
      <c r="AN475" s="47">
        <f t="shared" si="108"/>
        <v>3.876087199931999E-2</v>
      </c>
      <c r="AO475" s="47">
        <f t="shared" si="109"/>
        <v>3.9066078001269933E-2</v>
      </c>
      <c r="AP475" s="47">
        <f t="shared" si="110"/>
        <v>4.9259879999230094E-2</v>
      </c>
      <c r="AQ475" s="47">
        <f t="shared" si="111"/>
        <v>2.8658630000789831E-2</v>
      </c>
      <c r="AR475" s="47">
        <f t="shared" si="103"/>
        <v>4.9351440999089835E-2</v>
      </c>
      <c r="AS475" s="30"/>
      <c r="AT475" s="32"/>
      <c r="AU475" s="31"/>
      <c r="AV475" s="33"/>
      <c r="AW475" s="31"/>
      <c r="AX475" s="33"/>
      <c r="AY475" s="31"/>
      <c r="AZ475" s="33"/>
      <c r="BA475" s="31"/>
      <c r="BB475" s="33"/>
      <c r="BC475" s="31"/>
      <c r="BD475" s="33"/>
      <c r="BE475" s="31"/>
    </row>
    <row r="476" spans="1:57" s="2" customFormat="1" x14ac:dyDescent="0.25">
      <c r="A476" s="10" t="s">
        <v>32</v>
      </c>
      <c r="B476" s="2">
        <v>7</v>
      </c>
      <c r="C476" s="2">
        <v>109</v>
      </c>
      <c r="D476" s="32">
        <v>0.567129559998647</v>
      </c>
      <c r="E476" s="30">
        <v>0.61635891999867398</v>
      </c>
      <c r="F476" s="32">
        <v>1.20515794399943</v>
      </c>
      <c r="G476" s="30">
        <v>1.2437967349996999</v>
      </c>
      <c r="H476" s="32">
        <v>1.3667022729987299</v>
      </c>
      <c r="I476" s="30">
        <v>1.40595147299973</v>
      </c>
      <c r="J476" s="32">
        <v>1.82282923899947</v>
      </c>
      <c r="K476" s="30">
        <v>1.8721196400001601</v>
      </c>
      <c r="L476" s="32">
        <v>1.9949946589986201</v>
      </c>
      <c r="M476" s="30">
        <v>2.0340302149998002</v>
      </c>
      <c r="N476" s="32">
        <v>2.1569662739984699</v>
      </c>
      <c r="O476" s="30">
        <v>2.2061651149997399</v>
      </c>
      <c r="P476" s="32">
        <v>2.3190294529995299</v>
      </c>
      <c r="Q476" s="30">
        <v>2.3579429279998201</v>
      </c>
      <c r="R476" s="32"/>
      <c r="S476" s="30"/>
      <c r="T476" s="32"/>
      <c r="U476" s="30"/>
      <c r="V476" s="32"/>
      <c r="W476" s="30"/>
      <c r="X476" s="32"/>
      <c r="Y476" s="30"/>
      <c r="Z476" s="32"/>
      <c r="AA476" s="30"/>
      <c r="AB476" s="32"/>
      <c r="AC476" s="30"/>
      <c r="AD476" s="36">
        <f t="shared" si="112"/>
        <v>1.7908133680011731</v>
      </c>
      <c r="AE476" s="44">
        <f t="shared" si="113"/>
        <v>0.58879902400075601</v>
      </c>
      <c r="AF476" s="44">
        <f t="shared" si="114"/>
        <v>0.12290553799903003</v>
      </c>
      <c r="AG476" s="44">
        <f t="shared" si="115"/>
        <v>0.41687776599974002</v>
      </c>
      <c r="AH476" s="44">
        <f t="shared" si="116"/>
        <v>0.12287501899845998</v>
      </c>
      <c r="AI476" s="44">
        <f t="shared" si="117"/>
        <v>0.12293605899866966</v>
      </c>
      <c r="AJ476" s="46">
        <f t="shared" si="100"/>
        <v>0.11286433799979001</v>
      </c>
      <c r="AK476" s="30"/>
      <c r="AL476" s="47">
        <f t="shared" si="106"/>
        <v>4.9229360000026978E-2</v>
      </c>
      <c r="AM476" s="47">
        <f t="shared" si="107"/>
        <v>3.8638791000269901E-2</v>
      </c>
      <c r="AN476" s="47">
        <f t="shared" si="108"/>
        <v>3.9249200001000073E-2</v>
      </c>
      <c r="AO476" s="47">
        <f t="shared" si="109"/>
        <v>4.9290401000690043E-2</v>
      </c>
      <c r="AP476" s="47">
        <f t="shared" si="110"/>
        <v>3.9035556001180138E-2</v>
      </c>
      <c r="AQ476" s="47">
        <f t="shared" si="111"/>
        <v>4.9198841001270033E-2</v>
      </c>
      <c r="AR476" s="47">
        <f t="shared" si="103"/>
        <v>3.8913475000290187E-2</v>
      </c>
      <c r="AS476" s="30"/>
      <c r="AT476" s="32"/>
      <c r="AU476" s="30"/>
      <c r="AV476" s="32"/>
      <c r="AW476" s="30"/>
      <c r="AX476" s="32"/>
      <c r="AY476" s="30"/>
      <c r="AZ476" s="32"/>
      <c r="BA476" s="30"/>
      <c r="BB476" s="32"/>
      <c r="BC476" s="30"/>
      <c r="BD476" s="32"/>
      <c r="BE476" s="30"/>
    </row>
    <row r="477" spans="1:57" s="2" customFormat="1" x14ac:dyDescent="0.25">
      <c r="A477" s="10" t="s">
        <v>32</v>
      </c>
      <c r="B477" s="2">
        <v>7</v>
      </c>
      <c r="C477" s="2">
        <v>110</v>
      </c>
      <c r="D477" s="33">
        <v>0.55763772099999098</v>
      </c>
      <c r="E477" s="31">
        <v>0.59459789300126398</v>
      </c>
      <c r="F477" s="33">
        <v>1.7002289010015299</v>
      </c>
      <c r="G477" s="31">
        <v>1.73877613100012</v>
      </c>
      <c r="H477" s="33">
        <v>1.8619258340004301</v>
      </c>
      <c r="I477" s="31">
        <v>1.8909201870010199</v>
      </c>
      <c r="J477" s="33">
        <v>2.30792003500027</v>
      </c>
      <c r="K477" s="31">
        <v>2.3363650219998799</v>
      </c>
      <c r="L477" s="33">
        <v>2.4593621220010302</v>
      </c>
      <c r="M477" s="31">
        <v>2.5087135650010102</v>
      </c>
      <c r="N477" s="33">
        <v>2.6214863410004901</v>
      </c>
      <c r="O477" s="31">
        <v>2.6606134580015302</v>
      </c>
      <c r="P477" s="33">
        <v>2.7633145100007801</v>
      </c>
      <c r="Q477" s="31">
        <v>2.8224324720013101</v>
      </c>
      <c r="R477" s="33"/>
      <c r="S477" s="31"/>
      <c r="T477" s="33"/>
      <c r="U477" s="31"/>
      <c r="V477" s="33"/>
      <c r="W477" s="31"/>
      <c r="X477" s="33"/>
      <c r="Y477" s="31"/>
      <c r="Z477" s="33"/>
      <c r="AA477" s="31"/>
      <c r="AB477" s="33"/>
      <c r="AC477" s="31"/>
      <c r="AD477" s="36">
        <f t="shared" si="112"/>
        <v>2.2647947510013191</v>
      </c>
      <c r="AE477" s="44">
        <f t="shared" si="113"/>
        <v>1.105631008000266</v>
      </c>
      <c r="AF477" s="44">
        <f t="shared" si="114"/>
        <v>0.12314970300031014</v>
      </c>
      <c r="AG477" s="44">
        <f t="shared" si="115"/>
        <v>0.41699984799925005</v>
      </c>
      <c r="AH477" s="44">
        <f t="shared" si="116"/>
        <v>0.12299710000115027</v>
      </c>
      <c r="AI477" s="44">
        <f t="shared" si="117"/>
        <v>0.11277277599947988</v>
      </c>
      <c r="AJ477" s="46">
        <f t="shared" si="100"/>
        <v>0.10270105199924995</v>
      </c>
      <c r="AK477" s="31"/>
      <c r="AL477" s="47">
        <f t="shared" si="106"/>
        <v>3.6960172001272995E-2</v>
      </c>
      <c r="AM477" s="47">
        <f t="shared" si="107"/>
        <v>3.854722999859006E-2</v>
      </c>
      <c r="AN477" s="47">
        <f t="shared" si="108"/>
        <v>2.8994353000589834E-2</v>
      </c>
      <c r="AO477" s="47">
        <f t="shared" si="109"/>
        <v>2.8444986999609956E-2</v>
      </c>
      <c r="AP477" s="47">
        <f t="shared" si="110"/>
        <v>4.9351442999979955E-2</v>
      </c>
      <c r="AQ477" s="47">
        <f t="shared" si="111"/>
        <v>3.9127117001040101E-2</v>
      </c>
      <c r="AR477" s="47">
        <f t="shared" si="103"/>
        <v>5.9117962000529989E-2</v>
      </c>
      <c r="AS477" s="30"/>
      <c r="AT477" s="32"/>
      <c r="AU477" s="31"/>
      <c r="AV477" s="33"/>
      <c r="AW477" s="31"/>
      <c r="AX477" s="33"/>
      <c r="AY477" s="31"/>
      <c r="AZ477" s="33"/>
      <c r="BA477" s="31"/>
      <c r="BB477" s="33"/>
      <c r="BC477" s="31"/>
      <c r="BD477" s="33"/>
      <c r="BE477" s="31"/>
    </row>
    <row r="478" spans="1:57" s="2" customFormat="1" x14ac:dyDescent="0.25">
      <c r="A478" s="10" t="s">
        <v>32</v>
      </c>
      <c r="B478" s="2">
        <v>7</v>
      </c>
      <c r="C478" s="2">
        <v>111</v>
      </c>
      <c r="D478" s="32">
        <v>0.66546619900145698</v>
      </c>
      <c r="E478" s="30">
        <v>0.72525561000111305</v>
      </c>
      <c r="F478" s="32">
        <v>1.1519304140001601</v>
      </c>
      <c r="G478" s="30">
        <v>1.201373418</v>
      </c>
      <c r="H478" s="32">
        <v>1.3038913480013401</v>
      </c>
      <c r="I478" s="30">
        <v>1.36316191200057</v>
      </c>
      <c r="J478" s="32">
        <v>1.7494582640010701</v>
      </c>
      <c r="K478" s="30">
        <v>1.8083320630012101</v>
      </c>
      <c r="L478" s="32">
        <v>1.9316648880012499</v>
      </c>
      <c r="M478" s="30">
        <v>1.9908133680000899</v>
      </c>
      <c r="N478" s="32">
        <v>2.0936975439999501</v>
      </c>
      <c r="O478" s="30">
        <v>2.17280634800044</v>
      </c>
      <c r="P478" s="32">
        <v>2.2660460870010799</v>
      </c>
      <c r="Q478" s="30">
        <v>2.32461468100154</v>
      </c>
      <c r="R478" s="32"/>
      <c r="S478" s="30"/>
      <c r="T478" s="32"/>
      <c r="U478" s="30"/>
      <c r="V478" s="32"/>
      <c r="W478" s="30"/>
      <c r="X478" s="32"/>
      <c r="Y478" s="30"/>
      <c r="Z478" s="32"/>
      <c r="AA478" s="30"/>
      <c r="AB478" s="32"/>
      <c r="AC478" s="30"/>
      <c r="AD478" s="36">
        <f t="shared" si="112"/>
        <v>1.659148482000083</v>
      </c>
      <c r="AE478" s="44">
        <f t="shared" si="113"/>
        <v>0.426674803999047</v>
      </c>
      <c r="AF478" s="44">
        <f t="shared" si="114"/>
        <v>0.10251793000134013</v>
      </c>
      <c r="AG478" s="44">
        <f t="shared" si="115"/>
        <v>0.38629635200050005</v>
      </c>
      <c r="AH478" s="44">
        <f t="shared" si="116"/>
        <v>0.12333282500003984</v>
      </c>
      <c r="AI478" s="44">
        <f t="shared" si="117"/>
        <v>0.10288417599986022</v>
      </c>
      <c r="AJ478" s="46">
        <f t="shared" ref="AJ478:AJ493" si="118">P478-O478</f>
        <v>9.3239739000639865E-2</v>
      </c>
      <c r="AK478" s="30"/>
      <c r="AL478" s="47">
        <f t="shared" si="106"/>
        <v>5.9789410999656067E-2</v>
      </c>
      <c r="AM478" s="47">
        <f t="shared" si="107"/>
        <v>4.9443003999839918E-2</v>
      </c>
      <c r="AN478" s="47">
        <f t="shared" si="108"/>
        <v>5.9270563999229919E-2</v>
      </c>
      <c r="AO478" s="47">
        <f t="shared" si="109"/>
        <v>5.8873799000140004E-2</v>
      </c>
      <c r="AP478" s="47">
        <f t="shared" si="110"/>
        <v>5.9148479998839987E-2</v>
      </c>
      <c r="AQ478" s="47">
        <f t="shared" si="111"/>
        <v>7.9108804000489918E-2</v>
      </c>
      <c r="AR478" s="47">
        <f t="shared" si="103"/>
        <v>5.8568594000460106E-2</v>
      </c>
      <c r="AS478" s="30"/>
      <c r="AT478" s="32"/>
      <c r="AU478" s="30"/>
      <c r="AV478" s="32"/>
      <c r="AW478" s="30"/>
      <c r="AX478" s="32"/>
      <c r="AY478" s="30"/>
      <c r="AZ478" s="32"/>
      <c r="BA478" s="30"/>
      <c r="BB478" s="32"/>
      <c r="BC478" s="30"/>
      <c r="BD478" s="32"/>
      <c r="BE478" s="30"/>
    </row>
    <row r="479" spans="1:57" s="2" customFormat="1" x14ac:dyDescent="0.25">
      <c r="A479" s="10" t="s">
        <v>32</v>
      </c>
      <c r="B479" s="2">
        <v>7</v>
      </c>
      <c r="C479" s="2">
        <v>112</v>
      </c>
      <c r="D479" s="33">
        <v>0.39227834599841999</v>
      </c>
      <c r="E479" s="31">
        <v>0.45121318499877799</v>
      </c>
      <c r="F479" s="33">
        <v>0.98110789000020304</v>
      </c>
      <c r="G479" s="31">
        <v>1.0288722719997101</v>
      </c>
      <c r="H479" s="33">
        <v>1.15211353699851</v>
      </c>
      <c r="I479" s="31">
        <v>1.20097665199864</v>
      </c>
      <c r="J479" s="33">
        <v>2.05353273299988</v>
      </c>
      <c r="K479" s="31">
        <v>2.1026705329986699</v>
      </c>
      <c r="L479" s="33">
        <v>2.25478406799993</v>
      </c>
      <c r="M479" s="31">
        <v>2.2636044549999399</v>
      </c>
      <c r="N479" s="33">
        <v>2.4172134899999902</v>
      </c>
      <c r="O479" s="31">
        <v>2.4465435679994698</v>
      </c>
      <c r="P479" s="33">
        <v>2.57945978899988</v>
      </c>
      <c r="Q479" s="31">
        <v>2.60787425699891</v>
      </c>
      <c r="R479" s="33"/>
      <c r="S479" s="31"/>
      <c r="T479" s="33"/>
      <c r="U479" s="31"/>
      <c r="V479" s="33"/>
      <c r="W479" s="31"/>
      <c r="X479" s="33"/>
      <c r="Y479" s="31"/>
      <c r="Z479" s="33"/>
      <c r="AA479" s="31"/>
      <c r="AB479" s="33"/>
      <c r="AC479" s="31"/>
      <c r="AD479" s="36">
        <f t="shared" si="112"/>
        <v>2.2155959110004901</v>
      </c>
      <c r="AE479" s="44">
        <f t="shared" si="113"/>
        <v>0.5298947050014251</v>
      </c>
      <c r="AF479" s="44">
        <f t="shared" si="114"/>
        <v>0.12324126499879995</v>
      </c>
      <c r="AG479" s="44">
        <f t="shared" si="115"/>
        <v>0.85255608100124003</v>
      </c>
      <c r="AH479" s="44">
        <f t="shared" si="116"/>
        <v>0.15211353500126013</v>
      </c>
      <c r="AI479" s="44">
        <f t="shared" si="117"/>
        <v>0.1536090350000503</v>
      </c>
      <c r="AJ479" s="46">
        <f t="shared" si="118"/>
        <v>0.13291622100041023</v>
      </c>
      <c r="AK479" s="31"/>
      <c r="AL479" s="47">
        <f t="shared" si="106"/>
        <v>5.8934839000358008E-2</v>
      </c>
      <c r="AM479" s="47">
        <f t="shared" si="107"/>
        <v>4.7764381999507055E-2</v>
      </c>
      <c r="AN479" s="47">
        <f t="shared" si="108"/>
        <v>4.8863115000129964E-2</v>
      </c>
      <c r="AO479" s="47">
        <f t="shared" si="109"/>
        <v>4.9137799998789866E-2</v>
      </c>
      <c r="AP479" s="47">
        <f t="shared" si="110"/>
        <v>8.8203870000098661E-3</v>
      </c>
      <c r="AQ479" s="47">
        <f t="shared" si="111"/>
        <v>2.933007799947962E-2</v>
      </c>
      <c r="AR479" s="47">
        <f t="shared" ref="AR479:AR523" si="119">Q479-P479</f>
        <v>2.8414467999029913E-2</v>
      </c>
      <c r="AS479" s="30"/>
      <c r="AT479" s="32"/>
      <c r="AU479" s="31"/>
      <c r="AV479" s="33"/>
      <c r="AW479" s="31"/>
      <c r="AX479" s="33"/>
      <c r="AY479" s="31"/>
      <c r="AZ479" s="33"/>
      <c r="BA479" s="31"/>
      <c r="BB479" s="33"/>
      <c r="BC479" s="31"/>
      <c r="BD479" s="33"/>
      <c r="BE479" s="31"/>
    </row>
    <row r="480" spans="1:57" s="2" customFormat="1" x14ac:dyDescent="0.25">
      <c r="A480" s="10" t="s">
        <v>32</v>
      </c>
      <c r="B480" s="2">
        <v>7</v>
      </c>
      <c r="C480" s="2">
        <v>113</v>
      </c>
      <c r="D480" s="32">
        <v>0.38794445299936298</v>
      </c>
      <c r="E480" s="30">
        <v>0.43329772600009098</v>
      </c>
      <c r="F480" s="32">
        <v>0.849839769000027</v>
      </c>
      <c r="G480" s="30">
        <v>0.88863116099855599</v>
      </c>
      <c r="H480" s="32">
        <v>1.0217610250001501</v>
      </c>
      <c r="I480" s="30">
        <v>1.05045017500015</v>
      </c>
      <c r="J480" s="32">
        <v>1.4068365639996001</v>
      </c>
      <c r="K480" s="30">
        <v>1.4559133219991001</v>
      </c>
      <c r="L480" s="32">
        <v>1.5890126659996799</v>
      </c>
      <c r="M480" s="30">
        <v>1.62832290599908</v>
      </c>
      <c r="N480" s="32">
        <v>1.7712192879989701</v>
      </c>
      <c r="O480" s="30">
        <v>1.81025484400015</v>
      </c>
      <c r="P480" s="32">
        <v>1.9332824670000199</v>
      </c>
      <c r="Q480" s="30">
        <v>1.98226766299922</v>
      </c>
      <c r="R480" s="32"/>
      <c r="S480" s="30"/>
      <c r="T480" s="32"/>
      <c r="U480" s="30"/>
      <c r="V480" s="32"/>
      <c r="W480" s="30"/>
      <c r="X480" s="32"/>
      <c r="Y480" s="30"/>
      <c r="Z480" s="32"/>
      <c r="AA480" s="30"/>
      <c r="AB480" s="32"/>
      <c r="AC480" s="30"/>
      <c r="AD480" s="36">
        <f t="shared" si="112"/>
        <v>1.594323209999857</v>
      </c>
      <c r="AE480" s="44">
        <f t="shared" si="113"/>
        <v>0.41654204299993602</v>
      </c>
      <c r="AF480" s="44">
        <f t="shared" si="114"/>
        <v>0.1331298640015941</v>
      </c>
      <c r="AG480" s="44">
        <f t="shared" si="115"/>
        <v>0.35638638899945008</v>
      </c>
      <c r="AH480" s="44">
        <f t="shared" si="116"/>
        <v>0.13309934400057988</v>
      </c>
      <c r="AI480" s="44">
        <f t="shared" si="117"/>
        <v>0.14289638199989008</v>
      </c>
      <c r="AJ480" s="46">
        <f t="shared" si="118"/>
        <v>0.12302762299986991</v>
      </c>
      <c r="AK480" s="30"/>
      <c r="AL480" s="47">
        <f t="shared" ref="AL480:AL543" si="120">E480-D480</f>
        <v>4.5353273000728E-2</v>
      </c>
      <c r="AM480" s="47">
        <f t="shared" ref="AM480:AM543" si="121">G480-F480</f>
        <v>3.879139199852899E-2</v>
      </c>
      <c r="AN480" s="47">
        <f t="shared" ref="AN480:AN543" si="122">I480-H480</f>
        <v>2.8689149999999941E-2</v>
      </c>
      <c r="AO480" s="47">
        <f t="shared" ref="AO480:AO543" si="123">K480-J480</f>
        <v>4.9076757999499954E-2</v>
      </c>
      <c r="AP480" s="47">
        <f t="shared" ref="AP480:AP543" si="124">M480-L480</f>
        <v>3.9310239999400087E-2</v>
      </c>
      <c r="AQ480" s="47">
        <f t="shared" ref="AQ480:AQ543" si="125">O480-N480</f>
        <v>3.9035556001179916E-2</v>
      </c>
      <c r="AR480" s="47">
        <f t="shared" si="119"/>
        <v>4.8985195999200037E-2</v>
      </c>
      <c r="AS480" s="30"/>
      <c r="AT480" s="32"/>
      <c r="AU480" s="30"/>
      <c r="AV480" s="32"/>
      <c r="AW480" s="30"/>
      <c r="AX480" s="32"/>
      <c r="AY480" s="30"/>
      <c r="AZ480" s="32"/>
      <c r="BA480" s="30"/>
      <c r="BB480" s="32"/>
      <c r="BC480" s="30"/>
      <c r="BD480" s="32"/>
      <c r="BE480" s="30"/>
    </row>
    <row r="481" spans="1:57" s="2" customFormat="1" x14ac:dyDescent="0.25">
      <c r="A481" s="10" t="s">
        <v>32</v>
      </c>
      <c r="B481" s="2">
        <v>7</v>
      </c>
      <c r="C481" s="2">
        <v>114</v>
      </c>
      <c r="D481" s="33">
        <v>0.38193193999904901</v>
      </c>
      <c r="E481" s="31">
        <v>0.431130780998501</v>
      </c>
      <c r="F481" s="33">
        <v>0.89842820199919504</v>
      </c>
      <c r="G481" s="31">
        <v>0.94759652099855796</v>
      </c>
      <c r="H481" s="33">
        <v>1.0904318639986701</v>
      </c>
      <c r="I481" s="31">
        <v>1.14002746799997</v>
      </c>
      <c r="J481" s="33">
        <v>1.9620631769994299</v>
      </c>
      <c r="K481" s="31">
        <v>1.9903250419993099</v>
      </c>
      <c r="L481" s="33">
        <v>2.1236685490002798</v>
      </c>
      <c r="M481" s="31">
        <v>2.1729894709987998</v>
      </c>
      <c r="N481" s="33">
        <v>2.30605829500018</v>
      </c>
      <c r="O481" s="31">
        <v>2.3447886470003101</v>
      </c>
      <c r="P481" s="33">
        <v>2.4478254240002499</v>
      </c>
      <c r="Q481" s="31">
        <v>2.49739050799871</v>
      </c>
      <c r="R481" s="33"/>
      <c r="S481" s="31"/>
      <c r="T481" s="33"/>
      <c r="U481" s="31"/>
      <c r="V481" s="33"/>
      <c r="W481" s="31"/>
      <c r="X481" s="33"/>
      <c r="Y481" s="31"/>
      <c r="Z481" s="33"/>
      <c r="AA481" s="31"/>
      <c r="AB481" s="33"/>
      <c r="AC481" s="31"/>
      <c r="AD481" s="36">
        <f t="shared" si="112"/>
        <v>2.1154585679996609</v>
      </c>
      <c r="AE481" s="44">
        <f t="shared" si="113"/>
        <v>0.46729742100069405</v>
      </c>
      <c r="AF481" s="44">
        <f t="shared" si="114"/>
        <v>0.14283534300011214</v>
      </c>
      <c r="AG481" s="44">
        <f t="shared" si="115"/>
        <v>0.82203570899945988</v>
      </c>
      <c r="AH481" s="44">
        <f t="shared" si="116"/>
        <v>0.13334350700096986</v>
      </c>
      <c r="AI481" s="44">
        <f t="shared" si="117"/>
        <v>0.1330688240013802</v>
      </c>
      <c r="AJ481" s="46">
        <f t="shared" si="118"/>
        <v>0.10303677699993985</v>
      </c>
      <c r="AK481" s="31"/>
      <c r="AL481" s="47">
        <f t="shared" si="120"/>
        <v>4.9198840999451987E-2</v>
      </c>
      <c r="AM481" s="47">
        <f t="shared" si="121"/>
        <v>4.9168318999362914E-2</v>
      </c>
      <c r="AN481" s="47">
        <f t="shared" si="122"/>
        <v>4.959560400129992E-2</v>
      </c>
      <c r="AO481" s="47">
        <f t="shared" si="123"/>
        <v>2.8261864999880038E-2</v>
      </c>
      <c r="AP481" s="47">
        <f t="shared" si="124"/>
        <v>4.9320921998520006E-2</v>
      </c>
      <c r="AQ481" s="47">
        <f t="shared" si="125"/>
        <v>3.8730352000130086E-2</v>
      </c>
      <c r="AR481" s="47">
        <f t="shared" si="119"/>
        <v>4.9565083998460047E-2</v>
      </c>
      <c r="AS481" s="30"/>
      <c r="AT481" s="32"/>
      <c r="AU481" s="31"/>
      <c r="AV481" s="33"/>
      <c r="AW481" s="31"/>
      <c r="AX481" s="33"/>
      <c r="AY481" s="31"/>
      <c r="AZ481" s="33"/>
      <c r="BA481" s="31"/>
      <c r="BB481" s="33"/>
      <c r="BC481" s="31"/>
      <c r="BD481" s="33"/>
      <c r="BE481" s="31"/>
    </row>
    <row r="482" spans="1:57" s="2" customFormat="1" x14ac:dyDescent="0.25">
      <c r="A482" s="10" t="s">
        <v>32</v>
      </c>
      <c r="B482" s="2">
        <v>7</v>
      </c>
      <c r="C482" s="2">
        <v>115</v>
      </c>
      <c r="D482" s="32">
        <v>0.49476575599874101</v>
      </c>
      <c r="E482" s="30">
        <v>0.53404547499849198</v>
      </c>
      <c r="F482" s="32">
        <v>1.00140393699985</v>
      </c>
      <c r="G482" s="30">
        <v>1.0308560959983799</v>
      </c>
      <c r="H482" s="32">
        <v>1.17332519499905</v>
      </c>
      <c r="I482" s="30">
        <v>1.20192278399918</v>
      </c>
      <c r="J482" s="32">
        <v>1.5885853799991301</v>
      </c>
      <c r="K482" s="30">
        <v>1.64773386199885</v>
      </c>
      <c r="L482" s="32">
        <v>1.7809858079999601</v>
      </c>
      <c r="M482" s="30">
        <v>1.82008240499999</v>
      </c>
      <c r="N482" s="32">
        <v>1.96328399099911</v>
      </c>
      <c r="O482" s="30">
        <v>2.0121776289997699</v>
      </c>
      <c r="P482" s="32">
        <v>2.13535785199928</v>
      </c>
      <c r="Q482" s="30">
        <v>2.1846177319985101</v>
      </c>
      <c r="R482" s="32"/>
      <c r="S482" s="30"/>
      <c r="T482" s="32"/>
      <c r="U482" s="30"/>
      <c r="V482" s="32"/>
      <c r="W482" s="30"/>
      <c r="X482" s="32"/>
      <c r="Y482" s="30"/>
      <c r="Z482" s="32"/>
      <c r="AA482" s="30"/>
      <c r="AB482" s="32"/>
      <c r="AC482" s="30"/>
      <c r="AD482" s="36">
        <f t="shared" si="112"/>
        <v>1.689851975999769</v>
      </c>
      <c r="AE482" s="44">
        <f t="shared" si="113"/>
        <v>0.467358462001358</v>
      </c>
      <c r="AF482" s="44">
        <f t="shared" si="114"/>
        <v>0.14246909900067006</v>
      </c>
      <c r="AG482" s="44">
        <f t="shared" si="115"/>
        <v>0.38666259599995012</v>
      </c>
      <c r="AH482" s="44">
        <f t="shared" si="116"/>
        <v>0.13325194600111012</v>
      </c>
      <c r="AI482" s="44">
        <f t="shared" si="117"/>
        <v>0.14320158599912003</v>
      </c>
      <c r="AJ482" s="46">
        <f t="shared" si="118"/>
        <v>0.12318022299951004</v>
      </c>
      <c r="AK482" s="30"/>
      <c r="AL482" s="47">
        <f t="shared" si="120"/>
        <v>3.9279718999750968E-2</v>
      </c>
      <c r="AM482" s="47">
        <f t="shared" si="121"/>
        <v>2.9452158998529931E-2</v>
      </c>
      <c r="AN482" s="47">
        <f t="shared" si="122"/>
        <v>2.8597589000129986E-2</v>
      </c>
      <c r="AO482" s="47">
        <f t="shared" si="123"/>
        <v>5.9148481999719893E-2</v>
      </c>
      <c r="AP482" s="47">
        <f t="shared" si="124"/>
        <v>3.9096597000029876E-2</v>
      </c>
      <c r="AQ482" s="47">
        <f t="shared" si="125"/>
        <v>4.8893638000659934E-2</v>
      </c>
      <c r="AR482" s="47">
        <f t="shared" si="119"/>
        <v>4.9259879999230094E-2</v>
      </c>
      <c r="AS482" s="30"/>
      <c r="AT482" s="32"/>
      <c r="AU482" s="30"/>
      <c r="AV482" s="32"/>
      <c r="AW482" s="30"/>
      <c r="AX482" s="32"/>
      <c r="AY482" s="30"/>
      <c r="AZ482" s="32"/>
      <c r="BA482" s="30"/>
      <c r="BB482" s="32"/>
      <c r="BC482" s="30"/>
      <c r="BD482" s="32"/>
      <c r="BE482" s="30"/>
    </row>
    <row r="483" spans="1:57" s="2" customFormat="1" x14ac:dyDescent="0.25">
      <c r="A483" s="10" t="s">
        <v>32</v>
      </c>
      <c r="B483" s="2">
        <v>7</v>
      </c>
      <c r="C483" s="2">
        <v>116</v>
      </c>
      <c r="D483" s="33">
        <v>0.44462078499964203</v>
      </c>
      <c r="E483" s="31">
        <v>0.48295437199885699</v>
      </c>
      <c r="F483" s="33">
        <v>1.20393712799887</v>
      </c>
      <c r="G483" s="31">
        <v>1.24263695999979</v>
      </c>
      <c r="H483" s="33">
        <v>1.3760415090000599</v>
      </c>
      <c r="I483" s="31">
        <v>1.4046696179993801</v>
      </c>
      <c r="J483" s="33">
        <v>1.92296658099985</v>
      </c>
      <c r="K483" s="31">
        <v>1.96215473899974</v>
      </c>
      <c r="L483" s="33">
        <v>2.1049290399987499</v>
      </c>
      <c r="M483" s="31">
        <v>2.1356630539994499</v>
      </c>
      <c r="N483" s="33">
        <v>2.2772165419992199</v>
      </c>
      <c r="O483" s="31">
        <v>2.3164046999991101</v>
      </c>
      <c r="P483" s="33">
        <v>2.4396764829998498</v>
      </c>
      <c r="Q483" s="31">
        <v>2.4784068369990502</v>
      </c>
      <c r="R483" s="33"/>
      <c r="S483" s="31"/>
      <c r="T483" s="33"/>
      <c r="U483" s="31"/>
      <c r="V483" s="33"/>
      <c r="W483" s="31"/>
      <c r="X483" s="33"/>
      <c r="Y483" s="31"/>
      <c r="Z483" s="33"/>
      <c r="AA483" s="31"/>
      <c r="AB483" s="33"/>
      <c r="AC483" s="31"/>
      <c r="AD483" s="36">
        <f t="shared" si="112"/>
        <v>2.033786051999408</v>
      </c>
      <c r="AE483" s="44">
        <f t="shared" si="113"/>
        <v>0.72098275600001305</v>
      </c>
      <c r="AF483" s="44">
        <f t="shared" si="114"/>
        <v>0.13340454900026999</v>
      </c>
      <c r="AG483" s="44">
        <f t="shared" si="115"/>
        <v>0.5182969630004699</v>
      </c>
      <c r="AH483" s="44">
        <f t="shared" si="116"/>
        <v>0.1427743009990099</v>
      </c>
      <c r="AI483" s="44">
        <f t="shared" si="117"/>
        <v>0.14155348799976997</v>
      </c>
      <c r="AJ483" s="46">
        <f t="shared" si="118"/>
        <v>0.12327178300073971</v>
      </c>
      <c r="AK483" s="31"/>
      <c r="AL483" s="47">
        <f t="shared" si="120"/>
        <v>3.8333586999214964E-2</v>
      </c>
      <c r="AM483" s="47">
        <f t="shared" si="121"/>
        <v>3.8699832000919976E-2</v>
      </c>
      <c r="AN483" s="47">
        <f t="shared" si="122"/>
        <v>2.8628108999320112E-2</v>
      </c>
      <c r="AO483" s="47">
        <f t="shared" si="123"/>
        <v>3.9188157999890061E-2</v>
      </c>
      <c r="AP483" s="47">
        <f t="shared" si="124"/>
        <v>3.0734014000699972E-2</v>
      </c>
      <c r="AQ483" s="47">
        <f t="shared" si="125"/>
        <v>3.9188157999890283E-2</v>
      </c>
      <c r="AR483" s="47">
        <f t="shared" si="119"/>
        <v>3.8730353999200329E-2</v>
      </c>
      <c r="AS483" s="30"/>
      <c r="AT483" s="32"/>
      <c r="AU483" s="31"/>
      <c r="AV483" s="33"/>
      <c r="AW483" s="31"/>
      <c r="AX483" s="33"/>
      <c r="AY483" s="31"/>
      <c r="AZ483" s="33"/>
      <c r="BA483" s="31"/>
      <c r="BB483" s="33"/>
      <c r="BC483" s="31"/>
      <c r="BD483" s="33"/>
      <c r="BE483" s="31"/>
    </row>
    <row r="484" spans="1:57" s="2" customFormat="1" x14ac:dyDescent="0.25">
      <c r="A484" s="10" t="s">
        <v>32</v>
      </c>
      <c r="B484" s="2">
        <v>7</v>
      </c>
      <c r="C484" s="2">
        <v>117</v>
      </c>
      <c r="D484" s="32">
        <v>0.57714024099914196</v>
      </c>
      <c r="E484" s="30">
        <v>0.62536242899841399</v>
      </c>
      <c r="F484" s="32">
        <v>1.0522508779995401</v>
      </c>
      <c r="G484" s="30">
        <v>1.1012360749991701</v>
      </c>
      <c r="H484" s="32">
        <v>1.21425301399904</v>
      </c>
      <c r="I484" s="30">
        <v>1.27373722099946</v>
      </c>
      <c r="J484" s="32">
        <v>1.7308713569982499</v>
      </c>
      <c r="K484" s="30">
        <v>1.7698153509991199</v>
      </c>
      <c r="L484" s="32">
        <v>1.9233328249993</v>
      </c>
      <c r="M484" s="30">
        <v>1.9517778129993499</v>
      </c>
      <c r="N484" s="32">
        <v>2.0953151239991699</v>
      </c>
      <c r="O484" s="30">
        <v>2.13419807799982</v>
      </c>
      <c r="P484" s="32">
        <v>2.2578971469993099</v>
      </c>
      <c r="Q484" s="30">
        <v>2.2961391739991002</v>
      </c>
      <c r="R484" s="32"/>
      <c r="S484" s="30"/>
      <c r="T484" s="32"/>
      <c r="U484" s="30"/>
      <c r="V484" s="32"/>
      <c r="W484" s="30"/>
      <c r="X484" s="32"/>
      <c r="Y484" s="30"/>
      <c r="Z484" s="32"/>
      <c r="AA484" s="30"/>
      <c r="AB484" s="32"/>
      <c r="AC484" s="30"/>
      <c r="AD484" s="36">
        <f t="shared" si="112"/>
        <v>1.7189989329999582</v>
      </c>
      <c r="AE484" s="44">
        <f t="shared" si="113"/>
        <v>0.4268884490011261</v>
      </c>
      <c r="AF484" s="44">
        <f t="shared" si="114"/>
        <v>0.11301693899986986</v>
      </c>
      <c r="AG484" s="44">
        <f t="shared" si="115"/>
        <v>0.45713413599878994</v>
      </c>
      <c r="AH484" s="44">
        <f t="shared" si="116"/>
        <v>0.15351747400018012</v>
      </c>
      <c r="AI484" s="44">
        <f t="shared" si="117"/>
        <v>0.14353731099981992</v>
      </c>
      <c r="AJ484" s="46">
        <f t="shared" si="118"/>
        <v>0.1236990689994899</v>
      </c>
      <c r="AK484" s="30"/>
      <c r="AL484" s="47">
        <f t="shared" si="120"/>
        <v>4.8222187999272026E-2</v>
      </c>
      <c r="AM484" s="47">
        <f t="shared" si="121"/>
        <v>4.8985196999629999E-2</v>
      </c>
      <c r="AN484" s="47">
        <f t="shared" si="122"/>
        <v>5.9484207000420009E-2</v>
      </c>
      <c r="AO484" s="47">
        <f t="shared" si="123"/>
        <v>3.8943994000870008E-2</v>
      </c>
      <c r="AP484" s="47">
        <f t="shared" si="124"/>
        <v>2.8444988000049909E-2</v>
      </c>
      <c r="AQ484" s="47">
        <f t="shared" si="125"/>
        <v>3.8882954000650116E-2</v>
      </c>
      <c r="AR484" s="47">
        <f t="shared" si="119"/>
        <v>3.8242026999790291E-2</v>
      </c>
      <c r="AS484" s="30"/>
      <c r="AT484" s="32"/>
      <c r="AU484" s="30"/>
      <c r="AV484" s="32"/>
      <c r="AW484" s="30"/>
      <c r="AX484" s="32"/>
      <c r="AY484" s="30"/>
      <c r="AZ484" s="32"/>
      <c r="BA484" s="30"/>
      <c r="BB484" s="32"/>
      <c r="BC484" s="30"/>
      <c r="BD484" s="32"/>
      <c r="BE484" s="30"/>
    </row>
    <row r="485" spans="1:57" s="2" customFormat="1" x14ac:dyDescent="0.25">
      <c r="A485" s="10" t="s">
        <v>32</v>
      </c>
      <c r="B485" s="2">
        <v>7</v>
      </c>
      <c r="C485" s="2">
        <v>118</v>
      </c>
      <c r="D485" s="33">
        <v>2.3391423770008202</v>
      </c>
      <c r="E485" s="31">
        <v>2.3786967790001601</v>
      </c>
      <c r="F485" s="33">
        <v>3.2203570870005902</v>
      </c>
      <c r="G485" s="31">
        <v>3.2797802519999002</v>
      </c>
      <c r="H485" s="33">
        <v>3.4132153200007398</v>
      </c>
      <c r="I485" s="31">
        <v>3.4419655109995801</v>
      </c>
      <c r="J485" s="33">
        <v>3.9697543090005598</v>
      </c>
      <c r="K485" s="31">
        <v>4.0084846619993098</v>
      </c>
      <c r="L485" s="33">
        <v>4.1417671290000699</v>
      </c>
      <c r="M485" s="31">
        <v>4.18144361300073</v>
      </c>
      <c r="N485" s="33">
        <v>4.28386998300084</v>
      </c>
      <c r="O485" s="31">
        <v>4.3435373100000998</v>
      </c>
      <c r="P485" s="33">
        <v>4.4558828019999002</v>
      </c>
      <c r="Q485" s="31">
        <v>4.4947352349990899</v>
      </c>
      <c r="R485" s="33"/>
      <c r="S485" s="31"/>
      <c r="T485" s="33"/>
      <c r="U485" s="31"/>
      <c r="V485" s="33"/>
      <c r="W485" s="31"/>
      <c r="X485" s="33"/>
      <c r="Y485" s="31"/>
      <c r="Z485" s="33"/>
      <c r="AA485" s="31"/>
      <c r="AB485" s="33"/>
      <c r="AC485" s="31"/>
      <c r="AD485" s="36">
        <f t="shared" si="112"/>
        <v>2.1555928579982697</v>
      </c>
      <c r="AE485" s="44">
        <f t="shared" si="113"/>
        <v>0.84166030800043012</v>
      </c>
      <c r="AF485" s="44">
        <f t="shared" si="114"/>
        <v>0.1334350680008396</v>
      </c>
      <c r="AG485" s="44">
        <f t="shared" si="115"/>
        <v>0.52778879800097966</v>
      </c>
      <c r="AH485" s="44">
        <f t="shared" si="116"/>
        <v>0.13328246700076019</v>
      </c>
      <c r="AI485" s="44">
        <f t="shared" si="117"/>
        <v>0.10242637000011001</v>
      </c>
      <c r="AJ485" s="46">
        <f t="shared" si="118"/>
        <v>0.11234549199980037</v>
      </c>
      <c r="AK485" s="31"/>
      <c r="AL485" s="47">
        <f t="shared" si="120"/>
        <v>3.9554401999339905E-2</v>
      </c>
      <c r="AM485" s="47">
        <f t="shared" si="121"/>
        <v>5.9423164999309996E-2</v>
      </c>
      <c r="AN485" s="47">
        <f t="shared" si="122"/>
        <v>2.8750190998840353E-2</v>
      </c>
      <c r="AO485" s="47">
        <f t="shared" si="123"/>
        <v>3.873035299874994E-2</v>
      </c>
      <c r="AP485" s="47">
        <f t="shared" si="124"/>
        <v>3.9676484000660039E-2</v>
      </c>
      <c r="AQ485" s="47">
        <f t="shared" si="125"/>
        <v>5.9667326999259807E-2</v>
      </c>
      <c r="AR485" s="47">
        <f t="shared" si="119"/>
        <v>3.8852432999189723E-2</v>
      </c>
      <c r="AS485" s="30"/>
      <c r="AT485" s="32"/>
      <c r="AU485" s="31"/>
      <c r="AV485" s="33"/>
      <c r="AW485" s="31"/>
      <c r="AX485" s="33"/>
      <c r="AY485" s="31"/>
      <c r="AZ485" s="33"/>
      <c r="BA485" s="31"/>
      <c r="BB485" s="33"/>
      <c r="BC485" s="31"/>
      <c r="BD485" s="33"/>
      <c r="BE485" s="31"/>
    </row>
    <row r="486" spans="1:57" s="2" customFormat="1" x14ac:dyDescent="0.25">
      <c r="A486" s="10" t="s">
        <v>32</v>
      </c>
      <c r="B486" s="2">
        <v>7</v>
      </c>
      <c r="C486" s="2">
        <v>119</v>
      </c>
      <c r="D486" s="32">
        <v>0.42417213299995599</v>
      </c>
      <c r="E486" s="30">
        <v>0.47269952499846102</v>
      </c>
      <c r="F486" s="32">
        <v>0.96004883099885696</v>
      </c>
      <c r="G486" s="30">
        <v>0.99859606199970496</v>
      </c>
      <c r="H486" s="32">
        <v>1.1218678449986299</v>
      </c>
      <c r="I486" s="30">
        <v>1.1409430779985901</v>
      </c>
      <c r="J486" s="32">
        <v>1.6486799919985</v>
      </c>
      <c r="K486" s="30">
        <v>1.6875629459991599</v>
      </c>
      <c r="L486" s="32">
        <v>1.8307950539983699</v>
      </c>
      <c r="M486" s="30">
        <v>1.86992217199986</v>
      </c>
      <c r="N486" s="32">
        <v>1.9926140689985901</v>
      </c>
      <c r="O486" s="30">
        <v>2.0414161439985001</v>
      </c>
      <c r="P486" s="32">
        <v>2.1670685169992701</v>
      </c>
      <c r="Q486" s="30">
        <v>2.2140088489995802</v>
      </c>
      <c r="R486" s="32"/>
      <c r="S486" s="30"/>
      <c r="T486" s="32"/>
      <c r="U486" s="30"/>
      <c r="V486" s="32"/>
      <c r="W486" s="30"/>
      <c r="X486" s="32"/>
      <c r="Y486" s="30"/>
      <c r="Z486" s="32"/>
      <c r="AA486" s="30"/>
      <c r="AB486" s="32"/>
      <c r="AC486" s="30"/>
      <c r="AD486" s="36">
        <f t="shared" si="112"/>
        <v>1.7898367159996242</v>
      </c>
      <c r="AE486" s="44">
        <f t="shared" si="113"/>
        <v>0.48734930600039594</v>
      </c>
      <c r="AF486" s="44">
        <f t="shared" si="114"/>
        <v>0.12327178299892494</v>
      </c>
      <c r="AG486" s="44">
        <f t="shared" si="115"/>
        <v>0.50773691399990994</v>
      </c>
      <c r="AH486" s="44">
        <f t="shared" si="116"/>
        <v>0.14323210799921005</v>
      </c>
      <c r="AI486" s="44">
        <f t="shared" si="117"/>
        <v>0.12269189699873007</v>
      </c>
      <c r="AJ486" s="46">
        <f t="shared" si="118"/>
        <v>0.12565237300076992</v>
      </c>
      <c r="AK486" s="30"/>
      <c r="AL486" s="47">
        <f t="shared" si="120"/>
        <v>4.8527391998505032E-2</v>
      </c>
      <c r="AM486" s="47">
        <f t="shared" si="121"/>
        <v>3.8547231000848003E-2</v>
      </c>
      <c r="AN486" s="47">
        <f t="shared" si="122"/>
        <v>1.9075232999960168E-2</v>
      </c>
      <c r="AO486" s="47">
        <f t="shared" si="123"/>
        <v>3.8882954000659886E-2</v>
      </c>
      <c r="AP486" s="47">
        <f t="shared" si="124"/>
        <v>3.9127118001490047E-2</v>
      </c>
      <c r="AQ486" s="47">
        <f t="shared" si="125"/>
        <v>4.8802074999910072E-2</v>
      </c>
      <c r="AR486" s="47">
        <f t="shared" si="119"/>
        <v>4.6940332000310114E-2</v>
      </c>
      <c r="AS486" s="30"/>
      <c r="AT486" s="32"/>
      <c r="AU486" s="30"/>
      <c r="AV486" s="32"/>
      <c r="AW486" s="30"/>
      <c r="AX486" s="32"/>
      <c r="AY486" s="30"/>
      <c r="AZ486" s="32"/>
      <c r="BA486" s="30"/>
      <c r="BB486" s="32"/>
      <c r="BC486" s="30"/>
      <c r="BD486" s="32"/>
      <c r="BE486" s="30"/>
    </row>
    <row r="487" spans="1:57" s="2" customFormat="1" x14ac:dyDescent="0.25">
      <c r="A487" s="10" t="s">
        <v>32</v>
      </c>
      <c r="B487" s="2">
        <v>7</v>
      </c>
      <c r="C487" s="2">
        <v>120</v>
      </c>
      <c r="D487" s="33">
        <v>0.44471234500088003</v>
      </c>
      <c r="E487" s="31">
        <v>0.48338165600034699</v>
      </c>
      <c r="F487" s="33">
        <v>1.2036929650003001</v>
      </c>
      <c r="G487" s="31">
        <v>1.26308560899997</v>
      </c>
      <c r="H487" s="33">
        <v>1.39600183100083</v>
      </c>
      <c r="I487" s="31">
        <v>1.4347016629999401</v>
      </c>
      <c r="J487" s="33">
        <v>1.9652067750011999</v>
      </c>
      <c r="K487" s="31">
        <v>2.02221883000129</v>
      </c>
      <c r="L487" s="33">
        <v>2.1657561430001802</v>
      </c>
      <c r="M487" s="31">
        <v>2.2046696170000302</v>
      </c>
      <c r="N487" s="33">
        <v>2.3480238049996802</v>
      </c>
      <c r="O487" s="31">
        <v>2.3870288409998399</v>
      </c>
      <c r="P487" s="33">
        <v>2.52049443000032</v>
      </c>
      <c r="Q487" s="31">
        <v>2.5593773840009799</v>
      </c>
      <c r="R487" s="33"/>
      <c r="S487" s="31"/>
      <c r="T487" s="33"/>
      <c r="U487" s="31"/>
      <c r="V487" s="33"/>
      <c r="W487" s="31"/>
      <c r="X487" s="33"/>
      <c r="Y487" s="31"/>
      <c r="Z487" s="33"/>
      <c r="AA487" s="31"/>
      <c r="AB487" s="33"/>
      <c r="AC487" s="31"/>
      <c r="AD487" s="36">
        <f t="shared" si="112"/>
        <v>2.1146650390001001</v>
      </c>
      <c r="AE487" s="44">
        <f t="shared" si="113"/>
        <v>0.7203113089999531</v>
      </c>
      <c r="AF487" s="44">
        <f t="shared" si="114"/>
        <v>0.13291622200085995</v>
      </c>
      <c r="AG487" s="44">
        <f t="shared" si="115"/>
        <v>0.53050511200125983</v>
      </c>
      <c r="AH487" s="44">
        <f t="shared" si="116"/>
        <v>0.14353731299889017</v>
      </c>
      <c r="AI487" s="44">
        <f t="shared" si="117"/>
        <v>0.14335418799965005</v>
      </c>
      <c r="AJ487" s="46">
        <f t="shared" si="118"/>
        <v>0.13346558900048011</v>
      </c>
      <c r="AK487" s="31"/>
      <c r="AL487" s="47">
        <f t="shared" si="120"/>
        <v>3.8669310999466966E-2</v>
      </c>
      <c r="AM487" s="47">
        <f t="shared" si="121"/>
        <v>5.9392643999669925E-2</v>
      </c>
      <c r="AN487" s="47">
        <f t="shared" si="122"/>
        <v>3.869983199911009E-2</v>
      </c>
      <c r="AO487" s="47">
        <f t="shared" si="123"/>
        <v>5.7012055000090101E-2</v>
      </c>
      <c r="AP487" s="47">
        <f t="shared" si="124"/>
        <v>3.8913473999850012E-2</v>
      </c>
      <c r="AQ487" s="47">
        <f t="shared" si="125"/>
        <v>3.9005036000159699E-2</v>
      </c>
      <c r="AR487" s="47">
        <f t="shared" si="119"/>
        <v>3.8882954000659886E-2</v>
      </c>
      <c r="AS487" s="30"/>
      <c r="AT487" s="32"/>
      <c r="AU487" s="31"/>
      <c r="AV487" s="33"/>
      <c r="AW487" s="31"/>
      <c r="AX487" s="33"/>
      <c r="AY487" s="31"/>
      <c r="AZ487" s="33"/>
      <c r="BA487" s="31"/>
      <c r="BB487" s="33"/>
      <c r="BC487" s="31"/>
      <c r="BD487" s="33"/>
      <c r="BE487" s="31"/>
    </row>
    <row r="488" spans="1:57" s="2" customFormat="1" x14ac:dyDescent="0.25">
      <c r="A488" s="10" t="s">
        <v>32</v>
      </c>
      <c r="B488" s="2">
        <v>7</v>
      </c>
      <c r="C488" s="2">
        <v>121</v>
      </c>
      <c r="D488" s="32">
        <v>0.49635281500013601</v>
      </c>
      <c r="E488" s="30">
        <v>0.546223104000091</v>
      </c>
      <c r="F488" s="32">
        <v>1.03323668600023</v>
      </c>
      <c r="G488" s="30">
        <v>1.06421486399995</v>
      </c>
      <c r="H488" s="32">
        <v>1.1955135050011401</v>
      </c>
      <c r="I488" s="30">
        <v>1.2242026540006901</v>
      </c>
      <c r="J488" s="32">
        <v>1.79298031400139</v>
      </c>
      <c r="K488" s="30">
        <v>1.8318327480010299</v>
      </c>
      <c r="L488" s="32">
        <v>1.9853197009997501</v>
      </c>
      <c r="M488" s="30">
        <v>2.0243552570009302</v>
      </c>
      <c r="N488" s="32">
        <v>2.1673737220007698</v>
      </c>
      <c r="O488" s="30">
        <v>2.20647031800035</v>
      </c>
      <c r="P488" s="32">
        <v>2.35022127200136</v>
      </c>
      <c r="Q488" s="30">
        <v>2.3991759500004202</v>
      </c>
      <c r="R488" s="32"/>
      <c r="S488" s="30"/>
      <c r="T488" s="32"/>
      <c r="U488" s="30"/>
      <c r="V488" s="32"/>
      <c r="W488" s="30"/>
      <c r="X488" s="32"/>
      <c r="Y488" s="30"/>
      <c r="Z488" s="32"/>
      <c r="AA488" s="30"/>
      <c r="AB488" s="32"/>
      <c r="AC488" s="30"/>
      <c r="AD488" s="36">
        <f t="shared" si="112"/>
        <v>1.9028231350002842</v>
      </c>
      <c r="AE488" s="44">
        <f t="shared" si="113"/>
        <v>0.487013582000139</v>
      </c>
      <c r="AF488" s="44">
        <f t="shared" si="114"/>
        <v>0.13129864100119004</v>
      </c>
      <c r="AG488" s="44">
        <f t="shared" si="115"/>
        <v>0.56877766000069996</v>
      </c>
      <c r="AH488" s="44">
        <f t="shared" si="116"/>
        <v>0.15348695299872017</v>
      </c>
      <c r="AI488" s="44">
        <f t="shared" si="117"/>
        <v>0.14301846499983961</v>
      </c>
      <c r="AJ488" s="46">
        <f t="shared" si="118"/>
        <v>0.14375095400101001</v>
      </c>
      <c r="AK488" s="30"/>
      <c r="AL488" s="47">
        <f t="shared" si="120"/>
        <v>4.9870288999954993E-2</v>
      </c>
      <c r="AM488" s="47">
        <f t="shared" si="121"/>
        <v>3.0978177999720025E-2</v>
      </c>
      <c r="AN488" s="47">
        <f t="shared" si="122"/>
        <v>2.8689148999549996E-2</v>
      </c>
      <c r="AO488" s="47">
        <f t="shared" si="123"/>
        <v>3.885243399963989E-2</v>
      </c>
      <c r="AP488" s="47">
        <f t="shared" si="124"/>
        <v>3.9035556001180138E-2</v>
      </c>
      <c r="AQ488" s="47">
        <f t="shared" si="125"/>
        <v>3.9096595999580153E-2</v>
      </c>
      <c r="AR488" s="47">
        <f t="shared" si="119"/>
        <v>4.895467799906017E-2</v>
      </c>
      <c r="AS488" s="30"/>
      <c r="AT488" s="32"/>
      <c r="AU488" s="30"/>
      <c r="AV488" s="32"/>
      <c r="AW488" s="30"/>
      <c r="AX488" s="32"/>
      <c r="AY488" s="30"/>
      <c r="AZ488" s="32"/>
      <c r="BA488" s="30"/>
      <c r="BB488" s="32"/>
      <c r="BC488" s="30"/>
      <c r="BD488" s="32"/>
      <c r="BE488" s="30"/>
    </row>
    <row r="489" spans="1:57" s="2" customFormat="1" x14ac:dyDescent="0.25">
      <c r="A489" s="10" t="s">
        <v>32</v>
      </c>
      <c r="B489" s="2">
        <v>7</v>
      </c>
      <c r="C489" s="2">
        <v>122</v>
      </c>
      <c r="D489" s="33">
        <v>0.58437357000002499</v>
      </c>
      <c r="E489" s="31">
        <v>0.62313444199935397</v>
      </c>
      <c r="F489" s="33">
        <v>1.2524340009986099</v>
      </c>
      <c r="G489" s="31">
        <v>1.2810315889982999</v>
      </c>
      <c r="H489" s="33">
        <v>1.45505875199887</v>
      </c>
      <c r="I489" s="31">
        <v>1.4835953009987799</v>
      </c>
      <c r="J489" s="33">
        <v>1.9416450479984599</v>
      </c>
      <c r="K489" s="31">
        <v>2.00070196999877</v>
      </c>
      <c r="L489" s="33">
        <v>2.1437814739983798</v>
      </c>
      <c r="M489" s="31">
        <v>2.1831832749994602</v>
      </c>
      <c r="N489" s="33">
        <v>2.3258660159990501</v>
      </c>
      <c r="O489" s="31">
        <v>2.37558370199985</v>
      </c>
      <c r="P489" s="33">
        <v>2.5018464829990901</v>
      </c>
      <c r="Q489" s="31">
        <v>2.5593163439989399</v>
      </c>
      <c r="R489" s="33"/>
      <c r="S489" s="31"/>
      <c r="T489" s="33"/>
      <c r="U489" s="31"/>
      <c r="V489" s="33"/>
      <c r="W489" s="31"/>
      <c r="X489" s="33"/>
      <c r="Y489" s="31"/>
      <c r="Z489" s="33"/>
      <c r="AA489" s="31"/>
      <c r="AB489" s="33"/>
      <c r="AC489" s="31"/>
      <c r="AD489" s="36">
        <f t="shared" si="112"/>
        <v>1.9749427739989149</v>
      </c>
      <c r="AE489" s="44">
        <f t="shared" si="113"/>
        <v>0.62929955899925594</v>
      </c>
      <c r="AF489" s="44">
        <f t="shared" si="114"/>
        <v>0.17402716300057008</v>
      </c>
      <c r="AG489" s="44">
        <f t="shared" si="115"/>
        <v>0.45804974699968004</v>
      </c>
      <c r="AH489" s="44">
        <f t="shared" si="116"/>
        <v>0.14307950399960978</v>
      </c>
      <c r="AI489" s="44">
        <f t="shared" si="117"/>
        <v>0.14268274099958989</v>
      </c>
      <c r="AJ489" s="46">
        <f t="shared" si="118"/>
        <v>0.12626278099924004</v>
      </c>
      <c r="AK489" s="31"/>
      <c r="AL489" s="47">
        <f t="shared" si="120"/>
        <v>3.8760871999328983E-2</v>
      </c>
      <c r="AM489" s="47">
        <f t="shared" si="121"/>
        <v>2.8597587999690033E-2</v>
      </c>
      <c r="AN489" s="47">
        <f t="shared" si="122"/>
        <v>2.8536548999909872E-2</v>
      </c>
      <c r="AO489" s="47">
        <f t="shared" si="123"/>
        <v>5.9056922000310097E-2</v>
      </c>
      <c r="AP489" s="47">
        <f t="shared" si="124"/>
        <v>3.9401801001080372E-2</v>
      </c>
      <c r="AQ489" s="47">
        <f t="shared" si="125"/>
        <v>4.9717686000799954E-2</v>
      </c>
      <c r="AR489" s="47">
        <f t="shared" si="119"/>
        <v>5.7469860999849853E-2</v>
      </c>
      <c r="AS489" s="30"/>
      <c r="AT489" s="32"/>
      <c r="AU489" s="31"/>
      <c r="AV489" s="33"/>
      <c r="AW489" s="31"/>
      <c r="AX489" s="33"/>
      <c r="AY489" s="31"/>
      <c r="AZ489" s="33"/>
      <c r="BA489" s="31"/>
      <c r="BB489" s="33"/>
      <c r="BC489" s="31"/>
      <c r="BD489" s="33"/>
      <c r="BE489" s="31"/>
    </row>
    <row r="490" spans="1:57" s="2" customFormat="1" x14ac:dyDescent="0.25">
      <c r="A490" s="10" t="s">
        <v>32</v>
      </c>
      <c r="B490" s="2">
        <v>7</v>
      </c>
      <c r="C490" s="2">
        <v>123</v>
      </c>
      <c r="D490" s="32">
        <v>0.48542652300056899</v>
      </c>
      <c r="E490" s="30">
        <v>0.53477796399965805</v>
      </c>
      <c r="F490" s="32">
        <v>1.08319853600005</v>
      </c>
      <c r="G490" s="30">
        <v>1.1423164959996901</v>
      </c>
      <c r="H490" s="32">
        <v>1.26525255600063</v>
      </c>
      <c r="I490" s="30">
        <v>1.3144208770008801</v>
      </c>
      <c r="J490" s="32">
        <v>1.8020448650004199</v>
      </c>
      <c r="K490" s="30">
        <v>1.84138562600128</v>
      </c>
      <c r="L490" s="32">
        <v>2.0046390970001</v>
      </c>
      <c r="M490" s="30">
        <v>2.0536548150012002</v>
      </c>
      <c r="N490" s="32">
        <v>2.1971005640007202</v>
      </c>
      <c r="O490" s="30">
        <v>2.24626888400052</v>
      </c>
      <c r="P490" s="32">
        <v>2.3797039520013601</v>
      </c>
      <c r="Q490" s="30">
        <v>2.4183427429998101</v>
      </c>
      <c r="R490" s="32"/>
      <c r="S490" s="30"/>
      <c r="T490" s="32"/>
      <c r="U490" s="30"/>
      <c r="V490" s="32"/>
      <c r="W490" s="30"/>
      <c r="X490" s="32"/>
      <c r="Y490" s="30"/>
      <c r="Z490" s="32"/>
      <c r="AA490" s="30"/>
      <c r="AB490" s="32"/>
      <c r="AC490" s="30"/>
      <c r="AD490" s="36">
        <f t="shared" si="112"/>
        <v>1.9329162199992411</v>
      </c>
      <c r="AE490" s="44">
        <f t="shared" si="113"/>
        <v>0.54842057200039196</v>
      </c>
      <c r="AF490" s="44">
        <f t="shared" si="114"/>
        <v>0.12293606000093993</v>
      </c>
      <c r="AG490" s="44">
        <f t="shared" si="115"/>
        <v>0.48762398799953988</v>
      </c>
      <c r="AH490" s="44">
        <f t="shared" si="116"/>
        <v>0.16325347099882004</v>
      </c>
      <c r="AI490" s="44">
        <f t="shared" si="117"/>
        <v>0.14344574899952001</v>
      </c>
      <c r="AJ490" s="46">
        <f t="shared" si="118"/>
        <v>0.13343506800084004</v>
      </c>
      <c r="AK490" s="30"/>
      <c r="AL490" s="47">
        <f t="shared" si="120"/>
        <v>4.9351440999089058E-2</v>
      </c>
      <c r="AM490" s="47">
        <f t="shared" si="121"/>
        <v>5.9117959999640091E-2</v>
      </c>
      <c r="AN490" s="47">
        <f t="shared" si="122"/>
        <v>4.9168321000250037E-2</v>
      </c>
      <c r="AO490" s="47">
        <f t="shared" si="123"/>
        <v>3.9340761000860036E-2</v>
      </c>
      <c r="AP490" s="47">
        <f t="shared" si="124"/>
        <v>4.9015718001100161E-2</v>
      </c>
      <c r="AQ490" s="47">
        <f t="shared" si="125"/>
        <v>4.916831999979987E-2</v>
      </c>
      <c r="AR490" s="47">
        <f t="shared" si="119"/>
        <v>3.8638790998450023E-2</v>
      </c>
      <c r="AS490" s="30"/>
      <c r="AT490" s="32"/>
      <c r="AU490" s="30"/>
      <c r="AV490" s="32"/>
      <c r="AW490" s="30"/>
      <c r="AX490" s="32"/>
      <c r="AY490" s="30"/>
      <c r="AZ490" s="32"/>
      <c r="BA490" s="30"/>
      <c r="BB490" s="32"/>
      <c r="BC490" s="30"/>
      <c r="BD490" s="32"/>
      <c r="BE490" s="30"/>
    </row>
    <row r="491" spans="1:57" s="2" customFormat="1" x14ac:dyDescent="0.25">
      <c r="A491" s="10" t="s">
        <v>32</v>
      </c>
      <c r="B491" s="2">
        <v>7</v>
      </c>
      <c r="C491" s="2">
        <v>124</v>
      </c>
      <c r="D491" s="33">
        <v>0.495345642999382</v>
      </c>
      <c r="E491" s="31">
        <v>0.565084693000244</v>
      </c>
      <c r="F491" s="33">
        <v>1.05255608100014</v>
      </c>
      <c r="G491" s="31">
        <v>1.1018770020000299</v>
      </c>
      <c r="H491" s="33">
        <v>1.2551503119993801</v>
      </c>
      <c r="I491" s="31">
        <v>1.2938806660004001</v>
      </c>
      <c r="J491" s="33">
        <v>1.8632076909998401</v>
      </c>
      <c r="K491" s="31">
        <v>1.9322752930002001</v>
      </c>
      <c r="L491" s="33">
        <v>2.0757210430001498</v>
      </c>
      <c r="M491" s="31">
        <v>2.11478712000098</v>
      </c>
      <c r="N491" s="33">
        <v>2.2680604310007699</v>
      </c>
      <c r="O491" s="31">
        <v>2.2966580200008999</v>
      </c>
      <c r="P491" s="33">
        <v>2.4300625680007202</v>
      </c>
      <c r="Q491" s="31">
        <v>2.4588432790005701</v>
      </c>
      <c r="R491" s="33"/>
      <c r="S491" s="31"/>
      <c r="T491" s="33"/>
      <c r="U491" s="31"/>
      <c r="V491" s="33"/>
      <c r="W491" s="31"/>
      <c r="X491" s="33"/>
      <c r="Y491" s="31"/>
      <c r="Z491" s="33"/>
      <c r="AA491" s="31"/>
      <c r="AB491" s="33"/>
      <c r="AC491" s="31"/>
      <c r="AD491" s="36">
        <f t="shared" si="112"/>
        <v>1.963497636001188</v>
      </c>
      <c r="AE491" s="44">
        <f t="shared" si="113"/>
        <v>0.48747138799989598</v>
      </c>
      <c r="AF491" s="44">
        <f t="shared" si="114"/>
        <v>0.15327330999935018</v>
      </c>
      <c r="AG491" s="44">
        <f t="shared" si="115"/>
        <v>0.56932702499943999</v>
      </c>
      <c r="AH491" s="44">
        <f t="shared" si="116"/>
        <v>0.14344574999994975</v>
      </c>
      <c r="AI491" s="44">
        <f t="shared" si="117"/>
        <v>0.15327331099978991</v>
      </c>
      <c r="AJ491" s="46">
        <f t="shared" si="118"/>
        <v>0.13340454799982027</v>
      </c>
      <c r="AK491" s="31"/>
      <c r="AL491" s="47">
        <f t="shared" si="120"/>
        <v>6.9739050000862002E-2</v>
      </c>
      <c r="AM491" s="47">
        <f t="shared" si="121"/>
        <v>4.9320920999889939E-2</v>
      </c>
      <c r="AN491" s="47">
        <f t="shared" si="122"/>
        <v>3.8730354001019984E-2</v>
      </c>
      <c r="AO491" s="47">
        <f t="shared" si="123"/>
        <v>6.9067602000359996E-2</v>
      </c>
      <c r="AP491" s="47">
        <f t="shared" si="124"/>
        <v>3.9066077000830202E-2</v>
      </c>
      <c r="AQ491" s="47">
        <f t="shared" si="125"/>
        <v>2.8597589000129986E-2</v>
      </c>
      <c r="AR491" s="47">
        <f t="shared" si="119"/>
        <v>2.8780710999849912E-2</v>
      </c>
      <c r="AS491" s="30"/>
      <c r="AT491" s="32"/>
      <c r="AU491" s="31"/>
      <c r="AV491" s="33"/>
      <c r="AW491" s="31"/>
      <c r="AX491" s="33"/>
      <c r="AY491" s="31"/>
      <c r="AZ491" s="33"/>
      <c r="BA491" s="31"/>
      <c r="BB491" s="33"/>
      <c r="BC491" s="31"/>
      <c r="BD491" s="33"/>
      <c r="BE491" s="31"/>
    </row>
    <row r="492" spans="1:57" s="2" customFormat="1" x14ac:dyDescent="0.25">
      <c r="A492" s="10" t="s">
        <v>32</v>
      </c>
      <c r="B492" s="2">
        <v>7</v>
      </c>
      <c r="C492" s="2">
        <v>125</v>
      </c>
      <c r="D492" s="32">
        <v>0.55656950999946198</v>
      </c>
      <c r="E492" s="30">
        <v>0.59557454500099904</v>
      </c>
      <c r="F492" s="32">
        <v>1.1137494280010201</v>
      </c>
      <c r="G492" s="30">
        <v>1.1523882189994701</v>
      </c>
      <c r="H492" s="32">
        <v>1.3057530890000599</v>
      </c>
      <c r="I492" s="30">
        <v>1.3353273310003699</v>
      </c>
      <c r="J492" s="32">
        <v>1.8123302300009501</v>
      </c>
      <c r="K492" s="30">
        <v>1.8717228750010599</v>
      </c>
      <c r="L492" s="32">
        <v>2.03512894800041</v>
      </c>
      <c r="M492" s="30">
        <v>2.0638486179996098</v>
      </c>
      <c r="N492" s="32">
        <v>2.21739661100036</v>
      </c>
      <c r="O492" s="30">
        <v>2.2662292080003601</v>
      </c>
      <c r="P492" s="32">
        <v>2.3998473980009201</v>
      </c>
      <c r="Q492" s="30">
        <v>2.44901571700029</v>
      </c>
      <c r="R492" s="32"/>
      <c r="S492" s="30"/>
      <c r="T492" s="32"/>
      <c r="U492" s="30"/>
      <c r="V492" s="32"/>
      <c r="W492" s="30"/>
      <c r="X492" s="32"/>
      <c r="Y492" s="30"/>
      <c r="Z492" s="32"/>
      <c r="AA492" s="30"/>
      <c r="AB492" s="32"/>
      <c r="AC492" s="30"/>
      <c r="AD492" s="36">
        <f t="shared" si="112"/>
        <v>1.8924462070008281</v>
      </c>
      <c r="AE492" s="44">
        <f t="shared" si="113"/>
        <v>0.51817488300002101</v>
      </c>
      <c r="AF492" s="44">
        <f t="shared" si="114"/>
        <v>0.15336487000058985</v>
      </c>
      <c r="AG492" s="44">
        <f t="shared" si="115"/>
        <v>0.47700289900058013</v>
      </c>
      <c r="AH492" s="44">
        <f t="shared" si="116"/>
        <v>0.16340607299935006</v>
      </c>
      <c r="AI492" s="44">
        <f t="shared" si="117"/>
        <v>0.15354799300075017</v>
      </c>
      <c r="AJ492" s="46">
        <f t="shared" si="118"/>
        <v>0.13361819000055997</v>
      </c>
      <c r="AK492" s="30"/>
      <c r="AL492" s="47">
        <f t="shared" si="120"/>
        <v>3.9005035001537069E-2</v>
      </c>
      <c r="AM492" s="47">
        <f t="shared" si="121"/>
        <v>3.8638790998450023E-2</v>
      </c>
      <c r="AN492" s="47">
        <f t="shared" si="122"/>
        <v>2.9574242000310003E-2</v>
      </c>
      <c r="AO492" s="47">
        <f t="shared" si="123"/>
        <v>5.9392645000109878E-2</v>
      </c>
      <c r="AP492" s="47">
        <f t="shared" si="124"/>
        <v>2.8719669999199837E-2</v>
      </c>
      <c r="AQ492" s="47">
        <f t="shared" si="125"/>
        <v>4.8832597000000089E-2</v>
      </c>
      <c r="AR492" s="47">
        <f t="shared" si="119"/>
        <v>4.9168318999369909E-2</v>
      </c>
      <c r="AS492" s="30"/>
      <c r="AT492" s="32"/>
      <c r="AU492" s="30"/>
      <c r="AV492" s="32"/>
      <c r="AW492" s="30"/>
      <c r="AX492" s="32"/>
      <c r="AY492" s="30"/>
      <c r="AZ492" s="32"/>
      <c r="BA492" s="30"/>
      <c r="BB492" s="32"/>
      <c r="BC492" s="30"/>
      <c r="BD492" s="32"/>
      <c r="BE492" s="30"/>
    </row>
    <row r="493" spans="1:57" s="2" customFormat="1" x14ac:dyDescent="0.25">
      <c r="A493" s="10" t="s">
        <v>32</v>
      </c>
      <c r="B493" s="2">
        <v>7</v>
      </c>
      <c r="C493" s="2">
        <v>126</v>
      </c>
      <c r="D493" s="33">
        <v>1.1937433250004601</v>
      </c>
      <c r="E493" s="31">
        <v>1.2321074330011399</v>
      </c>
      <c r="F493" s="33">
        <v>1.6282923850012501</v>
      </c>
      <c r="G493" s="31">
        <v>1.6670837780002301</v>
      </c>
      <c r="H493" s="33">
        <v>1.83122234200163</v>
      </c>
      <c r="I493" s="31">
        <v>1.87013581600149</v>
      </c>
      <c r="J493" s="33">
        <v>2.31698458800019</v>
      </c>
      <c r="K493" s="31">
        <v>2.3564169090004699</v>
      </c>
      <c r="L493" s="33">
        <v>2.51976194100097</v>
      </c>
      <c r="M493" s="31">
        <v>2.56865557700075</v>
      </c>
      <c r="N493" s="33">
        <v>2.71216236800137</v>
      </c>
      <c r="O493" s="31">
        <v>2.7513505270017</v>
      </c>
      <c r="P493" s="33">
        <v>2.88448039100148</v>
      </c>
      <c r="Q493" s="31">
        <v>2.9335266300004101</v>
      </c>
      <c r="R493" s="33"/>
      <c r="S493" s="31"/>
      <c r="T493" s="33"/>
      <c r="U493" s="31"/>
      <c r="V493" s="33"/>
      <c r="W493" s="31"/>
      <c r="X493" s="33"/>
      <c r="Y493" s="31"/>
      <c r="Z493" s="33"/>
      <c r="AA493" s="31"/>
      <c r="AB493" s="33"/>
      <c r="AC493" s="31">
        <v>1</v>
      </c>
      <c r="AD493" s="36">
        <f t="shared" si="112"/>
        <v>1.73978330499995</v>
      </c>
      <c r="AE493" s="44">
        <f t="shared" si="113"/>
        <v>0.39618495200011017</v>
      </c>
      <c r="AF493" s="44">
        <f t="shared" si="114"/>
        <v>0.16413856400139992</v>
      </c>
      <c r="AG493" s="44">
        <f t="shared" si="115"/>
        <v>0.44684877199869999</v>
      </c>
      <c r="AH493" s="44">
        <f t="shared" si="116"/>
        <v>0.1633450320005001</v>
      </c>
      <c r="AI493" s="44">
        <f t="shared" si="117"/>
        <v>0.14350679100062003</v>
      </c>
      <c r="AJ493" s="46">
        <f t="shared" si="118"/>
        <v>0.13312986399978</v>
      </c>
      <c r="AK493" s="31"/>
      <c r="AL493" s="47">
        <f t="shared" si="120"/>
        <v>3.8364108000679797E-2</v>
      </c>
      <c r="AM493" s="47">
        <f t="shared" si="121"/>
        <v>3.8791392998980045E-2</v>
      </c>
      <c r="AN493" s="47">
        <f t="shared" si="122"/>
        <v>3.8913473999860004E-2</v>
      </c>
      <c r="AO493" s="47">
        <f t="shared" si="123"/>
        <v>3.9432321000279824E-2</v>
      </c>
      <c r="AP493" s="47">
        <f t="shared" si="124"/>
        <v>4.8893635999780027E-2</v>
      </c>
      <c r="AQ493" s="47">
        <f t="shared" si="125"/>
        <v>3.9188159000330014E-2</v>
      </c>
      <c r="AR493" s="47">
        <f t="shared" si="119"/>
        <v>4.9046238998930125E-2</v>
      </c>
      <c r="AS493" s="30"/>
      <c r="AT493" s="32"/>
      <c r="AU493" s="31"/>
      <c r="AV493" s="33"/>
      <c r="AW493" s="31"/>
      <c r="AX493" s="33"/>
      <c r="AY493" s="31"/>
      <c r="AZ493" s="33"/>
      <c r="BA493" s="31"/>
      <c r="BB493" s="33"/>
      <c r="BC493" s="31"/>
      <c r="BD493" s="33"/>
      <c r="BE493" s="31"/>
    </row>
    <row r="494" spans="1:57" x14ac:dyDescent="0.25">
      <c r="A494" s="8" t="s">
        <v>33</v>
      </c>
      <c r="B494">
        <v>9</v>
      </c>
      <c r="C494">
        <v>127</v>
      </c>
      <c r="D494" s="32">
        <v>21.1398213560005</v>
      </c>
      <c r="E494" s="30">
        <v>21.177361414000099</v>
      </c>
      <c r="F494" s="32">
        <v>21.461811283999801</v>
      </c>
      <c r="G494" s="30">
        <v>21.490775116999401</v>
      </c>
      <c r="H494" s="32">
        <v>21.634434510000499</v>
      </c>
      <c r="I494" s="30">
        <v>21.663245740999599</v>
      </c>
      <c r="J494" s="32">
        <v>21.817312581000799</v>
      </c>
      <c r="K494" s="30">
        <v>21.846276415000801</v>
      </c>
      <c r="L494" s="32">
        <v>22.123859200999501</v>
      </c>
      <c r="M494" s="30">
        <v>22.150869731</v>
      </c>
      <c r="N494" s="32">
        <v>22.426468693</v>
      </c>
      <c r="O494" s="30">
        <v>22.465076963999302</v>
      </c>
      <c r="P494" s="32">
        <v>22.699961747999598</v>
      </c>
      <c r="Q494" s="30">
        <v>22.7494963139997</v>
      </c>
      <c r="R494" s="32">
        <v>23.035655325000299</v>
      </c>
      <c r="S494" s="30">
        <v>23.0744772390007</v>
      </c>
      <c r="T494" s="32">
        <v>23.319769469999301</v>
      </c>
      <c r="U494" s="30">
        <v>23.359476476000001</v>
      </c>
      <c r="V494" s="32"/>
      <c r="W494" s="30"/>
      <c r="X494" s="32"/>
      <c r="Y494" s="30"/>
      <c r="Z494" s="32"/>
      <c r="AA494" s="30"/>
      <c r="AB494" s="32"/>
      <c r="AC494" s="30">
        <v>3</v>
      </c>
      <c r="AD494" s="36">
        <f>U494-D494</f>
        <v>2.2196551199995014</v>
      </c>
      <c r="AE494" s="44">
        <f t="shared" si="113"/>
        <v>0.28444986999970112</v>
      </c>
      <c r="AF494" s="44">
        <f t="shared" si="114"/>
        <v>0.14365939300109787</v>
      </c>
      <c r="AG494" s="44">
        <f t="shared" si="115"/>
        <v>0.15406684000119952</v>
      </c>
      <c r="AH494" s="44">
        <f t="shared" si="116"/>
        <v>0.27758278599869968</v>
      </c>
      <c r="AI494" s="44">
        <f t="shared" si="117"/>
        <v>0.27559896200000011</v>
      </c>
      <c r="AJ494" s="46">
        <f t="shared" ref="AJ494:AJ522" si="126">P494-O494</f>
        <v>0.23488478400029678</v>
      </c>
      <c r="AK494" s="46">
        <f t="shared" ref="AK494:AK522" si="127">R494-Q494</f>
        <v>0.28615901100059915</v>
      </c>
      <c r="AL494" s="47">
        <f t="shared" si="120"/>
        <v>3.7540057999599696E-2</v>
      </c>
      <c r="AM494" s="47">
        <f t="shared" si="121"/>
        <v>2.8963832999600925E-2</v>
      </c>
      <c r="AN494" s="47">
        <f t="shared" si="122"/>
        <v>2.881123099909999E-2</v>
      </c>
      <c r="AO494" s="47">
        <f t="shared" si="123"/>
        <v>2.8963834000002464E-2</v>
      </c>
      <c r="AP494" s="47">
        <f t="shared" si="124"/>
        <v>2.7010530000499244E-2</v>
      </c>
      <c r="AQ494" s="47">
        <f t="shared" si="125"/>
        <v>3.8608270999301197E-2</v>
      </c>
      <c r="AR494" s="47">
        <f t="shared" si="119"/>
        <v>4.9534566000101421E-2</v>
      </c>
      <c r="AS494" s="47">
        <f t="shared" ref="AS479:AS523" si="128">S494-R494</f>
        <v>3.8821914000401136E-2</v>
      </c>
      <c r="AT494" s="47">
        <f t="shared" ref="AT479:AT523" si="129">U494-T494</f>
        <v>3.9707006000700318E-2</v>
      </c>
      <c r="AU494" s="30"/>
      <c r="AV494" s="32"/>
      <c r="AW494" s="30"/>
      <c r="AX494" s="32"/>
      <c r="AY494" s="30"/>
      <c r="AZ494" s="32"/>
      <c r="BA494" s="30"/>
      <c r="BB494" s="32"/>
      <c r="BC494" s="30"/>
      <c r="BD494" s="32"/>
      <c r="BE494" s="30"/>
    </row>
    <row r="495" spans="1:57" x14ac:dyDescent="0.25">
      <c r="A495" s="8" t="s">
        <v>33</v>
      </c>
      <c r="B495">
        <v>9</v>
      </c>
      <c r="C495">
        <v>128</v>
      </c>
      <c r="D495" s="33">
        <v>10.480909505999</v>
      </c>
      <c r="E495" s="31">
        <v>10.509079809000401</v>
      </c>
      <c r="F495" s="33">
        <v>10.754585684999199</v>
      </c>
      <c r="G495" s="31">
        <v>10.7837326400003</v>
      </c>
      <c r="H495" s="33">
        <v>10.9273920329997</v>
      </c>
      <c r="I495" s="31">
        <v>10.9661834260004</v>
      </c>
      <c r="J495" s="33">
        <v>11.0900961379993</v>
      </c>
      <c r="K495" s="31">
        <v>11.128795970000199</v>
      </c>
      <c r="L495" s="33">
        <v>11.3740882019992</v>
      </c>
      <c r="M495" s="31">
        <v>11.4029299550002</v>
      </c>
      <c r="N495" s="33">
        <v>11.6487410329991</v>
      </c>
      <c r="O495" s="31">
        <v>11.6882649149993</v>
      </c>
      <c r="P495" s="33">
        <v>11.922630855999101</v>
      </c>
      <c r="Q495" s="31">
        <v>11.961849534000001</v>
      </c>
      <c r="R495" s="33">
        <v>12.2268579279989</v>
      </c>
      <c r="S495" s="31">
        <v>12.265496718000501</v>
      </c>
      <c r="T495" s="33">
        <v>12.521165877999</v>
      </c>
      <c r="U495" s="31">
        <v>12.550099190999299</v>
      </c>
      <c r="V495" s="33"/>
      <c r="W495" s="31"/>
      <c r="X495" s="33"/>
      <c r="Y495" s="31"/>
      <c r="Z495" s="33"/>
      <c r="AA495" s="31"/>
      <c r="AB495" s="33"/>
      <c r="AC495" s="31"/>
      <c r="AD495" s="36">
        <f t="shared" ref="AD495:AD523" si="130">U495-D495</f>
        <v>2.0691896850002998</v>
      </c>
      <c r="AE495" s="44">
        <f t="shared" si="113"/>
        <v>0.24550587599879847</v>
      </c>
      <c r="AF495" s="44">
        <f t="shared" si="114"/>
        <v>0.14365939299939967</v>
      </c>
      <c r="AG495" s="44">
        <f t="shared" si="115"/>
        <v>0.12391271199889964</v>
      </c>
      <c r="AH495" s="44">
        <f t="shared" si="116"/>
        <v>0.24529223199900052</v>
      </c>
      <c r="AI495" s="44">
        <f t="shared" si="117"/>
        <v>0.24581107799889956</v>
      </c>
      <c r="AJ495" s="46">
        <f t="shared" si="126"/>
        <v>0.23436594099980113</v>
      </c>
      <c r="AK495" s="46">
        <f t="shared" si="127"/>
        <v>0.26500839399889919</v>
      </c>
      <c r="AL495" s="47">
        <f t="shared" si="120"/>
        <v>2.8170303001401109E-2</v>
      </c>
      <c r="AM495" s="47">
        <f t="shared" si="121"/>
        <v>2.9146955001101205E-2</v>
      </c>
      <c r="AN495" s="47">
        <f t="shared" si="122"/>
        <v>3.8791393000700225E-2</v>
      </c>
      <c r="AO495" s="47">
        <f t="shared" si="123"/>
        <v>3.8699832000899548E-2</v>
      </c>
      <c r="AP495" s="47">
        <f t="shared" si="124"/>
        <v>2.8841753001000114E-2</v>
      </c>
      <c r="AQ495" s="47">
        <f t="shared" si="125"/>
        <v>3.9523882000199961E-2</v>
      </c>
      <c r="AR495" s="47">
        <f t="shared" si="119"/>
        <v>3.9218678000899843E-2</v>
      </c>
      <c r="AS495" s="47">
        <f t="shared" si="128"/>
        <v>3.8638790001600753E-2</v>
      </c>
      <c r="AT495" s="47">
        <f t="shared" si="129"/>
        <v>2.8933313000299776E-2</v>
      </c>
      <c r="AU495" s="31"/>
      <c r="AV495" s="33"/>
      <c r="AW495" s="31"/>
      <c r="AX495" s="33"/>
      <c r="AY495" s="31"/>
      <c r="AZ495" s="33"/>
      <c r="BA495" s="31"/>
      <c r="BB495" s="33"/>
      <c r="BC495" s="31"/>
      <c r="BD495" s="33"/>
      <c r="BE495" s="31"/>
    </row>
    <row r="496" spans="1:57" x14ac:dyDescent="0.25">
      <c r="A496" s="8" t="s">
        <v>33</v>
      </c>
      <c r="B496">
        <v>9</v>
      </c>
      <c r="C496">
        <v>129</v>
      </c>
      <c r="D496" s="32">
        <v>9.4548145890002999</v>
      </c>
      <c r="E496" s="30">
        <v>9.4924462079998193</v>
      </c>
      <c r="F496" s="32">
        <v>9.7266595439996308</v>
      </c>
      <c r="G496" s="30">
        <v>9.7550740110000298</v>
      </c>
      <c r="H496" s="32">
        <v>9.8995269349998107</v>
      </c>
      <c r="I496" s="30">
        <v>9.9281245229994894</v>
      </c>
      <c r="J496" s="32">
        <v>10.061651152998801</v>
      </c>
      <c r="K496" s="30">
        <v>10.0901876999996</v>
      </c>
      <c r="L496" s="32">
        <v>10.3764993129989</v>
      </c>
      <c r="M496" s="30">
        <v>10.4159621540002</v>
      </c>
      <c r="N496" s="32">
        <v>10.710972073999001</v>
      </c>
      <c r="O496" s="30">
        <v>10.750740117999101</v>
      </c>
      <c r="P496" s="32">
        <v>10.964230121999201</v>
      </c>
      <c r="Q496" s="30">
        <v>11.023927971999001</v>
      </c>
      <c r="R496" s="32">
        <v>11.2694338459987</v>
      </c>
      <c r="S496" s="30">
        <v>11.3192430950002</v>
      </c>
      <c r="T496" s="32">
        <v>11.543445748999099</v>
      </c>
      <c r="U496" s="30">
        <v>11.603052035999999</v>
      </c>
      <c r="V496" s="32"/>
      <c r="W496" s="30"/>
      <c r="X496" s="32"/>
      <c r="Y496" s="30"/>
      <c r="Z496" s="32"/>
      <c r="AA496" s="30"/>
      <c r="AB496" s="32"/>
      <c r="AC496" s="30"/>
      <c r="AD496" s="36">
        <f t="shared" si="130"/>
        <v>2.1482374469996994</v>
      </c>
      <c r="AE496" s="44">
        <f t="shared" si="113"/>
        <v>0.23421333599981153</v>
      </c>
      <c r="AF496" s="44">
        <f t="shared" si="114"/>
        <v>0.14445292399978094</v>
      </c>
      <c r="AG496" s="44">
        <f t="shared" si="115"/>
        <v>0.1335266299993112</v>
      </c>
      <c r="AH496" s="44">
        <f t="shared" si="116"/>
        <v>0.28631161299930064</v>
      </c>
      <c r="AI496" s="44">
        <f t="shared" si="117"/>
        <v>0.295009919998801</v>
      </c>
      <c r="AJ496" s="46">
        <f t="shared" si="126"/>
        <v>0.21349000400009999</v>
      </c>
      <c r="AK496" s="46">
        <f t="shared" si="127"/>
        <v>0.24550587399969892</v>
      </c>
      <c r="AL496" s="47">
        <f t="shared" si="120"/>
        <v>3.7631618999519389E-2</v>
      </c>
      <c r="AM496" s="47">
        <f t="shared" si="121"/>
        <v>2.8414467000398957E-2</v>
      </c>
      <c r="AN496" s="47">
        <f t="shared" si="122"/>
        <v>2.8597587999678709E-2</v>
      </c>
      <c r="AO496" s="47">
        <f t="shared" si="123"/>
        <v>2.8536547000799217E-2</v>
      </c>
      <c r="AP496" s="47">
        <f t="shared" si="124"/>
        <v>3.9462841001299154E-2</v>
      </c>
      <c r="AQ496" s="47">
        <f t="shared" si="125"/>
        <v>3.9768044000100033E-2</v>
      </c>
      <c r="AR496" s="47">
        <f t="shared" si="119"/>
        <v>5.9697849999800212E-2</v>
      </c>
      <c r="AS496" s="47">
        <f t="shared" si="128"/>
        <v>4.9809249001500078E-2</v>
      </c>
      <c r="AT496" s="47">
        <f t="shared" si="129"/>
        <v>5.9606287000899982E-2</v>
      </c>
      <c r="AU496" s="30"/>
      <c r="AV496" s="32"/>
      <c r="AW496" s="30"/>
      <c r="AX496" s="32"/>
      <c r="AY496" s="30"/>
      <c r="AZ496" s="32"/>
      <c r="BA496" s="30"/>
      <c r="BB496" s="32"/>
      <c r="BC496" s="30"/>
      <c r="BD496" s="32"/>
      <c r="BE496" s="30"/>
    </row>
    <row r="497" spans="1:57" x14ac:dyDescent="0.25">
      <c r="A497" s="8" t="s">
        <v>33</v>
      </c>
      <c r="B497">
        <v>9</v>
      </c>
      <c r="C497">
        <v>130</v>
      </c>
      <c r="D497" s="33">
        <v>10.1396001819994</v>
      </c>
      <c r="E497" s="31">
        <v>10.1701205539993</v>
      </c>
      <c r="F497" s="33">
        <v>10.434426977999401</v>
      </c>
      <c r="G497" s="31">
        <v>10.4633602909998</v>
      </c>
      <c r="H497" s="33">
        <v>10.597192123999699</v>
      </c>
      <c r="I497" s="31">
        <v>10.6257897129999</v>
      </c>
      <c r="J497" s="33">
        <v>10.7695711870001</v>
      </c>
      <c r="K497" s="31">
        <v>10.798138255000501</v>
      </c>
      <c r="L497" s="33">
        <v>11.055424994999999</v>
      </c>
      <c r="M497" s="31">
        <v>11.092598807999799</v>
      </c>
      <c r="N497" s="33">
        <v>11.338348846000301</v>
      </c>
      <c r="O497" s="31">
        <v>11.3773844019997</v>
      </c>
      <c r="P497" s="33">
        <v>11.6139172879993</v>
      </c>
      <c r="Q497" s="31">
        <v>11.6612543859992</v>
      </c>
      <c r="R497" s="33">
        <v>11.9272089099995</v>
      </c>
      <c r="S497" s="31">
        <v>11.9657866609995</v>
      </c>
      <c r="T497" s="33">
        <v>12.211048372999301</v>
      </c>
      <c r="U497" s="31">
        <v>12.2404089709998</v>
      </c>
      <c r="V497" s="33"/>
      <c r="W497" s="31"/>
      <c r="X497" s="33"/>
      <c r="Y497" s="31"/>
      <c r="Z497" s="33"/>
      <c r="AA497" s="31"/>
      <c r="AB497" s="33"/>
      <c r="AC497" s="31"/>
      <c r="AD497" s="36">
        <f t="shared" si="130"/>
        <v>2.1008087890003999</v>
      </c>
      <c r="AE497" s="44">
        <f t="shared" si="113"/>
        <v>0.26430642400010029</v>
      </c>
      <c r="AF497" s="44">
        <f t="shared" si="114"/>
        <v>0.13383183299989909</v>
      </c>
      <c r="AG497" s="44">
        <f t="shared" si="115"/>
        <v>0.14378147400019969</v>
      </c>
      <c r="AH497" s="44">
        <f t="shared" si="116"/>
        <v>0.25728673999949869</v>
      </c>
      <c r="AI497" s="44">
        <f t="shared" si="117"/>
        <v>0.24575003800050155</v>
      </c>
      <c r="AJ497" s="46">
        <f t="shared" si="126"/>
        <v>0.23653288599959943</v>
      </c>
      <c r="AK497" s="46">
        <f t="shared" si="127"/>
        <v>0.26595452400029984</v>
      </c>
      <c r="AL497" s="47">
        <f t="shared" si="120"/>
        <v>3.052037199990032E-2</v>
      </c>
      <c r="AM497" s="47">
        <f t="shared" si="121"/>
        <v>2.8933313000399252E-2</v>
      </c>
      <c r="AN497" s="47">
        <f t="shared" si="122"/>
        <v>2.859758900020104E-2</v>
      </c>
      <c r="AO497" s="47">
        <f t="shared" si="123"/>
        <v>2.8567068000400653E-2</v>
      </c>
      <c r="AP497" s="47">
        <f t="shared" si="124"/>
        <v>3.7173812999800049E-2</v>
      </c>
      <c r="AQ497" s="47">
        <f t="shared" si="125"/>
        <v>3.9035555999399563E-2</v>
      </c>
      <c r="AR497" s="47">
        <f t="shared" si="119"/>
        <v>4.7337097999900379E-2</v>
      </c>
      <c r="AS497" s="47">
        <f t="shared" si="128"/>
        <v>3.8577751000000049E-2</v>
      </c>
      <c r="AT497" s="47">
        <f t="shared" si="129"/>
        <v>2.9360598000499394E-2</v>
      </c>
      <c r="AU497" s="31"/>
      <c r="AV497" s="33"/>
      <c r="AW497" s="31"/>
      <c r="AX497" s="33"/>
      <c r="AY497" s="31"/>
      <c r="AZ497" s="33"/>
      <c r="BA497" s="31"/>
      <c r="BB497" s="33"/>
      <c r="BC497" s="31"/>
      <c r="BD497" s="33"/>
      <c r="BE497" s="31"/>
    </row>
    <row r="498" spans="1:57" x14ac:dyDescent="0.25">
      <c r="A498" s="8" t="s">
        <v>33</v>
      </c>
      <c r="B498">
        <v>9</v>
      </c>
      <c r="C498">
        <v>131</v>
      </c>
      <c r="D498" s="32">
        <v>1.1336487099997601</v>
      </c>
      <c r="E498" s="30">
        <v>1.1730505100003901</v>
      </c>
      <c r="F498" s="32">
        <v>1.3669769570005801</v>
      </c>
      <c r="G498" s="30">
        <v>1.4167862049998801</v>
      </c>
      <c r="H498" s="32">
        <v>1.5503128330001299</v>
      </c>
      <c r="I498" s="30">
        <v>1.58922630900087</v>
      </c>
      <c r="J498" s="32">
        <v>1.6921104829998499</v>
      </c>
      <c r="K498" s="30">
        <v>1.73090187700108</v>
      </c>
      <c r="L498" s="32">
        <v>1.86448954600018</v>
      </c>
      <c r="M498" s="30">
        <v>1.88301541200053</v>
      </c>
      <c r="N498" s="32">
        <v>2.3218678459998001</v>
      </c>
      <c r="O498" s="30">
        <v>2.3604761170008701</v>
      </c>
      <c r="P498" s="32">
        <v>2.6156874709995401</v>
      </c>
      <c r="Q498" s="30">
        <v>2.6647642309999302</v>
      </c>
      <c r="R498" s="32">
        <v>2.9407904769996001</v>
      </c>
      <c r="S498" s="30">
        <v>2.9896841139998198</v>
      </c>
      <c r="T498" s="32">
        <v>3.2550587509995199</v>
      </c>
      <c r="U498" s="30">
        <v>3.3050206019997801</v>
      </c>
      <c r="V498" s="32"/>
      <c r="W498" s="30"/>
      <c r="X498" s="32"/>
      <c r="Y498" s="30"/>
      <c r="Z498" s="32"/>
      <c r="AA498" s="30"/>
      <c r="AB498" s="32"/>
      <c r="AC498" s="30"/>
      <c r="AD498" s="36">
        <f t="shared" si="130"/>
        <v>2.1713718920000202</v>
      </c>
      <c r="AE498" s="44">
        <f t="shared" si="113"/>
        <v>0.19392644700019002</v>
      </c>
      <c r="AF498" s="44">
        <f t="shared" si="114"/>
        <v>0.13352662800024984</v>
      </c>
      <c r="AG498" s="44">
        <f t="shared" si="115"/>
        <v>0.10288417399897987</v>
      </c>
      <c r="AH498" s="44">
        <f t="shared" si="116"/>
        <v>0.13358766899910002</v>
      </c>
      <c r="AI498" s="44">
        <f t="shared" si="117"/>
        <v>0.4388524339992701</v>
      </c>
      <c r="AJ498" s="46">
        <f t="shared" si="126"/>
        <v>0.25521135399867001</v>
      </c>
      <c r="AK498" s="46">
        <f t="shared" si="127"/>
        <v>0.27602624599966985</v>
      </c>
      <c r="AL498" s="47">
        <f t="shared" si="120"/>
        <v>3.9401800000629983E-2</v>
      </c>
      <c r="AM498" s="47">
        <f t="shared" si="121"/>
        <v>4.9809247999299977E-2</v>
      </c>
      <c r="AN498" s="47">
        <f t="shared" si="122"/>
        <v>3.8913476000740133E-2</v>
      </c>
      <c r="AO498" s="47">
        <f t="shared" si="123"/>
        <v>3.8791394001230106E-2</v>
      </c>
      <c r="AP498" s="47">
        <f t="shared" si="124"/>
        <v>1.852586600035E-2</v>
      </c>
      <c r="AQ498" s="47">
        <f t="shared" si="125"/>
        <v>3.8608271001070005E-2</v>
      </c>
      <c r="AR498" s="47">
        <f t="shared" si="119"/>
        <v>4.9076760000390074E-2</v>
      </c>
      <c r="AS498" s="47">
        <f t="shared" si="128"/>
        <v>4.8893637000219758E-2</v>
      </c>
      <c r="AT498" s="47">
        <f t="shared" si="129"/>
        <v>4.9961851000260182E-2</v>
      </c>
      <c r="AU498" s="30"/>
      <c r="AV498" s="32"/>
      <c r="AW498" s="30"/>
      <c r="AX498" s="32"/>
      <c r="AY498" s="30"/>
      <c r="AZ498" s="32"/>
      <c r="BA498" s="30"/>
      <c r="BB498" s="32"/>
      <c r="BC498" s="30"/>
      <c r="BD498" s="32"/>
      <c r="BE498" s="30"/>
    </row>
    <row r="499" spans="1:57" x14ac:dyDescent="0.25">
      <c r="A499" s="8" t="s">
        <v>33</v>
      </c>
      <c r="B499">
        <v>9</v>
      </c>
      <c r="C499">
        <v>132</v>
      </c>
      <c r="D499" s="33">
        <v>1.0326873180001701</v>
      </c>
      <c r="E499" s="31">
        <v>1.0710819479991101</v>
      </c>
      <c r="F499" s="33">
        <v>1.3468640319988401</v>
      </c>
      <c r="G499" s="31">
        <v>1.3754921409999901</v>
      </c>
      <c r="H499" s="33">
        <v>1.5296200209995701</v>
      </c>
      <c r="I499" s="31">
        <v>1.55852281399893</v>
      </c>
      <c r="J499" s="33">
        <v>1.6927208910001299</v>
      </c>
      <c r="K499" s="31">
        <v>1.74365939199924</v>
      </c>
      <c r="L499" s="33">
        <v>1.98678467899844</v>
      </c>
      <c r="M499" s="31">
        <v>2.0353120709987702</v>
      </c>
      <c r="N499" s="33">
        <v>2.29098122899995</v>
      </c>
      <c r="O499" s="31">
        <v>2.3398748660001698</v>
      </c>
      <c r="P499" s="33">
        <v>2.5953914229994499</v>
      </c>
      <c r="Q499" s="31">
        <v>2.64513963099852</v>
      </c>
      <c r="R499" s="33">
        <v>2.9108499919984698</v>
      </c>
      <c r="S499" s="31">
        <v>2.9697237899999802</v>
      </c>
      <c r="T499" s="33">
        <v>3.2247215009992898</v>
      </c>
      <c r="U499" s="31">
        <v>3.3240653140001002</v>
      </c>
      <c r="V499" s="33"/>
      <c r="W499" s="31"/>
      <c r="X499" s="33"/>
      <c r="Y499" s="31"/>
      <c r="Z499" s="33"/>
      <c r="AA499" s="31"/>
      <c r="AB499" s="33"/>
      <c r="AC499" s="31"/>
      <c r="AD499" s="36">
        <f t="shared" si="130"/>
        <v>2.2913779959999303</v>
      </c>
      <c r="AE499" s="44">
        <f t="shared" si="113"/>
        <v>0.27578208399973003</v>
      </c>
      <c r="AF499" s="44">
        <f t="shared" si="114"/>
        <v>0.15412787999958</v>
      </c>
      <c r="AG499" s="44">
        <f t="shared" si="115"/>
        <v>0.1341980770011999</v>
      </c>
      <c r="AH499" s="44">
        <f t="shared" si="116"/>
        <v>0.2431252869992</v>
      </c>
      <c r="AI499" s="44">
        <f t="shared" si="117"/>
        <v>0.25566915800117984</v>
      </c>
      <c r="AJ499" s="46">
        <f t="shared" si="126"/>
        <v>0.25551655699928011</v>
      </c>
      <c r="AK499" s="46">
        <f t="shared" si="127"/>
        <v>0.26571036099994982</v>
      </c>
      <c r="AL499" s="47">
        <f t="shared" si="120"/>
        <v>3.8394629998939944E-2</v>
      </c>
      <c r="AM499" s="47">
        <f t="shared" si="121"/>
        <v>2.8628109001149982E-2</v>
      </c>
      <c r="AN499" s="47">
        <f t="shared" si="122"/>
        <v>2.8902792999359939E-2</v>
      </c>
      <c r="AO499" s="47">
        <f t="shared" si="123"/>
        <v>5.0938500999110126E-2</v>
      </c>
      <c r="AP499" s="47">
        <f t="shared" si="124"/>
        <v>4.8527392000330183E-2</v>
      </c>
      <c r="AQ499" s="47">
        <f t="shared" si="125"/>
        <v>4.8893637000219758E-2</v>
      </c>
      <c r="AR499" s="47">
        <f t="shared" si="119"/>
        <v>4.9748207999070093E-2</v>
      </c>
      <c r="AS499" s="47">
        <f t="shared" si="128"/>
        <v>5.887379800151038E-2</v>
      </c>
      <c r="AT499" s="47">
        <f t="shared" si="129"/>
        <v>9.934381300081041E-2</v>
      </c>
      <c r="AU499" s="31"/>
      <c r="AV499" s="33"/>
      <c r="AW499" s="31"/>
      <c r="AX499" s="33"/>
      <c r="AY499" s="31"/>
      <c r="AZ499" s="33"/>
      <c r="BA499" s="31"/>
      <c r="BB499" s="33"/>
      <c r="BC499" s="31"/>
      <c r="BD499" s="33"/>
      <c r="BE499" s="31"/>
    </row>
    <row r="500" spans="1:57" x14ac:dyDescent="0.25">
      <c r="A500" s="8" t="s">
        <v>33</v>
      </c>
      <c r="B500">
        <v>9</v>
      </c>
      <c r="C500">
        <v>133</v>
      </c>
      <c r="D500" s="32">
        <v>0.71933465599977298</v>
      </c>
      <c r="E500" s="30">
        <v>0.76847245499993699</v>
      </c>
      <c r="F500" s="32">
        <v>1.0033267209982999</v>
      </c>
      <c r="G500" s="30">
        <v>1.02169998499994</v>
      </c>
      <c r="H500" s="32">
        <v>1.1584617719999999</v>
      </c>
      <c r="I500" s="30">
        <v>1.1947504949985099</v>
      </c>
      <c r="J500" s="32">
        <v>1.3185106049986599</v>
      </c>
      <c r="K500" s="30">
        <v>1.3674042409984299</v>
      </c>
      <c r="L500" s="32">
        <v>1.6325957569988501</v>
      </c>
      <c r="M500" s="30">
        <v>1.6716618329992301</v>
      </c>
      <c r="N500" s="32">
        <v>1.93715855199843</v>
      </c>
      <c r="O500" s="30">
        <v>1.9862658309993999</v>
      </c>
      <c r="P500" s="32">
        <v>2.2314970239985898</v>
      </c>
      <c r="Q500" s="30">
        <v>2.2813978319991199</v>
      </c>
      <c r="R500" s="32">
        <v>2.5363650219987899</v>
      </c>
      <c r="S500" s="30">
        <v>2.5746986089998201</v>
      </c>
      <c r="T500" s="32">
        <v>2.84056157299892</v>
      </c>
      <c r="U500" s="30">
        <v>2.8800549369989299</v>
      </c>
      <c r="V500" s="32"/>
      <c r="W500" s="30"/>
      <c r="X500" s="32"/>
      <c r="Y500" s="30"/>
      <c r="Z500" s="32"/>
      <c r="AA500" s="30"/>
      <c r="AB500" s="32"/>
      <c r="AC500" s="30"/>
      <c r="AD500" s="36">
        <f t="shared" si="130"/>
        <v>2.1607202809991568</v>
      </c>
      <c r="AE500" s="44">
        <f t="shared" si="113"/>
        <v>0.2348542659983629</v>
      </c>
      <c r="AF500" s="44">
        <f t="shared" si="114"/>
        <v>0.13676178700005992</v>
      </c>
      <c r="AG500" s="44">
        <f t="shared" si="115"/>
        <v>0.12376011000014997</v>
      </c>
      <c r="AH500" s="44">
        <f t="shared" si="116"/>
        <v>0.26519151600042012</v>
      </c>
      <c r="AI500" s="44">
        <f t="shared" si="117"/>
        <v>0.26549671899919991</v>
      </c>
      <c r="AJ500" s="46">
        <f t="shared" si="126"/>
        <v>0.24523119299918994</v>
      </c>
      <c r="AK500" s="46">
        <f t="shared" si="127"/>
        <v>0.25496718999966994</v>
      </c>
      <c r="AL500" s="47">
        <f t="shared" si="120"/>
        <v>4.9137799000164017E-2</v>
      </c>
      <c r="AM500" s="47">
        <f t="shared" si="121"/>
        <v>1.8373264001640077E-2</v>
      </c>
      <c r="AN500" s="47">
        <f t="shared" si="122"/>
        <v>3.6288722998510048E-2</v>
      </c>
      <c r="AO500" s="47">
        <f t="shared" si="123"/>
        <v>4.8893635999770035E-2</v>
      </c>
      <c r="AP500" s="47">
        <f t="shared" si="124"/>
        <v>3.9066076000380034E-2</v>
      </c>
      <c r="AQ500" s="47">
        <f t="shared" si="125"/>
        <v>4.9107279000969895E-2</v>
      </c>
      <c r="AR500" s="47">
        <f t="shared" si="119"/>
        <v>4.9900808000530095E-2</v>
      </c>
      <c r="AS500" s="47">
        <f t="shared" si="128"/>
        <v>3.8333587001030178E-2</v>
      </c>
      <c r="AT500" s="47">
        <f t="shared" si="129"/>
        <v>3.9493364000009912E-2</v>
      </c>
      <c r="AU500" s="30"/>
      <c r="AV500" s="32"/>
      <c r="AW500" s="30"/>
      <c r="AX500" s="32"/>
      <c r="AY500" s="30"/>
      <c r="AZ500" s="32"/>
      <c r="BA500" s="30"/>
      <c r="BB500" s="32"/>
      <c r="BC500" s="30"/>
      <c r="BD500" s="32"/>
      <c r="BE500" s="30"/>
    </row>
    <row r="501" spans="1:57" x14ac:dyDescent="0.25">
      <c r="A501" s="8" t="s">
        <v>33</v>
      </c>
      <c r="B501">
        <v>9</v>
      </c>
      <c r="C501">
        <v>134</v>
      </c>
      <c r="D501" s="33">
        <v>0.99365176199898997</v>
      </c>
      <c r="E501" s="31">
        <v>1.03210743099953</v>
      </c>
      <c r="F501" s="33">
        <v>1.2685792769989299</v>
      </c>
      <c r="G501" s="31">
        <v>1.2966885389996601</v>
      </c>
      <c r="H501" s="33">
        <v>1.42969632099993</v>
      </c>
      <c r="I501" s="31">
        <v>1.4583244299992599</v>
      </c>
      <c r="J501" s="33">
        <v>1.5820234989987501</v>
      </c>
      <c r="K501" s="31">
        <v>1.61052952799946</v>
      </c>
      <c r="L501" s="33">
        <v>1.9167099039986999</v>
      </c>
      <c r="M501" s="31">
        <v>1.94692507199943</v>
      </c>
      <c r="N501" s="33">
        <v>2.2107126499995502</v>
      </c>
      <c r="O501" s="31">
        <v>2.2503280929995499</v>
      </c>
      <c r="P501" s="33">
        <v>2.5055394470000398</v>
      </c>
      <c r="Q501" s="31">
        <v>2.5544330819993699</v>
      </c>
      <c r="R501" s="33">
        <v>2.8305814119994399</v>
      </c>
      <c r="S501" s="31">
        <v>2.8794140079989998</v>
      </c>
      <c r="T501" s="33">
        <v>3.1448191660001599</v>
      </c>
      <c r="U501" s="31">
        <v>3.1942316490003502</v>
      </c>
      <c r="V501" s="33"/>
      <c r="W501" s="31"/>
      <c r="X501" s="33"/>
      <c r="Y501" s="31"/>
      <c r="Z501" s="33"/>
      <c r="AA501" s="31"/>
      <c r="AB501" s="33"/>
      <c r="AC501" s="31"/>
      <c r="AD501" s="36">
        <f t="shared" si="130"/>
        <v>2.2005798870013602</v>
      </c>
      <c r="AE501" s="44">
        <f t="shared" si="113"/>
        <v>0.23647184599939997</v>
      </c>
      <c r="AF501" s="44">
        <f t="shared" si="114"/>
        <v>0.13300778200026997</v>
      </c>
      <c r="AG501" s="44">
        <f t="shared" si="115"/>
        <v>0.12369906899949012</v>
      </c>
      <c r="AH501" s="44">
        <f t="shared" si="116"/>
        <v>0.30618037599923986</v>
      </c>
      <c r="AI501" s="44">
        <f t="shared" si="117"/>
        <v>0.2637875780001202</v>
      </c>
      <c r="AJ501" s="46">
        <f t="shared" si="126"/>
        <v>0.25521135400048989</v>
      </c>
      <c r="AK501" s="46">
        <f t="shared" si="127"/>
        <v>0.27614833000007</v>
      </c>
      <c r="AL501" s="47">
        <f t="shared" si="120"/>
        <v>3.8455669000539983E-2</v>
      </c>
      <c r="AM501" s="47">
        <f t="shared" si="121"/>
        <v>2.8109262000730162E-2</v>
      </c>
      <c r="AN501" s="47">
        <f t="shared" si="122"/>
        <v>2.8628108999329882E-2</v>
      </c>
      <c r="AO501" s="47">
        <f t="shared" si="123"/>
        <v>2.8506029000709976E-2</v>
      </c>
      <c r="AP501" s="47">
        <f t="shared" si="124"/>
        <v>3.0215168000730097E-2</v>
      </c>
      <c r="AQ501" s="47">
        <f t="shared" si="125"/>
        <v>3.961544299999975E-2</v>
      </c>
      <c r="AR501" s="47">
        <f t="shared" si="119"/>
        <v>4.8893634999330082E-2</v>
      </c>
      <c r="AS501" s="47">
        <f t="shared" si="128"/>
        <v>4.8832595999559913E-2</v>
      </c>
      <c r="AT501" s="47">
        <f t="shared" si="129"/>
        <v>4.9412483000190299E-2</v>
      </c>
      <c r="AU501" s="31"/>
      <c r="AV501" s="33"/>
      <c r="AW501" s="31"/>
      <c r="AX501" s="33"/>
      <c r="AY501" s="31"/>
      <c r="AZ501" s="33"/>
      <c r="BA501" s="31"/>
      <c r="BB501" s="33"/>
      <c r="BC501" s="31"/>
      <c r="BD501" s="33"/>
      <c r="BE501" s="31"/>
    </row>
    <row r="502" spans="1:57" x14ac:dyDescent="0.25">
      <c r="A502" s="8" t="s">
        <v>33</v>
      </c>
      <c r="B502">
        <v>9</v>
      </c>
      <c r="C502">
        <v>135</v>
      </c>
      <c r="D502" s="32">
        <v>1.0844498690002999</v>
      </c>
      <c r="E502" s="30">
        <v>1.1236075070009901</v>
      </c>
      <c r="F502" s="32">
        <v>1.3581870889993199</v>
      </c>
      <c r="G502" s="30">
        <v>1.3974362869994299</v>
      </c>
      <c r="H502" s="32">
        <v>1.53071875500063</v>
      </c>
      <c r="I502" s="30">
        <v>1.55940790400018</v>
      </c>
      <c r="J502" s="32">
        <v>1.6629635270001</v>
      </c>
      <c r="K502" s="30">
        <v>1.71164352100095</v>
      </c>
      <c r="L502" s="32">
        <v>2.0178238959997499</v>
      </c>
      <c r="M502" s="30">
        <v>2.0571036159999401</v>
      </c>
      <c r="N502" s="32">
        <v>2.3530901859994602</v>
      </c>
      <c r="O502" s="30">
        <v>2.3918815809993199</v>
      </c>
      <c r="P502" s="32">
        <v>2.6792919250001401</v>
      </c>
      <c r="Q502" s="30">
        <v>2.72730047200093</v>
      </c>
      <c r="R502" s="32">
        <v>2.9924614669998801</v>
      </c>
      <c r="S502" s="30">
        <v>3.05182358999991</v>
      </c>
      <c r="T502" s="32">
        <v>3.3068213019996602</v>
      </c>
      <c r="U502" s="30">
        <v>3.3461010209994102</v>
      </c>
      <c r="V502" s="32"/>
      <c r="W502" s="30"/>
      <c r="X502" s="32"/>
      <c r="Y502" s="30"/>
      <c r="Z502" s="32"/>
      <c r="AA502" s="30"/>
      <c r="AB502" s="32"/>
      <c r="AC502" s="30"/>
      <c r="AD502" s="36">
        <f t="shared" si="130"/>
        <v>2.2616511519991103</v>
      </c>
      <c r="AE502" s="44">
        <f t="shared" si="113"/>
        <v>0.23457958199832984</v>
      </c>
      <c r="AF502" s="44">
        <f t="shared" si="114"/>
        <v>0.13328246800120014</v>
      </c>
      <c r="AG502" s="44">
        <f t="shared" si="115"/>
        <v>0.10355562299991994</v>
      </c>
      <c r="AH502" s="44">
        <f t="shared" si="116"/>
        <v>0.30618037499879991</v>
      </c>
      <c r="AI502" s="44">
        <f t="shared" si="117"/>
        <v>0.29598656999952011</v>
      </c>
      <c r="AJ502" s="46">
        <f t="shared" si="126"/>
        <v>0.28741034400082022</v>
      </c>
      <c r="AK502" s="46">
        <f t="shared" si="127"/>
        <v>0.26516099499895018</v>
      </c>
      <c r="AL502" s="47">
        <f t="shared" si="120"/>
        <v>3.9157638000690165E-2</v>
      </c>
      <c r="AM502" s="47">
        <f t="shared" si="121"/>
        <v>3.9249198000109953E-2</v>
      </c>
      <c r="AN502" s="47">
        <f t="shared" si="122"/>
        <v>2.8689148999549996E-2</v>
      </c>
      <c r="AO502" s="47">
        <f t="shared" si="123"/>
        <v>4.8679994000849991E-2</v>
      </c>
      <c r="AP502" s="47">
        <f t="shared" si="124"/>
        <v>3.9279720000190199E-2</v>
      </c>
      <c r="AQ502" s="47">
        <f t="shared" si="125"/>
        <v>3.879139499985973E-2</v>
      </c>
      <c r="AR502" s="47">
        <f t="shared" si="119"/>
        <v>4.8008547000789825E-2</v>
      </c>
      <c r="AS502" s="47">
        <f t="shared" si="128"/>
        <v>5.9362123000029854E-2</v>
      </c>
      <c r="AT502" s="47">
        <f t="shared" si="129"/>
        <v>3.9279718999750024E-2</v>
      </c>
      <c r="AU502" s="30"/>
      <c r="AV502" s="32"/>
      <c r="AW502" s="30"/>
      <c r="AX502" s="32"/>
      <c r="AY502" s="30"/>
      <c r="AZ502" s="32"/>
      <c r="BA502" s="30"/>
      <c r="BB502" s="32"/>
      <c r="BC502" s="30"/>
      <c r="BD502" s="32"/>
      <c r="BE502" s="30"/>
    </row>
    <row r="503" spans="1:57" x14ac:dyDescent="0.25">
      <c r="A503" s="8" t="s">
        <v>33</v>
      </c>
      <c r="B503">
        <v>9</v>
      </c>
      <c r="C503">
        <v>136</v>
      </c>
      <c r="D503" s="33">
        <v>0.82859758800077499</v>
      </c>
      <c r="E503" s="31">
        <v>0.877735387000939</v>
      </c>
      <c r="F503" s="33">
        <v>1.1327941390009</v>
      </c>
      <c r="G503" s="31">
        <v>1.1513505250004501</v>
      </c>
      <c r="H503" s="33">
        <v>1.2850907970005201</v>
      </c>
      <c r="I503" s="31">
        <v>1.31783915600135</v>
      </c>
      <c r="J503" s="33">
        <v>1.4780405910005301</v>
      </c>
      <c r="K503" s="31">
        <v>1.5171677079997601</v>
      </c>
      <c r="L503" s="33">
        <v>1.8025026690011099</v>
      </c>
      <c r="M503" s="31">
        <v>1.84199602999979</v>
      </c>
      <c r="N503" s="33">
        <v>2.1272699510009199</v>
      </c>
      <c r="O503" s="31">
        <v>2.17646879200037</v>
      </c>
      <c r="P503" s="33">
        <v>2.4214558200001099</v>
      </c>
      <c r="Q503" s="31">
        <v>2.48081794599966</v>
      </c>
      <c r="R503" s="33">
        <v>2.7871509230007998</v>
      </c>
      <c r="S503" s="31">
        <v>2.8361666399996399</v>
      </c>
      <c r="T503" s="33">
        <v>3.1116130009995602</v>
      </c>
      <c r="U503" s="31">
        <v>3.1503433529996898</v>
      </c>
      <c r="V503" s="33"/>
      <c r="W503" s="31"/>
      <c r="X503" s="33"/>
      <c r="Y503" s="31"/>
      <c r="Z503" s="33"/>
      <c r="AA503" s="31"/>
      <c r="AB503" s="33"/>
      <c r="AC503" s="31"/>
      <c r="AD503" s="36">
        <f t="shared" si="130"/>
        <v>2.3217457649989148</v>
      </c>
      <c r="AE503" s="44">
        <f t="shared" si="113"/>
        <v>0.25505875199996098</v>
      </c>
      <c r="AF503" s="44">
        <f t="shared" si="114"/>
        <v>0.13374027200006999</v>
      </c>
      <c r="AG503" s="44">
        <f t="shared" si="115"/>
        <v>0.16020143499918005</v>
      </c>
      <c r="AH503" s="44">
        <f t="shared" si="116"/>
        <v>0.28533496100134981</v>
      </c>
      <c r="AI503" s="44">
        <f t="shared" si="117"/>
        <v>0.28527392100112992</v>
      </c>
      <c r="AJ503" s="46">
        <f t="shared" si="126"/>
        <v>0.24498702799973993</v>
      </c>
      <c r="AK503" s="46">
        <f t="shared" si="127"/>
        <v>0.30633297700113982</v>
      </c>
      <c r="AL503" s="47">
        <f t="shared" si="120"/>
        <v>4.9137799000164017E-2</v>
      </c>
      <c r="AM503" s="47">
        <f t="shared" si="121"/>
        <v>1.8556385999550118E-2</v>
      </c>
      <c r="AN503" s="47">
        <f t="shared" si="122"/>
        <v>3.2748359000829952E-2</v>
      </c>
      <c r="AO503" s="47">
        <f t="shared" si="123"/>
        <v>3.9127116999229994E-2</v>
      </c>
      <c r="AP503" s="47">
        <f t="shared" si="124"/>
        <v>3.949336099868006E-2</v>
      </c>
      <c r="AQ503" s="47">
        <f t="shared" si="125"/>
        <v>4.9198840999450155E-2</v>
      </c>
      <c r="AR503" s="47">
        <f t="shared" si="119"/>
        <v>5.9362125999550042E-2</v>
      </c>
      <c r="AS503" s="47">
        <f t="shared" si="128"/>
        <v>4.9015716998840109E-2</v>
      </c>
      <c r="AT503" s="47">
        <f t="shared" si="129"/>
        <v>3.8730352000129642E-2</v>
      </c>
      <c r="AU503" s="31"/>
      <c r="AV503" s="33"/>
      <c r="AW503" s="31"/>
      <c r="AX503" s="33"/>
      <c r="AY503" s="31"/>
      <c r="AZ503" s="33"/>
      <c r="BA503" s="31"/>
      <c r="BB503" s="33"/>
      <c r="BC503" s="31"/>
      <c r="BD503" s="33"/>
      <c r="BE503" s="31"/>
    </row>
    <row r="504" spans="1:57" x14ac:dyDescent="0.25">
      <c r="A504" s="8" t="s">
        <v>33</v>
      </c>
      <c r="B504">
        <v>9</v>
      </c>
      <c r="C504">
        <v>137</v>
      </c>
      <c r="D504" s="32">
        <v>0.749397223000414</v>
      </c>
      <c r="E504" s="30">
        <v>0.78840225900057703</v>
      </c>
      <c r="F504" s="32">
        <v>1.05368533600085</v>
      </c>
      <c r="G504" s="30">
        <v>1.0826491690004301</v>
      </c>
      <c r="H504" s="32">
        <v>1.2262169999994501</v>
      </c>
      <c r="I504" s="30">
        <v>1.2553029160008</v>
      </c>
      <c r="J504" s="32">
        <v>1.3785136580008801</v>
      </c>
      <c r="K504" s="30">
        <v>1.42798718099948</v>
      </c>
      <c r="L504" s="32">
        <v>1.7234549059994599</v>
      </c>
      <c r="M504" s="30">
        <v>1.7628261869995101</v>
      </c>
      <c r="N504" s="32">
        <v>2.0685487570008201</v>
      </c>
      <c r="O504" s="30">
        <v>2.1075232719995198</v>
      </c>
      <c r="P504" s="32">
        <v>2.3529986260000402</v>
      </c>
      <c r="Q504" s="30">
        <v>2.4024721500009001</v>
      </c>
      <c r="R504" s="32">
        <v>2.6976957120004901</v>
      </c>
      <c r="S504" s="30">
        <v>2.7363955439995999</v>
      </c>
      <c r="T504" s="32">
        <v>3.0329009619999798</v>
      </c>
      <c r="U504" s="30">
        <v>3.0735540980003799</v>
      </c>
      <c r="V504" s="32"/>
      <c r="W504" s="30"/>
      <c r="X504" s="32"/>
      <c r="Y504" s="30"/>
      <c r="Z504" s="32"/>
      <c r="AA504" s="30"/>
      <c r="AB504" s="32"/>
      <c r="AC504" s="30"/>
      <c r="AD504" s="36">
        <f t="shared" si="130"/>
        <v>2.3241568749999661</v>
      </c>
      <c r="AE504" s="44">
        <f t="shared" si="113"/>
        <v>0.26528307700027298</v>
      </c>
      <c r="AF504" s="44">
        <f t="shared" si="114"/>
        <v>0.14356783099902004</v>
      </c>
      <c r="AG504" s="44">
        <f t="shared" si="115"/>
        <v>0.12321074200008009</v>
      </c>
      <c r="AH504" s="44">
        <f t="shared" si="116"/>
        <v>0.29546772499997997</v>
      </c>
      <c r="AI504" s="44">
        <f t="shared" si="117"/>
        <v>0.30572257000130998</v>
      </c>
      <c r="AJ504" s="46">
        <f t="shared" si="126"/>
        <v>0.24547535400052034</v>
      </c>
      <c r="AK504" s="46">
        <f t="shared" si="127"/>
        <v>0.29522356199958999</v>
      </c>
      <c r="AL504" s="47">
        <f t="shared" si="120"/>
        <v>3.9005036000163029E-2</v>
      </c>
      <c r="AM504" s="47">
        <f t="shared" si="121"/>
        <v>2.8963832999580053E-2</v>
      </c>
      <c r="AN504" s="47">
        <f t="shared" si="122"/>
        <v>2.908591600134991E-2</v>
      </c>
      <c r="AO504" s="47">
        <f t="shared" si="123"/>
        <v>4.9473522998599861E-2</v>
      </c>
      <c r="AP504" s="47">
        <f t="shared" si="124"/>
        <v>3.9371281000050162E-2</v>
      </c>
      <c r="AQ504" s="47">
        <f t="shared" si="125"/>
        <v>3.897451499869975E-2</v>
      </c>
      <c r="AR504" s="47">
        <f t="shared" si="119"/>
        <v>4.9473524000859914E-2</v>
      </c>
      <c r="AS504" s="47">
        <f t="shared" si="128"/>
        <v>3.8699831999109868E-2</v>
      </c>
      <c r="AT504" s="47">
        <f t="shared" si="129"/>
        <v>4.0653136000400103E-2</v>
      </c>
      <c r="AU504" s="30"/>
      <c r="AV504" s="32"/>
      <c r="AW504" s="30"/>
      <c r="AX504" s="32"/>
      <c r="AY504" s="30"/>
      <c r="AZ504" s="32"/>
      <c r="BA504" s="30"/>
      <c r="BB504" s="32"/>
      <c r="BC504" s="30"/>
      <c r="BD504" s="32"/>
      <c r="BE504" s="30"/>
    </row>
    <row r="505" spans="1:57" x14ac:dyDescent="0.25">
      <c r="A505" s="8" t="s">
        <v>33</v>
      </c>
      <c r="B505">
        <v>9</v>
      </c>
      <c r="C505">
        <v>138</v>
      </c>
      <c r="D505" s="33">
        <v>0.66833511299955695</v>
      </c>
      <c r="E505" s="31">
        <v>0.70682130400018595</v>
      </c>
      <c r="F505" s="33">
        <v>0.95208301499951598</v>
      </c>
      <c r="G505" s="31">
        <v>0.98095528699923296</v>
      </c>
      <c r="H505" s="33">
        <v>1.11435983599949</v>
      </c>
      <c r="I505" s="31">
        <v>1.15318174899948</v>
      </c>
      <c r="J505" s="33">
        <v>1.28692201999911</v>
      </c>
      <c r="K505" s="31">
        <v>1.3261101789994401</v>
      </c>
      <c r="L505" s="33">
        <v>1.5913322139986099</v>
      </c>
      <c r="M505" s="31">
        <v>1.64031741299913</v>
      </c>
      <c r="N505" s="33">
        <v>1.9675873659998599</v>
      </c>
      <c r="O505" s="31">
        <v>2.0057378309993501</v>
      </c>
      <c r="P505" s="33">
        <v>2.2506638180002398</v>
      </c>
      <c r="Q505" s="31">
        <v>2.2902182199995802</v>
      </c>
      <c r="R505" s="33">
        <v>2.6064703179999902</v>
      </c>
      <c r="S505" s="31">
        <v>2.6453837949993599</v>
      </c>
      <c r="T505" s="33">
        <v>2.93074927399902</v>
      </c>
      <c r="U505" s="31">
        <v>2.9607813219990899</v>
      </c>
      <c r="V505" s="33"/>
      <c r="W505" s="31"/>
      <c r="X505" s="33"/>
      <c r="Y505" s="31"/>
      <c r="Z505" s="33"/>
      <c r="AA505" s="31"/>
      <c r="AB505" s="33"/>
      <c r="AC505" s="31"/>
      <c r="AD505" s="36">
        <f t="shared" si="130"/>
        <v>2.2924462089995332</v>
      </c>
      <c r="AE505" s="44">
        <f t="shared" si="113"/>
        <v>0.24526171099933003</v>
      </c>
      <c r="AF505" s="44">
        <f t="shared" si="114"/>
        <v>0.133404549000257</v>
      </c>
      <c r="AG505" s="44">
        <f t="shared" si="115"/>
        <v>0.13374027099963004</v>
      </c>
      <c r="AH505" s="44">
        <f t="shared" si="116"/>
        <v>0.26522203499916985</v>
      </c>
      <c r="AI505" s="44">
        <f t="shared" si="117"/>
        <v>0.32726995300072992</v>
      </c>
      <c r="AJ505" s="46">
        <f t="shared" si="126"/>
        <v>0.24492598700088974</v>
      </c>
      <c r="AK505" s="46">
        <f t="shared" si="127"/>
        <v>0.31625209800040999</v>
      </c>
      <c r="AL505" s="47">
        <f t="shared" si="120"/>
        <v>3.8486191000629E-2</v>
      </c>
      <c r="AM505" s="47">
        <f t="shared" si="121"/>
        <v>2.8872271999716981E-2</v>
      </c>
      <c r="AN505" s="47">
        <f t="shared" si="122"/>
        <v>3.8821912999990049E-2</v>
      </c>
      <c r="AO505" s="47">
        <f t="shared" si="123"/>
        <v>3.9188159000330014E-2</v>
      </c>
      <c r="AP505" s="47">
        <f t="shared" si="124"/>
        <v>4.8985199000520119E-2</v>
      </c>
      <c r="AQ505" s="47">
        <f t="shared" si="125"/>
        <v>3.8150464999490152E-2</v>
      </c>
      <c r="AR505" s="47">
        <f t="shared" si="119"/>
        <v>3.955440199934035E-2</v>
      </c>
      <c r="AS505" s="47">
        <f t="shared" si="128"/>
        <v>3.8913476999369756E-2</v>
      </c>
      <c r="AT505" s="47">
        <f t="shared" si="129"/>
        <v>3.0032048000069977E-2</v>
      </c>
      <c r="AU505" s="31"/>
      <c r="AV505" s="33"/>
      <c r="AW505" s="31"/>
      <c r="AX505" s="33"/>
      <c r="AY505" s="31"/>
      <c r="AZ505" s="33"/>
      <c r="BA505" s="31"/>
      <c r="BB505" s="33"/>
      <c r="BC505" s="31"/>
      <c r="BD505" s="33"/>
      <c r="BE505" s="31"/>
    </row>
    <row r="506" spans="1:57" x14ac:dyDescent="0.25">
      <c r="A506" s="8" t="s">
        <v>33</v>
      </c>
      <c r="B506">
        <v>9</v>
      </c>
      <c r="C506">
        <v>139</v>
      </c>
      <c r="D506" s="32">
        <v>0.72922325699983004</v>
      </c>
      <c r="E506" s="30">
        <v>0.74765756200031297</v>
      </c>
      <c r="F506" s="32">
        <v>1.03357240799959</v>
      </c>
      <c r="G506" s="30">
        <v>1.05350221200023</v>
      </c>
      <c r="H506" s="32">
        <v>1.2061345940001</v>
      </c>
      <c r="I506" s="30">
        <v>1.2249351430000299</v>
      </c>
      <c r="J506" s="32">
        <v>1.3684724539998501</v>
      </c>
      <c r="K506" s="30">
        <v>1.40732488799949</v>
      </c>
      <c r="L506" s="32">
        <v>1.68307645300046</v>
      </c>
      <c r="M506" s="30">
        <v>1.7222035689992401</v>
      </c>
      <c r="N506" s="32">
        <v>2.0583549519997102</v>
      </c>
      <c r="O506" s="30">
        <v>2.09751258899996</v>
      </c>
      <c r="P506" s="32">
        <v>2.3424996169996999</v>
      </c>
      <c r="Q506" s="30">
        <v>2.3915153359994199</v>
      </c>
      <c r="R506" s="32">
        <v>2.6777353870002099</v>
      </c>
      <c r="S506" s="30">
        <v>2.7366702259987501</v>
      </c>
      <c r="T506" s="32">
        <v>3.0223103919997798</v>
      </c>
      <c r="U506" s="30">
        <v>3.0721196390004399</v>
      </c>
      <c r="V506" s="32"/>
      <c r="W506" s="30"/>
      <c r="X506" s="32"/>
      <c r="Y506" s="30"/>
      <c r="Z506" s="32"/>
      <c r="AA506" s="30"/>
      <c r="AB506" s="32"/>
      <c r="AC506" s="30"/>
      <c r="AD506" s="36">
        <f t="shared" si="130"/>
        <v>2.3428963820006099</v>
      </c>
      <c r="AE506" s="44">
        <f t="shared" si="113"/>
        <v>0.28591484599927708</v>
      </c>
      <c r="AF506" s="44">
        <f t="shared" si="114"/>
        <v>0.15263238199987006</v>
      </c>
      <c r="AG506" s="44">
        <f t="shared" si="115"/>
        <v>0.14353731099982014</v>
      </c>
      <c r="AH506" s="44">
        <f t="shared" si="116"/>
        <v>0.27575156500097009</v>
      </c>
      <c r="AI506" s="44">
        <f t="shared" si="117"/>
        <v>0.33615138300047009</v>
      </c>
      <c r="AJ506" s="46">
        <f t="shared" si="126"/>
        <v>0.24498702799973993</v>
      </c>
      <c r="AK506" s="46">
        <f t="shared" si="127"/>
        <v>0.28622005100078995</v>
      </c>
      <c r="AL506" s="47">
        <f t="shared" si="120"/>
        <v>1.8434305000482931E-2</v>
      </c>
      <c r="AM506" s="47">
        <f t="shared" si="121"/>
        <v>1.9929804000639928E-2</v>
      </c>
      <c r="AN506" s="47">
        <f t="shared" si="122"/>
        <v>1.8800548999929889E-2</v>
      </c>
      <c r="AO506" s="47">
        <f t="shared" si="123"/>
        <v>3.885243399963989E-2</v>
      </c>
      <c r="AP506" s="47">
        <f t="shared" si="124"/>
        <v>3.9127115998780049E-2</v>
      </c>
      <c r="AQ506" s="47">
        <f t="shared" si="125"/>
        <v>3.9157637000249768E-2</v>
      </c>
      <c r="AR506" s="47">
        <f t="shared" si="119"/>
        <v>4.9015718999720015E-2</v>
      </c>
      <c r="AS506" s="47">
        <f t="shared" si="128"/>
        <v>5.893483899854024E-2</v>
      </c>
      <c r="AT506" s="47">
        <f t="shared" si="129"/>
        <v>4.980924700066014E-2</v>
      </c>
      <c r="AU506" s="30"/>
      <c r="AV506" s="32"/>
      <c r="AW506" s="30"/>
      <c r="AX506" s="32"/>
      <c r="AY506" s="30"/>
      <c r="AZ506" s="32"/>
      <c r="BA506" s="30"/>
      <c r="BB506" s="32"/>
      <c r="BC506" s="30"/>
      <c r="BD506" s="32"/>
      <c r="BE506" s="30"/>
    </row>
    <row r="507" spans="1:57" x14ac:dyDescent="0.25">
      <c r="A507" s="8" t="s">
        <v>33</v>
      </c>
      <c r="B507">
        <v>9</v>
      </c>
      <c r="C507">
        <v>140</v>
      </c>
      <c r="D507" s="33">
        <v>0.84755073999985997</v>
      </c>
      <c r="E507" s="31">
        <v>0.88670837900099198</v>
      </c>
      <c r="F507" s="33">
        <v>1.1517778120014499</v>
      </c>
      <c r="G507" s="31">
        <v>1.18052800400073</v>
      </c>
      <c r="H507" s="33">
        <v>1.3040134300008499</v>
      </c>
      <c r="I507" s="31">
        <v>1.3431710670010899</v>
      </c>
      <c r="J507" s="33">
        <v>1.4665649320013401</v>
      </c>
      <c r="K507" s="31">
        <v>1.51576377400124</v>
      </c>
      <c r="L507" s="33">
        <v>1.79105753300063</v>
      </c>
      <c r="M507" s="31">
        <v>1.82011292700008</v>
      </c>
      <c r="N507" s="33">
        <v>2.11622157900092</v>
      </c>
      <c r="O507" s="31">
        <v>2.1545856870015898</v>
      </c>
      <c r="P507" s="33">
        <v>2.4303067310011102</v>
      </c>
      <c r="Q507" s="31">
        <v>2.47932244900039</v>
      </c>
      <c r="R507" s="33">
        <v>2.7551655740007801</v>
      </c>
      <c r="S507" s="31">
        <v>2.81431405500006</v>
      </c>
      <c r="T507" s="33">
        <v>3.0896993740007002</v>
      </c>
      <c r="U507" s="31">
        <v>3.13914238000143</v>
      </c>
      <c r="V507" s="33"/>
      <c r="W507" s="31"/>
      <c r="X507" s="33"/>
      <c r="Y507" s="31"/>
      <c r="Z507" s="33"/>
      <c r="AA507" s="31"/>
      <c r="AB507" s="33"/>
      <c r="AC507" s="31"/>
      <c r="AD507" s="36">
        <f t="shared" si="130"/>
        <v>2.2915916400015699</v>
      </c>
      <c r="AE507" s="44">
        <f t="shared" si="113"/>
        <v>0.26506943300045793</v>
      </c>
      <c r="AF507" s="44">
        <f t="shared" si="114"/>
        <v>0.12348542600011991</v>
      </c>
      <c r="AG507" s="44">
        <f t="shared" si="115"/>
        <v>0.12339386500025018</v>
      </c>
      <c r="AH507" s="44">
        <f t="shared" si="116"/>
        <v>0.27529375899939001</v>
      </c>
      <c r="AI507" s="44">
        <f t="shared" si="117"/>
        <v>0.29610865200084002</v>
      </c>
      <c r="AJ507" s="46">
        <f t="shared" si="126"/>
        <v>0.27572104399952035</v>
      </c>
      <c r="AK507" s="46">
        <f t="shared" si="127"/>
        <v>0.2758431250003901</v>
      </c>
      <c r="AL507" s="47">
        <f t="shared" si="120"/>
        <v>3.9157639001132005E-2</v>
      </c>
      <c r="AM507" s="47">
        <f t="shared" si="121"/>
        <v>2.8750191999280084E-2</v>
      </c>
      <c r="AN507" s="47">
        <f t="shared" si="122"/>
        <v>3.9157637000239998E-2</v>
      </c>
      <c r="AO507" s="47">
        <f t="shared" si="123"/>
        <v>4.9198841999899878E-2</v>
      </c>
      <c r="AP507" s="47">
        <f t="shared" si="124"/>
        <v>2.9055393999450008E-2</v>
      </c>
      <c r="AQ507" s="47">
        <f t="shared" si="125"/>
        <v>3.8364108000669805E-2</v>
      </c>
      <c r="AR507" s="47">
        <f t="shared" si="119"/>
        <v>4.901571799927984E-2</v>
      </c>
      <c r="AS507" s="47">
        <f t="shared" si="128"/>
        <v>5.914848099927994E-2</v>
      </c>
      <c r="AT507" s="47">
        <f t="shared" si="129"/>
        <v>4.9443006000729817E-2</v>
      </c>
      <c r="AU507" s="31"/>
      <c r="AV507" s="33"/>
      <c r="AW507" s="31"/>
      <c r="AX507" s="33"/>
      <c r="AY507" s="31"/>
      <c r="AZ507" s="33"/>
      <c r="BA507" s="31"/>
      <c r="BB507" s="33"/>
      <c r="BC507" s="31"/>
      <c r="BD507" s="33"/>
      <c r="BE507" s="31"/>
    </row>
    <row r="508" spans="1:57" x14ac:dyDescent="0.25">
      <c r="A508" s="8" t="s">
        <v>33</v>
      </c>
      <c r="B508">
        <v>9</v>
      </c>
      <c r="C508">
        <v>141</v>
      </c>
      <c r="D508" s="32">
        <v>0.89156111800002602</v>
      </c>
      <c r="E508" s="30">
        <v>0.93026094899869305</v>
      </c>
      <c r="F508" s="32">
        <v>1.17540058099984</v>
      </c>
      <c r="G508" s="30">
        <v>1.1942621709986201</v>
      </c>
      <c r="H508" s="32">
        <v>1.3276667179998101</v>
      </c>
      <c r="I508" s="30">
        <v>1.3667327949988199</v>
      </c>
      <c r="J508" s="32">
        <v>1.4907370679993599</v>
      </c>
      <c r="K508" s="30">
        <v>1.52876545099934</v>
      </c>
      <c r="L508" s="32">
        <v>1.8147413399983601</v>
      </c>
      <c r="M508" s="30">
        <v>1.8331146039999999</v>
      </c>
      <c r="N508" s="32">
        <v>2.11936517799949</v>
      </c>
      <c r="O508" s="30">
        <v>2.1478406849982998</v>
      </c>
      <c r="P508" s="32">
        <v>2.3929497949993599</v>
      </c>
      <c r="Q508" s="30">
        <v>2.4521898369985098</v>
      </c>
      <c r="R508" s="32">
        <v>2.7382267679986398</v>
      </c>
      <c r="S508" s="30">
        <v>2.7869983219989001</v>
      </c>
      <c r="T508" s="32">
        <v>3.0625667639997101</v>
      </c>
      <c r="U508" s="30">
        <v>3.1025484519996098</v>
      </c>
      <c r="V508" s="32"/>
      <c r="W508" s="30"/>
      <c r="X508" s="32"/>
      <c r="Y508" s="30"/>
      <c r="Z508" s="32"/>
      <c r="AA508" s="30"/>
      <c r="AB508" s="32"/>
      <c r="AC508" s="30"/>
      <c r="AD508" s="36">
        <f t="shared" si="130"/>
        <v>2.2109873339995838</v>
      </c>
      <c r="AE508" s="44">
        <f t="shared" si="113"/>
        <v>0.24513963200114697</v>
      </c>
      <c r="AF508" s="44">
        <f t="shared" si="114"/>
        <v>0.13340454700118998</v>
      </c>
      <c r="AG508" s="44">
        <f t="shared" si="115"/>
        <v>0.12400427300053996</v>
      </c>
      <c r="AH508" s="44">
        <f t="shared" si="116"/>
        <v>0.28597588899902004</v>
      </c>
      <c r="AI508" s="44">
        <f t="shared" si="117"/>
        <v>0.28625057399949005</v>
      </c>
      <c r="AJ508" s="46">
        <f t="shared" si="126"/>
        <v>0.24510911000106006</v>
      </c>
      <c r="AK508" s="46">
        <f t="shared" si="127"/>
        <v>0.28603693100013006</v>
      </c>
      <c r="AL508" s="47">
        <f t="shared" si="120"/>
        <v>3.8699830998667029E-2</v>
      </c>
      <c r="AM508" s="47">
        <f t="shared" si="121"/>
        <v>1.8861589998780071E-2</v>
      </c>
      <c r="AN508" s="47">
        <f t="shared" si="122"/>
        <v>3.906607699900988E-2</v>
      </c>
      <c r="AO508" s="47">
        <f t="shared" si="123"/>
        <v>3.8028382999980126E-2</v>
      </c>
      <c r="AP508" s="47">
        <f t="shared" si="124"/>
        <v>1.8373264001639855E-2</v>
      </c>
      <c r="AQ508" s="47">
        <f t="shared" si="125"/>
        <v>2.8475506998809852E-2</v>
      </c>
      <c r="AR508" s="47">
        <f t="shared" si="119"/>
        <v>5.9240041999149895E-2</v>
      </c>
      <c r="AS508" s="47">
        <f t="shared" si="128"/>
        <v>4.8771554000260231E-2</v>
      </c>
      <c r="AT508" s="47">
        <f t="shared" si="129"/>
        <v>3.9981687999899762E-2</v>
      </c>
      <c r="AU508" s="30"/>
      <c r="AV508" s="32"/>
      <c r="AW508" s="30"/>
      <c r="AX508" s="32"/>
      <c r="AY508" s="30"/>
      <c r="AZ508" s="32"/>
      <c r="BA508" s="30"/>
      <c r="BB508" s="32"/>
      <c r="BC508" s="30"/>
      <c r="BD508" s="32"/>
      <c r="BE508" s="30"/>
    </row>
    <row r="509" spans="1:57" s="2" customFormat="1" x14ac:dyDescent="0.25">
      <c r="A509" s="10" t="s">
        <v>33</v>
      </c>
      <c r="B509" s="2">
        <v>9</v>
      </c>
      <c r="C509" s="2">
        <v>142</v>
      </c>
      <c r="D509" s="33">
        <v>21.573447272999999</v>
      </c>
      <c r="E509" s="31">
        <v>21.595605063999699</v>
      </c>
      <c r="F509" s="33">
        <v>21.860308252000301</v>
      </c>
      <c r="G509" s="31">
        <v>21.889699372000901</v>
      </c>
      <c r="H509" s="33">
        <v>22.084480387000401</v>
      </c>
      <c r="I509" s="31">
        <v>22.102731570001101</v>
      </c>
      <c r="J509" s="33">
        <v>22.2363497599999</v>
      </c>
      <c r="K509" s="31">
        <v>22.265496715000999</v>
      </c>
      <c r="L509" s="33">
        <v>22.542408053999601</v>
      </c>
      <c r="M509" s="31">
        <v>22.580161753999999</v>
      </c>
      <c r="N509" s="33">
        <v>22.926293298000001</v>
      </c>
      <c r="O509" s="31">
        <v>22.955104529000799</v>
      </c>
      <c r="P509" s="33">
        <v>23.2303067270004</v>
      </c>
      <c r="Q509" s="31">
        <v>23.2695864449997</v>
      </c>
      <c r="R509" s="33">
        <v>23.585869063999699</v>
      </c>
      <c r="S509" s="31">
        <v>23.6145582130011</v>
      </c>
      <c r="T509" s="33">
        <v>23.8998931750011</v>
      </c>
      <c r="U509" s="31">
        <v>23.9289485690005</v>
      </c>
      <c r="V509" s="33"/>
      <c r="W509" s="31"/>
      <c r="X509" s="33"/>
      <c r="Y509" s="31"/>
      <c r="Z509" s="33"/>
      <c r="AA509" s="31"/>
      <c r="AB509" s="33"/>
      <c r="AC509" s="31"/>
      <c r="AD509" s="36">
        <f t="shared" si="130"/>
        <v>2.3555012960005008</v>
      </c>
      <c r="AE509" s="44">
        <f t="shared" si="113"/>
        <v>0.26470318800060255</v>
      </c>
      <c r="AF509" s="44">
        <f t="shared" si="114"/>
        <v>0.19478101499949929</v>
      </c>
      <c r="AG509" s="44">
        <f t="shared" si="115"/>
        <v>0.13361818999879915</v>
      </c>
      <c r="AH509" s="44">
        <f t="shared" si="116"/>
        <v>0.27691133899860176</v>
      </c>
      <c r="AI509" s="44">
        <f t="shared" si="117"/>
        <v>0.34613154400000212</v>
      </c>
      <c r="AJ509" s="46">
        <f t="shared" si="126"/>
        <v>0.27520219799960088</v>
      </c>
      <c r="AK509" s="46">
        <f t="shared" si="127"/>
        <v>0.31628261899999899</v>
      </c>
      <c r="AL509" s="47">
        <f t="shared" si="120"/>
        <v>2.21577909996995E-2</v>
      </c>
      <c r="AM509" s="47">
        <f t="shared" si="121"/>
        <v>2.9391120000600068E-2</v>
      </c>
      <c r="AN509" s="47">
        <f t="shared" si="122"/>
        <v>1.8251183000700166E-2</v>
      </c>
      <c r="AO509" s="47">
        <f t="shared" si="123"/>
        <v>2.9146955001099428E-2</v>
      </c>
      <c r="AP509" s="47">
        <f t="shared" si="124"/>
        <v>3.7753700000397572E-2</v>
      </c>
      <c r="AQ509" s="47">
        <f t="shared" si="125"/>
        <v>2.8811231000798188E-2</v>
      </c>
      <c r="AR509" s="47">
        <f t="shared" si="119"/>
        <v>3.9279717999299635E-2</v>
      </c>
      <c r="AS509" s="47">
        <f t="shared" si="128"/>
        <v>2.8689149001401404E-2</v>
      </c>
      <c r="AT509" s="47">
        <f t="shared" si="129"/>
        <v>2.9055393999399826E-2</v>
      </c>
      <c r="AU509" s="31"/>
      <c r="AV509" s="33"/>
      <c r="AW509" s="31"/>
      <c r="AX509" s="33"/>
      <c r="AY509" s="31"/>
      <c r="AZ509" s="33"/>
      <c r="BA509" s="31"/>
      <c r="BB509" s="33"/>
      <c r="BC509" s="31"/>
      <c r="BD509" s="33"/>
      <c r="BE509" s="31"/>
    </row>
    <row r="510" spans="1:57" s="2" customFormat="1" x14ac:dyDescent="0.25">
      <c r="A510" s="10" t="s">
        <v>33</v>
      </c>
      <c r="B510" s="2">
        <v>9</v>
      </c>
      <c r="C510" s="2">
        <v>143</v>
      </c>
      <c r="D510" s="32">
        <v>1.3999999990010099</v>
      </c>
      <c r="E510" s="30">
        <v>1.4285365470004701</v>
      </c>
      <c r="F510" s="32">
        <v>1.7347474430007399</v>
      </c>
      <c r="G510" s="30">
        <v>1.7631008690004799</v>
      </c>
      <c r="H510" s="32">
        <v>1.93740271600108</v>
      </c>
      <c r="I510" s="30">
        <v>1.95611170400115</v>
      </c>
      <c r="J510" s="32">
        <v>2.1099343800015</v>
      </c>
      <c r="K510" s="30">
        <v>2.14936670099996</v>
      </c>
      <c r="L510" s="32">
        <v>2.4550892710012699</v>
      </c>
      <c r="M510" s="30">
        <v>2.48359530000016</v>
      </c>
      <c r="N510" s="32">
        <v>2.78959255100016</v>
      </c>
      <c r="O510" s="30">
        <v>2.8289027920000001</v>
      </c>
      <c r="P510" s="32">
        <v>3.1243399970007801</v>
      </c>
      <c r="Q510" s="30">
        <v>3.1630703490009102</v>
      </c>
      <c r="R510" s="32">
        <v>3.46909812200101</v>
      </c>
      <c r="S510" s="30">
        <v>3.4977567519999799</v>
      </c>
      <c r="T510" s="32">
        <v>3.8144971760011601</v>
      </c>
      <c r="U510" s="30">
        <v>3.84434610000062</v>
      </c>
      <c r="V510" s="32"/>
      <c r="W510" s="30"/>
      <c r="X510" s="32"/>
      <c r="Y510" s="30"/>
      <c r="Z510" s="32"/>
      <c r="AA510" s="30"/>
      <c r="AB510" s="32"/>
      <c r="AC510" s="30"/>
      <c r="AD510" s="36">
        <f t="shared" si="130"/>
        <v>2.4443461009996099</v>
      </c>
      <c r="AE510" s="44">
        <f t="shared" si="113"/>
        <v>0.30621089600026985</v>
      </c>
      <c r="AF510" s="44">
        <f t="shared" si="114"/>
        <v>0.17430184700060014</v>
      </c>
      <c r="AG510" s="44">
        <f t="shared" si="115"/>
        <v>0.15382267600035004</v>
      </c>
      <c r="AH510" s="44">
        <f t="shared" si="116"/>
        <v>0.30572257000130998</v>
      </c>
      <c r="AI510" s="44">
        <f t="shared" si="117"/>
        <v>0.30599725099999997</v>
      </c>
      <c r="AJ510" s="46">
        <f t="shared" si="126"/>
        <v>0.29543720500078008</v>
      </c>
      <c r="AK510" s="46">
        <f t="shared" si="127"/>
        <v>0.30602777300009976</v>
      </c>
      <c r="AL510" s="47">
        <f t="shared" si="120"/>
        <v>2.8536547999460149E-2</v>
      </c>
      <c r="AM510" s="47">
        <f t="shared" si="121"/>
        <v>2.8353425999740001E-2</v>
      </c>
      <c r="AN510" s="47">
        <f t="shared" si="122"/>
        <v>1.8708988000069926E-2</v>
      </c>
      <c r="AO510" s="47">
        <f t="shared" si="123"/>
        <v>3.9432320998459947E-2</v>
      </c>
      <c r="AP510" s="47">
        <f t="shared" si="124"/>
        <v>2.8506028998890098E-2</v>
      </c>
      <c r="AQ510" s="47">
        <f t="shared" si="125"/>
        <v>3.931024099984004E-2</v>
      </c>
      <c r="AR510" s="47">
        <f t="shared" si="119"/>
        <v>3.8730352000130086E-2</v>
      </c>
      <c r="AS510" s="47">
        <f t="shared" si="128"/>
        <v>2.8658629998969953E-2</v>
      </c>
      <c r="AT510" s="47">
        <f t="shared" si="129"/>
        <v>2.9848923999459931E-2</v>
      </c>
      <c r="AU510" s="30"/>
      <c r="AV510" s="32"/>
      <c r="AW510" s="30"/>
      <c r="AX510" s="32"/>
      <c r="AY510" s="30"/>
      <c r="AZ510" s="32"/>
      <c r="BA510" s="30"/>
      <c r="BB510" s="32"/>
      <c r="BC510" s="30"/>
      <c r="BD510" s="32"/>
      <c r="BE510" s="30"/>
    </row>
    <row r="511" spans="1:57" s="2" customFormat="1" x14ac:dyDescent="0.25">
      <c r="A511" s="10" t="s">
        <v>33</v>
      </c>
      <c r="B511" s="2">
        <v>9</v>
      </c>
      <c r="C511" s="2">
        <v>144</v>
      </c>
      <c r="D511" s="33">
        <v>1.2869830609997699</v>
      </c>
      <c r="E511" s="31">
        <v>1.33544941199943</v>
      </c>
      <c r="F511" s="33">
        <v>1.6923546470006801</v>
      </c>
      <c r="G511" s="31">
        <v>1.7209522369994299</v>
      </c>
      <c r="H511" s="33">
        <v>1.8850602780003101</v>
      </c>
      <c r="I511" s="31">
        <v>1.92379063099906</v>
      </c>
      <c r="J511" s="33">
        <v>2.0777659089999299</v>
      </c>
      <c r="K511" s="31">
        <v>2.1292232559990198</v>
      </c>
      <c r="L511" s="33">
        <v>2.43299252199904</v>
      </c>
      <c r="M511" s="31">
        <v>2.4716618340007699</v>
      </c>
      <c r="N511" s="33">
        <v>2.7881886159993798</v>
      </c>
      <c r="O511" s="31">
        <v>2.81641995999962</v>
      </c>
      <c r="P511" s="33">
        <v>3.1428048220004698</v>
      </c>
      <c r="Q511" s="31">
        <v>3.1932244780000398</v>
      </c>
      <c r="R511" s="33">
        <v>3.5201587060000699</v>
      </c>
      <c r="S511" s="31">
        <v>3.5477796420000201</v>
      </c>
      <c r="T511" s="33">
        <v>3.8632076899993901</v>
      </c>
      <c r="U511" s="31">
        <v>3.8820692810004398</v>
      </c>
      <c r="V511" s="33"/>
      <c r="W511" s="31"/>
      <c r="X511" s="33"/>
      <c r="Y511" s="31"/>
      <c r="Z511" s="33"/>
      <c r="AA511" s="31"/>
      <c r="AB511" s="33"/>
      <c r="AC511" s="31"/>
      <c r="AD511" s="36">
        <f t="shared" si="130"/>
        <v>2.5950862200006699</v>
      </c>
      <c r="AE511" s="44">
        <f t="shared" si="113"/>
        <v>0.35690523500125004</v>
      </c>
      <c r="AF511" s="44">
        <f t="shared" si="114"/>
        <v>0.16410804100088017</v>
      </c>
      <c r="AG511" s="44">
        <f t="shared" si="115"/>
        <v>0.15397527800086985</v>
      </c>
      <c r="AH511" s="44">
        <f t="shared" si="116"/>
        <v>0.30376926600002019</v>
      </c>
      <c r="AI511" s="44">
        <f t="shared" si="117"/>
        <v>0.31652678199860995</v>
      </c>
      <c r="AJ511" s="46">
        <f t="shared" si="126"/>
        <v>0.32638486200084982</v>
      </c>
      <c r="AK511" s="46">
        <f t="shared" si="127"/>
        <v>0.32693422800003002</v>
      </c>
      <c r="AL511" s="47">
        <f t="shared" si="120"/>
        <v>4.8466350999660124E-2</v>
      </c>
      <c r="AM511" s="47">
        <f t="shared" si="121"/>
        <v>2.8597589998749839E-2</v>
      </c>
      <c r="AN511" s="47">
        <f t="shared" si="122"/>
        <v>3.873035299874994E-2</v>
      </c>
      <c r="AO511" s="47">
        <f t="shared" si="123"/>
        <v>5.1457346999089992E-2</v>
      </c>
      <c r="AP511" s="47">
        <f t="shared" si="124"/>
        <v>3.866931200172985E-2</v>
      </c>
      <c r="AQ511" s="47">
        <f t="shared" si="125"/>
        <v>2.8231344000240188E-2</v>
      </c>
      <c r="AR511" s="47">
        <f t="shared" si="119"/>
        <v>5.041965599956999E-2</v>
      </c>
      <c r="AS511" s="47">
        <f t="shared" si="128"/>
        <v>2.7620935999950191E-2</v>
      </c>
      <c r="AT511" s="47">
        <f t="shared" si="129"/>
        <v>1.8861591001049671E-2</v>
      </c>
      <c r="AU511" s="31"/>
      <c r="AV511" s="33"/>
      <c r="AW511" s="31"/>
      <c r="AX511" s="33"/>
      <c r="AY511" s="31"/>
      <c r="AZ511" s="33"/>
      <c r="BA511" s="31"/>
      <c r="BB511" s="33"/>
      <c r="BC511" s="31"/>
      <c r="BD511" s="33"/>
      <c r="BE511" s="31"/>
    </row>
    <row r="512" spans="1:57" s="2" customFormat="1" x14ac:dyDescent="0.25">
      <c r="A512" s="10" t="s">
        <v>33</v>
      </c>
      <c r="B512" s="2">
        <v>9</v>
      </c>
      <c r="C512" s="2">
        <v>145</v>
      </c>
      <c r="D512" s="32">
        <v>1.36856401600016</v>
      </c>
      <c r="E512" s="30">
        <v>1.3995116740006699</v>
      </c>
      <c r="F512" s="32">
        <v>1.6630856089996</v>
      </c>
      <c r="G512" s="30">
        <v>1.6917747610004801</v>
      </c>
      <c r="H512" s="32">
        <v>1.8659850450003399</v>
      </c>
      <c r="I512" s="30">
        <v>1.9151838859997901</v>
      </c>
      <c r="J512" s="32">
        <v>2.03833358799965</v>
      </c>
      <c r="K512" s="30">
        <v>2.08734930600076</v>
      </c>
      <c r="L512" s="32">
        <v>2.3832137949993899</v>
      </c>
      <c r="M512" s="30">
        <v>2.4327788810005502</v>
      </c>
      <c r="N512" s="32">
        <v>2.7281245230005799</v>
      </c>
      <c r="O512" s="30">
        <v>2.76737372199932</v>
      </c>
      <c r="P512" s="32">
        <v>3.1036471850002201</v>
      </c>
      <c r="Q512" s="30">
        <v>3.1423470169993299</v>
      </c>
      <c r="R512" s="32">
        <v>3.47028841800056</v>
      </c>
      <c r="S512" s="30">
        <v>3.50779795500056</v>
      </c>
      <c r="T512" s="32">
        <v>3.82380589000058</v>
      </c>
      <c r="U512" s="30">
        <v>3.8626888449998602</v>
      </c>
      <c r="V512" s="32"/>
      <c r="W512" s="30"/>
      <c r="X512" s="32"/>
      <c r="Y512" s="30"/>
      <c r="Z512" s="32"/>
      <c r="AA512" s="30"/>
      <c r="AB512" s="32"/>
      <c r="AC512" s="30"/>
      <c r="AD512" s="36">
        <f t="shared" si="130"/>
        <v>2.4941248289997002</v>
      </c>
      <c r="AE512" s="44">
        <f t="shared" si="113"/>
        <v>0.26357393499893012</v>
      </c>
      <c r="AF512" s="44">
        <f t="shared" si="114"/>
        <v>0.17421028399985983</v>
      </c>
      <c r="AG512" s="44">
        <f t="shared" si="115"/>
        <v>0.12314970199985997</v>
      </c>
      <c r="AH512" s="44">
        <f t="shared" si="116"/>
        <v>0.29586448899862994</v>
      </c>
      <c r="AI512" s="44">
        <f t="shared" si="117"/>
        <v>0.29534564200002977</v>
      </c>
      <c r="AJ512" s="46">
        <f t="shared" si="126"/>
        <v>0.33627346300090011</v>
      </c>
      <c r="AK512" s="46">
        <f t="shared" si="127"/>
        <v>0.32794140100123004</v>
      </c>
      <c r="AL512" s="47">
        <f t="shared" si="120"/>
        <v>3.0947658000509914E-2</v>
      </c>
      <c r="AM512" s="47">
        <f t="shared" si="121"/>
        <v>2.8689152000880069E-2</v>
      </c>
      <c r="AN512" s="47">
        <f t="shared" si="122"/>
        <v>4.9198840999450155E-2</v>
      </c>
      <c r="AO512" s="47">
        <f t="shared" si="123"/>
        <v>4.9015718001109931E-2</v>
      </c>
      <c r="AP512" s="47">
        <f t="shared" si="124"/>
        <v>4.9565086001160275E-2</v>
      </c>
      <c r="AQ512" s="47">
        <f t="shared" si="125"/>
        <v>3.924919899874002E-2</v>
      </c>
      <c r="AR512" s="47">
        <f t="shared" si="119"/>
        <v>3.8699831999109868E-2</v>
      </c>
      <c r="AS512" s="47">
        <f t="shared" si="128"/>
        <v>3.7509537000000037E-2</v>
      </c>
      <c r="AT512" s="47">
        <f t="shared" si="129"/>
        <v>3.8882954999280184E-2</v>
      </c>
      <c r="AU512" s="30"/>
      <c r="AV512" s="32"/>
      <c r="AW512" s="30"/>
      <c r="AX512" s="32"/>
      <c r="AY512" s="30"/>
      <c r="AZ512" s="32"/>
      <c r="BA512" s="30"/>
      <c r="BB512" s="32"/>
      <c r="BC512" s="30"/>
      <c r="BD512" s="32"/>
      <c r="BE512" s="30"/>
    </row>
    <row r="513" spans="1:57" s="2" customFormat="1" x14ac:dyDescent="0.25">
      <c r="A513" s="10" t="s">
        <v>33</v>
      </c>
      <c r="B513" s="2">
        <v>9</v>
      </c>
      <c r="C513" s="2">
        <v>146</v>
      </c>
      <c r="D513" s="33">
        <v>1.03250419600044</v>
      </c>
      <c r="E513" s="31">
        <v>1.0916526769997199</v>
      </c>
      <c r="F513" s="33">
        <v>1.35660003100019</v>
      </c>
      <c r="G513" s="31">
        <v>1.3852586600005401</v>
      </c>
      <c r="H513" s="33">
        <v>1.5289485720004401</v>
      </c>
      <c r="I513" s="31">
        <v>1.5583396900001301</v>
      </c>
      <c r="J513" s="33">
        <v>1.71124675600003</v>
      </c>
      <c r="K513" s="31">
        <v>1.74060735500097</v>
      </c>
      <c r="L513" s="33">
        <v>2.0873798249995099</v>
      </c>
      <c r="M513" s="31">
        <v>2.1064550570008498</v>
      </c>
      <c r="N513" s="33">
        <v>2.4315275440003399</v>
      </c>
      <c r="O513" s="31">
        <v>2.4602472139995299</v>
      </c>
      <c r="P513" s="33">
        <v>2.77610254700084</v>
      </c>
      <c r="Q513" s="31">
        <v>2.8274988550001501</v>
      </c>
      <c r="R513" s="33">
        <v>3.15189989200007</v>
      </c>
      <c r="S513" s="31">
        <v>3.2012513339996</v>
      </c>
      <c r="T513" s="33">
        <v>3.5168319839994999</v>
      </c>
      <c r="U513" s="31">
        <v>3.5665191500011102</v>
      </c>
      <c r="V513" s="33"/>
      <c r="W513" s="31"/>
      <c r="X513" s="33"/>
      <c r="Y513" s="31"/>
      <c r="Z513" s="33"/>
      <c r="AA513" s="31"/>
      <c r="AB513" s="33"/>
      <c r="AC513" s="31"/>
      <c r="AD513" s="36">
        <f t="shared" si="130"/>
        <v>2.5340149540006704</v>
      </c>
      <c r="AE513" s="44">
        <f t="shared" si="113"/>
        <v>0.26494735400047009</v>
      </c>
      <c r="AF513" s="44">
        <f t="shared" si="114"/>
        <v>0.1436899119999</v>
      </c>
      <c r="AG513" s="44">
        <f t="shared" si="115"/>
        <v>0.15290706599989989</v>
      </c>
      <c r="AH513" s="44">
        <f t="shared" si="116"/>
        <v>0.34677246999853995</v>
      </c>
      <c r="AI513" s="44">
        <f t="shared" si="117"/>
        <v>0.3250724869994901</v>
      </c>
      <c r="AJ513" s="46">
        <f t="shared" si="126"/>
        <v>0.31585533300131008</v>
      </c>
      <c r="AK513" s="46">
        <f t="shared" si="127"/>
        <v>0.32440103699991996</v>
      </c>
      <c r="AL513" s="47">
        <f t="shared" si="120"/>
        <v>5.914848099927994E-2</v>
      </c>
      <c r="AM513" s="47">
        <f t="shared" si="121"/>
        <v>2.86586290003501E-2</v>
      </c>
      <c r="AN513" s="47">
        <f t="shared" si="122"/>
        <v>2.9391117999689964E-2</v>
      </c>
      <c r="AO513" s="47">
        <f t="shared" si="123"/>
        <v>2.9360599000940013E-2</v>
      </c>
      <c r="AP513" s="47">
        <f t="shared" si="124"/>
        <v>1.907523200133987E-2</v>
      </c>
      <c r="AQ513" s="47">
        <f t="shared" si="125"/>
        <v>2.8719669999190067E-2</v>
      </c>
      <c r="AR513" s="47">
        <f t="shared" si="119"/>
        <v>5.1396307999310054E-2</v>
      </c>
      <c r="AS513" s="47">
        <f t="shared" si="128"/>
        <v>4.935144199953001E-2</v>
      </c>
      <c r="AT513" s="47">
        <f t="shared" si="129"/>
        <v>4.9687166001610272E-2</v>
      </c>
      <c r="AU513" s="31"/>
      <c r="AV513" s="33"/>
      <c r="AW513" s="31"/>
      <c r="AX513" s="33"/>
      <c r="AY513" s="31"/>
      <c r="AZ513" s="33"/>
      <c r="BA513" s="31"/>
      <c r="BB513" s="33"/>
      <c r="BC513" s="31"/>
      <c r="BD513" s="33"/>
      <c r="BE513" s="31"/>
    </row>
    <row r="514" spans="1:57" s="2" customFormat="1" x14ac:dyDescent="0.25">
      <c r="A514" s="10" t="s">
        <v>33</v>
      </c>
      <c r="B514" s="2">
        <v>9</v>
      </c>
      <c r="C514" s="2">
        <v>147</v>
      </c>
      <c r="D514" s="32">
        <v>8.41352052299953</v>
      </c>
      <c r="E514" s="30">
        <v>8.4366854859999805</v>
      </c>
      <c r="F514" s="32">
        <v>8.8041812890005495</v>
      </c>
      <c r="G514" s="30">
        <v>8.8136120840008498</v>
      </c>
      <c r="H514" s="32">
        <v>8.9842820060002797</v>
      </c>
      <c r="I514" s="30">
        <v>8.9924004250005893</v>
      </c>
      <c r="J514" s="32">
        <v>9.1462536220005806</v>
      </c>
      <c r="K514" s="30">
        <v>9.1752784969994501</v>
      </c>
      <c r="L514" s="32">
        <v>9.5318174860003602</v>
      </c>
      <c r="M514" s="30">
        <v>9.5609034000008197</v>
      </c>
      <c r="N514" s="32">
        <v>9.8465435660000296</v>
      </c>
      <c r="O514" s="30">
        <v>9.8756599999996908</v>
      </c>
      <c r="P514" s="32">
        <v>10.2214863410008</v>
      </c>
      <c r="Q514" s="30">
        <v>10.2604913760005</v>
      </c>
      <c r="R514" s="32">
        <v>10.545948418000901</v>
      </c>
      <c r="S514" s="30">
        <v>10.5747901710001</v>
      </c>
      <c r="T514" s="32">
        <v>10.8804822189995</v>
      </c>
      <c r="U514" s="30">
        <v>10.9091408490003</v>
      </c>
      <c r="V514" s="32"/>
      <c r="W514" s="30"/>
      <c r="X514" s="32"/>
      <c r="Y514" s="30"/>
      <c r="Z514" s="32"/>
      <c r="AA514" s="30"/>
      <c r="AB514" s="32"/>
      <c r="AC514" s="30"/>
      <c r="AD514" s="36">
        <f t="shared" si="130"/>
        <v>2.4956203260007701</v>
      </c>
      <c r="AE514" s="44">
        <f t="shared" si="113"/>
        <v>0.36749580300056905</v>
      </c>
      <c r="AF514" s="44">
        <f t="shared" si="114"/>
        <v>0.17066992199942987</v>
      </c>
      <c r="AG514" s="44">
        <f t="shared" si="115"/>
        <v>0.15385319699999123</v>
      </c>
      <c r="AH514" s="44">
        <f t="shared" si="116"/>
        <v>0.35653898900091008</v>
      </c>
      <c r="AI514" s="44">
        <f t="shared" si="117"/>
        <v>0.28564016599920983</v>
      </c>
      <c r="AJ514" s="46">
        <f t="shared" si="126"/>
        <v>0.34582634100110887</v>
      </c>
      <c r="AK514" s="46">
        <f t="shared" si="127"/>
        <v>0.28545704200040056</v>
      </c>
      <c r="AL514" s="47">
        <f t="shared" si="120"/>
        <v>2.3164963000450456E-2</v>
      </c>
      <c r="AM514" s="47">
        <f t="shared" si="121"/>
        <v>9.4307950003003072E-3</v>
      </c>
      <c r="AN514" s="47">
        <f t="shared" si="122"/>
        <v>8.118419000309629E-3</v>
      </c>
      <c r="AO514" s="47">
        <f t="shared" si="123"/>
        <v>2.9024874998869521E-2</v>
      </c>
      <c r="AP514" s="47">
        <f t="shared" si="124"/>
        <v>2.9085914000459567E-2</v>
      </c>
      <c r="AQ514" s="47">
        <f t="shared" si="125"/>
        <v>2.911643399966124E-2</v>
      </c>
      <c r="AR514" s="47">
        <f t="shared" si="119"/>
        <v>3.9005034999700428E-2</v>
      </c>
      <c r="AS514" s="47">
        <f t="shared" si="128"/>
        <v>2.8841752999198889E-2</v>
      </c>
      <c r="AT514" s="47">
        <f t="shared" si="129"/>
        <v>2.8658630000800045E-2</v>
      </c>
      <c r="AU514" s="30"/>
      <c r="AV514" s="32"/>
      <c r="AW514" s="30"/>
      <c r="AX514" s="32"/>
      <c r="AY514" s="30"/>
      <c r="AZ514" s="32"/>
      <c r="BA514" s="30"/>
      <c r="BB514" s="32"/>
      <c r="BC514" s="30"/>
      <c r="BD514" s="32"/>
      <c r="BE514" s="30"/>
    </row>
    <row r="515" spans="1:57" s="2" customFormat="1" x14ac:dyDescent="0.25">
      <c r="A515" s="10" t="s">
        <v>33</v>
      </c>
      <c r="B515" s="2">
        <v>9</v>
      </c>
      <c r="C515" s="2">
        <v>148</v>
      </c>
      <c r="D515" s="33">
        <v>1.88432778900096</v>
      </c>
      <c r="E515" s="31">
        <v>1.9244315579999201</v>
      </c>
      <c r="F515" s="33">
        <v>2.1986571039997198</v>
      </c>
      <c r="G515" s="31">
        <v>2.22768197699952</v>
      </c>
      <c r="H515" s="33">
        <v>2.3917595000002598</v>
      </c>
      <c r="I515" s="31">
        <v>2.41092629400009</v>
      </c>
      <c r="J515" s="33">
        <v>2.58409888700043</v>
      </c>
      <c r="K515" s="31">
        <v>2.5924004280004702</v>
      </c>
      <c r="L515" s="33">
        <v>2.9392339389996698</v>
      </c>
      <c r="M515" s="31">
        <v>2.9780253320004699</v>
      </c>
      <c r="N515" s="33">
        <v>3.2738593020003401</v>
      </c>
      <c r="O515" s="31">
        <v>3.3127117359999798</v>
      </c>
      <c r="P515" s="33">
        <v>3.6388524339999999</v>
      </c>
      <c r="Q515" s="31">
        <v>3.6675110630003398</v>
      </c>
      <c r="R515" s="33">
        <v>3.9634976350007398</v>
      </c>
      <c r="S515" s="31">
        <v>4.0022585070000698</v>
      </c>
      <c r="T515" s="33">
        <v>4.2881733550002501</v>
      </c>
      <c r="U515" s="31">
        <v>4.3277277580000302</v>
      </c>
      <c r="V515" s="33"/>
      <c r="W515" s="31"/>
      <c r="X515" s="33"/>
      <c r="Y515" s="31"/>
      <c r="Z515" s="33"/>
      <c r="AA515" s="31"/>
      <c r="AB515" s="33"/>
      <c r="AC515" s="31"/>
      <c r="AD515" s="36">
        <f t="shared" si="130"/>
        <v>2.4433999689990702</v>
      </c>
      <c r="AE515" s="44">
        <f t="shared" ref="AE515:AE578" si="131">F515-E515</f>
        <v>0.27422554599979976</v>
      </c>
      <c r="AF515" s="44">
        <f t="shared" ref="AF515:AF578" si="132">H515-G515</f>
        <v>0.16407752300073986</v>
      </c>
      <c r="AG515" s="44">
        <f t="shared" ref="AG515:AG578" si="133">J515-I515</f>
        <v>0.17317259300034005</v>
      </c>
      <c r="AH515" s="44">
        <f t="shared" ref="AH515:AH578" si="134">L515-K515</f>
        <v>0.34683351099919957</v>
      </c>
      <c r="AI515" s="44">
        <f t="shared" ref="AI515:AI578" si="135">N515-M515</f>
        <v>0.29583396999987022</v>
      </c>
      <c r="AJ515" s="46">
        <f t="shared" si="126"/>
        <v>0.3261406980000201</v>
      </c>
      <c r="AK515" s="46">
        <f t="shared" si="127"/>
        <v>0.29598657200040002</v>
      </c>
      <c r="AL515" s="47">
        <f t="shared" si="120"/>
        <v>4.0103768998960065E-2</v>
      </c>
      <c r="AM515" s="47">
        <f t="shared" si="121"/>
        <v>2.9024872999800166E-2</v>
      </c>
      <c r="AN515" s="47">
        <f t="shared" si="122"/>
        <v>1.9166793999830123E-2</v>
      </c>
      <c r="AO515" s="47">
        <f t="shared" si="123"/>
        <v>8.3015410000402134E-3</v>
      </c>
      <c r="AP515" s="47">
        <f t="shared" si="124"/>
        <v>3.8791393000800145E-2</v>
      </c>
      <c r="AQ515" s="47">
        <f t="shared" si="125"/>
        <v>3.8852433999639668E-2</v>
      </c>
      <c r="AR515" s="47">
        <f t="shared" si="119"/>
        <v>2.8658629000339886E-2</v>
      </c>
      <c r="AS515" s="47">
        <f t="shared" si="128"/>
        <v>3.8760871999329982E-2</v>
      </c>
      <c r="AT515" s="47">
        <f t="shared" si="129"/>
        <v>3.9554402999780081E-2</v>
      </c>
      <c r="AU515" s="31"/>
      <c r="AV515" s="33"/>
      <c r="AW515" s="31"/>
      <c r="AX515" s="33"/>
      <c r="AY515" s="31"/>
      <c r="AZ515" s="33"/>
      <c r="BA515" s="31"/>
      <c r="BB515" s="33"/>
      <c r="BC515" s="31"/>
      <c r="BD515" s="33"/>
      <c r="BE515" s="31"/>
    </row>
    <row r="516" spans="1:57" s="2" customFormat="1" x14ac:dyDescent="0.25">
      <c r="A516" s="10" t="s">
        <v>33</v>
      </c>
      <c r="B516" s="2">
        <v>9</v>
      </c>
      <c r="C516" s="2">
        <v>149</v>
      </c>
      <c r="D516" s="32">
        <v>1.2816419979990299</v>
      </c>
      <c r="E516" s="30">
        <v>1.3002899450002501</v>
      </c>
      <c r="F516" s="32">
        <v>1.6569510159988501</v>
      </c>
      <c r="G516" s="30">
        <v>1.6857012059990599</v>
      </c>
      <c r="H516" s="32">
        <v>1.81938043700029</v>
      </c>
      <c r="I516" s="30">
        <v>1.84965664599985</v>
      </c>
      <c r="J516" s="32">
        <v>2.0118113839998801</v>
      </c>
      <c r="K516" s="30">
        <v>2.0407446979988801</v>
      </c>
      <c r="L516" s="32">
        <v>2.3569967959992901</v>
      </c>
      <c r="M516" s="30">
        <v>2.39551350500005</v>
      </c>
      <c r="N516" s="32">
        <v>2.7117961240001001</v>
      </c>
      <c r="O516" s="30">
        <v>2.7612086070002899</v>
      </c>
      <c r="P516" s="32">
        <v>3.0769113389996998</v>
      </c>
      <c r="Q516" s="30">
        <v>3.11606897599995</v>
      </c>
      <c r="R516" s="32">
        <v>3.4317717079993599</v>
      </c>
      <c r="S516" s="30">
        <v>3.4607965819995998</v>
      </c>
      <c r="T516" s="32">
        <v>3.7565695109988102</v>
      </c>
      <c r="U516" s="30">
        <v>3.7950556999985499</v>
      </c>
      <c r="V516" s="32"/>
      <c r="W516" s="30"/>
      <c r="X516" s="32"/>
      <c r="Y516" s="30"/>
      <c r="Z516" s="32"/>
      <c r="AA516" s="30"/>
      <c r="AB516" s="32"/>
      <c r="AC516" s="30"/>
      <c r="AD516" s="36">
        <f t="shared" si="130"/>
        <v>2.5134137019995197</v>
      </c>
      <c r="AE516" s="44">
        <f t="shared" si="131"/>
        <v>0.3566610709986</v>
      </c>
      <c r="AF516" s="44">
        <f t="shared" si="132"/>
        <v>0.13367923100123003</v>
      </c>
      <c r="AG516" s="44">
        <f t="shared" si="133"/>
        <v>0.16215473800003011</v>
      </c>
      <c r="AH516" s="44">
        <f t="shared" si="134"/>
        <v>0.31625209800040999</v>
      </c>
      <c r="AI516" s="44">
        <f t="shared" si="135"/>
        <v>0.31628261900005006</v>
      </c>
      <c r="AJ516" s="46">
        <f t="shared" si="126"/>
        <v>0.3157027319994099</v>
      </c>
      <c r="AK516" s="46">
        <f t="shared" si="127"/>
        <v>0.3157027319994099</v>
      </c>
      <c r="AL516" s="47">
        <f t="shared" si="120"/>
        <v>1.8647947001220189E-2</v>
      </c>
      <c r="AM516" s="47">
        <f t="shared" si="121"/>
        <v>2.8750190000209841E-2</v>
      </c>
      <c r="AN516" s="47">
        <f t="shared" si="122"/>
        <v>3.0276208999560072E-2</v>
      </c>
      <c r="AO516" s="47">
        <f t="shared" si="123"/>
        <v>2.893331399900001E-2</v>
      </c>
      <c r="AP516" s="47">
        <f t="shared" si="124"/>
        <v>3.8516709000759874E-2</v>
      </c>
      <c r="AQ516" s="47">
        <f t="shared" si="125"/>
        <v>4.9412483000189855E-2</v>
      </c>
      <c r="AR516" s="47">
        <f t="shared" si="119"/>
        <v>3.9157637000250212E-2</v>
      </c>
      <c r="AS516" s="47">
        <f t="shared" si="128"/>
        <v>2.9024874000239897E-2</v>
      </c>
      <c r="AT516" s="47">
        <f t="shared" si="129"/>
        <v>3.8486188999739657E-2</v>
      </c>
      <c r="AU516" s="30"/>
      <c r="AV516" s="32"/>
      <c r="AW516" s="30"/>
      <c r="AX516" s="32"/>
      <c r="AY516" s="30"/>
      <c r="AZ516" s="32"/>
      <c r="BA516" s="30"/>
      <c r="BB516" s="32"/>
      <c r="BC516" s="30"/>
      <c r="BD516" s="32"/>
      <c r="BE516" s="30"/>
    </row>
    <row r="517" spans="1:57" s="2" customFormat="1" x14ac:dyDescent="0.25">
      <c r="A517" s="10" t="s">
        <v>33</v>
      </c>
      <c r="B517" s="2">
        <v>9</v>
      </c>
      <c r="C517" s="2">
        <v>150</v>
      </c>
      <c r="D517" s="33">
        <v>1.91576377300043</v>
      </c>
      <c r="E517" s="31">
        <v>1.9444834429996201</v>
      </c>
      <c r="F517" s="33">
        <v>2.2805127419997002</v>
      </c>
      <c r="G517" s="31">
        <v>2.31921257400063</v>
      </c>
      <c r="H517" s="33">
        <v>2.4630550889996798</v>
      </c>
      <c r="I517" s="31">
        <v>2.5018770040005598</v>
      </c>
      <c r="J517" s="33">
        <v>2.6759652079999698</v>
      </c>
      <c r="K517" s="31">
        <v>2.7045933160006799</v>
      </c>
      <c r="L517" s="33">
        <v>3.0419044709997198</v>
      </c>
      <c r="M517" s="31">
        <v>3.0697695710005002</v>
      </c>
      <c r="N517" s="33">
        <v>3.3960018309990101</v>
      </c>
      <c r="O517" s="31">
        <v>3.4351594689997</v>
      </c>
      <c r="P517" s="33">
        <v>3.8320769109996</v>
      </c>
      <c r="Q517" s="31">
        <v>3.8813062709996302</v>
      </c>
      <c r="R517" s="33">
        <v>4.17683503700027</v>
      </c>
      <c r="S517" s="31">
        <v>4.2156569500002599</v>
      </c>
      <c r="T517" s="33">
        <v>4.5118571650000296</v>
      </c>
      <c r="U517" s="31">
        <v>4.54042423300052</v>
      </c>
      <c r="V517" s="33"/>
      <c r="W517" s="31"/>
      <c r="X517" s="33"/>
      <c r="Y517" s="31"/>
      <c r="Z517" s="33"/>
      <c r="AA517" s="31"/>
      <c r="AB517" s="33"/>
      <c r="AC517" s="31"/>
      <c r="AD517" s="36">
        <f t="shared" si="130"/>
        <v>2.62466046000009</v>
      </c>
      <c r="AE517" s="44">
        <f t="shared" si="131"/>
        <v>0.33602929900008016</v>
      </c>
      <c r="AF517" s="44">
        <f t="shared" si="132"/>
        <v>0.14384251499904988</v>
      </c>
      <c r="AG517" s="44">
        <f t="shared" si="133"/>
        <v>0.17408820399941005</v>
      </c>
      <c r="AH517" s="44">
        <f t="shared" si="134"/>
        <v>0.33731115499903996</v>
      </c>
      <c r="AI517" s="44">
        <f t="shared" si="135"/>
        <v>0.32623225999850991</v>
      </c>
      <c r="AJ517" s="46">
        <f t="shared" si="126"/>
        <v>0.39691744199989998</v>
      </c>
      <c r="AK517" s="46">
        <f t="shared" si="127"/>
        <v>0.29552876600063982</v>
      </c>
      <c r="AL517" s="47">
        <f t="shared" si="120"/>
        <v>2.8719669999190067E-2</v>
      </c>
      <c r="AM517" s="47">
        <f t="shared" si="121"/>
        <v>3.8699832000929746E-2</v>
      </c>
      <c r="AN517" s="47">
        <f t="shared" si="122"/>
        <v>3.8821915000879947E-2</v>
      </c>
      <c r="AO517" s="47">
        <f t="shared" si="123"/>
        <v>2.8628108000710029E-2</v>
      </c>
      <c r="AP517" s="47">
        <f t="shared" si="124"/>
        <v>2.7865100000780352E-2</v>
      </c>
      <c r="AQ517" s="47">
        <f t="shared" si="125"/>
        <v>3.9157638000689943E-2</v>
      </c>
      <c r="AR517" s="47">
        <f t="shared" si="119"/>
        <v>4.9229360000030198E-2</v>
      </c>
      <c r="AS517" s="47">
        <f t="shared" si="128"/>
        <v>3.8821912999989827E-2</v>
      </c>
      <c r="AT517" s="47">
        <f t="shared" si="129"/>
        <v>2.8567068000490359E-2</v>
      </c>
      <c r="AU517" s="31"/>
      <c r="AV517" s="33"/>
      <c r="AW517" s="31"/>
      <c r="AX517" s="33"/>
      <c r="AY517" s="31"/>
      <c r="AZ517" s="33"/>
      <c r="BA517" s="31"/>
      <c r="BB517" s="33"/>
      <c r="BC517" s="31"/>
      <c r="BD517" s="33"/>
      <c r="BE517" s="31"/>
    </row>
    <row r="518" spans="1:57" s="2" customFormat="1" x14ac:dyDescent="0.25">
      <c r="A518" s="10" t="s">
        <v>33</v>
      </c>
      <c r="B518" s="2">
        <v>9</v>
      </c>
      <c r="C518" s="2">
        <v>151</v>
      </c>
      <c r="D518" s="32">
        <v>4.4937280630001597</v>
      </c>
      <c r="E518" s="30">
        <v>4.5118266450008297</v>
      </c>
      <c r="F518" s="32">
        <v>4.7848313750000599</v>
      </c>
      <c r="G518" s="30">
        <v>4.8035708830011501</v>
      </c>
      <c r="H518" s="32">
        <v>4.9571493980001797</v>
      </c>
      <c r="I518" s="30">
        <v>4.9803143600001896</v>
      </c>
      <c r="J518" s="32">
        <v>5.1405157940007404</v>
      </c>
      <c r="K518" s="30">
        <v>5.1708225239999503</v>
      </c>
      <c r="L518" s="32">
        <v>5.44346100999973</v>
      </c>
      <c r="M518" s="30">
        <v>5.47315733200048</v>
      </c>
      <c r="N518" s="32">
        <v>5.7578513660009696</v>
      </c>
      <c r="O518" s="30">
        <v>5.7862963520001296</v>
      </c>
      <c r="P518" s="32">
        <v>6.1124370510005903</v>
      </c>
      <c r="Q518" s="30">
        <v>6.1511674040011703</v>
      </c>
      <c r="R518" s="32">
        <v>6.4372653740010701</v>
      </c>
      <c r="S518" s="30">
        <v>6.4858538080006802</v>
      </c>
      <c r="T518" s="32">
        <v>6.7410651610007299</v>
      </c>
      <c r="U518" s="30">
        <v>6.7700595149999501</v>
      </c>
      <c r="V518" s="32"/>
      <c r="W518" s="30"/>
      <c r="X518" s="32"/>
      <c r="Y518" s="30"/>
      <c r="Z518" s="32"/>
      <c r="AA518" s="30"/>
      <c r="AB518" s="32"/>
      <c r="AC518" s="30"/>
      <c r="AD518" s="36">
        <f t="shared" si="130"/>
        <v>2.2763314519997904</v>
      </c>
      <c r="AE518" s="44">
        <f t="shared" si="131"/>
        <v>0.2730047299992302</v>
      </c>
      <c r="AF518" s="44">
        <f t="shared" si="132"/>
        <v>0.15357851499902964</v>
      </c>
      <c r="AG518" s="44">
        <f t="shared" si="133"/>
        <v>0.16020143400055087</v>
      </c>
      <c r="AH518" s="44">
        <f t="shared" si="134"/>
        <v>0.27263848599977969</v>
      </c>
      <c r="AI518" s="44">
        <f t="shared" si="135"/>
        <v>0.28469403400048954</v>
      </c>
      <c r="AJ518" s="46">
        <f t="shared" si="126"/>
        <v>0.32614069900046072</v>
      </c>
      <c r="AK518" s="46">
        <f t="shared" si="127"/>
        <v>0.28609796999989978</v>
      </c>
      <c r="AL518" s="47">
        <f t="shared" si="120"/>
        <v>1.8098582000670049E-2</v>
      </c>
      <c r="AM518" s="47">
        <f t="shared" si="121"/>
        <v>1.8739508001090144E-2</v>
      </c>
      <c r="AN518" s="47">
        <f t="shared" si="122"/>
        <v>2.3164962000009837E-2</v>
      </c>
      <c r="AO518" s="47">
        <f t="shared" si="123"/>
        <v>3.0306729999209914E-2</v>
      </c>
      <c r="AP518" s="47">
        <f t="shared" si="124"/>
        <v>2.9696322000750008E-2</v>
      </c>
      <c r="AQ518" s="47">
        <f t="shared" si="125"/>
        <v>2.8444985999160011E-2</v>
      </c>
      <c r="AR518" s="47">
        <f t="shared" si="119"/>
        <v>3.8730353000580031E-2</v>
      </c>
      <c r="AS518" s="47">
        <f t="shared" si="128"/>
        <v>4.8588433999610103E-2</v>
      </c>
      <c r="AT518" s="47">
        <f t="shared" si="129"/>
        <v>2.8994353999220124E-2</v>
      </c>
      <c r="AU518" s="30"/>
      <c r="AV518" s="32"/>
      <c r="AW518" s="30"/>
      <c r="AX518" s="32"/>
      <c r="AY518" s="30"/>
      <c r="AZ518" s="32"/>
      <c r="BA518" s="30"/>
      <c r="BB518" s="32"/>
      <c r="BC518" s="30"/>
      <c r="BD518" s="32"/>
      <c r="BE518" s="30"/>
    </row>
    <row r="519" spans="1:57" s="2" customFormat="1" x14ac:dyDescent="0.25">
      <c r="A519" s="10" t="s">
        <v>33</v>
      </c>
      <c r="B519" s="2">
        <v>9</v>
      </c>
      <c r="C519" s="2">
        <v>152</v>
      </c>
      <c r="D519" s="33">
        <v>34.552937581998698</v>
      </c>
      <c r="E519" s="31">
        <v>34.582481301998897</v>
      </c>
      <c r="F519" s="33">
        <v>34.828017697998803</v>
      </c>
      <c r="G519" s="31">
        <v>34.866534408998596</v>
      </c>
      <c r="H519" s="33">
        <v>35.020082401999296</v>
      </c>
      <c r="I519" s="31">
        <v>35.049473520999499</v>
      </c>
      <c r="J519" s="33">
        <v>35.182389741999899</v>
      </c>
      <c r="K519" s="31">
        <v>35.221822063000197</v>
      </c>
      <c r="L519" s="33">
        <v>35.496841138999997</v>
      </c>
      <c r="M519" s="31">
        <v>35.535663051999997</v>
      </c>
      <c r="N519" s="33">
        <v>35.801220811999798</v>
      </c>
      <c r="O519" s="31">
        <v>35.840866774999</v>
      </c>
      <c r="P519" s="33">
        <v>36.105447883999602</v>
      </c>
      <c r="Q519" s="31">
        <v>36.154799324998699</v>
      </c>
      <c r="R519" s="33">
        <v>36.440286887998802</v>
      </c>
      <c r="S519" s="31">
        <v>36.4890584429995</v>
      </c>
      <c r="T519" s="33">
        <v>36.754524641999502</v>
      </c>
      <c r="U519" s="31">
        <v>36.793132912998701</v>
      </c>
      <c r="V519" s="33"/>
      <c r="W519" s="31"/>
      <c r="X519" s="33"/>
      <c r="Y519" s="31"/>
      <c r="Z519" s="33"/>
      <c r="AA519" s="31"/>
      <c r="AB519" s="33"/>
      <c r="AC519" s="31"/>
      <c r="AD519" s="36">
        <f t="shared" si="130"/>
        <v>2.2401953310000025</v>
      </c>
      <c r="AE519" s="44">
        <f t="shared" si="131"/>
        <v>0.24553639599990618</v>
      </c>
      <c r="AF519" s="44">
        <f t="shared" si="132"/>
        <v>0.15354799300069999</v>
      </c>
      <c r="AG519" s="44">
        <f t="shared" si="133"/>
        <v>0.13291622100040001</v>
      </c>
      <c r="AH519" s="44">
        <f t="shared" si="134"/>
        <v>0.27501907599980058</v>
      </c>
      <c r="AI519" s="44">
        <f t="shared" si="135"/>
        <v>0.26555775999980114</v>
      </c>
      <c r="AJ519" s="46">
        <f t="shared" si="126"/>
        <v>0.26458110900060205</v>
      </c>
      <c r="AK519" s="46">
        <f t="shared" si="127"/>
        <v>0.28548756300010325</v>
      </c>
      <c r="AL519" s="47">
        <f t="shared" si="120"/>
        <v>2.9543720000198448E-2</v>
      </c>
      <c r="AM519" s="47">
        <f t="shared" si="121"/>
        <v>3.8516710999793702E-2</v>
      </c>
      <c r="AN519" s="47">
        <f t="shared" si="122"/>
        <v>2.9391119000202082E-2</v>
      </c>
      <c r="AO519" s="47">
        <f t="shared" si="123"/>
        <v>3.9432321000298032E-2</v>
      </c>
      <c r="AP519" s="47">
        <f t="shared" si="124"/>
        <v>3.8821912999999597E-2</v>
      </c>
      <c r="AQ519" s="47">
        <f t="shared" si="125"/>
        <v>3.9645962999202311E-2</v>
      </c>
      <c r="AR519" s="47">
        <f t="shared" si="119"/>
        <v>4.9351440999096496E-2</v>
      </c>
      <c r="AS519" s="47">
        <f t="shared" si="128"/>
        <v>4.8771555000698186E-2</v>
      </c>
      <c r="AT519" s="47">
        <f t="shared" si="129"/>
        <v>3.8608270999198169E-2</v>
      </c>
      <c r="AU519" s="31"/>
      <c r="AV519" s="33"/>
      <c r="AW519" s="31"/>
      <c r="AX519" s="33"/>
      <c r="AY519" s="31"/>
      <c r="AZ519" s="33"/>
      <c r="BA519" s="31"/>
      <c r="BB519" s="33"/>
      <c r="BC519" s="31"/>
      <c r="BD519" s="33"/>
      <c r="BE519" s="31"/>
    </row>
    <row r="520" spans="1:57" s="2" customFormat="1" x14ac:dyDescent="0.25">
      <c r="A520" s="10" t="s">
        <v>33</v>
      </c>
      <c r="B520" s="2">
        <v>9</v>
      </c>
      <c r="C520" s="2">
        <v>153</v>
      </c>
      <c r="D520" s="32">
        <v>0.88032962099896395</v>
      </c>
      <c r="E520" s="30">
        <v>0.89940485299848605</v>
      </c>
      <c r="F520" s="32">
        <v>1.17500381499849</v>
      </c>
      <c r="G520" s="30">
        <v>1.2143140539992601</v>
      </c>
      <c r="H520" s="32">
        <v>1.3573019989999</v>
      </c>
      <c r="I520" s="30">
        <v>1.3760720279988099</v>
      </c>
      <c r="J520" s="32">
        <v>1.4992827719997801</v>
      </c>
      <c r="K520" s="30">
        <v>1.5282466049993599</v>
      </c>
      <c r="L520" s="32">
        <v>1.79346864099898</v>
      </c>
      <c r="M520" s="30">
        <v>1.82276819799881</v>
      </c>
      <c r="N520" s="32">
        <v>2.11829696399945</v>
      </c>
      <c r="O520" s="30">
        <v>2.1466503889987498</v>
      </c>
      <c r="P520" s="32">
        <v>2.4222493519991901</v>
      </c>
      <c r="Q520" s="30">
        <v>2.4632382119998502</v>
      </c>
      <c r="R520" s="32">
        <v>2.7571799179986498</v>
      </c>
      <c r="S520" s="30">
        <v>2.7958492289999399</v>
      </c>
      <c r="T520" s="32">
        <v>3.0607355409992998</v>
      </c>
      <c r="U520" s="30">
        <v>3.1002289030002399</v>
      </c>
      <c r="V520" s="32"/>
      <c r="W520" s="30"/>
      <c r="X520" s="32"/>
      <c r="Y520" s="30"/>
      <c r="Z520" s="32"/>
      <c r="AA520" s="30"/>
      <c r="AB520" s="32"/>
      <c r="AC520" s="30"/>
      <c r="AD520" s="36">
        <f t="shared" si="130"/>
        <v>2.219899282001276</v>
      </c>
      <c r="AE520" s="44">
        <f t="shared" si="131"/>
        <v>0.275598962000004</v>
      </c>
      <c r="AF520" s="44">
        <f t="shared" si="132"/>
        <v>0.14298794500063994</v>
      </c>
      <c r="AG520" s="44">
        <f t="shared" si="133"/>
        <v>0.12321074400097021</v>
      </c>
      <c r="AH520" s="44">
        <f t="shared" si="134"/>
        <v>0.26522203599962002</v>
      </c>
      <c r="AI520" s="44">
        <f t="shared" si="135"/>
        <v>0.29552876600064004</v>
      </c>
      <c r="AJ520" s="46">
        <f t="shared" si="126"/>
        <v>0.27559896300044029</v>
      </c>
      <c r="AK520" s="46">
        <f t="shared" si="127"/>
        <v>0.29394170599879965</v>
      </c>
      <c r="AL520" s="47">
        <f t="shared" si="120"/>
        <v>1.9075231999522102E-2</v>
      </c>
      <c r="AM520" s="47">
        <f t="shared" si="121"/>
        <v>3.931023900077002E-2</v>
      </c>
      <c r="AN520" s="47">
        <f t="shared" si="122"/>
        <v>1.8770028998909893E-2</v>
      </c>
      <c r="AO520" s="47">
        <f t="shared" si="123"/>
        <v>2.896383299957983E-2</v>
      </c>
      <c r="AP520" s="47">
        <f t="shared" si="124"/>
        <v>2.9299556999830001E-2</v>
      </c>
      <c r="AQ520" s="47">
        <f t="shared" si="125"/>
        <v>2.8353424999299826E-2</v>
      </c>
      <c r="AR520" s="47">
        <f t="shared" si="119"/>
        <v>4.0988860000660043E-2</v>
      </c>
      <c r="AS520" s="47">
        <f t="shared" si="128"/>
        <v>3.8669311001290119E-2</v>
      </c>
      <c r="AT520" s="47">
        <f t="shared" si="129"/>
        <v>3.9493362000940113E-2</v>
      </c>
      <c r="AU520" s="30"/>
      <c r="AV520" s="32"/>
      <c r="AW520" s="30"/>
      <c r="AX520" s="32"/>
      <c r="AY520" s="30"/>
      <c r="AZ520" s="32"/>
      <c r="BA520" s="30"/>
      <c r="BB520" s="32"/>
      <c r="BC520" s="30"/>
      <c r="BD520" s="32"/>
      <c r="BE520" s="30"/>
    </row>
    <row r="521" spans="1:57" s="2" customFormat="1" x14ac:dyDescent="0.25">
      <c r="A521" s="10" t="s">
        <v>33</v>
      </c>
      <c r="B521" s="2">
        <v>9</v>
      </c>
      <c r="C521" s="2">
        <v>154</v>
      </c>
      <c r="D521" s="33">
        <v>0.84065313599967295</v>
      </c>
      <c r="E521" s="31">
        <v>0.86995269299950395</v>
      </c>
      <c r="F521" s="33">
        <v>1.1343506789999001</v>
      </c>
      <c r="G521" s="31">
        <v>1.1539142379988301</v>
      </c>
      <c r="H521" s="33">
        <v>1.3271783899999701</v>
      </c>
      <c r="I521" s="31">
        <v>1.3456737359992901</v>
      </c>
      <c r="J521" s="33">
        <v>1.4893026089994199</v>
      </c>
      <c r="K521" s="31">
        <v>1.5082862809995199</v>
      </c>
      <c r="L521" s="33">
        <v>1.8037845259987</v>
      </c>
      <c r="M521" s="31">
        <v>1.8323515939991899</v>
      </c>
      <c r="N521" s="33">
        <v>2.1380131229998298</v>
      </c>
      <c r="O521" s="31">
        <v>2.20659239999986</v>
      </c>
      <c r="P521" s="33">
        <v>2.4417213489996299</v>
      </c>
      <c r="Q521" s="31">
        <v>2.4806348239999298</v>
      </c>
      <c r="R521" s="33">
        <v>2.7664581099998</v>
      </c>
      <c r="S521" s="31">
        <v>2.80518846299855</v>
      </c>
      <c r="T521" s="33">
        <v>3.0806653429990498</v>
      </c>
      <c r="U521" s="31">
        <v>3.1200061049985299</v>
      </c>
      <c r="V521" s="33"/>
      <c r="W521" s="31"/>
      <c r="X521" s="33"/>
      <c r="Y521" s="31"/>
      <c r="Z521" s="33"/>
      <c r="AA521" s="31"/>
      <c r="AB521" s="33"/>
      <c r="AC521" s="31"/>
      <c r="AD521" s="36">
        <f t="shared" si="130"/>
        <v>2.279352968998857</v>
      </c>
      <c r="AE521" s="44">
        <f t="shared" si="131"/>
        <v>0.2643979860003961</v>
      </c>
      <c r="AF521" s="44">
        <f t="shared" si="132"/>
        <v>0.17326415200113998</v>
      </c>
      <c r="AG521" s="44">
        <f t="shared" si="133"/>
        <v>0.14362887300012983</v>
      </c>
      <c r="AH521" s="44">
        <f t="shared" si="134"/>
        <v>0.29549824499918009</v>
      </c>
      <c r="AI521" s="44">
        <f t="shared" si="135"/>
        <v>0.30566152900063992</v>
      </c>
      <c r="AJ521" s="46">
        <f t="shared" si="126"/>
        <v>0.23512894899976988</v>
      </c>
      <c r="AK521" s="46">
        <f t="shared" si="127"/>
        <v>0.28582328599987017</v>
      </c>
      <c r="AL521" s="47">
        <f t="shared" si="120"/>
        <v>2.9299556999831E-2</v>
      </c>
      <c r="AM521" s="47">
        <f t="shared" si="121"/>
        <v>1.9563558998930031E-2</v>
      </c>
      <c r="AN521" s="47">
        <f t="shared" si="122"/>
        <v>1.8495345999320012E-2</v>
      </c>
      <c r="AO521" s="47">
        <f t="shared" si="123"/>
        <v>1.8983672000099983E-2</v>
      </c>
      <c r="AP521" s="47">
        <f t="shared" si="124"/>
        <v>2.8567068000489915E-2</v>
      </c>
      <c r="AQ521" s="47">
        <f t="shared" si="125"/>
        <v>6.8579277000030192E-2</v>
      </c>
      <c r="AR521" s="47">
        <f t="shared" si="119"/>
        <v>3.8913475000299957E-2</v>
      </c>
      <c r="AS521" s="47">
        <f t="shared" si="128"/>
        <v>3.873035299874994E-2</v>
      </c>
      <c r="AT521" s="47">
        <f t="shared" si="129"/>
        <v>3.9340761999480112E-2</v>
      </c>
      <c r="AU521" s="31"/>
      <c r="AV521" s="33"/>
      <c r="AW521" s="31"/>
      <c r="AX521" s="33"/>
      <c r="AY521" s="31"/>
      <c r="AZ521" s="33"/>
      <c r="BA521" s="31"/>
      <c r="BB521" s="33"/>
      <c r="BC521" s="31"/>
      <c r="BD521" s="33"/>
      <c r="BE521" s="31"/>
    </row>
    <row r="522" spans="1:57" s="2" customFormat="1" x14ac:dyDescent="0.25">
      <c r="A522" s="10" t="s">
        <v>33</v>
      </c>
      <c r="B522" s="2">
        <v>9</v>
      </c>
      <c r="C522" s="2">
        <v>155</v>
      </c>
      <c r="D522" s="32">
        <v>0.737341676000141</v>
      </c>
      <c r="E522" s="30">
        <v>0.77585838599952694</v>
      </c>
      <c r="F522" s="32">
        <v>1.0411719819985501</v>
      </c>
      <c r="G522" s="30">
        <v>1.0698306109989</v>
      </c>
      <c r="H522" s="32">
        <v>1.2135815659985301</v>
      </c>
      <c r="I522" s="30">
        <v>1.23265679999894</v>
      </c>
      <c r="J522" s="32">
        <v>1.36596978499983</v>
      </c>
      <c r="K522" s="30">
        <v>1.3946589360002599</v>
      </c>
      <c r="L522" s="32">
        <v>1.68002441599855</v>
      </c>
      <c r="M522" s="30">
        <v>1.73950862299898</v>
      </c>
      <c r="N522" s="32">
        <v>2.0755074019998498</v>
      </c>
      <c r="O522" s="30">
        <v>2.1142072330003399</v>
      </c>
      <c r="P522" s="32">
        <v>2.3897146349991001</v>
      </c>
      <c r="Q522" s="30">
        <v>2.44013428899961</v>
      </c>
      <c r="R522" s="32">
        <v>2.7142377539985301</v>
      </c>
      <c r="S522" s="30">
        <v>2.7634976350000202</v>
      </c>
      <c r="T522" s="32">
        <v>3.02865862999897</v>
      </c>
      <c r="U522" s="30">
        <v>3.0775522669991902</v>
      </c>
      <c r="V522" s="32"/>
      <c r="W522" s="30"/>
      <c r="X522" s="32"/>
      <c r="Y522" s="30"/>
      <c r="Z522" s="32"/>
      <c r="AA522" s="30"/>
      <c r="AB522" s="32"/>
      <c r="AC522" s="30"/>
      <c r="AD522" s="36">
        <f t="shared" si="130"/>
        <v>2.3402105909990492</v>
      </c>
      <c r="AE522" s="44">
        <f t="shared" si="131"/>
        <v>0.26531359599902316</v>
      </c>
      <c r="AF522" s="44">
        <f t="shared" si="132"/>
        <v>0.14375095499963009</v>
      </c>
      <c r="AG522" s="44">
        <f t="shared" si="133"/>
        <v>0.13331298500089006</v>
      </c>
      <c r="AH522" s="44">
        <f t="shared" si="134"/>
        <v>0.28536547999829009</v>
      </c>
      <c r="AI522" s="44">
        <f t="shared" si="135"/>
        <v>0.33599877900086983</v>
      </c>
      <c r="AJ522" s="46">
        <f t="shared" si="126"/>
        <v>0.27550740199876023</v>
      </c>
      <c r="AK522" s="46">
        <f t="shared" si="127"/>
        <v>0.27410346499892002</v>
      </c>
      <c r="AL522" s="47">
        <f t="shared" si="120"/>
        <v>3.8516709999385945E-2</v>
      </c>
      <c r="AM522" s="47">
        <f t="shared" si="121"/>
        <v>2.8658629000349878E-2</v>
      </c>
      <c r="AN522" s="47">
        <f t="shared" si="122"/>
        <v>1.9075234000409891E-2</v>
      </c>
      <c r="AO522" s="47">
        <f t="shared" si="123"/>
        <v>2.8689151000429902E-2</v>
      </c>
      <c r="AP522" s="47">
        <f t="shared" si="124"/>
        <v>5.9484207000430001E-2</v>
      </c>
      <c r="AQ522" s="47">
        <f t="shared" si="125"/>
        <v>3.8699831000490015E-2</v>
      </c>
      <c r="AR522" s="47">
        <f t="shared" si="119"/>
        <v>5.0419654000509961E-2</v>
      </c>
      <c r="AS522" s="47">
        <f t="shared" si="128"/>
        <v>4.9259881001490147E-2</v>
      </c>
      <c r="AT522" s="47">
        <f t="shared" si="129"/>
        <v>4.8893637000220203E-2</v>
      </c>
      <c r="AU522" s="30"/>
      <c r="AV522" s="32"/>
      <c r="AW522" s="30"/>
      <c r="AX522" s="32"/>
      <c r="AY522" s="30"/>
      <c r="AZ522" s="32"/>
      <c r="BA522" s="30"/>
      <c r="BB522" s="32"/>
      <c r="BC522" s="30"/>
      <c r="BD522" s="32"/>
      <c r="BE522" s="30"/>
    </row>
    <row r="523" spans="1:57" s="2" customFormat="1" x14ac:dyDescent="0.25">
      <c r="A523" s="10" t="s">
        <v>33</v>
      </c>
      <c r="B523" s="2">
        <v>9</v>
      </c>
      <c r="C523" s="2">
        <v>156</v>
      </c>
      <c r="D523" s="33">
        <v>0.74848161100089705</v>
      </c>
      <c r="E523" s="31">
        <v>0.78748664799968504</v>
      </c>
      <c r="F523" s="33">
        <v>1.03238211499956</v>
      </c>
      <c r="G523" s="31">
        <v>1.06101022400071</v>
      </c>
      <c r="H523" s="33">
        <v>1.21492446299998</v>
      </c>
      <c r="I523" s="31">
        <v>1.2454753550009601</v>
      </c>
      <c r="J523" s="33">
        <v>1.37738440400062</v>
      </c>
      <c r="K523" s="31">
        <v>1.3955745460007101</v>
      </c>
      <c r="L523" s="33">
        <v>1.6813062710007201</v>
      </c>
      <c r="M523" s="31">
        <v>1.7102090660009699</v>
      </c>
      <c r="N523" s="33">
        <v>2.0465740889994701</v>
      </c>
      <c r="O523" s="31">
        <v>2.0955592860009302</v>
      </c>
      <c r="P523" s="33">
        <v>2.3709140860009899</v>
      </c>
      <c r="Q523" s="31">
        <v>2.4200213639996901</v>
      </c>
      <c r="R523" s="33">
        <v>2.7056310089992599</v>
      </c>
      <c r="S523" s="31">
        <v>2.7445750030001301</v>
      </c>
      <c r="T523" s="33">
        <v>3.0096749570002399</v>
      </c>
      <c r="U523" s="31">
        <v>3.05924004200096</v>
      </c>
      <c r="V523" s="33"/>
      <c r="W523" s="31"/>
      <c r="X523" s="33"/>
      <c r="Y523" s="31"/>
      <c r="Z523" s="33"/>
      <c r="AA523" s="31"/>
      <c r="AB523" s="33"/>
      <c r="AC523" s="31">
        <v>3</v>
      </c>
      <c r="AD523" s="36">
        <f t="shared" si="130"/>
        <v>2.3107584310000631</v>
      </c>
      <c r="AE523" s="44">
        <f t="shared" si="131"/>
        <v>0.24489546699987497</v>
      </c>
      <c r="AF523" s="44">
        <f t="shared" si="132"/>
        <v>0.15391423899927004</v>
      </c>
      <c r="AG523" s="44">
        <f t="shared" si="133"/>
        <v>0.13190904899965994</v>
      </c>
      <c r="AH523" s="44">
        <f t="shared" si="134"/>
        <v>0.28573172500000998</v>
      </c>
      <c r="AI523" s="44">
        <f t="shared" si="135"/>
        <v>0.33636502299850024</v>
      </c>
      <c r="AJ523" s="46">
        <f>P523-O523</f>
        <v>0.27535480000005963</v>
      </c>
      <c r="AK523" s="46">
        <f>R523-Q523</f>
        <v>0.28560964499956976</v>
      </c>
      <c r="AL523" s="47">
        <f t="shared" si="120"/>
        <v>3.900503699878799E-2</v>
      </c>
      <c r="AM523" s="47">
        <f t="shared" si="121"/>
        <v>2.8628109001149982E-2</v>
      </c>
      <c r="AN523" s="47">
        <f t="shared" si="122"/>
        <v>3.0550892000980046E-2</v>
      </c>
      <c r="AO523" s="47">
        <f t="shared" si="123"/>
        <v>1.8190142000090059E-2</v>
      </c>
      <c r="AP523" s="47">
        <f t="shared" si="124"/>
        <v>2.8902795000249837E-2</v>
      </c>
      <c r="AQ523" s="47">
        <f t="shared" si="125"/>
        <v>4.898519700146009E-2</v>
      </c>
      <c r="AR523" s="47">
        <f t="shared" si="119"/>
        <v>4.9107277998700294E-2</v>
      </c>
      <c r="AS523" s="47">
        <f t="shared" si="128"/>
        <v>3.894399400087023E-2</v>
      </c>
      <c r="AT523" s="47">
        <f t="shared" si="129"/>
        <v>4.9565085000720099E-2</v>
      </c>
      <c r="AU523" s="31"/>
      <c r="AV523" s="33"/>
      <c r="AW523" s="31"/>
      <c r="AX523" s="33"/>
      <c r="AY523" s="31"/>
      <c r="AZ523" s="33"/>
      <c r="BA523" s="31"/>
      <c r="BB523" s="33"/>
      <c r="BC523" s="31"/>
      <c r="BD523" s="33"/>
      <c r="BE523" s="31"/>
    </row>
    <row r="524" spans="1:57" x14ac:dyDescent="0.25">
      <c r="A524" s="8" t="s">
        <v>34</v>
      </c>
      <c r="B524">
        <v>6</v>
      </c>
      <c r="C524">
        <v>157</v>
      </c>
      <c r="D524" s="32">
        <v>9.8729131679992808</v>
      </c>
      <c r="E524" s="30">
        <v>10.6718754760004</v>
      </c>
      <c r="F524" s="32">
        <v>19.535632532999401</v>
      </c>
      <c r="G524" s="30">
        <v>19.580375397999799</v>
      </c>
      <c r="H524" s="32">
        <v>19.683198530999999</v>
      </c>
      <c r="I524" s="30">
        <v>19.744025633999598</v>
      </c>
      <c r="J524" s="32">
        <v>19.836380280999901</v>
      </c>
      <c r="K524" s="30">
        <v>19.904684873999901</v>
      </c>
      <c r="L524" s="32">
        <v>20.475843121999699</v>
      </c>
      <c r="M524" s="30">
        <v>20.553639550998898</v>
      </c>
      <c r="N524" s="32">
        <v>20.676514569999199</v>
      </c>
      <c r="O524" s="30">
        <v>20.7360598180002</v>
      </c>
      <c r="P524" s="32"/>
      <c r="Q524" s="30"/>
      <c r="R524" s="32"/>
      <c r="S524" s="30"/>
      <c r="T524" s="32"/>
      <c r="U524" s="30"/>
      <c r="V524" s="32"/>
      <c r="W524" s="30"/>
      <c r="X524" s="32"/>
      <c r="Y524" s="30"/>
      <c r="Z524" s="32"/>
      <c r="AA524" s="30"/>
      <c r="AB524" s="32"/>
      <c r="AC524" s="30"/>
      <c r="AD524" s="36">
        <f>O524-D524</f>
        <v>10.863146650000919</v>
      </c>
      <c r="AE524" s="44">
        <f t="shared" si="131"/>
        <v>8.8637570569990007</v>
      </c>
      <c r="AF524" s="44">
        <f t="shared" si="132"/>
        <v>0.10282313300020007</v>
      </c>
      <c r="AG524" s="44">
        <f t="shared" si="133"/>
        <v>9.2354647000302492E-2</v>
      </c>
      <c r="AH524" s="44">
        <f t="shared" si="134"/>
        <v>0.5711582479997972</v>
      </c>
      <c r="AI524" s="44">
        <f t="shared" si="135"/>
        <v>0.12287501900030051</v>
      </c>
      <c r="AJ524" s="44">
        <f>T414-S414</f>
        <v>0.27532427799999937</v>
      </c>
      <c r="AK524" s="30"/>
      <c r="AL524" s="47">
        <f t="shared" si="120"/>
        <v>0.79896230800111923</v>
      </c>
      <c r="AM524" s="47">
        <f t="shared" si="121"/>
        <v>4.4742865000397813E-2</v>
      </c>
      <c r="AN524" s="47">
        <f t="shared" si="122"/>
        <v>6.0827102999599703E-2</v>
      </c>
      <c r="AO524" s="47">
        <f t="shared" si="123"/>
        <v>6.830459300000058E-2</v>
      </c>
      <c r="AP524" s="47">
        <f t="shared" si="124"/>
        <v>7.7796428999199918E-2</v>
      </c>
      <c r="AQ524" s="47">
        <f t="shared" si="125"/>
        <v>5.9545248001001028E-2</v>
      </c>
      <c r="AR524" s="32"/>
      <c r="AS524" s="30"/>
      <c r="AT524" s="32"/>
      <c r="AU524" s="30"/>
      <c r="AV524" s="32"/>
      <c r="AW524" s="30"/>
      <c r="AX524" s="32"/>
      <c r="AY524" s="30"/>
      <c r="AZ524" s="32"/>
      <c r="BA524" s="30"/>
      <c r="BB524" s="32"/>
      <c r="BC524" s="30"/>
      <c r="BD524" s="32"/>
      <c r="BE524" s="30"/>
    </row>
    <row r="525" spans="1:57" x14ac:dyDescent="0.25">
      <c r="A525" s="8" t="s">
        <v>34</v>
      </c>
      <c r="B525">
        <v>6</v>
      </c>
      <c r="C525">
        <v>158</v>
      </c>
      <c r="D525" s="33">
        <v>13.907095986</v>
      </c>
      <c r="E525" s="31">
        <v>13.9559896219998</v>
      </c>
      <c r="F525" s="33">
        <v>14.099557454999699</v>
      </c>
      <c r="G525" s="31">
        <v>14.1484816110005</v>
      </c>
      <c r="H525" s="33">
        <v>14.3326415369992</v>
      </c>
      <c r="I525" s="31">
        <v>14.3815351749999</v>
      </c>
      <c r="J525" s="33">
        <v>14.950404395</v>
      </c>
      <c r="K525" s="31">
        <v>15.0108957720003</v>
      </c>
      <c r="L525" s="33">
        <v>15.1735693560003</v>
      </c>
      <c r="M525" s="31">
        <v>15.2432778870006</v>
      </c>
      <c r="N525" s="33">
        <v>15.406531358999899</v>
      </c>
      <c r="O525" s="31">
        <v>15.4659545239992</v>
      </c>
      <c r="P525" s="33"/>
      <c r="Q525" s="31"/>
      <c r="R525" s="33"/>
      <c r="S525" s="31"/>
      <c r="T525" s="33"/>
      <c r="U525" s="31"/>
      <c r="V525" s="33"/>
      <c r="W525" s="31"/>
      <c r="X525" s="33"/>
      <c r="Y525" s="31"/>
      <c r="Z525" s="33"/>
      <c r="AA525" s="31"/>
      <c r="AB525" s="33"/>
      <c r="AC525" s="31"/>
      <c r="AD525" s="36">
        <f t="shared" ref="AD525:AD585" si="136">O525-D525</f>
        <v>1.5588585379991997</v>
      </c>
      <c r="AE525" s="44">
        <f t="shared" si="131"/>
        <v>0.14356783299989928</v>
      </c>
      <c r="AF525" s="44">
        <f t="shared" si="132"/>
        <v>0.18415992599869924</v>
      </c>
      <c r="AG525" s="44">
        <f t="shared" si="133"/>
        <v>0.56886922000009932</v>
      </c>
      <c r="AH525" s="44">
        <f t="shared" si="134"/>
        <v>0.1626735840000002</v>
      </c>
      <c r="AI525" s="44">
        <f t="shared" si="135"/>
        <v>0.16325347199929929</v>
      </c>
      <c r="AJ525" s="44">
        <f>T415-S415</f>
        <v>0.32519456599947993</v>
      </c>
      <c r="AK525" s="31"/>
      <c r="AL525" s="47">
        <f t="shared" si="120"/>
        <v>4.8893635999800011E-2</v>
      </c>
      <c r="AM525" s="47">
        <f t="shared" si="121"/>
        <v>4.8924156000801133E-2</v>
      </c>
      <c r="AN525" s="47">
        <f t="shared" si="122"/>
        <v>4.889363800070079E-2</v>
      </c>
      <c r="AO525" s="47">
        <f t="shared" si="123"/>
        <v>6.0491377000300162E-2</v>
      </c>
      <c r="AP525" s="47">
        <f t="shared" si="124"/>
        <v>6.9708531000300056E-2</v>
      </c>
      <c r="AQ525" s="47">
        <f t="shared" si="125"/>
        <v>5.9423164999300226E-2</v>
      </c>
      <c r="AR525" s="33"/>
      <c r="AS525" s="31"/>
      <c r="AT525" s="33"/>
      <c r="AU525" s="31"/>
      <c r="AV525" s="33"/>
      <c r="AW525" s="31"/>
      <c r="AX525" s="33"/>
      <c r="AY525" s="31"/>
      <c r="AZ525" s="33"/>
      <c r="BA525" s="31"/>
      <c r="BB525" s="33"/>
      <c r="BC525" s="31"/>
      <c r="BD525" s="33"/>
      <c r="BE525" s="31"/>
    </row>
    <row r="526" spans="1:57" x14ac:dyDescent="0.25">
      <c r="A526" s="8" t="s">
        <v>34</v>
      </c>
      <c r="B526">
        <v>6</v>
      </c>
      <c r="C526">
        <v>159</v>
      </c>
      <c r="D526" s="32">
        <v>1.1020601239997601</v>
      </c>
      <c r="E526" s="30">
        <v>1.15141156699974</v>
      </c>
      <c r="F526" s="32">
        <v>1.3045933160010399</v>
      </c>
      <c r="G526" s="30">
        <v>1.3636502360004601</v>
      </c>
      <c r="H526" s="32">
        <v>1.5376773990010399</v>
      </c>
      <c r="I526" s="30">
        <v>1.57656035299987</v>
      </c>
      <c r="J526" s="32">
        <v>2.1661529060002001</v>
      </c>
      <c r="K526" s="30">
        <v>2.2148634200002499</v>
      </c>
      <c r="L526" s="32">
        <v>2.35837021100087</v>
      </c>
      <c r="M526" s="30">
        <v>2.4182206610003001</v>
      </c>
      <c r="N526" s="32">
        <v>2.5913322129999798</v>
      </c>
      <c r="O526" s="30">
        <v>2.6405920950001001</v>
      </c>
      <c r="P526" s="32"/>
      <c r="Q526" s="30"/>
      <c r="R526" s="32"/>
      <c r="S526" s="30"/>
      <c r="T526" s="32"/>
      <c r="U526" s="30"/>
      <c r="V526" s="32"/>
      <c r="W526" s="30"/>
      <c r="X526" s="32"/>
      <c r="Y526" s="30"/>
      <c r="Z526" s="32"/>
      <c r="AA526" s="30"/>
      <c r="AB526" s="32"/>
      <c r="AC526" s="30"/>
      <c r="AD526" s="36">
        <f t="shared" si="136"/>
        <v>1.53853197100034</v>
      </c>
      <c r="AE526" s="44">
        <f t="shared" si="131"/>
        <v>0.15318174900129988</v>
      </c>
      <c r="AF526" s="44">
        <f t="shared" si="132"/>
        <v>0.17402716300057985</v>
      </c>
      <c r="AG526" s="44">
        <f t="shared" si="133"/>
        <v>0.58959255300033009</v>
      </c>
      <c r="AH526" s="44">
        <f t="shared" si="134"/>
        <v>0.14350679100062003</v>
      </c>
      <c r="AI526" s="44">
        <f t="shared" si="135"/>
        <v>0.17311155199967976</v>
      </c>
      <c r="AJ526" s="44">
        <f>T416-S416</f>
        <v>0.35818708899932972</v>
      </c>
      <c r="AK526" s="30"/>
      <c r="AL526" s="47">
        <f t="shared" si="120"/>
        <v>4.9351442999979955E-2</v>
      </c>
      <c r="AM526" s="47">
        <f t="shared" si="121"/>
        <v>5.9056919999420199E-2</v>
      </c>
      <c r="AN526" s="47">
        <f t="shared" si="122"/>
        <v>3.8882953998830017E-2</v>
      </c>
      <c r="AO526" s="47">
        <f t="shared" si="123"/>
        <v>4.8710514000049887E-2</v>
      </c>
      <c r="AP526" s="47">
        <f t="shared" si="124"/>
        <v>5.9850449999430122E-2</v>
      </c>
      <c r="AQ526" s="47">
        <f t="shared" si="125"/>
        <v>4.9259882000120214E-2</v>
      </c>
      <c r="AR526" s="32"/>
      <c r="AS526" s="30"/>
      <c r="AT526" s="32"/>
      <c r="AU526" s="30"/>
      <c r="AV526" s="32"/>
      <c r="AW526" s="30"/>
      <c r="AX526" s="32"/>
      <c r="AY526" s="30"/>
      <c r="AZ526" s="32"/>
      <c r="BA526" s="30"/>
      <c r="BB526" s="32"/>
      <c r="BC526" s="30"/>
      <c r="BD526" s="32"/>
      <c r="BE526" s="30"/>
    </row>
    <row r="527" spans="1:57" x14ac:dyDescent="0.25">
      <c r="A527" s="8" t="s">
        <v>34</v>
      </c>
      <c r="B527">
        <v>6</v>
      </c>
      <c r="C527">
        <v>160</v>
      </c>
      <c r="D527" s="33">
        <v>1.20311307699921</v>
      </c>
      <c r="E527" s="31">
        <v>1.26262780300021</v>
      </c>
      <c r="F527" s="33">
        <v>1.4057683499995599</v>
      </c>
      <c r="G527" s="31">
        <v>1.4551503120001099</v>
      </c>
      <c r="H527" s="33">
        <v>1.62865862800026</v>
      </c>
      <c r="I527" s="31">
        <v>1.6878986720003</v>
      </c>
      <c r="J527" s="33">
        <v>2.1960323509993001</v>
      </c>
      <c r="K527" s="31">
        <v>2.2550892710005401</v>
      </c>
      <c r="L527" s="33">
        <v>2.4189531510000899</v>
      </c>
      <c r="M527" s="31">
        <v>2.4678773069990698</v>
      </c>
      <c r="N527" s="33">
        <v>2.64187395000044</v>
      </c>
      <c r="O527" s="31">
        <v>2.6910422700002501</v>
      </c>
      <c r="P527" s="33"/>
      <c r="Q527" s="31"/>
      <c r="R527" s="33"/>
      <c r="S527" s="31"/>
      <c r="T527" s="33"/>
      <c r="U527" s="31"/>
      <c r="V527" s="33"/>
      <c r="W527" s="31"/>
      <c r="X527" s="33"/>
      <c r="Y527" s="31"/>
      <c r="Z527" s="33"/>
      <c r="AA527" s="31"/>
      <c r="AB527" s="33"/>
      <c r="AC527" s="31"/>
      <c r="AD527" s="36">
        <f t="shared" si="136"/>
        <v>1.4879291930010401</v>
      </c>
      <c r="AE527" s="44">
        <f t="shared" si="131"/>
        <v>0.14314054699934986</v>
      </c>
      <c r="AF527" s="44">
        <f t="shared" si="132"/>
        <v>0.17350831600015004</v>
      </c>
      <c r="AG527" s="44">
        <f t="shared" si="133"/>
        <v>0.50813367899900008</v>
      </c>
      <c r="AH527" s="44">
        <f t="shared" si="134"/>
        <v>0.16386387999954977</v>
      </c>
      <c r="AI527" s="44">
        <f t="shared" si="135"/>
        <v>0.17399664300137019</v>
      </c>
      <c r="AJ527" s="44">
        <f>T417-S417</f>
        <v>0.32479780200082997</v>
      </c>
      <c r="AK527" s="31"/>
      <c r="AL527" s="47">
        <f t="shared" si="120"/>
        <v>5.9514726001000051E-2</v>
      </c>
      <c r="AM527" s="47">
        <f t="shared" si="121"/>
        <v>4.9381962000550006E-2</v>
      </c>
      <c r="AN527" s="47">
        <f t="shared" si="122"/>
        <v>5.9240044000040015E-2</v>
      </c>
      <c r="AO527" s="47">
        <f t="shared" si="123"/>
        <v>5.9056920001240076E-2</v>
      </c>
      <c r="AP527" s="47">
        <f t="shared" si="124"/>
        <v>4.8924155998979924E-2</v>
      </c>
      <c r="AQ527" s="47">
        <f t="shared" si="125"/>
        <v>4.9168319999810084E-2</v>
      </c>
      <c r="AR527" s="33"/>
      <c r="AS527" s="31"/>
      <c r="AT527" s="33"/>
      <c r="AU527" s="31"/>
      <c r="AV527" s="33"/>
      <c r="AW527" s="31"/>
      <c r="AX527" s="33"/>
      <c r="AY527" s="31"/>
      <c r="AZ527" s="33"/>
      <c r="BA527" s="31"/>
      <c r="BB527" s="33"/>
      <c r="BC527" s="31"/>
      <c r="BD527" s="33"/>
      <c r="BE527" s="31"/>
    </row>
    <row r="528" spans="1:57" x14ac:dyDescent="0.25">
      <c r="A528" s="8" t="s">
        <v>34</v>
      </c>
      <c r="B528">
        <v>6</v>
      </c>
      <c r="C528">
        <v>161</v>
      </c>
      <c r="D528" s="32">
        <v>1.0210285339999201</v>
      </c>
      <c r="E528" s="30">
        <v>1.08029909700053</v>
      </c>
      <c r="F528" s="32">
        <v>1.23341980500117</v>
      </c>
      <c r="G528" s="30">
        <v>1.29272088899961</v>
      </c>
      <c r="H528" s="32">
        <v>1.4966885390003799</v>
      </c>
      <c r="I528" s="30">
        <v>1.5459178990004101</v>
      </c>
      <c r="J528" s="32">
        <v>2.0440103750006502</v>
      </c>
      <c r="K528" s="30">
        <v>2.0932397350006702</v>
      </c>
      <c r="L528" s="32">
        <v>2.2564626870007398</v>
      </c>
      <c r="M528" s="30">
        <v>2.31551960700016</v>
      </c>
      <c r="N528" s="32">
        <v>2.46906760000092</v>
      </c>
      <c r="O528" s="30">
        <v>2.5191515330006902</v>
      </c>
      <c r="P528" s="32"/>
      <c r="Q528" s="30"/>
      <c r="R528" s="32"/>
      <c r="S528" s="30"/>
      <c r="T528" s="32"/>
      <c r="U528" s="30"/>
      <c r="V528" s="32"/>
      <c r="W528" s="30"/>
      <c r="X528" s="32"/>
      <c r="Y528" s="30"/>
      <c r="Z528" s="32"/>
      <c r="AA528" s="30"/>
      <c r="AB528" s="32"/>
      <c r="AC528" s="30"/>
      <c r="AD528" s="36">
        <f t="shared" si="136"/>
        <v>1.4981229990007701</v>
      </c>
      <c r="AE528" s="44">
        <f t="shared" si="131"/>
        <v>0.15312070800064004</v>
      </c>
      <c r="AF528" s="44">
        <f t="shared" si="132"/>
        <v>0.20396765000076988</v>
      </c>
      <c r="AG528" s="44">
        <f t="shared" si="133"/>
        <v>0.49809247600024009</v>
      </c>
      <c r="AH528" s="44">
        <f t="shared" si="134"/>
        <v>0.16322295200006964</v>
      </c>
      <c r="AI528" s="44">
        <f t="shared" si="135"/>
        <v>0.15354799300075994</v>
      </c>
      <c r="AJ528" s="44">
        <f>T418-S418</f>
        <v>0.28542652199940033</v>
      </c>
      <c r="AK528" s="30"/>
      <c r="AL528" s="47">
        <f t="shared" si="120"/>
        <v>5.9270563000609844E-2</v>
      </c>
      <c r="AM528" s="47">
        <f t="shared" si="121"/>
        <v>5.930108399844003E-2</v>
      </c>
      <c r="AN528" s="47">
        <f t="shared" si="122"/>
        <v>4.9229360000030198E-2</v>
      </c>
      <c r="AO528" s="47">
        <f t="shared" si="123"/>
        <v>4.9229360000019984E-2</v>
      </c>
      <c r="AP528" s="47">
        <f t="shared" si="124"/>
        <v>5.9056919999420199E-2</v>
      </c>
      <c r="AQ528" s="47">
        <f t="shared" si="125"/>
        <v>5.0083932999770209E-2</v>
      </c>
      <c r="AR528" s="32"/>
      <c r="AS528" s="30"/>
      <c r="AT528" s="32"/>
      <c r="AU528" s="30"/>
      <c r="AV528" s="32"/>
      <c r="AW528" s="30"/>
      <c r="AX528" s="32"/>
      <c r="AY528" s="30"/>
      <c r="AZ528" s="32"/>
      <c r="BA528" s="30"/>
      <c r="BB528" s="32"/>
      <c r="BC528" s="30"/>
      <c r="BD528" s="32"/>
      <c r="BE528" s="30"/>
    </row>
    <row r="529" spans="1:57" x14ac:dyDescent="0.25">
      <c r="A529" s="8" t="s">
        <v>34</v>
      </c>
      <c r="B529">
        <v>6</v>
      </c>
      <c r="C529">
        <v>162</v>
      </c>
      <c r="D529" s="33">
        <v>1.1016023209995101</v>
      </c>
      <c r="E529" s="31">
        <v>1.1610254849983901</v>
      </c>
      <c r="F529" s="33">
        <v>1.31548908899821</v>
      </c>
      <c r="G529" s="31">
        <v>1.3650846959990299</v>
      </c>
      <c r="H529" s="33">
        <v>1.53621242199915</v>
      </c>
      <c r="I529" s="31">
        <v>1.5958187099986301</v>
      </c>
      <c r="J529" s="33">
        <v>2.1134747439991699</v>
      </c>
      <c r="K529" s="31">
        <v>2.1634671140000101</v>
      </c>
      <c r="L529" s="33">
        <v>2.3264459039983101</v>
      </c>
      <c r="M529" s="31">
        <v>2.3755226619996299</v>
      </c>
      <c r="N529" s="33">
        <v>2.55937738399916</v>
      </c>
      <c r="O529" s="31">
        <v>2.59804669599907</v>
      </c>
      <c r="P529" s="33"/>
      <c r="Q529" s="31"/>
      <c r="R529" s="33"/>
      <c r="S529" s="31"/>
      <c r="T529" s="33"/>
      <c r="U529" s="31"/>
      <c r="V529" s="33"/>
      <c r="W529" s="31"/>
      <c r="X529" s="33"/>
      <c r="Y529" s="31"/>
      <c r="Z529" s="33"/>
      <c r="AA529" s="31"/>
      <c r="AB529" s="33"/>
      <c r="AC529" s="31"/>
      <c r="AD529" s="36">
        <f t="shared" si="136"/>
        <v>1.49644437499956</v>
      </c>
      <c r="AE529" s="44">
        <f t="shared" si="131"/>
        <v>0.15446360399981995</v>
      </c>
      <c r="AF529" s="44">
        <f t="shared" si="132"/>
        <v>0.17112772600012005</v>
      </c>
      <c r="AG529" s="44">
        <f t="shared" si="133"/>
        <v>0.51765603400053983</v>
      </c>
      <c r="AH529" s="44">
        <f t="shared" si="134"/>
        <v>0.16297878999829996</v>
      </c>
      <c r="AI529" s="44">
        <f t="shared" si="135"/>
        <v>0.18385472199953012</v>
      </c>
      <c r="AJ529" s="44">
        <f>T419-S419</f>
        <v>0.34600946200044014</v>
      </c>
      <c r="AK529" s="31"/>
      <c r="AL529" s="47">
        <f t="shared" si="120"/>
        <v>5.9423163998880035E-2</v>
      </c>
      <c r="AM529" s="47">
        <f t="shared" si="121"/>
        <v>4.9595607000819886E-2</v>
      </c>
      <c r="AN529" s="47">
        <f t="shared" si="122"/>
        <v>5.960628799948009E-2</v>
      </c>
      <c r="AO529" s="47">
        <f t="shared" si="123"/>
        <v>4.9992370000840225E-2</v>
      </c>
      <c r="AP529" s="47">
        <f t="shared" si="124"/>
        <v>4.9076758001319831E-2</v>
      </c>
      <c r="AQ529" s="47">
        <f t="shared" si="125"/>
        <v>3.8669311999909972E-2</v>
      </c>
      <c r="AR529" s="33"/>
      <c r="AS529" s="31"/>
      <c r="AT529" s="33"/>
      <c r="AU529" s="31"/>
      <c r="AV529" s="33"/>
      <c r="AW529" s="31"/>
      <c r="AX529" s="33"/>
      <c r="AY529" s="31"/>
      <c r="AZ529" s="33"/>
      <c r="BA529" s="31"/>
      <c r="BB529" s="33"/>
      <c r="BC529" s="31"/>
      <c r="BD529" s="33"/>
      <c r="BE529" s="31"/>
    </row>
    <row r="530" spans="1:57" x14ac:dyDescent="0.25">
      <c r="A530" s="8" t="s">
        <v>34</v>
      </c>
      <c r="B530">
        <v>6</v>
      </c>
      <c r="C530">
        <v>163</v>
      </c>
      <c r="D530" s="32">
        <v>0.48435830999915103</v>
      </c>
      <c r="E530" s="30">
        <v>0.53648710599918503</v>
      </c>
      <c r="F530" s="32">
        <v>0.66665649199967403</v>
      </c>
      <c r="G530" s="30">
        <v>0.70572256999912497</v>
      </c>
      <c r="H530" s="32">
        <v>0.87950556899886501</v>
      </c>
      <c r="I530" s="30">
        <v>0.928246602999934</v>
      </c>
      <c r="J530" s="32">
        <v>1.53789104099996</v>
      </c>
      <c r="K530" s="30">
        <v>1.5872424839999399</v>
      </c>
      <c r="L530" s="32">
        <v>1.7403937129984099</v>
      </c>
      <c r="M530" s="30">
        <v>1.78937890999986</v>
      </c>
      <c r="N530" s="32">
        <v>1.9334350669996601</v>
      </c>
      <c r="O530" s="30">
        <v>1.9852281399998899</v>
      </c>
      <c r="P530" s="32"/>
      <c r="Q530" s="30"/>
      <c r="R530" s="32"/>
      <c r="S530" s="30"/>
      <c r="T530" s="32"/>
      <c r="U530" s="30"/>
      <c r="V530" s="32"/>
      <c r="W530" s="30"/>
      <c r="X530" s="32"/>
      <c r="Y530" s="30"/>
      <c r="Z530" s="32"/>
      <c r="AA530" s="30"/>
      <c r="AB530" s="32"/>
      <c r="AC530" s="30"/>
      <c r="AD530" s="36">
        <f t="shared" si="136"/>
        <v>1.5008698300007388</v>
      </c>
      <c r="AE530" s="44">
        <f t="shared" si="131"/>
        <v>0.130169386000489</v>
      </c>
      <c r="AF530" s="44">
        <f t="shared" si="132"/>
        <v>0.17378299899974003</v>
      </c>
      <c r="AG530" s="44">
        <f t="shared" si="133"/>
        <v>0.60964443800002599</v>
      </c>
      <c r="AH530" s="44">
        <f t="shared" si="134"/>
        <v>0.15315122899847</v>
      </c>
      <c r="AI530" s="44">
        <f t="shared" si="135"/>
        <v>0.14405615699980001</v>
      </c>
      <c r="AJ530" s="44">
        <f>T420-S420</f>
        <v>0.30602777300009976</v>
      </c>
      <c r="AK530" s="30"/>
      <c r="AL530" s="47">
        <f t="shared" si="120"/>
        <v>5.2128796000034006E-2</v>
      </c>
      <c r="AM530" s="47">
        <f t="shared" si="121"/>
        <v>3.9066077999450943E-2</v>
      </c>
      <c r="AN530" s="47">
        <f t="shared" si="122"/>
        <v>4.8741034001068995E-2</v>
      </c>
      <c r="AO530" s="47">
        <f t="shared" si="123"/>
        <v>4.9351442999979955E-2</v>
      </c>
      <c r="AP530" s="47">
        <f t="shared" si="124"/>
        <v>4.8985197001450098E-2</v>
      </c>
      <c r="AQ530" s="47">
        <f t="shared" si="125"/>
        <v>5.1793073000229839E-2</v>
      </c>
      <c r="AR530" s="32"/>
      <c r="AS530" s="30"/>
      <c r="AT530" s="32"/>
      <c r="AU530" s="30"/>
      <c r="AV530" s="32"/>
      <c r="AW530" s="30"/>
      <c r="AX530" s="32"/>
      <c r="AY530" s="30"/>
      <c r="AZ530" s="32"/>
      <c r="BA530" s="30"/>
      <c r="BB530" s="32"/>
      <c r="BC530" s="30"/>
      <c r="BD530" s="32"/>
      <c r="BE530" s="30"/>
    </row>
    <row r="531" spans="1:57" x14ac:dyDescent="0.25">
      <c r="A531" s="8" t="s">
        <v>34</v>
      </c>
      <c r="B531">
        <v>6</v>
      </c>
      <c r="C531">
        <v>164</v>
      </c>
      <c r="D531" s="33">
        <v>0.75891957900057605</v>
      </c>
      <c r="E531" s="31">
        <v>0.81788493900057802</v>
      </c>
      <c r="F531" s="33">
        <v>0.95113688499986804</v>
      </c>
      <c r="G531" s="31">
        <v>1.00024416300038</v>
      </c>
      <c r="H531" s="33">
        <v>1.18330535800123</v>
      </c>
      <c r="I531" s="31">
        <v>1.22298184200008</v>
      </c>
      <c r="J531" s="33">
        <v>1.7505264770006701</v>
      </c>
      <c r="K531" s="31">
        <v>1.7902334830014199</v>
      </c>
      <c r="L531" s="33">
        <v>1.9430184669999999</v>
      </c>
      <c r="M531" s="31">
        <v>1.9931329179999</v>
      </c>
      <c r="N531" s="33">
        <v>2.1564474290007598</v>
      </c>
      <c r="O531" s="31">
        <v>2.21562643099969</v>
      </c>
      <c r="P531" s="33"/>
      <c r="Q531" s="31"/>
      <c r="R531" s="33"/>
      <c r="S531" s="31"/>
      <c r="T531" s="33"/>
      <c r="U531" s="31"/>
      <c r="V531" s="33"/>
      <c r="W531" s="31"/>
      <c r="X531" s="33"/>
      <c r="Y531" s="31"/>
      <c r="Z531" s="33"/>
      <c r="AA531" s="31"/>
      <c r="AB531" s="33"/>
      <c r="AC531" s="31"/>
      <c r="AD531" s="36">
        <f t="shared" si="136"/>
        <v>1.456706851999114</v>
      </c>
      <c r="AE531" s="44">
        <f t="shared" si="131"/>
        <v>0.13325194599929002</v>
      </c>
      <c r="AF531" s="44">
        <f t="shared" si="132"/>
        <v>0.18306119500085005</v>
      </c>
      <c r="AG531" s="44">
        <f t="shared" si="133"/>
        <v>0.52754463500059012</v>
      </c>
      <c r="AH531" s="44">
        <f t="shared" si="134"/>
        <v>0.15278498399857998</v>
      </c>
      <c r="AI531" s="44">
        <f t="shared" si="135"/>
        <v>0.16331451100085981</v>
      </c>
      <c r="AJ531" s="44">
        <f>T421-S421</f>
        <v>0.31536700900142023</v>
      </c>
      <c r="AK531" s="31"/>
      <c r="AL531" s="47">
        <f t="shared" si="120"/>
        <v>5.8965360000001965E-2</v>
      </c>
      <c r="AM531" s="47">
        <f t="shared" si="121"/>
        <v>4.9107278000511956E-2</v>
      </c>
      <c r="AN531" s="47">
        <f t="shared" si="122"/>
        <v>3.9676483998849932E-2</v>
      </c>
      <c r="AO531" s="47">
        <f t="shared" si="123"/>
        <v>3.9707006000749834E-2</v>
      </c>
      <c r="AP531" s="47">
        <f t="shared" si="124"/>
        <v>5.0114450999900084E-2</v>
      </c>
      <c r="AQ531" s="47">
        <f t="shared" si="125"/>
        <v>5.9179001998930225E-2</v>
      </c>
      <c r="AR531" s="33"/>
      <c r="AS531" s="31"/>
      <c r="AT531" s="33"/>
      <c r="AU531" s="31"/>
      <c r="AV531" s="33"/>
      <c r="AW531" s="31"/>
      <c r="AX531" s="33"/>
      <c r="AY531" s="31"/>
      <c r="AZ531" s="33"/>
      <c r="BA531" s="31"/>
      <c r="BB531" s="33"/>
      <c r="BC531" s="31"/>
      <c r="BD531" s="33"/>
      <c r="BE531" s="31"/>
    </row>
    <row r="532" spans="1:57" x14ac:dyDescent="0.25">
      <c r="A532" s="8" t="s">
        <v>34</v>
      </c>
      <c r="B532">
        <v>6</v>
      </c>
      <c r="C532">
        <v>165</v>
      </c>
      <c r="D532" s="32">
        <v>0.92974210300053495</v>
      </c>
      <c r="E532" s="30">
        <v>0.969082863999574</v>
      </c>
      <c r="F532" s="32">
        <v>1.11197924599946</v>
      </c>
      <c r="G532" s="30">
        <v>1.1615138109991601</v>
      </c>
      <c r="H532" s="32">
        <v>1.3243705179993399</v>
      </c>
      <c r="I532" s="30">
        <v>1.3734777970003</v>
      </c>
      <c r="J532" s="32">
        <v>1.8613459490006701</v>
      </c>
      <c r="K532" s="30">
        <v>1.9001068210000001</v>
      </c>
      <c r="L532" s="32">
        <v>2.0435525709999598</v>
      </c>
      <c r="M532" s="30">
        <v>2.1025484509991599</v>
      </c>
      <c r="N532" s="32">
        <v>2.24608576299942</v>
      </c>
      <c r="O532" s="30">
        <v>2.3050816420000002</v>
      </c>
      <c r="P532" s="32"/>
      <c r="Q532" s="30"/>
      <c r="R532" s="32"/>
      <c r="S532" s="30"/>
      <c r="T532" s="32"/>
      <c r="U532" s="30"/>
      <c r="V532" s="32"/>
      <c r="W532" s="30"/>
      <c r="X532" s="32"/>
      <c r="Y532" s="30"/>
      <c r="Z532" s="32"/>
      <c r="AA532" s="30"/>
      <c r="AB532" s="32"/>
      <c r="AC532" s="30"/>
      <c r="AD532" s="36">
        <f t="shared" si="136"/>
        <v>1.3753395389994654</v>
      </c>
      <c r="AE532" s="44">
        <f t="shared" si="131"/>
        <v>0.14289638199988597</v>
      </c>
      <c r="AF532" s="44">
        <f t="shared" si="132"/>
        <v>0.16285670700017985</v>
      </c>
      <c r="AG532" s="44">
        <f t="shared" si="133"/>
        <v>0.48786815200037004</v>
      </c>
      <c r="AH532" s="44">
        <f t="shared" si="134"/>
        <v>0.14344574999995974</v>
      </c>
      <c r="AI532" s="44">
        <f t="shared" si="135"/>
        <v>0.1435373120002601</v>
      </c>
      <c r="AJ532" s="44">
        <f>T422-S422</f>
        <v>0.28551808200064022</v>
      </c>
      <c r="AK532" s="30"/>
      <c r="AL532" s="47">
        <f t="shared" si="120"/>
        <v>3.9340760999039048E-2</v>
      </c>
      <c r="AM532" s="47">
        <f t="shared" si="121"/>
        <v>4.9534564999700104E-2</v>
      </c>
      <c r="AN532" s="47">
        <f t="shared" si="122"/>
        <v>4.9107279000960125E-2</v>
      </c>
      <c r="AO532" s="47">
        <f t="shared" si="123"/>
        <v>3.8760871999329982E-2</v>
      </c>
      <c r="AP532" s="47">
        <f t="shared" si="124"/>
        <v>5.8995879999200085E-2</v>
      </c>
      <c r="AQ532" s="47">
        <f t="shared" si="125"/>
        <v>5.8995879000580231E-2</v>
      </c>
      <c r="AR532" s="32"/>
      <c r="AS532" s="30"/>
      <c r="AT532" s="32"/>
      <c r="AU532" s="30"/>
      <c r="AV532" s="32"/>
      <c r="AW532" s="30"/>
      <c r="AX532" s="32"/>
      <c r="AY532" s="30"/>
      <c r="AZ532" s="32"/>
      <c r="BA532" s="30"/>
      <c r="BB532" s="32"/>
      <c r="BC532" s="30"/>
      <c r="BD532" s="32"/>
      <c r="BE532" s="30"/>
    </row>
    <row r="533" spans="1:57" x14ac:dyDescent="0.25">
      <c r="A533" s="8" t="s">
        <v>34</v>
      </c>
      <c r="B533">
        <v>6</v>
      </c>
      <c r="C533">
        <v>166</v>
      </c>
      <c r="D533" s="33">
        <v>0.40579887199964998</v>
      </c>
      <c r="E533" s="31">
        <v>0.45463146700058099</v>
      </c>
      <c r="F533" s="33">
        <v>0.57750648500041202</v>
      </c>
      <c r="G533" s="31">
        <v>0.62646116299947596</v>
      </c>
      <c r="H533" s="33">
        <v>0.73956966300102001</v>
      </c>
      <c r="I533" s="31">
        <v>0.78889058400090994</v>
      </c>
      <c r="J533" s="33">
        <v>1.4287196710010901</v>
      </c>
      <c r="K533" s="31">
        <v>1.4672669020001099</v>
      </c>
      <c r="L533" s="33">
        <v>1.6005493680004199</v>
      </c>
      <c r="M533" s="31">
        <v>1.6494735239994001</v>
      </c>
      <c r="N533" s="33">
        <v>1.7727758279997901</v>
      </c>
      <c r="O533" s="31">
        <v>1.83207691200004</v>
      </c>
      <c r="P533" s="33"/>
      <c r="Q533" s="31"/>
      <c r="R533" s="33"/>
      <c r="S533" s="31"/>
      <c r="T533" s="33"/>
      <c r="U533" s="31"/>
      <c r="V533" s="33"/>
      <c r="W533" s="31"/>
      <c r="X533" s="33"/>
      <c r="Y533" s="31"/>
      <c r="Z533" s="33"/>
      <c r="AA533" s="31"/>
      <c r="AB533" s="33"/>
      <c r="AC533" s="31"/>
      <c r="AD533" s="36">
        <f t="shared" si="136"/>
        <v>1.42627804000039</v>
      </c>
      <c r="AE533" s="44">
        <f t="shared" si="131"/>
        <v>0.12287501799983103</v>
      </c>
      <c r="AF533" s="44">
        <f t="shared" si="132"/>
        <v>0.11310850000154404</v>
      </c>
      <c r="AG533" s="44">
        <f t="shared" si="133"/>
        <v>0.63982908700018015</v>
      </c>
      <c r="AH533" s="44">
        <f t="shared" si="134"/>
        <v>0.13328246600031002</v>
      </c>
      <c r="AI533" s="44">
        <f t="shared" si="135"/>
        <v>0.12330230400039</v>
      </c>
      <c r="AJ533" s="44">
        <f>T423-S423</f>
        <v>0.32522508699912978</v>
      </c>
      <c r="AK533" s="31"/>
      <c r="AL533" s="47">
        <f t="shared" si="120"/>
        <v>4.8832595000931012E-2</v>
      </c>
      <c r="AM533" s="47">
        <f t="shared" si="121"/>
        <v>4.8954677999063945E-2</v>
      </c>
      <c r="AN533" s="47">
        <f t="shared" si="122"/>
        <v>4.9320920999889939E-2</v>
      </c>
      <c r="AO533" s="47">
        <f t="shared" si="123"/>
        <v>3.8547230999019799E-2</v>
      </c>
      <c r="AP533" s="47">
        <f t="shared" si="124"/>
        <v>4.8924155998980146E-2</v>
      </c>
      <c r="AQ533" s="47">
        <f t="shared" si="125"/>
        <v>5.9301084000249915E-2</v>
      </c>
      <c r="AR533" s="33"/>
      <c r="AS533" s="31"/>
      <c r="AT533" s="33"/>
      <c r="AU533" s="31"/>
      <c r="AV533" s="33"/>
      <c r="AW533" s="31"/>
      <c r="AX533" s="33"/>
      <c r="AY533" s="31"/>
      <c r="AZ533" s="33"/>
      <c r="BA533" s="31"/>
      <c r="BB533" s="33"/>
      <c r="BC533" s="31"/>
      <c r="BD533" s="33"/>
      <c r="BE533" s="31"/>
    </row>
    <row r="534" spans="1:57" x14ac:dyDescent="0.25">
      <c r="A534" s="8" t="s">
        <v>34</v>
      </c>
      <c r="B534">
        <v>6</v>
      </c>
      <c r="C534">
        <v>167</v>
      </c>
      <c r="D534" s="32">
        <v>0.35461620699970797</v>
      </c>
      <c r="E534" s="30">
        <v>0.40402868899945998</v>
      </c>
      <c r="F534" s="32">
        <v>0.53712803300004397</v>
      </c>
      <c r="G534" s="30">
        <v>0.58580802599863002</v>
      </c>
      <c r="H534" s="32">
        <v>0.70911033099946497</v>
      </c>
      <c r="I534" s="30">
        <v>0.76853349599878096</v>
      </c>
      <c r="J534" s="32">
        <v>1.4082404999990099</v>
      </c>
      <c r="K534" s="30">
        <v>1.45750038099868</v>
      </c>
      <c r="L534" s="32">
        <v>1.58007019700016</v>
      </c>
      <c r="M534" s="30">
        <v>1.6297268419984901</v>
      </c>
      <c r="N534" s="32">
        <v>1.7625820229986799</v>
      </c>
      <c r="O534" s="30">
        <v>1.81138409799859</v>
      </c>
      <c r="P534" s="32"/>
      <c r="Q534" s="30"/>
      <c r="R534" s="32"/>
      <c r="S534" s="30"/>
      <c r="T534" s="32"/>
      <c r="U534" s="30"/>
      <c r="V534" s="32"/>
      <c r="W534" s="30"/>
      <c r="X534" s="32"/>
      <c r="Y534" s="30"/>
      <c r="Z534" s="32"/>
      <c r="AA534" s="30"/>
      <c r="AB534" s="32"/>
      <c r="AC534" s="30"/>
      <c r="AD534" s="36">
        <f t="shared" si="136"/>
        <v>1.4567678909988819</v>
      </c>
      <c r="AE534" s="44">
        <f t="shared" si="131"/>
        <v>0.13309934400058399</v>
      </c>
      <c r="AF534" s="44">
        <f t="shared" si="132"/>
        <v>0.12330230500083494</v>
      </c>
      <c r="AG534" s="44">
        <f t="shared" si="133"/>
        <v>0.63970700400022895</v>
      </c>
      <c r="AH534" s="44">
        <f t="shared" si="134"/>
        <v>0.12256981600148009</v>
      </c>
      <c r="AI534" s="44">
        <f t="shared" si="135"/>
        <v>0.13285518100018989</v>
      </c>
      <c r="AJ534" s="44">
        <f>T424-S424</f>
        <v>0.34628414500003002</v>
      </c>
      <c r="AK534" s="30"/>
      <c r="AL534" s="47">
        <f t="shared" si="120"/>
        <v>4.9412481999752011E-2</v>
      </c>
      <c r="AM534" s="47">
        <f t="shared" si="121"/>
        <v>4.8679992998586052E-2</v>
      </c>
      <c r="AN534" s="47">
        <f t="shared" si="122"/>
        <v>5.9423164999315992E-2</v>
      </c>
      <c r="AO534" s="47">
        <f t="shared" si="123"/>
        <v>4.9259880999670047E-2</v>
      </c>
      <c r="AP534" s="47">
        <f t="shared" si="124"/>
        <v>4.9656644998330002E-2</v>
      </c>
      <c r="AQ534" s="47">
        <f t="shared" si="125"/>
        <v>4.8802074999910072E-2</v>
      </c>
      <c r="AR534" s="32"/>
      <c r="AS534" s="30"/>
      <c r="AT534" s="32"/>
      <c r="AU534" s="30"/>
      <c r="AV534" s="32"/>
      <c r="AW534" s="30"/>
      <c r="AX534" s="32"/>
      <c r="AY534" s="30"/>
      <c r="AZ534" s="32"/>
      <c r="BA534" s="30"/>
      <c r="BB534" s="32"/>
      <c r="BC534" s="30"/>
      <c r="BD534" s="32"/>
      <c r="BE534" s="30"/>
    </row>
    <row r="535" spans="1:57" x14ac:dyDescent="0.25">
      <c r="A535" s="8" t="s">
        <v>34</v>
      </c>
      <c r="B535">
        <v>6</v>
      </c>
      <c r="C535">
        <v>168</v>
      </c>
      <c r="D535" s="33">
        <v>0.34533801299949102</v>
      </c>
      <c r="E535" s="31">
        <v>0.39441477199943598</v>
      </c>
      <c r="F535" s="33">
        <v>0.52708683200035</v>
      </c>
      <c r="G535" s="31">
        <v>0.56642759100031903</v>
      </c>
      <c r="H535" s="33">
        <v>0.68911948700042502</v>
      </c>
      <c r="I535" s="31">
        <v>0.73844040800031496</v>
      </c>
      <c r="J535" s="33">
        <v>1.2860369299996799</v>
      </c>
      <c r="K535" s="31">
        <v>1.3351747289998399</v>
      </c>
      <c r="L535" s="33">
        <v>1.4580192279991</v>
      </c>
      <c r="M535" s="31">
        <v>1.4968106209998899</v>
      </c>
      <c r="N535" s="33">
        <v>1.6201739659991199</v>
      </c>
      <c r="O535" s="31">
        <v>1.6592400429999501</v>
      </c>
      <c r="P535" s="33"/>
      <c r="Q535" s="31"/>
      <c r="R535" s="33"/>
      <c r="S535" s="31"/>
      <c r="T535" s="33"/>
      <c r="U535" s="31"/>
      <c r="V535" s="33"/>
      <c r="W535" s="31"/>
      <c r="X535" s="33"/>
      <c r="Y535" s="31"/>
      <c r="Z535" s="33"/>
      <c r="AA535" s="31"/>
      <c r="AB535" s="33"/>
      <c r="AC535" s="31"/>
      <c r="AD535" s="36">
        <f t="shared" si="136"/>
        <v>1.3139020300004591</v>
      </c>
      <c r="AE535" s="44">
        <f t="shared" si="131"/>
        <v>0.13267206000091403</v>
      </c>
      <c r="AF535" s="44">
        <f t="shared" si="132"/>
        <v>0.12269189600010599</v>
      </c>
      <c r="AG535" s="44">
        <f t="shared" si="133"/>
        <v>0.54759652199936493</v>
      </c>
      <c r="AH535" s="44">
        <f t="shared" si="134"/>
        <v>0.12284449899926009</v>
      </c>
      <c r="AI535" s="44">
        <f t="shared" si="135"/>
        <v>0.12336334499922996</v>
      </c>
      <c r="AJ535" s="44">
        <f>T425-S425</f>
        <v>0.33609034000074001</v>
      </c>
      <c r="AK535" s="31"/>
      <c r="AL535" s="47">
        <f t="shared" si="120"/>
        <v>4.9076758999944958E-2</v>
      </c>
      <c r="AM535" s="47">
        <f t="shared" si="121"/>
        <v>3.9340758999969028E-2</v>
      </c>
      <c r="AN535" s="47">
        <f t="shared" si="122"/>
        <v>4.9320920999889939E-2</v>
      </c>
      <c r="AO535" s="47">
        <f t="shared" si="123"/>
        <v>4.9137799000160021E-2</v>
      </c>
      <c r="AP535" s="47">
        <f t="shared" si="124"/>
        <v>3.8791393000789931E-2</v>
      </c>
      <c r="AQ535" s="47">
        <f t="shared" si="125"/>
        <v>3.9066077000830202E-2</v>
      </c>
      <c r="AR535" s="33"/>
      <c r="AS535" s="31"/>
      <c r="AT535" s="33"/>
      <c r="AU535" s="31"/>
      <c r="AV535" s="33"/>
      <c r="AW535" s="31"/>
      <c r="AX535" s="33"/>
      <c r="AY535" s="31"/>
      <c r="AZ535" s="33"/>
      <c r="BA535" s="31"/>
      <c r="BB535" s="33"/>
      <c r="BC535" s="31"/>
      <c r="BD535" s="33"/>
      <c r="BE535" s="31"/>
    </row>
    <row r="536" spans="1:57" x14ac:dyDescent="0.25">
      <c r="A536" s="8" t="s">
        <v>34</v>
      </c>
      <c r="B536">
        <v>6</v>
      </c>
      <c r="C536">
        <v>169</v>
      </c>
      <c r="D536" s="32">
        <v>0.57628567099891304</v>
      </c>
      <c r="E536" s="30">
        <v>0.61580955299905304</v>
      </c>
      <c r="F536" s="32">
        <v>0.75858385599894895</v>
      </c>
      <c r="G536" s="30">
        <v>0.80775217500013197</v>
      </c>
      <c r="H536" s="32">
        <v>0.95074011999895403</v>
      </c>
      <c r="I536" s="30">
        <v>0.99963375599872895</v>
      </c>
      <c r="J536" s="32">
        <v>1.4470624139994399</v>
      </c>
      <c r="K536" s="30">
        <v>1.49613917399983</v>
      </c>
      <c r="L536" s="32">
        <v>1.6291774759993101</v>
      </c>
      <c r="M536" s="30">
        <v>1.6782542359996999</v>
      </c>
      <c r="N536" s="32">
        <v>1.82163894400036</v>
      </c>
      <c r="O536" s="30">
        <v>1.8710819469997599</v>
      </c>
      <c r="P536" s="32"/>
      <c r="Q536" s="30"/>
      <c r="R536" s="32"/>
      <c r="S536" s="30"/>
      <c r="T536" s="32"/>
      <c r="U536" s="30"/>
      <c r="V536" s="32"/>
      <c r="W536" s="30"/>
      <c r="X536" s="32"/>
      <c r="Y536" s="30"/>
      <c r="Z536" s="32"/>
      <c r="AA536" s="30"/>
      <c r="AB536" s="32"/>
      <c r="AC536" s="30"/>
      <c r="AD536" s="36">
        <f t="shared" si="136"/>
        <v>1.2947962760008469</v>
      </c>
      <c r="AE536" s="44">
        <f t="shared" si="131"/>
        <v>0.14277430299989591</v>
      </c>
      <c r="AF536" s="44">
        <f t="shared" si="132"/>
        <v>0.14298794499882206</v>
      </c>
      <c r="AG536" s="44">
        <f t="shared" si="133"/>
        <v>0.44742865800071097</v>
      </c>
      <c r="AH536" s="44">
        <f t="shared" si="134"/>
        <v>0.13303830199948008</v>
      </c>
      <c r="AI536" s="44">
        <f t="shared" si="135"/>
        <v>0.14338470800066005</v>
      </c>
      <c r="AJ536" s="44">
        <f>T426-S426</f>
        <v>0.36587822299953032</v>
      </c>
      <c r="AK536" s="30"/>
      <c r="AL536" s="47">
        <f t="shared" si="120"/>
        <v>3.9523882000140009E-2</v>
      </c>
      <c r="AM536" s="47">
        <f t="shared" si="121"/>
        <v>4.9168319001183014E-2</v>
      </c>
      <c r="AN536" s="47">
        <f t="shared" si="122"/>
        <v>4.889363599977492E-2</v>
      </c>
      <c r="AO536" s="47">
        <f t="shared" si="123"/>
        <v>4.9076760000390074E-2</v>
      </c>
      <c r="AP536" s="47">
        <f t="shared" si="124"/>
        <v>4.9076760000389852E-2</v>
      </c>
      <c r="AQ536" s="47">
        <f t="shared" si="125"/>
        <v>4.9443002999399965E-2</v>
      </c>
      <c r="AR536" s="32"/>
      <c r="AS536" s="30"/>
      <c r="AT536" s="32"/>
      <c r="AU536" s="30"/>
      <c r="AV536" s="32"/>
      <c r="AW536" s="30"/>
      <c r="AX536" s="32"/>
      <c r="AY536" s="30"/>
      <c r="AZ536" s="32"/>
      <c r="BA536" s="30"/>
      <c r="BB536" s="32"/>
      <c r="BC536" s="30"/>
      <c r="BD536" s="32"/>
      <c r="BE536" s="30"/>
    </row>
    <row r="537" spans="1:57" x14ac:dyDescent="0.25">
      <c r="A537" s="8" t="s">
        <v>34</v>
      </c>
      <c r="B537">
        <v>6</v>
      </c>
      <c r="C537">
        <v>170</v>
      </c>
      <c r="D537" s="33">
        <v>0.86937280600068301</v>
      </c>
      <c r="E537" s="31">
        <v>0.90828628000053802</v>
      </c>
      <c r="F537" s="33">
        <v>1.05170150999947</v>
      </c>
      <c r="G537" s="31">
        <v>1.10077826800079</v>
      </c>
      <c r="H537" s="33">
        <v>1.2338165719993399</v>
      </c>
      <c r="I537" s="31">
        <v>1.2929040130002201</v>
      </c>
      <c r="J537" s="33">
        <v>1.81120097600069</v>
      </c>
      <c r="K537" s="31">
        <v>1.8603387759994801</v>
      </c>
      <c r="L537" s="33">
        <v>1.9731725920009899</v>
      </c>
      <c r="M537" s="31">
        <v>2.0325347159996401</v>
      </c>
      <c r="N537" s="33">
        <v>2.15547077600058</v>
      </c>
      <c r="O537" s="31">
        <v>2.2047611769994502</v>
      </c>
      <c r="P537" s="33"/>
      <c r="Q537" s="31"/>
      <c r="R537" s="33"/>
      <c r="S537" s="31"/>
      <c r="T537" s="33"/>
      <c r="U537" s="31"/>
      <c r="V537" s="33"/>
      <c r="W537" s="31"/>
      <c r="X537" s="33"/>
      <c r="Y537" s="31"/>
      <c r="Z537" s="33"/>
      <c r="AA537" s="31"/>
      <c r="AB537" s="33"/>
      <c r="AC537" s="31"/>
      <c r="AD537" s="36">
        <f t="shared" si="136"/>
        <v>1.3353883709987673</v>
      </c>
      <c r="AE537" s="44">
        <f t="shared" si="131"/>
        <v>0.14341522999893197</v>
      </c>
      <c r="AF537" s="44">
        <f t="shared" si="132"/>
        <v>0.13303830399854988</v>
      </c>
      <c r="AG537" s="44">
        <f t="shared" si="133"/>
        <v>0.5182969630004699</v>
      </c>
      <c r="AH537" s="44">
        <f t="shared" si="134"/>
        <v>0.11283381600150988</v>
      </c>
      <c r="AI537" s="44">
        <f t="shared" si="135"/>
        <v>0.12293606000093993</v>
      </c>
      <c r="AJ537" s="44">
        <f>T427-S427</f>
        <v>0.35635586799979979</v>
      </c>
      <c r="AK537" s="31"/>
      <c r="AL537" s="47">
        <f t="shared" si="120"/>
        <v>3.8913473999855008E-2</v>
      </c>
      <c r="AM537" s="47">
        <f t="shared" si="121"/>
        <v>4.9076758001320053E-2</v>
      </c>
      <c r="AN537" s="47">
        <f t="shared" si="122"/>
        <v>5.9087441000880148E-2</v>
      </c>
      <c r="AO537" s="47">
        <f t="shared" si="123"/>
        <v>4.9137799998790088E-2</v>
      </c>
      <c r="AP537" s="47">
        <f t="shared" si="124"/>
        <v>5.9362123998650151E-2</v>
      </c>
      <c r="AQ537" s="47">
        <f t="shared" si="125"/>
        <v>4.9290400998870165E-2</v>
      </c>
      <c r="AR537" s="33"/>
      <c r="AS537" s="31"/>
      <c r="AT537" s="33"/>
      <c r="AU537" s="31"/>
      <c r="AV537" s="33"/>
      <c r="AW537" s="31"/>
      <c r="AX537" s="33"/>
      <c r="AY537" s="31"/>
      <c r="AZ537" s="33"/>
      <c r="BA537" s="31"/>
      <c r="BB537" s="33"/>
      <c r="BC537" s="31"/>
      <c r="BD537" s="33"/>
      <c r="BE537" s="31"/>
    </row>
    <row r="538" spans="1:57" x14ac:dyDescent="0.25">
      <c r="A538" s="8" t="s">
        <v>34</v>
      </c>
      <c r="B538">
        <v>6</v>
      </c>
      <c r="C538">
        <v>171</v>
      </c>
      <c r="D538" s="32">
        <v>0.84953456499897495</v>
      </c>
      <c r="E538" s="30">
        <v>0.89845872099976898</v>
      </c>
      <c r="F538" s="32">
        <v>1.0520372350001701</v>
      </c>
      <c r="G538" s="30">
        <v>1.1012360749991701</v>
      </c>
      <c r="H538" s="32">
        <v>1.23430489899874</v>
      </c>
      <c r="I538" s="30">
        <v>1.2835647789997799</v>
      </c>
      <c r="J538" s="32">
        <v>1.7609339239988899</v>
      </c>
      <c r="K538" s="30">
        <v>1.8097970389990199</v>
      </c>
      <c r="L538" s="32">
        <v>1.94301846499911</v>
      </c>
      <c r="M538" s="30">
        <v>1.9924919889999699</v>
      </c>
      <c r="N538" s="32">
        <v>2.1280940029991999</v>
      </c>
      <c r="O538" s="30">
        <v>2.1745154889995302</v>
      </c>
      <c r="P538" s="32"/>
      <c r="Q538" s="30"/>
      <c r="R538" s="32"/>
      <c r="S538" s="30"/>
      <c r="T538" s="32"/>
      <c r="U538" s="30"/>
      <c r="V538" s="32"/>
      <c r="W538" s="30"/>
      <c r="X538" s="32"/>
      <c r="Y538" s="30"/>
      <c r="Z538" s="32"/>
      <c r="AA538" s="30"/>
      <c r="AB538" s="32"/>
      <c r="AC538" s="30"/>
      <c r="AD538" s="36">
        <f t="shared" si="136"/>
        <v>1.3249809240005552</v>
      </c>
      <c r="AE538" s="44">
        <f t="shared" si="131"/>
        <v>0.15357851400040112</v>
      </c>
      <c r="AF538" s="44">
        <f t="shared" si="132"/>
        <v>0.13306882399956987</v>
      </c>
      <c r="AG538" s="44">
        <f t="shared" si="133"/>
        <v>0.47736914499910998</v>
      </c>
      <c r="AH538" s="44">
        <f t="shared" si="134"/>
        <v>0.13322142600009013</v>
      </c>
      <c r="AI538" s="44">
        <f t="shared" si="135"/>
        <v>0.13560201399923</v>
      </c>
      <c r="AJ538" s="44">
        <f>T428-S428</f>
        <v>0.40634823699837996</v>
      </c>
      <c r="AK538" s="30"/>
      <c r="AL538" s="47">
        <f t="shared" si="120"/>
        <v>4.8924156000794028E-2</v>
      </c>
      <c r="AM538" s="47">
        <f t="shared" si="121"/>
        <v>4.9198839998999988E-2</v>
      </c>
      <c r="AN538" s="47">
        <f t="shared" si="122"/>
        <v>4.925988000103998E-2</v>
      </c>
      <c r="AO538" s="47">
        <f t="shared" si="123"/>
        <v>4.8863115000129964E-2</v>
      </c>
      <c r="AP538" s="47">
        <f t="shared" si="124"/>
        <v>4.9473524000859914E-2</v>
      </c>
      <c r="AQ538" s="47">
        <f t="shared" si="125"/>
        <v>4.6421486000330248E-2</v>
      </c>
      <c r="AR538" s="32"/>
      <c r="AS538" s="30"/>
      <c r="AT538" s="32"/>
      <c r="AU538" s="30"/>
      <c r="AV538" s="32"/>
      <c r="AW538" s="30"/>
      <c r="AX538" s="32"/>
      <c r="AY538" s="30"/>
      <c r="AZ538" s="32"/>
      <c r="BA538" s="30"/>
      <c r="BB538" s="32"/>
      <c r="BC538" s="30"/>
      <c r="BD538" s="32"/>
      <c r="BE538" s="30"/>
    </row>
    <row r="539" spans="1:57" x14ac:dyDescent="0.25">
      <c r="A539" s="8" t="s">
        <v>34</v>
      </c>
      <c r="B539">
        <v>6</v>
      </c>
      <c r="C539">
        <v>172</v>
      </c>
      <c r="D539" s="33">
        <v>0.63668548699934002</v>
      </c>
      <c r="E539" s="31">
        <v>0.68628109199926202</v>
      </c>
      <c r="F539" s="33">
        <v>0.80882038799972999</v>
      </c>
      <c r="G539" s="31">
        <v>0.86870135800018</v>
      </c>
      <c r="H539" s="33">
        <v>1.0013734160001999</v>
      </c>
      <c r="I539" s="31">
        <v>1.0606744990000101</v>
      </c>
      <c r="J539" s="33">
        <v>1.6294826789999199</v>
      </c>
      <c r="K539" s="31">
        <v>1.6681519909998299</v>
      </c>
      <c r="L539" s="33">
        <v>1.8214558219988199</v>
      </c>
      <c r="M539" s="31">
        <v>1.8805737820002799</v>
      </c>
      <c r="N539" s="33">
        <v>1.9937433239992901</v>
      </c>
      <c r="O539" s="31">
        <v>2.04248435800036</v>
      </c>
      <c r="P539" s="33"/>
      <c r="Q539" s="31"/>
      <c r="R539" s="33"/>
      <c r="S539" s="31"/>
      <c r="T539" s="33"/>
      <c r="U539" s="31"/>
      <c r="V539" s="33"/>
      <c r="W539" s="31"/>
      <c r="X539" s="33"/>
      <c r="Y539" s="31"/>
      <c r="Z539" s="33"/>
      <c r="AA539" s="31"/>
      <c r="AB539" s="33"/>
      <c r="AC539" s="31"/>
      <c r="AD539" s="36">
        <f t="shared" si="136"/>
        <v>1.4057988710010201</v>
      </c>
      <c r="AE539" s="44">
        <f t="shared" si="131"/>
        <v>0.12253929600046798</v>
      </c>
      <c r="AF539" s="44">
        <f t="shared" si="132"/>
        <v>0.13267205800001991</v>
      </c>
      <c r="AG539" s="44">
        <f t="shared" si="133"/>
        <v>0.56880817999990985</v>
      </c>
      <c r="AH539" s="44">
        <f t="shared" si="134"/>
        <v>0.15330383099899003</v>
      </c>
      <c r="AI539" s="44">
        <f t="shared" si="135"/>
        <v>0.11316954199901019</v>
      </c>
      <c r="AJ539" s="44">
        <f>T429-S429</f>
        <v>0.30572256900086092</v>
      </c>
      <c r="AK539" s="31"/>
      <c r="AL539" s="47">
        <f t="shared" si="120"/>
        <v>4.9595604999921994E-2</v>
      </c>
      <c r="AM539" s="47">
        <f t="shared" si="121"/>
        <v>5.9880970000450007E-2</v>
      </c>
      <c r="AN539" s="47">
        <f t="shared" si="122"/>
        <v>5.9301082999810184E-2</v>
      </c>
      <c r="AO539" s="47">
        <f t="shared" si="123"/>
        <v>3.8669311999909972E-2</v>
      </c>
      <c r="AP539" s="47">
        <f t="shared" si="124"/>
        <v>5.9117960001459968E-2</v>
      </c>
      <c r="AQ539" s="47">
        <f t="shared" si="125"/>
        <v>4.8741034001069883E-2</v>
      </c>
      <c r="AR539" s="33"/>
      <c r="AS539" s="31"/>
      <c r="AT539" s="33"/>
      <c r="AU539" s="31"/>
      <c r="AV539" s="33"/>
      <c r="AW539" s="31"/>
      <c r="AX539" s="33"/>
      <c r="AY539" s="31"/>
      <c r="AZ539" s="33"/>
      <c r="BA539" s="31"/>
      <c r="BB539" s="33"/>
      <c r="BC539" s="31"/>
      <c r="BD539" s="33"/>
      <c r="BE539" s="31"/>
    </row>
    <row r="540" spans="1:57" s="2" customFormat="1" x14ac:dyDescent="0.25">
      <c r="A540" s="10" t="s">
        <v>34</v>
      </c>
      <c r="B540" s="2">
        <v>6</v>
      </c>
      <c r="C540" s="2">
        <v>173</v>
      </c>
      <c r="D540" s="32">
        <v>10.2807569059987</v>
      </c>
      <c r="E540" s="30">
        <v>10.346284143999499</v>
      </c>
      <c r="F540" s="32">
        <v>10.4385167079999</v>
      </c>
      <c r="G540" s="30">
        <v>10.487898671999501</v>
      </c>
      <c r="H540" s="32">
        <v>10.6016480990001</v>
      </c>
      <c r="I540" s="30">
        <v>10.660247214998799</v>
      </c>
      <c r="J540" s="32">
        <v>11.2487715549996</v>
      </c>
      <c r="K540" s="30">
        <v>11.318052798998901</v>
      </c>
      <c r="L540" s="32">
        <v>11.400549366999201</v>
      </c>
      <c r="M540" s="30">
        <v>11.4597894090002</v>
      </c>
      <c r="N540" s="32">
        <v>11.5727453059989</v>
      </c>
      <c r="O540" s="30">
        <v>11.642118112999</v>
      </c>
      <c r="P540" s="32"/>
      <c r="Q540" s="30"/>
      <c r="R540" s="32"/>
      <c r="S540" s="30"/>
      <c r="T540" s="32"/>
      <c r="U540" s="30"/>
      <c r="V540" s="32"/>
      <c r="W540" s="30"/>
      <c r="X540" s="32"/>
      <c r="Y540" s="30"/>
      <c r="Z540" s="32"/>
      <c r="AA540" s="30"/>
      <c r="AB540" s="32"/>
      <c r="AC540" s="30"/>
      <c r="AD540" s="36">
        <f t="shared" si="136"/>
        <v>1.3613612070003001</v>
      </c>
      <c r="AE540" s="44">
        <f t="shared" si="131"/>
        <v>9.223256400040114E-2</v>
      </c>
      <c r="AF540" s="44">
        <f t="shared" si="132"/>
        <v>0.11374942700059876</v>
      </c>
      <c r="AG540" s="44">
        <f t="shared" si="133"/>
        <v>0.58852434000080045</v>
      </c>
      <c r="AH540" s="44">
        <f t="shared" si="134"/>
        <v>8.249656800030003E-2</v>
      </c>
      <c r="AI540" s="44">
        <f t="shared" si="135"/>
        <v>0.11295589699870057</v>
      </c>
      <c r="AJ540" s="44">
        <f>T430-S430</f>
        <v>0.31567221099976006</v>
      </c>
      <c r="AK540" s="30"/>
      <c r="AL540" s="47">
        <f t="shared" si="120"/>
        <v>6.552723800079896E-2</v>
      </c>
      <c r="AM540" s="47">
        <f t="shared" si="121"/>
        <v>4.9381963999600487E-2</v>
      </c>
      <c r="AN540" s="47">
        <f t="shared" si="122"/>
        <v>5.8599115998699602E-2</v>
      </c>
      <c r="AO540" s="47">
        <f t="shared" si="123"/>
        <v>6.9281243999300912E-2</v>
      </c>
      <c r="AP540" s="47">
        <f t="shared" si="124"/>
        <v>5.9240042000999082E-2</v>
      </c>
      <c r="AQ540" s="47">
        <f t="shared" si="125"/>
        <v>6.9372807000100067E-2</v>
      </c>
      <c r="AR540" s="32"/>
      <c r="AS540" s="30"/>
      <c r="AT540" s="32"/>
      <c r="AU540" s="30"/>
      <c r="AV540" s="32"/>
      <c r="AW540" s="30"/>
      <c r="AX540" s="32"/>
      <c r="AY540" s="30"/>
      <c r="AZ540" s="32"/>
      <c r="BA540" s="30"/>
      <c r="BB540" s="32"/>
      <c r="BC540" s="30"/>
      <c r="BD540" s="32"/>
      <c r="BE540" s="30"/>
    </row>
    <row r="541" spans="1:57" s="2" customFormat="1" x14ac:dyDescent="0.25">
      <c r="A541" s="10" t="s">
        <v>34</v>
      </c>
      <c r="B541" s="2">
        <v>6</v>
      </c>
      <c r="C541" s="2">
        <v>174</v>
      </c>
      <c r="D541" s="33">
        <v>0.81388676999995302</v>
      </c>
      <c r="E541" s="31">
        <v>0.90367770500051803</v>
      </c>
      <c r="F541" s="33">
        <v>0.98623531200064396</v>
      </c>
      <c r="G541" s="31">
        <v>1.0551197919994499</v>
      </c>
      <c r="H541" s="33">
        <v>1.1581260490002001</v>
      </c>
      <c r="I541" s="31">
        <v>1.2302762090002901</v>
      </c>
      <c r="J541" s="33">
        <v>1.6748664719998401</v>
      </c>
      <c r="K541" s="31">
        <v>1.7338928739991299</v>
      </c>
      <c r="L541" s="33">
        <v>1.83647184499932</v>
      </c>
      <c r="M541" s="31">
        <v>1.8858843269990699</v>
      </c>
      <c r="N541" s="33">
        <v>1.98846329799926</v>
      </c>
      <c r="O541" s="31">
        <v>2.0278345799997601</v>
      </c>
      <c r="P541" s="33"/>
      <c r="Q541" s="31"/>
      <c r="R541" s="33"/>
      <c r="S541" s="31"/>
      <c r="T541" s="33"/>
      <c r="U541" s="31"/>
      <c r="V541" s="33"/>
      <c r="W541" s="31"/>
      <c r="X541" s="33"/>
      <c r="Y541" s="31"/>
      <c r="Z541" s="33"/>
      <c r="AA541" s="31"/>
      <c r="AB541" s="33"/>
      <c r="AC541" s="31"/>
      <c r="AD541" s="36">
        <f t="shared" si="136"/>
        <v>1.2139478099998071</v>
      </c>
      <c r="AE541" s="44">
        <f t="shared" si="131"/>
        <v>8.2557607000125932E-2</v>
      </c>
      <c r="AF541" s="44">
        <f t="shared" si="132"/>
        <v>0.10300625700075017</v>
      </c>
      <c r="AG541" s="44">
        <f t="shared" si="133"/>
        <v>0.44459026299954996</v>
      </c>
      <c r="AH541" s="44">
        <f t="shared" si="134"/>
        <v>0.10257897100019009</v>
      </c>
      <c r="AI541" s="44">
        <f t="shared" si="135"/>
        <v>0.10257897100019009</v>
      </c>
      <c r="AJ541" s="44">
        <f>T431-S431</f>
        <v>0.30636349700035037</v>
      </c>
      <c r="AK541" s="31"/>
      <c r="AL541" s="47">
        <f t="shared" si="120"/>
        <v>8.9790935000565009E-2</v>
      </c>
      <c r="AM541" s="47">
        <f t="shared" si="121"/>
        <v>6.8884479998805981E-2</v>
      </c>
      <c r="AN541" s="47">
        <f t="shared" si="122"/>
        <v>7.2150160000090002E-2</v>
      </c>
      <c r="AO541" s="47">
        <f t="shared" si="123"/>
        <v>5.9026401999289879E-2</v>
      </c>
      <c r="AP541" s="47">
        <f t="shared" si="124"/>
        <v>4.9412481999749902E-2</v>
      </c>
      <c r="AQ541" s="47">
        <f t="shared" si="125"/>
        <v>3.9371282000500107E-2</v>
      </c>
      <c r="AR541" s="33"/>
      <c r="AS541" s="31"/>
      <c r="AT541" s="33"/>
      <c r="AU541" s="31"/>
      <c r="AV541" s="33"/>
      <c r="AW541" s="31"/>
      <c r="AX541" s="33"/>
      <c r="AY541" s="31"/>
      <c r="AZ541" s="33"/>
      <c r="BA541" s="31"/>
      <c r="BB541" s="33"/>
      <c r="BC541" s="31"/>
      <c r="BD541" s="33"/>
      <c r="BE541" s="31"/>
    </row>
    <row r="542" spans="1:57" s="2" customFormat="1" x14ac:dyDescent="0.25">
      <c r="A542" s="10" t="s">
        <v>34</v>
      </c>
      <c r="B542" s="2">
        <v>6</v>
      </c>
      <c r="C542" s="2">
        <v>175</v>
      </c>
      <c r="D542" s="32">
        <v>0.76764840499890796</v>
      </c>
      <c r="E542" s="30">
        <v>0.83656340599918599</v>
      </c>
      <c r="F542" s="32">
        <v>0.93926445899887701</v>
      </c>
      <c r="G542" s="30">
        <v>0.998504500999843</v>
      </c>
      <c r="H542" s="32">
        <v>1.09119487199859</v>
      </c>
      <c r="I542" s="30">
        <v>1.1602929949985901</v>
      </c>
      <c r="J542" s="32">
        <v>1.96166641099989</v>
      </c>
      <c r="K542" s="30">
        <v>2.0209980179988598</v>
      </c>
      <c r="L542" s="32">
        <v>2.1234549059990901</v>
      </c>
      <c r="M542" s="30">
        <v>2.1622157789988701</v>
      </c>
      <c r="N542" s="32">
        <v>2.2555165569992801</v>
      </c>
      <c r="O542" s="30">
        <v>2.33428963999904</v>
      </c>
      <c r="P542" s="32"/>
      <c r="Q542" s="30"/>
      <c r="R542" s="32"/>
      <c r="S542" s="30"/>
      <c r="T542" s="32"/>
      <c r="U542" s="30"/>
      <c r="V542" s="32"/>
      <c r="W542" s="30"/>
      <c r="X542" s="32"/>
      <c r="Y542" s="30"/>
      <c r="Z542" s="32"/>
      <c r="AA542" s="30"/>
      <c r="AB542" s="32"/>
      <c r="AC542" s="30"/>
      <c r="AD542" s="36">
        <f t="shared" si="136"/>
        <v>1.566641235000132</v>
      </c>
      <c r="AE542" s="44">
        <f t="shared" si="131"/>
        <v>0.10270105299969101</v>
      </c>
      <c r="AF542" s="44">
        <f t="shared" si="132"/>
        <v>9.2690370998746996E-2</v>
      </c>
      <c r="AG542" s="44">
        <f t="shared" si="133"/>
        <v>0.80137341600129997</v>
      </c>
      <c r="AH542" s="44">
        <f t="shared" si="134"/>
        <v>0.10245688800023034</v>
      </c>
      <c r="AI542" s="44">
        <f t="shared" si="135"/>
        <v>9.3300778000410034E-2</v>
      </c>
      <c r="AJ542" s="44">
        <f>T432-S432</f>
        <v>0.30584465200080979</v>
      </c>
      <c r="AK542" s="30"/>
      <c r="AL542" s="47">
        <f t="shared" si="120"/>
        <v>6.8915001000278031E-2</v>
      </c>
      <c r="AM542" s="47">
        <f t="shared" si="121"/>
        <v>5.9240042000965998E-2</v>
      </c>
      <c r="AN542" s="47">
        <f t="shared" si="122"/>
        <v>6.9098123000000067E-2</v>
      </c>
      <c r="AO542" s="47">
        <f t="shared" si="123"/>
        <v>5.9331606998969777E-2</v>
      </c>
      <c r="AP542" s="47">
        <f t="shared" si="124"/>
        <v>3.8760872999779927E-2</v>
      </c>
      <c r="AQ542" s="47">
        <f t="shared" si="125"/>
        <v>7.8773082999759936E-2</v>
      </c>
      <c r="AR542" s="32"/>
      <c r="AS542" s="30"/>
      <c r="AT542" s="32"/>
      <c r="AU542" s="30"/>
      <c r="AV542" s="32"/>
      <c r="AW542" s="30"/>
      <c r="AX542" s="32"/>
      <c r="AY542" s="30"/>
      <c r="AZ542" s="32"/>
      <c r="BA542" s="30"/>
      <c r="BB542" s="32"/>
      <c r="BC542" s="30"/>
      <c r="BD542" s="32"/>
      <c r="BE542" s="30"/>
    </row>
    <row r="543" spans="1:57" s="2" customFormat="1" x14ac:dyDescent="0.25">
      <c r="A543" s="10" t="s">
        <v>34</v>
      </c>
      <c r="B543" s="2">
        <v>6</v>
      </c>
      <c r="C543" s="2">
        <v>176</v>
      </c>
      <c r="D543" s="33">
        <v>0.66537463699933097</v>
      </c>
      <c r="E543" s="31">
        <v>0.72504196599948001</v>
      </c>
      <c r="F543" s="33">
        <v>0.84803906699926301</v>
      </c>
      <c r="G543" s="31">
        <v>0.88707462199999998</v>
      </c>
      <c r="H543" s="33">
        <v>0.98974515599911606</v>
      </c>
      <c r="I543" s="31">
        <v>1.0489851980000799</v>
      </c>
      <c r="J543" s="33">
        <v>1.56709903999944</v>
      </c>
      <c r="K543" s="31">
        <v>1.6267053259998601</v>
      </c>
      <c r="L543" s="33">
        <v>1.7292537779994701</v>
      </c>
      <c r="M543" s="31">
        <v>1.7890126659985901</v>
      </c>
      <c r="N543" s="33">
        <v>2.0229513189988202</v>
      </c>
      <c r="O543" s="31">
        <v>2.0725469259996299</v>
      </c>
      <c r="P543" s="33"/>
      <c r="Q543" s="31"/>
      <c r="R543" s="33"/>
      <c r="S543" s="31"/>
      <c r="T543" s="33"/>
      <c r="U543" s="31"/>
      <c r="V543" s="33"/>
      <c r="W543" s="31"/>
      <c r="X543" s="33"/>
      <c r="Y543" s="31"/>
      <c r="Z543" s="33"/>
      <c r="AA543" s="31"/>
      <c r="AB543" s="33"/>
      <c r="AC543" s="31"/>
      <c r="AD543" s="36">
        <f t="shared" si="136"/>
        <v>1.4071722890002989</v>
      </c>
      <c r="AE543" s="44">
        <f t="shared" si="131"/>
        <v>0.122997100999783</v>
      </c>
      <c r="AF543" s="44">
        <f t="shared" si="132"/>
        <v>0.10267053399911608</v>
      </c>
      <c r="AG543" s="44">
        <f t="shared" si="133"/>
        <v>0.51811384199936006</v>
      </c>
      <c r="AH543" s="44">
        <f t="shared" si="134"/>
        <v>0.10254845199961005</v>
      </c>
      <c r="AI543" s="44">
        <f t="shared" si="135"/>
        <v>0.23393865300023009</v>
      </c>
      <c r="AJ543" s="44">
        <f>T433-S433</f>
        <v>0.34646726800019012</v>
      </c>
      <c r="AK543" s="31"/>
      <c r="AL543" s="47">
        <f t="shared" si="120"/>
        <v>5.9667329000149039E-2</v>
      </c>
      <c r="AM543" s="47">
        <f t="shared" si="121"/>
        <v>3.9035555000736966E-2</v>
      </c>
      <c r="AN543" s="47">
        <f t="shared" si="122"/>
        <v>5.9240042000963888E-2</v>
      </c>
      <c r="AO543" s="47">
        <f t="shared" si="123"/>
        <v>5.9606286000420061E-2</v>
      </c>
      <c r="AP543" s="47">
        <f t="shared" si="124"/>
        <v>5.9758887999119992E-2</v>
      </c>
      <c r="AQ543" s="47">
        <f t="shared" si="125"/>
        <v>4.9595607000809672E-2</v>
      </c>
      <c r="AR543" s="33"/>
      <c r="AS543" s="31"/>
      <c r="AT543" s="33"/>
      <c r="AU543" s="31"/>
      <c r="AV543" s="33"/>
      <c r="AW543" s="31"/>
      <c r="AX543" s="33"/>
      <c r="AY543" s="31"/>
      <c r="AZ543" s="33"/>
      <c r="BA543" s="31"/>
      <c r="BB543" s="33"/>
      <c r="BC543" s="31"/>
      <c r="BD543" s="33"/>
      <c r="BE543" s="31"/>
    </row>
    <row r="544" spans="1:57" s="2" customFormat="1" x14ac:dyDescent="0.25">
      <c r="A544" s="10" t="s">
        <v>34</v>
      </c>
      <c r="B544" s="2">
        <v>6</v>
      </c>
      <c r="C544" s="2">
        <v>177</v>
      </c>
      <c r="D544" s="32">
        <v>0.86995269200087899</v>
      </c>
      <c r="E544" s="30">
        <v>0.94945826300136105</v>
      </c>
      <c r="F544" s="32">
        <v>1.05490614900008</v>
      </c>
      <c r="G544" s="30">
        <v>1.1114603980004101</v>
      </c>
      <c r="H544" s="32">
        <v>1.20482221800011</v>
      </c>
      <c r="I544" s="30">
        <v>1.2737372200008299</v>
      </c>
      <c r="J544" s="32">
        <v>1.91539752800053</v>
      </c>
      <c r="K544" s="30">
        <v>1.9926445889996101</v>
      </c>
      <c r="L544" s="32">
        <v>2.0852433990003099</v>
      </c>
      <c r="M544" s="30">
        <v>2.14423927900134</v>
      </c>
      <c r="N544" s="32">
        <v>2.23720433299968</v>
      </c>
      <c r="O544" s="30">
        <v>2.3066992210005899</v>
      </c>
      <c r="P544" s="32"/>
      <c r="Q544" s="30"/>
      <c r="R544" s="32"/>
      <c r="S544" s="30"/>
      <c r="T544" s="32"/>
      <c r="U544" s="30"/>
      <c r="V544" s="32"/>
      <c r="W544" s="30"/>
      <c r="X544" s="32"/>
      <c r="Y544" s="30"/>
      <c r="Z544" s="32"/>
      <c r="AA544" s="30"/>
      <c r="AB544" s="32"/>
      <c r="AC544" s="30"/>
      <c r="AD544" s="36">
        <f t="shared" si="136"/>
        <v>1.436746528999711</v>
      </c>
      <c r="AE544" s="44">
        <f t="shared" si="131"/>
        <v>0.1054478859987189</v>
      </c>
      <c r="AF544" s="44">
        <f t="shared" si="132"/>
        <v>9.3361819999699946E-2</v>
      </c>
      <c r="AG544" s="44">
        <f t="shared" si="133"/>
        <v>0.64166030799970009</v>
      </c>
      <c r="AH544" s="44">
        <f t="shared" si="134"/>
        <v>9.2598810000699805E-2</v>
      </c>
      <c r="AI544" s="44">
        <f t="shared" si="135"/>
        <v>9.2965053998339986E-2</v>
      </c>
      <c r="AJ544" s="44">
        <f>T434-S434</f>
        <v>0.2751106350005994</v>
      </c>
      <c r="AK544" s="30"/>
      <c r="AL544" s="47">
        <f t="shared" ref="AL544:AL607" si="137">E544-D544</f>
        <v>7.9505571000482056E-2</v>
      </c>
      <c r="AM544" s="47">
        <f t="shared" ref="AM544:AM607" si="138">G544-F544</f>
        <v>5.6554249000330126E-2</v>
      </c>
      <c r="AN544" s="47">
        <f t="shared" ref="AN544:AN607" si="139">I544-H544</f>
        <v>6.8915002000719872E-2</v>
      </c>
      <c r="AO544" s="47">
        <f t="shared" ref="AO544:AO607" si="140">K544-J544</f>
        <v>7.7247060999080075E-2</v>
      </c>
      <c r="AP544" s="47">
        <f t="shared" ref="AP544:AP607" si="141">M544-L544</f>
        <v>5.8995880001030176E-2</v>
      </c>
      <c r="AQ544" s="47">
        <f t="shared" ref="AQ544:AQ607" si="142">O544-N544</f>
        <v>6.949488800090986E-2</v>
      </c>
      <c r="AR544" s="32"/>
      <c r="AS544" s="30"/>
      <c r="AT544" s="32"/>
      <c r="AU544" s="30"/>
      <c r="AV544" s="32"/>
      <c r="AW544" s="30"/>
      <c r="AX544" s="32"/>
      <c r="AY544" s="30"/>
      <c r="AZ544" s="32"/>
      <c r="BA544" s="30"/>
      <c r="BB544" s="32"/>
      <c r="BC544" s="30"/>
      <c r="BD544" s="32"/>
      <c r="BE544" s="30"/>
    </row>
    <row r="545" spans="1:57" s="2" customFormat="1" x14ac:dyDescent="0.25">
      <c r="A545" s="10" t="s">
        <v>34</v>
      </c>
      <c r="B545" s="2">
        <v>6</v>
      </c>
      <c r="C545" s="2">
        <v>178</v>
      </c>
      <c r="D545" s="33">
        <v>9.2837479009995096</v>
      </c>
      <c r="E545" s="31">
        <v>9.3528765449991607</v>
      </c>
      <c r="F545" s="33">
        <v>9.4452311899985908</v>
      </c>
      <c r="G545" s="31">
        <v>9.5047153969990106</v>
      </c>
      <c r="H545" s="33">
        <v>9.6001220809994194</v>
      </c>
      <c r="I545" s="31">
        <v>9.6567984109988103</v>
      </c>
      <c r="J545" s="33">
        <v>10.0323821139991</v>
      </c>
      <c r="K545" s="31">
        <v>10.1121013269985</v>
      </c>
      <c r="L545" s="33">
        <v>10.2148939409999</v>
      </c>
      <c r="M545" s="31">
        <v>10.254143139</v>
      </c>
      <c r="N545" s="33">
        <v>10.367190597999</v>
      </c>
      <c r="O545" s="31">
        <v>10.4058599109994</v>
      </c>
      <c r="P545" s="33"/>
      <c r="Q545" s="31"/>
      <c r="R545" s="33"/>
      <c r="S545" s="31"/>
      <c r="T545" s="33"/>
      <c r="U545" s="31"/>
      <c r="V545" s="33"/>
      <c r="W545" s="31"/>
      <c r="X545" s="33"/>
      <c r="Y545" s="31"/>
      <c r="Z545" s="33"/>
      <c r="AA545" s="31"/>
      <c r="AB545" s="33"/>
      <c r="AC545" s="31"/>
      <c r="AD545" s="36">
        <f t="shared" si="136"/>
        <v>1.1221120099998902</v>
      </c>
      <c r="AE545" s="44">
        <f t="shared" si="131"/>
        <v>9.2354644999430135E-2</v>
      </c>
      <c r="AF545" s="44">
        <f t="shared" si="132"/>
        <v>9.5406684000408859E-2</v>
      </c>
      <c r="AG545" s="44">
        <f t="shared" si="133"/>
        <v>0.37558370300028976</v>
      </c>
      <c r="AH545" s="44">
        <f t="shared" si="134"/>
        <v>0.10279261400139994</v>
      </c>
      <c r="AI545" s="44">
        <f t="shared" si="135"/>
        <v>0.11304745899900048</v>
      </c>
      <c r="AJ545" s="44">
        <f>T435-S435</f>
        <v>0.23482374500053993</v>
      </c>
      <c r="AK545" s="31"/>
      <c r="AL545" s="47">
        <f t="shared" si="137"/>
        <v>6.9128643999651018E-2</v>
      </c>
      <c r="AM545" s="47">
        <f t="shared" si="138"/>
        <v>5.9484207000419786E-2</v>
      </c>
      <c r="AN545" s="47">
        <f t="shared" si="139"/>
        <v>5.6676329999390873E-2</v>
      </c>
      <c r="AO545" s="47">
        <f t="shared" si="140"/>
        <v>7.9719212999400213E-2</v>
      </c>
      <c r="AP545" s="47">
        <f t="shared" si="141"/>
        <v>3.9249198000099739E-2</v>
      </c>
      <c r="AQ545" s="47">
        <f t="shared" si="142"/>
        <v>3.8669313000399441E-2</v>
      </c>
      <c r="AR545" s="33"/>
      <c r="AS545" s="31"/>
      <c r="AT545" s="33"/>
      <c r="AU545" s="31"/>
      <c r="AV545" s="33"/>
      <c r="AW545" s="31"/>
      <c r="AX545" s="33"/>
      <c r="AY545" s="31"/>
      <c r="AZ545" s="33"/>
      <c r="BA545" s="31"/>
      <c r="BB545" s="33"/>
      <c r="BC545" s="31"/>
      <c r="BD545" s="33"/>
      <c r="BE545" s="31"/>
    </row>
    <row r="546" spans="1:57" s="2" customFormat="1" x14ac:dyDescent="0.25">
      <c r="A546" s="10" t="s">
        <v>34</v>
      </c>
      <c r="B546" s="2">
        <v>6</v>
      </c>
      <c r="C546" s="2">
        <v>179</v>
      </c>
      <c r="D546" s="32">
        <v>0.56761788500080002</v>
      </c>
      <c r="E546" s="30">
        <v>0.61660308200043801</v>
      </c>
      <c r="F546" s="32">
        <v>0.71915153299960299</v>
      </c>
      <c r="G546" s="30">
        <v>0.76868609700068102</v>
      </c>
      <c r="H546" s="32">
        <v>0.88130627200007405</v>
      </c>
      <c r="I546" s="30">
        <v>0.95055699600015897</v>
      </c>
      <c r="J546" s="32">
        <v>1.3879444510002901</v>
      </c>
      <c r="K546" s="30">
        <v>1.4574088200006301</v>
      </c>
      <c r="L546" s="32">
        <v>1.5599267500001499</v>
      </c>
      <c r="M546" s="30">
        <v>1.61938043700138</v>
      </c>
      <c r="N546" s="32">
        <v>1.7016328390000099</v>
      </c>
      <c r="O546" s="30">
        <v>1.76102548400012</v>
      </c>
      <c r="P546" s="32"/>
      <c r="Q546" s="30"/>
      <c r="R546" s="32"/>
      <c r="S546" s="30"/>
      <c r="T546" s="32"/>
      <c r="U546" s="30"/>
      <c r="V546" s="32"/>
      <c r="W546" s="30"/>
      <c r="X546" s="32"/>
      <c r="Y546" s="30"/>
      <c r="Z546" s="32"/>
      <c r="AA546" s="30"/>
      <c r="AB546" s="32"/>
      <c r="AC546" s="30"/>
      <c r="AD546" s="36">
        <f t="shared" si="136"/>
        <v>1.19340759899932</v>
      </c>
      <c r="AE546" s="44">
        <f t="shared" si="131"/>
        <v>0.10254845099916499</v>
      </c>
      <c r="AF546" s="44">
        <f t="shared" si="132"/>
        <v>0.11262017499939303</v>
      </c>
      <c r="AG546" s="44">
        <f t="shared" si="133"/>
        <v>0.4373874550001311</v>
      </c>
      <c r="AH546" s="44">
        <f t="shared" si="134"/>
        <v>0.10251792999951981</v>
      </c>
      <c r="AI546" s="44">
        <f t="shared" si="135"/>
        <v>8.2252401998629932E-2</v>
      </c>
      <c r="AJ546" s="44">
        <f>T436-S436</f>
        <v>0.33984434699959021</v>
      </c>
      <c r="AK546" s="30"/>
      <c r="AL546" s="47">
        <f t="shared" si="137"/>
        <v>4.8985196999637992E-2</v>
      </c>
      <c r="AM546" s="47">
        <f t="shared" si="138"/>
        <v>4.953456400107803E-2</v>
      </c>
      <c r="AN546" s="47">
        <f t="shared" si="139"/>
        <v>6.9250724000084918E-2</v>
      </c>
      <c r="AO546" s="47">
        <f t="shared" si="140"/>
        <v>6.9464369000340032E-2</v>
      </c>
      <c r="AP546" s="47">
        <f t="shared" si="141"/>
        <v>5.9453687001230104E-2</v>
      </c>
      <c r="AQ546" s="47">
        <f t="shared" si="142"/>
        <v>5.93926450001101E-2</v>
      </c>
      <c r="AR546" s="32"/>
      <c r="AS546" s="30"/>
      <c r="AT546" s="32"/>
      <c r="AU546" s="30"/>
      <c r="AV546" s="32"/>
      <c r="AW546" s="30"/>
      <c r="AX546" s="32"/>
      <c r="AY546" s="30"/>
      <c r="AZ546" s="32"/>
      <c r="BA546" s="30"/>
      <c r="BB546" s="32"/>
      <c r="BC546" s="30"/>
      <c r="BD546" s="32"/>
      <c r="BE546" s="30"/>
    </row>
    <row r="547" spans="1:57" s="2" customFormat="1" x14ac:dyDescent="0.25">
      <c r="A547" s="10" t="s">
        <v>34</v>
      </c>
      <c r="B547" s="2">
        <v>6</v>
      </c>
      <c r="C547" s="2">
        <v>180</v>
      </c>
      <c r="D547" s="33">
        <v>0.48316801399960202</v>
      </c>
      <c r="E547" s="31">
        <v>0.54307950499969504</v>
      </c>
      <c r="F547" s="33">
        <v>0.64559743599966102</v>
      </c>
      <c r="G547" s="31">
        <v>0.68438882800001</v>
      </c>
      <c r="H547" s="33">
        <v>0.79740576900076099</v>
      </c>
      <c r="I547" s="31">
        <v>0.85701205500117705</v>
      </c>
      <c r="J547" s="33">
        <v>1.2130321980002901</v>
      </c>
      <c r="K547" s="31">
        <v>1.27233328200054</v>
      </c>
      <c r="L547" s="33">
        <v>1.36453532599989</v>
      </c>
      <c r="M547" s="31">
        <v>1.40360140300072</v>
      </c>
      <c r="N547" s="33">
        <v>1.49638333500115</v>
      </c>
      <c r="O547" s="31">
        <v>1.5553181750001299</v>
      </c>
      <c r="P547" s="33"/>
      <c r="Q547" s="31"/>
      <c r="R547" s="33"/>
      <c r="S547" s="31"/>
      <c r="T547" s="33"/>
      <c r="U547" s="31"/>
      <c r="V547" s="33"/>
      <c r="W547" s="31"/>
      <c r="X547" s="33"/>
      <c r="Y547" s="31"/>
      <c r="Z547" s="33"/>
      <c r="AA547" s="31"/>
      <c r="AB547" s="33"/>
      <c r="AC547" s="31"/>
      <c r="AD547" s="36">
        <f t="shared" si="136"/>
        <v>1.072150161000528</v>
      </c>
      <c r="AE547" s="44">
        <f t="shared" si="131"/>
        <v>0.10251793099996598</v>
      </c>
      <c r="AF547" s="44">
        <f t="shared" si="132"/>
        <v>0.11301694100075099</v>
      </c>
      <c r="AG547" s="44">
        <f t="shared" si="133"/>
        <v>0.356020142999113</v>
      </c>
      <c r="AH547" s="44">
        <f t="shared" si="134"/>
        <v>9.2202043999350058E-2</v>
      </c>
      <c r="AI547" s="44">
        <f t="shared" si="135"/>
        <v>9.2781932000429945E-2</v>
      </c>
      <c r="AJ547" s="44">
        <f>T437-S437</f>
        <v>0.32611017999987979</v>
      </c>
      <c r="AK547" s="31"/>
      <c r="AL547" s="47">
        <f t="shared" si="137"/>
        <v>5.991149100009302E-2</v>
      </c>
      <c r="AM547" s="47">
        <f t="shared" si="138"/>
        <v>3.8791392000348979E-2</v>
      </c>
      <c r="AN547" s="47">
        <f t="shared" si="139"/>
        <v>5.9606286000416064E-2</v>
      </c>
      <c r="AO547" s="47">
        <f t="shared" si="140"/>
        <v>5.9301084000249915E-2</v>
      </c>
      <c r="AP547" s="47">
        <f t="shared" si="141"/>
        <v>3.906607700082998E-2</v>
      </c>
      <c r="AQ547" s="47">
        <f t="shared" si="142"/>
        <v>5.8934839998979971E-2</v>
      </c>
      <c r="AR547" s="33"/>
      <c r="AS547" s="31"/>
      <c r="AT547" s="33"/>
      <c r="AU547" s="31"/>
      <c r="AV547" s="33"/>
      <c r="AW547" s="31"/>
      <c r="AX547" s="33"/>
      <c r="AY547" s="31"/>
      <c r="AZ547" s="33"/>
      <c r="BA547" s="31"/>
      <c r="BB547" s="33"/>
      <c r="BC547" s="31"/>
      <c r="BD547" s="33"/>
      <c r="BE547" s="31"/>
    </row>
    <row r="548" spans="1:57" s="2" customFormat="1" x14ac:dyDescent="0.25">
      <c r="A548" s="10" t="s">
        <v>34</v>
      </c>
      <c r="B548" s="2">
        <v>6</v>
      </c>
      <c r="C548" s="2">
        <v>181</v>
      </c>
      <c r="D548" s="32">
        <v>0.25301388700063399</v>
      </c>
      <c r="E548" s="30">
        <v>0.32263085600061397</v>
      </c>
      <c r="F548" s="32">
        <v>0.41819014200154903</v>
      </c>
      <c r="G548" s="30">
        <v>0.46522203700078502</v>
      </c>
      <c r="H548" s="32">
        <v>0.56737372300085498</v>
      </c>
      <c r="I548" s="30">
        <v>0.62667480500021999</v>
      </c>
      <c r="J548" s="32">
        <v>1.12452312000095</v>
      </c>
      <c r="K548" s="30">
        <v>1.16328399200028</v>
      </c>
      <c r="L548" s="32">
        <v>1.26613764600006</v>
      </c>
      <c r="M548" s="30">
        <v>1.31579429300109</v>
      </c>
      <c r="N548" s="32">
        <v>1.4179154590001399</v>
      </c>
      <c r="O548" s="30">
        <v>1.4773386230008301</v>
      </c>
      <c r="P548" s="32"/>
      <c r="Q548" s="30"/>
      <c r="R548" s="32"/>
      <c r="S548" s="30"/>
      <c r="T548" s="32"/>
      <c r="U548" s="30"/>
      <c r="V548" s="32"/>
      <c r="W548" s="30"/>
      <c r="X548" s="32"/>
      <c r="Y548" s="30"/>
      <c r="Z548" s="32"/>
      <c r="AA548" s="30"/>
      <c r="AB548" s="32"/>
      <c r="AC548" s="30"/>
      <c r="AD548" s="36">
        <f t="shared" si="136"/>
        <v>1.2243247360001961</v>
      </c>
      <c r="AE548" s="44">
        <f t="shared" si="131"/>
        <v>9.5559286000935051E-2</v>
      </c>
      <c r="AF548" s="44">
        <f t="shared" si="132"/>
        <v>0.10215168600006996</v>
      </c>
      <c r="AG548" s="44">
        <f t="shared" si="133"/>
        <v>0.49784831500073001</v>
      </c>
      <c r="AH548" s="44">
        <f t="shared" si="134"/>
        <v>0.10285365399977997</v>
      </c>
      <c r="AI548" s="44">
        <f t="shared" si="135"/>
        <v>0.10212116599904997</v>
      </c>
      <c r="AJ548" s="44">
        <f>T438-S438</f>
        <v>0.34628414500001981</v>
      </c>
      <c r="AK548" s="30"/>
      <c r="AL548" s="47">
        <f t="shared" si="137"/>
        <v>6.9616968999979989E-2</v>
      </c>
      <c r="AM548" s="47">
        <f t="shared" si="138"/>
        <v>4.703189499923599E-2</v>
      </c>
      <c r="AN548" s="47">
        <f t="shared" si="139"/>
        <v>5.9301081999365013E-2</v>
      </c>
      <c r="AO548" s="47">
        <f t="shared" si="140"/>
        <v>3.8760871999329982E-2</v>
      </c>
      <c r="AP548" s="47">
        <f t="shared" si="141"/>
        <v>4.9656647001030008E-2</v>
      </c>
      <c r="AQ548" s="47">
        <f t="shared" si="142"/>
        <v>5.9423164000690143E-2</v>
      </c>
      <c r="AR548" s="32"/>
      <c r="AS548" s="30"/>
      <c r="AT548" s="32"/>
      <c r="AU548" s="30"/>
      <c r="AV548" s="32"/>
      <c r="AW548" s="30"/>
      <c r="AX548" s="32"/>
      <c r="AY548" s="30"/>
      <c r="AZ548" s="32"/>
      <c r="BA548" s="30"/>
      <c r="BB548" s="32"/>
      <c r="BC548" s="30"/>
      <c r="BD548" s="32"/>
      <c r="BE548" s="30"/>
    </row>
    <row r="549" spans="1:57" s="2" customFormat="1" x14ac:dyDescent="0.25">
      <c r="A549" s="10" t="s">
        <v>34</v>
      </c>
      <c r="B549" s="2">
        <v>6</v>
      </c>
      <c r="C549" s="2">
        <v>182</v>
      </c>
      <c r="D549" s="33">
        <v>0.32418739499917099</v>
      </c>
      <c r="E549" s="31">
        <v>0.39389592499901399</v>
      </c>
      <c r="F549" s="33">
        <v>0.48631161400044198</v>
      </c>
      <c r="G549" s="31">
        <v>0.53871509300006404</v>
      </c>
      <c r="H549" s="33">
        <v>0.62807874200006997</v>
      </c>
      <c r="I549" s="31">
        <v>0.69754310999996905</v>
      </c>
      <c r="J549" s="33">
        <v>1.1551045319993101</v>
      </c>
      <c r="K549" s="31">
        <v>1.21419197199975</v>
      </c>
      <c r="L549" s="33">
        <v>1.3081031599995101</v>
      </c>
      <c r="M549" s="31">
        <v>1.35553181800059</v>
      </c>
      <c r="N549" s="33">
        <v>1.4485273919999599</v>
      </c>
      <c r="O549" s="31">
        <v>1.5074622310003101</v>
      </c>
      <c r="P549" s="33"/>
      <c r="Q549" s="31"/>
      <c r="R549" s="33"/>
      <c r="S549" s="31"/>
      <c r="T549" s="33"/>
      <c r="U549" s="31"/>
      <c r="V549" s="33"/>
      <c r="W549" s="31"/>
      <c r="X549" s="33"/>
      <c r="Y549" s="31"/>
      <c r="Z549" s="33"/>
      <c r="AA549" s="31"/>
      <c r="AB549" s="33"/>
      <c r="AC549" s="31"/>
      <c r="AD549" s="36">
        <f t="shared" si="136"/>
        <v>1.1832748360011391</v>
      </c>
      <c r="AE549" s="44">
        <f t="shared" si="131"/>
        <v>9.2415689001427992E-2</v>
      </c>
      <c r="AF549" s="44">
        <f t="shared" si="132"/>
        <v>8.9363649000005929E-2</v>
      </c>
      <c r="AG549" s="44">
        <f t="shared" si="133"/>
        <v>0.45756142199934102</v>
      </c>
      <c r="AH549" s="44">
        <f t="shared" si="134"/>
        <v>9.391118799976006E-2</v>
      </c>
      <c r="AI549" s="44">
        <f t="shared" si="135"/>
        <v>9.2995573999369974E-2</v>
      </c>
      <c r="AJ549" s="44">
        <f>T439-S439</f>
        <v>0.30563100899960105</v>
      </c>
      <c r="AK549" s="31"/>
      <c r="AL549" s="47">
        <f t="shared" si="137"/>
        <v>6.9708529999843005E-2</v>
      </c>
      <c r="AM549" s="47">
        <f t="shared" si="138"/>
        <v>5.2403478999622055E-2</v>
      </c>
      <c r="AN549" s="47">
        <f t="shared" si="139"/>
        <v>6.9464367999899079E-2</v>
      </c>
      <c r="AO549" s="47">
        <f t="shared" si="140"/>
        <v>5.9087440000439972E-2</v>
      </c>
      <c r="AP549" s="47">
        <f t="shared" si="141"/>
        <v>4.7428658001079871E-2</v>
      </c>
      <c r="AQ549" s="47">
        <f t="shared" si="142"/>
        <v>5.8934839000350125E-2</v>
      </c>
      <c r="AR549" s="33"/>
      <c r="AS549" s="31"/>
      <c r="AT549" s="33"/>
      <c r="AU549" s="31"/>
      <c r="AV549" s="33"/>
      <c r="AW549" s="31"/>
      <c r="AX549" s="33"/>
      <c r="AY549" s="31"/>
      <c r="AZ549" s="33"/>
      <c r="BA549" s="31"/>
      <c r="BB549" s="33"/>
      <c r="BC549" s="31"/>
      <c r="BD549" s="33"/>
      <c r="BE549" s="31"/>
    </row>
    <row r="550" spans="1:57" s="2" customFormat="1" x14ac:dyDescent="0.25">
      <c r="A550" s="10" t="s">
        <v>34</v>
      </c>
      <c r="B550" s="2">
        <v>6</v>
      </c>
      <c r="C550" s="2">
        <v>183</v>
      </c>
      <c r="D550" s="32">
        <v>0.71283381799912604</v>
      </c>
      <c r="E550" s="30">
        <v>0.77887990300041499</v>
      </c>
      <c r="F550" s="32">
        <v>0.88103158900048495</v>
      </c>
      <c r="G550" s="30">
        <v>0.94048527400082005</v>
      </c>
      <c r="H550" s="32">
        <v>1.02282924000064</v>
      </c>
      <c r="I550" s="30">
        <v>1.0920494439997099</v>
      </c>
      <c r="J550" s="32">
        <v>1.44849687200076</v>
      </c>
      <c r="K550" s="30">
        <v>1.5180222809995001</v>
      </c>
      <c r="L550" s="32">
        <v>1.62038760900031</v>
      </c>
      <c r="M550" s="30">
        <v>1.66964749100043</v>
      </c>
      <c r="N550" s="32">
        <v>1.7725011450002</v>
      </c>
      <c r="O550" s="30">
        <v>1.8419044729998799</v>
      </c>
      <c r="P550" s="32"/>
      <c r="Q550" s="30"/>
      <c r="R550" s="32"/>
      <c r="S550" s="30"/>
      <c r="T550" s="32"/>
      <c r="U550" s="30"/>
      <c r="V550" s="32"/>
      <c r="W550" s="30"/>
      <c r="X550" s="32"/>
      <c r="Y550" s="30"/>
      <c r="Z550" s="32"/>
      <c r="AA550" s="30"/>
      <c r="AB550" s="32"/>
      <c r="AC550" s="30"/>
      <c r="AD550" s="36">
        <f t="shared" si="136"/>
        <v>1.1290706550007539</v>
      </c>
      <c r="AE550" s="44">
        <f t="shared" si="131"/>
        <v>0.10215168600006996</v>
      </c>
      <c r="AF550" s="44">
        <f t="shared" si="132"/>
        <v>8.2343965999819968E-2</v>
      </c>
      <c r="AG550" s="44">
        <f t="shared" si="133"/>
        <v>0.35644742800105012</v>
      </c>
      <c r="AH550" s="44">
        <f t="shared" si="134"/>
        <v>0.10236532800080989</v>
      </c>
      <c r="AI550" s="44">
        <f t="shared" si="135"/>
        <v>0.10285365399976998</v>
      </c>
      <c r="AJ550" s="44">
        <f>T440-S440</f>
        <v>0.30611933399995994</v>
      </c>
      <c r="AK550" s="30"/>
      <c r="AL550" s="47">
        <f t="shared" si="137"/>
        <v>6.6046085001288946E-2</v>
      </c>
      <c r="AM550" s="47">
        <f t="shared" si="138"/>
        <v>5.9453685000335099E-2</v>
      </c>
      <c r="AN550" s="47">
        <f t="shared" si="139"/>
        <v>6.9220203999069918E-2</v>
      </c>
      <c r="AO550" s="47">
        <f t="shared" si="140"/>
        <v>6.9525408998740046E-2</v>
      </c>
      <c r="AP550" s="47">
        <f t="shared" si="141"/>
        <v>4.9259882000119992E-2</v>
      </c>
      <c r="AQ550" s="47">
        <f t="shared" si="142"/>
        <v>6.9403327999679965E-2</v>
      </c>
      <c r="AR550" s="32"/>
      <c r="AS550" s="30"/>
      <c r="AT550" s="32"/>
      <c r="AU550" s="30"/>
      <c r="AV550" s="32"/>
      <c r="AW550" s="30"/>
      <c r="AX550" s="32"/>
      <c r="AY550" s="30"/>
      <c r="AZ550" s="32"/>
      <c r="BA550" s="30"/>
      <c r="BB550" s="32"/>
      <c r="BC550" s="30"/>
      <c r="BD550" s="32"/>
      <c r="BE550" s="30"/>
    </row>
    <row r="551" spans="1:57" s="2" customFormat="1" x14ac:dyDescent="0.25">
      <c r="A551" s="10" t="s">
        <v>34</v>
      </c>
      <c r="B551" s="2">
        <v>6</v>
      </c>
      <c r="C551" s="2">
        <v>184</v>
      </c>
      <c r="D551" s="33">
        <v>0.62542346999907705</v>
      </c>
      <c r="E551" s="31">
        <v>0.71509232399875999</v>
      </c>
      <c r="F551" s="33">
        <v>0.80769113299902495</v>
      </c>
      <c r="G551" s="31">
        <v>0.87718602099994303</v>
      </c>
      <c r="H551" s="33">
        <v>0.94945826299954195</v>
      </c>
      <c r="I551" s="31">
        <v>1.02936059799867</v>
      </c>
      <c r="J551" s="33">
        <v>1.5167099039990699</v>
      </c>
      <c r="K551" s="31">
        <v>1.59627651399932</v>
      </c>
      <c r="L551" s="33">
        <v>1.68921104699984</v>
      </c>
      <c r="M551" s="31">
        <v>1.74839004999921</v>
      </c>
      <c r="N551" s="33">
        <v>1.84092781799881</v>
      </c>
      <c r="O551" s="31">
        <v>1.9101785429993401</v>
      </c>
      <c r="P551" s="33"/>
      <c r="Q551" s="31"/>
      <c r="R551" s="33"/>
      <c r="S551" s="31"/>
      <c r="T551" s="33"/>
      <c r="U551" s="31"/>
      <c r="V551" s="33"/>
      <c r="W551" s="31"/>
      <c r="X551" s="33"/>
      <c r="Y551" s="31"/>
      <c r="Z551" s="33"/>
      <c r="AA551" s="31"/>
      <c r="AB551" s="33"/>
      <c r="AC551" s="31"/>
      <c r="AD551" s="36">
        <f t="shared" si="136"/>
        <v>1.284755073000263</v>
      </c>
      <c r="AE551" s="44">
        <f t="shared" si="131"/>
        <v>9.2598809000264959E-2</v>
      </c>
      <c r="AF551" s="44">
        <f t="shared" si="132"/>
        <v>7.2272241999598918E-2</v>
      </c>
      <c r="AG551" s="44">
        <f t="shared" si="133"/>
        <v>0.48734930600039994</v>
      </c>
      <c r="AH551" s="44">
        <f t="shared" si="134"/>
        <v>9.2934533000520014E-2</v>
      </c>
      <c r="AI551" s="44">
        <f t="shared" si="135"/>
        <v>9.2537767999600007E-2</v>
      </c>
      <c r="AJ551" s="44">
        <f>T441-S441</f>
        <v>0.35782084700077021</v>
      </c>
      <c r="AK551" s="31"/>
      <c r="AL551" s="47">
        <f t="shared" si="137"/>
        <v>8.966885399968294E-2</v>
      </c>
      <c r="AM551" s="47">
        <f t="shared" si="138"/>
        <v>6.9494888000918076E-2</v>
      </c>
      <c r="AN551" s="47">
        <f t="shared" si="139"/>
        <v>7.9902334999128022E-2</v>
      </c>
      <c r="AO551" s="47">
        <f t="shared" si="140"/>
        <v>7.9566610000250115E-2</v>
      </c>
      <c r="AP551" s="47">
        <f t="shared" si="141"/>
        <v>5.9179002999369956E-2</v>
      </c>
      <c r="AQ551" s="47">
        <f t="shared" si="142"/>
        <v>6.9250725000530089E-2</v>
      </c>
      <c r="AR551" s="33"/>
      <c r="AS551" s="31"/>
      <c r="AT551" s="33"/>
      <c r="AU551" s="31"/>
      <c r="AV551" s="33"/>
      <c r="AW551" s="31"/>
      <c r="AX551" s="33"/>
      <c r="AY551" s="31"/>
      <c r="AZ551" s="33"/>
      <c r="BA551" s="31"/>
      <c r="BB551" s="33"/>
      <c r="BC551" s="31"/>
      <c r="BD551" s="33"/>
      <c r="BE551" s="31"/>
    </row>
    <row r="552" spans="1:57" s="2" customFormat="1" x14ac:dyDescent="0.25">
      <c r="A552" s="10" t="s">
        <v>34</v>
      </c>
      <c r="B552" s="2">
        <v>6</v>
      </c>
      <c r="C552" s="2">
        <v>185</v>
      </c>
      <c r="D552" s="32">
        <v>0.23320616500131999</v>
      </c>
      <c r="E552" s="30">
        <v>0.32235617200058098</v>
      </c>
      <c r="F552" s="32">
        <v>0.42514878700058001</v>
      </c>
      <c r="G552" s="30">
        <v>0.48475507300099702</v>
      </c>
      <c r="H552" s="32">
        <v>0.57695711800079097</v>
      </c>
      <c r="I552" s="30">
        <v>0.64636044500002698</v>
      </c>
      <c r="J552" s="32">
        <v>1.02279871800055</v>
      </c>
      <c r="K552" s="30">
        <v>1.0922630850000099</v>
      </c>
      <c r="L552" s="32">
        <v>1.1949641380015199</v>
      </c>
      <c r="M552" s="30">
        <v>1.2443460989998101</v>
      </c>
      <c r="N552" s="32">
        <v>1.3366091870011501</v>
      </c>
      <c r="O552" s="30">
        <v>1.3958797490013199</v>
      </c>
      <c r="P552" s="32"/>
      <c r="Q552" s="30"/>
      <c r="R552" s="32"/>
      <c r="S552" s="30"/>
      <c r="T552" s="32"/>
      <c r="U552" s="30"/>
      <c r="V552" s="32"/>
      <c r="W552" s="30"/>
      <c r="X552" s="32"/>
      <c r="Y552" s="30"/>
      <c r="Z552" s="32"/>
      <c r="AA552" s="30"/>
      <c r="AB552" s="32"/>
      <c r="AC552" s="30"/>
      <c r="AD552" s="36">
        <f t="shared" si="136"/>
        <v>1.162673584</v>
      </c>
      <c r="AE552" s="44">
        <f t="shared" si="131"/>
        <v>0.10279261499999903</v>
      </c>
      <c r="AF552" s="44">
        <f t="shared" si="132"/>
        <v>9.2202044999793953E-2</v>
      </c>
      <c r="AG552" s="44">
        <f t="shared" si="133"/>
        <v>0.37643827300052302</v>
      </c>
      <c r="AH552" s="44">
        <f t="shared" si="134"/>
        <v>0.10270105300151</v>
      </c>
      <c r="AI552" s="44">
        <f t="shared" si="135"/>
        <v>9.2263088001339977E-2</v>
      </c>
      <c r="AJ552" s="44">
        <f>T442-S442</f>
        <v>0.41672516499965973</v>
      </c>
      <c r="AK552" s="30"/>
      <c r="AL552" s="47">
        <f t="shared" si="137"/>
        <v>8.9150006999260983E-2</v>
      </c>
      <c r="AM552" s="47">
        <f t="shared" si="138"/>
        <v>5.9606286000417008E-2</v>
      </c>
      <c r="AN552" s="47">
        <f t="shared" si="139"/>
        <v>6.9403326999236015E-2</v>
      </c>
      <c r="AO552" s="47">
        <f t="shared" si="140"/>
        <v>6.9464366999459903E-2</v>
      </c>
      <c r="AP552" s="47">
        <f t="shared" si="141"/>
        <v>4.9381960998290175E-2</v>
      </c>
      <c r="AQ552" s="47">
        <f t="shared" si="142"/>
        <v>5.9270562000169891E-2</v>
      </c>
      <c r="AR552" s="32"/>
      <c r="AS552" s="30"/>
      <c r="AT552" s="32"/>
      <c r="AU552" s="30"/>
      <c r="AV552" s="32"/>
      <c r="AW552" s="30"/>
      <c r="AX552" s="32"/>
      <c r="AY552" s="30"/>
      <c r="AZ552" s="32"/>
      <c r="BA552" s="30"/>
      <c r="BB552" s="32"/>
      <c r="BC552" s="30"/>
      <c r="BD552" s="32"/>
      <c r="BE552" s="30"/>
    </row>
    <row r="553" spans="1:57" s="2" customFormat="1" x14ac:dyDescent="0.25">
      <c r="A553" s="10" t="s">
        <v>34</v>
      </c>
      <c r="B553" s="2">
        <v>6</v>
      </c>
      <c r="C553" s="2">
        <v>186</v>
      </c>
      <c r="D553" s="33">
        <v>0.58727300400096205</v>
      </c>
      <c r="E553" s="31">
        <v>0.656676329999754</v>
      </c>
      <c r="F553" s="33">
        <v>0.779642911000337</v>
      </c>
      <c r="G553" s="31">
        <v>0.83845566700074403</v>
      </c>
      <c r="H553" s="33">
        <v>0.94100411900035397</v>
      </c>
      <c r="I553" s="31">
        <v>1.01043796500016</v>
      </c>
      <c r="J553" s="33">
        <v>1.46812146900083</v>
      </c>
      <c r="K553" s="31">
        <v>1.5171066670009099</v>
      </c>
      <c r="L553" s="33">
        <v>1.61956355700021</v>
      </c>
      <c r="M553" s="31">
        <v>1.6690370819997</v>
      </c>
      <c r="N553" s="33">
        <v>1.7716770930001</v>
      </c>
      <c r="O553" s="31">
        <v>1.8408057369997499</v>
      </c>
      <c r="P553" s="33"/>
      <c r="Q553" s="31"/>
      <c r="R553" s="33"/>
      <c r="S553" s="31"/>
      <c r="T553" s="33"/>
      <c r="U553" s="31"/>
      <c r="V553" s="33"/>
      <c r="W553" s="31"/>
      <c r="X553" s="33"/>
      <c r="Y553" s="31"/>
      <c r="Z553" s="33"/>
      <c r="AA553" s="31"/>
      <c r="AB553" s="33"/>
      <c r="AC553" s="31"/>
      <c r="AD553" s="36">
        <f t="shared" si="136"/>
        <v>1.2535327329987878</v>
      </c>
      <c r="AE553" s="44">
        <f t="shared" si="131"/>
        <v>0.122966581000583</v>
      </c>
      <c r="AF553" s="44">
        <f t="shared" si="132"/>
        <v>0.10254845199960994</v>
      </c>
      <c r="AG553" s="44">
        <f t="shared" si="133"/>
        <v>0.45768350400066993</v>
      </c>
      <c r="AH553" s="44">
        <f t="shared" si="134"/>
        <v>0.10245688999930014</v>
      </c>
      <c r="AI553" s="44">
        <f t="shared" si="135"/>
        <v>0.10264001100039999</v>
      </c>
      <c r="AJ553" s="44">
        <f>T443-S443</f>
        <v>0.42755989599935962</v>
      </c>
      <c r="AK553" s="31"/>
      <c r="AL553" s="47">
        <f t="shared" si="137"/>
        <v>6.9403325998791954E-2</v>
      </c>
      <c r="AM553" s="47">
        <f t="shared" si="138"/>
        <v>5.8812756000407029E-2</v>
      </c>
      <c r="AN553" s="47">
        <f t="shared" si="139"/>
        <v>6.9433845999806065E-2</v>
      </c>
      <c r="AO553" s="47">
        <f t="shared" si="140"/>
        <v>4.8985198000079944E-2</v>
      </c>
      <c r="AP553" s="47">
        <f t="shared" si="141"/>
        <v>4.9473524999489982E-2</v>
      </c>
      <c r="AQ553" s="47">
        <f t="shared" si="142"/>
        <v>6.9128643999649908E-2</v>
      </c>
      <c r="AR553" s="33"/>
      <c r="AS553" s="31"/>
      <c r="AT553" s="33"/>
      <c r="AU553" s="31"/>
      <c r="AV553" s="33"/>
      <c r="AW553" s="31"/>
      <c r="AX553" s="33"/>
      <c r="AY553" s="31"/>
      <c r="AZ553" s="33"/>
      <c r="BA553" s="31"/>
      <c r="BB553" s="33"/>
      <c r="BC553" s="31"/>
      <c r="BD553" s="33"/>
      <c r="BE553" s="31"/>
    </row>
    <row r="554" spans="1:57" s="2" customFormat="1" x14ac:dyDescent="0.25">
      <c r="A554" s="10" t="s">
        <v>34</v>
      </c>
      <c r="B554" s="2">
        <v>6</v>
      </c>
      <c r="C554" s="2">
        <v>187</v>
      </c>
      <c r="D554" s="32">
        <v>0.41263543399872998</v>
      </c>
      <c r="E554" s="30">
        <v>0.481794596998952</v>
      </c>
      <c r="F554" s="32">
        <v>0.58483137399889495</v>
      </c>
      <c r="G554" s="30">
        <v>0.64404089599884096</v>
      </c>
      <c r="H554" s="32">
        <v>0.75034335399868701</v>
      </c>
      <c r="I554" s="30">
        <v>0.82621699899936996</v>
      </c>
      <c r="J554" s="32">
        <v>1.20250266899893</v>
      </c>
      <c r="K554" s="30">
        <v>1.25142682699879</v>
      </c>
      <c r="L554" s="32">
        <v>1.3745460089994499</v>
      </c>
      <c r="M554" s="30">
        <v>1.4241416129989299</v>
      </c>
      <c r="N554" s="32">
        <v>1.5265679839994799</v>
      </c>
      <c r="O554" s="30">
        <v>1.6062566749988001</v>
      </c>
      <c r="P554" s="32"/>
      <c r="Q554" s="30"/>
      <c r="R554" s="32"/>
      <c r="S554" s="30"/>
      <c r="T554" s="32"/>
      <c r="U554" s="30"/>
      <c r="V554" s="32"/>
      <c r="W554" s="30"/>
      <c r="X554" s="32"/>
      <c r="Y554" s="30"/>
      <c r="Z554" s="32"/>
      <c r="AA554" s="30"/>
      <c r="AB554" s="32"/>
      <c r="AC554" s="30"/>
      <c r="AD554" s="36">
        <f t="shared" si="136"/>
        <v>1.1936212410000702</v>
      </c>
      <c r="AE554" s="44">
        <f t="shared" si="131"/>
        <v>0.10303677699994296</v>
      </c>
      <c r="AF554" s="44">
        <f t="shared" si="132"/>
        <v>0.10630245799984606</v>
      </c>
      <c r="AG554" s="44">
        <f t="shared" si="133"/>
        <v>0.37628566999956004</v>
      </c>
      <c r="AH554" s="44">
        <f t="shared" si="134"/>
        <v>0.12311918200065985</v>
      </c>
      <c r="AI554" s="44">
        <f t="shared" si="135"/>
        <v>0.10242637100054997</v>
      </c>
      <c r="AJ554" s="46">
        <f>V685-U685</f>
        <v>0.34598201399970208</v>
      </c>
      <c r="AK554" s="30"/>
      <c r="AL554" s="47">
        <f t="shared" si="137"/>
        <v>6.9159163000222013E-2</v>
      </c>
      <c r="AM554" s="47">
        <f t="shared" si="138"/>
        <v>5.9209521999946002E-2</v>
      </c>
      <c r="AN554" s="47">
        <f t="shared" si="139"/>
        <v>7.5873645000682943E-2</v>
      </c>
      <c r="AO554" s="47">
        <f t="shared" si="140"/>
        <v>4.8924157999860052E-2</v>
      </c>
      <c r="AP554" s="47">
        <f t="shared" si="141"/>
        <v>4.9595603999480042E-2</v>
      </c>
      <c r="AQ554" s="47">
        <f t="shared" si="142"/>
        <v>7.9688690999320189E-2</v>
      </c>
      <c r="AR554" s="32"/>
      <c r="AS554" s="30"/>
      <c r="AT554" s="32"/>
      <c r="AU554" s="30"/>
      <c r="AV554" s="32"/>
      <c r="AW554" s="30"/>
      <c r="AX554" s="32"/>
      <c r="AY554" s="30"/>
      <c r="AZ554" s="32"/>
      <c r="BA554" s="30"/>
      <c r="BB554" s="32"/>
      <c r="BC554" s="30"/>
      <c r="BD554" s="32"/>
      <c r="BE554" s="30"/>
    </row>
    <row r="555" spans="1:57" x14ac:dyDescent="0.25">
      <c r="A555" s="8" t="s">
        <v>35</v>
      </c>
      <c r="B555">
        <v>6</v>
      </c>
      <c r="C555">
        <v>188</v>
      </c>
      <c r="D555" s="33">
        <v>18.7195482980005</v>
      </c>
      <c r="E555" s="31">
        <v>18.779063023001001</v>
      </c>
      <c r="F555" s="33">
        <v>19.033297726000399</v>
      </c>
      <c r="G555" s="31">
        <v>19.082893330001699</v>
      </c>
      <c r="H555" s="33">
        <v>19.327269952000201</v>
      </c>
      <c r="I555" s="31">
        <v>19.375949945000599</v>
      </c>
      <c r="J555" s="33">
        <v>19.610956811000499</v>
      </c>
      <c r="K555" s="31">
        <v>19.660094612001501</v>
      </c>
      <c r="L555" s="33">
        <v>20.228353424001298</v>
      </c>
      <c r="M555" s="31">
        <v>20.277216541000598</v>
      </c>
      <c r="N555" s="33">
        <v>20.511857163000901</v>
      </c>
      <c r="O555" s="31">
        <v>20.550984281000598</v>
      </c>
      <c r="P555" s="33"/>
      <c r="Q555" s="31"/>
      <c r="R555" s="33"/>
      <c r="S555" s="31"/>
      <c r="T555" s="33"/>
      <c r="U555" s="31"/>
      <c r="V555" s="33"/>
      <c r="W555" s="31"/>
      <c r="X555" s="33"/>
      <c r="Y555" s="31"/>
      <c r="Z555" s="33"/>
      <c r="AA555" s="31"/>
      <c r="AB555" s="33"/>
      <c r="AC555" s="31"/>
      <c r="AD555" s="36">
        <f t="shared" si="136"/>
        <v>1.8314359830000981</v>
      </c>
      <c r="AE555" s="44">
        <f t="shared" si="131"/>
        <v>0.25423470299939765</v>
      </c>
      <c r="AF555" s="44">
        <f t="shared" si="132"/>
        <v>0.24437662199850152</v>
      </c>
      <c r="AG555" s="44">
        <f t="shared" si="133"/>
        <v>0.23500686599989962</v>
      </c>
      <c r="AH555" s="44">
        <f t="shared" si="134"/>
        <v>0.56825881199979733</v>
      </c>
      <c r="AI555" s="44">
        <f t="shared" si="135"/>
        <v>0.23464062200030256</v>
      </c>
      <c r="AJ555" s="46">
        <f>V686-U686</f>
        <v>0.33137524099992977</v>
      </c>
      <c r="AK555" s="31"/>
      <c r="AL555" s="47">
        <f t="shared" si="137"/>
        <v>5.951472500050059E-2</v>
      </c>
      <c r="AM555" s="47">
        <f t="shared" si="138"/>
        <v>4.9595604001300586E-2</v>
      </c>
      <c r="AN555" s="47">
        <f t="shared" si="139"/>
        <v>4.8679993000398269E-2</v>
      </c>
      <c r="AO555" s="47">
        <f t="shared" si="140"/>
        <v>4.9137801001002401E-2</v>
      </c>
      <c r="AP555" s="47">
        <f t="shared" si="141"/>
        <v>4.8863116999299905E-2</v>
      </c>
      <c r="AQ555" s="47">
        <f t="shared" si="142"/>
        <v>3.9127117999697703E-2</v>
      </c>
      <c r="AR555" s="33"/>
      <c r="AS555" s="31"/>
      <c r="AT555" s="33"/>
      <c r="AU555" s="31"/>
      <c r="AV555" s="33"/>
      <c r="AW555" s="31"/>
      <c r="AX555" s="33"/>
      <c r="AY555" s="31"/>
      <c r="AZ555" s="33"/>
      <c r="BA555" s="31"/>
      <c r="BB555" s="33"/>
      <c r="BC555" s="31"/>
      <c r="BD555" s="33"/>
      <c r="BE555" s="31"/>
    </row>
    <row r="556" spans="1:57" x14ac:dyDescent="0.25">
      <c r="A556" s="8" t="s">
        <v>35</v>
      </c>
      <c r="B556">
        <v>6</v>
      </c>
      <c r="C556">
        <v>189</v>
      </c>
      <c r="D556" s="32">
        <v>3.8415992680001998</v>
      </c>
      <c r="E556" s="30">
        <v>3.8764840530002398</v>
      </c>
      <c r="F556" s="32">
        <v>4.1104837469993001</v>
      </c>
      <c r="G556" s="30">
        <v>4.1501297119993898</v>
      </c>
      <c r="H556" s="32">
        <v>4.3847398139987401</v>
      </c>
      <c r="I556" s="30">
        <v>4.4341522969989402</v>
      </c>
      <c r="J556" s="32">
        <v>4.6679688699987301</v>
      </c>
      <c r="K556" s="30">
        <v>4.6966580190000897</v>
      </c>
      <c r="L556" s="32">
        <v>5.2857927669992897</v>
      </c>
      <c r="M556" s="30">
        <v>5.3347169230000802</v>
      </c>
      <c r="N556" s="32">
        <v>5.5489394180003702</v>
      </c>
      <c r="O556" s="30">
        <v>5.5886159009987697</v>
      </c>
      <c r="P556" s="32"/>
      <c r="Q556" s="30"/>
      <c r="R556" s="32"/>
      <c r="S556" s="30"/>
      <c r="T556" s="32"/>
      <c r="U556" s="30"/>
      <c r="V556" s="32"/>
      <c r="W556" s="30"/>
      <c r="X556" s="32"/>
      <c r="Y556" s="30"/>
      <c r="Z556" s="32"/>
      <c r="AA556" s="30"/>
      <c r="AB556" s="32"/>
      <c r="AC556" s="30"/>
      <c r="AD556" s="36">
        <f t="shared" si="136"/>
        <v>1.7470166329985699</v>
      </c>
      <c r="AE556" s="44">
        <f t="shared" si="131"/>
        <v>0.23399969399906029</v>
      </c>
      <c r="AF556" s="44">
        <f t="shared" si="132"/>
        <v>0.23461010199935028</v>
      </c>
      <c r="AG556" s="44">
        <f t="shared" si="133"/>
        <v>0.23381657299978986</v>
      </c>
      <c r="AH556" s="44">
        <f t="shared" si="134"/>
        <v>0.58913474799919996</v>
      </c>
      <c r="AI556" s="44">
        <f t="shared" si="135"/>
        <v>0.21422249500029</v>
      </c>
      <c r="AJ556" s="46">
        <f>V687-U687</f>
        <v>0.34319342000026021</v>
      </c>
      <c r="AK556" s="30"/>
      <c r="AL556" s="47">
        <f t="shared" si="137"/>
        <v>3.4884785000039997E-2</v>
      </c>
      <c r="AM556" s="47">
        <f t="shared" si="138"/>
        <v>3.9645965000089767E-2</v>
      </c>
      <c r="AN556" s="47">
        <f t="shared" si="139"/>
        <v>4.9412483000200069E-2</v>
      </c>
      <c r="AO556" s="47">
        <f t="shared" si="140"/>
        <v>2.868914900135966E-2</v>
      </c>
      <c r="AP556" s="47">
        <f t="shared" si="141"/>
        <v>4.8924156000790475E-2</v>
      </c>
      <c r="AQ556" s="47">
        <f t="shared" si="142"/>
        <v>3.9676482998399543E-2</v>
      </c>
      <c r="AR556" s="32"/>
      <c r="AS556" s="30"/>
      <c r="AT556" s="32"/>
      <c r="AU556" s="30"/>
      <c r="AV556" s="32"/>
      <c r="AW556" s="30"/>
      <c r="AX556" s="32"/>
      <c r="AY556" s="30"/>
      <c r="AZ556" s="32"/>
      <c r="BA556" s="30"/>
      <c r="BB556" s="32"/>
      <c r="BC556" s="30"/>
      <c r="BD556" s="32"/>
      <c r="BE556" s="30"/>
    </row>
    <row r="557" spans="1:57" x14ac:dyDescent="0.25">
      <c r="A557" s="8" t="s">
        <v>35</v>
      </c>
      <c r="B557">
        <v>6</v>
      </c>
      <c r="C557">
        <v>190</v>
      </c>
      <c r="D557" s="33">
        <v>1.11970089999886</v>
      </c>
      <c r="E557" s="31">
        <v>1.15867541599982</v>
      </c>
      <c r="F557" s="33">
        <v>1.4230428809987601</v>
      </c>
      <c r="G557" s="31">
        <v>1.4621089569991399</v>
      </c>
      <c r="H557" s="33">
        <v>1.69879444499929</v>
      </c>
      <c r="I557" s="31">
        <v>1.745460094</v>
      </c>
      <c r="J557" s="33">
        <v>2.0104990079998899</v>
      </c>
      <c r="K557" s="31">
        <v>2.0393712799996102</v>
      </c>
      <c r="L557" s="33">
        <v>2.6504501759991399</v>
      </c>
      <c r="M557" s="31">
        <v>2.7171371889999101</v>
      </c>
      <c r="N557" s="33">
        <v>2.8907675869995701</v>
      </c>
      <c r="O557" s="31">
        <v>2.9293758579988198</v>
      </c>
      <c r="P557" s="33"/>
      <c r="Q557" s="31"/>
      <c r="R557" s="33"/>
      <c r="S557" s="31"/>
      <c r="T557" s="33"/>
      <c r="U557" s="31"/>
      <c r="V557" s="33"/>
      <c r="W557" s="31"/>
      <c r="X557" s="33"/>
      <c r="Y557" s="31"/>
      <c r="Z557" s="33"/>
      <c r="AA557" s="31"/>
      <c r="AB557" s="33"/>
      <c r="AC557" s="31"/>
      <c r="AD557" s="36">
        <f t="shared" si="136"/>
        <v>1.8096749579999598</v>
      </c>
      <c r="AE557" s="44">
        <f t="shared" si="131"/>
        <v>0.26436746499894004</v>
      </c>
      <c r="AF557" s="44">
        <f t="shared" si="132"/>
        <v>0.2366854880001501</v>
      </c>
      <c r="AG557" s="44">
        <f t="shared" si="133"/>
        <v>0.26503891399988988</v>
      </c>
      <c r="AH557" s="44">
        <f t="shared" si="134"/>
        <v>0.61107889599952969</v>
      </c>
      <c r="AI557" s="44">
        <f t="shared" si="135"/>
        <v>0.17363039799966007</v>
      </c>
      <c r="AJ557" s="46">
        <f>V688-U688</f>
        <v>0.36281446199973999</v>
      </c>
      <c r="AK557" s="31"/>
      <c r="AL557" s="47">
        <f t="shared" si="137"/>
        <v>3.8974516000960024E-2</v>
      </c>
      <c r="AM557" s="47">
        <f t="shared" si="138"/>
        <v>3.9066076000379812E-2</v>
      </c>
      <c r="AN557" s="47">
        <f t="shared" si="139"/>
        <v>4.6665649000710019E-2</v>
      </c>
      <c r="AO557" s="47">
        <f t="shared" si="140"/>
        <v>2.8872271999720311E-2</v>
      </c>
      <c r="AP557" s="47">
        <f t="shared" si="141"/>
        <v>6.6687013000770179E-2</v>
      </c>
      <c r="AQ557" s="47">
        <f t="shared" si="142"/>
        <v>3.8608270999249683E-2</v>
      </c>
      <c r="AR557" s="33"/>
      <c r="AS557" s="31"/>
      <c r="AT557" s="33"/>
      <c r="AU557" s="31"/>
      <c r="AV557" s="33"/>
      <c r="AW557" s="31"/>
      <c r="AX557" s="33"/>
      <c r="AY557" s="31"/>
      <c r="AZ557" s="33"/>
      <c r="BA557" s="31"/>
      <c r="BB557" s="33"/>
      <c r="BC557" s="31"/>
      <c r="BD557" s="33"/>
      <c r="BE557" s="31"/>
    </row>
    <row r="558" spans="1:57" x14ac:dyDescent="0.25">
      <c r="A558" s="8" t="s">
        <v>35</v>
      </c>
      <c r="B558">
        <v>6</v>
      </c>
      <c r="C558">
        <v>191</v>
      </c>
      <c r="D558" s="32">
        <v>0.86006409299989095</v>
      </c>
      <c r="E558" s="30">
        <v>0.91887684999892305</v>
      </c>
      <c r="F558" s="32">
        <v>1.1531512279998399</v>
      </c>
      <c r="G558" s="30">
        <v>1.19221730499884</v>
      </c>
      <c r="H558" s="32">
        <v>1.46696169599999</v>
      </c>
      <c r="I558" s="30">
        <v>1.49613917299939</v>
      </c>
      <c r="J558" s="32">
        <v>1.7404242329994299</v>
      </c>
      <c r="K558" s="30">
        <v>1.7589806189989701</v>
      </c>
      <c r="L558" s="32">
        <v>2.3281550430001499</v>
      </c>
      <c r="M558" s="30">
        <v>2.3668853959988998</v>
      </c>
      <c r="N558" s="32">
        <v>2.5842820079997102</v>
      </c>
      <c r="O558" s="30">
        <v>2.61001068099903</v>
      </c>
      <c r="P558" s="32"/>
      <c r="Q558" s="30"/>
      <c r="R558" s="32"/>
      <c r="S558" s="30"/>
      <c r="T558" s="32"/>
      <c r="U558" s="30"/>
      <c r="V558" s="32"/>
      <c r="W558" s="30"/>
      <c r="X558" s="32"/>
      <c r="Y558" s="30"/>
      <c r="Z558" s="32"/>
      <c r="AA558" s="30"/>
      <c r="AB558" s="32"/>
      <c r="AC558" s="30"/>
      <c r="AD558" s="36">
        <f t="shared" si="136"/>
        <v>1.7499465879991392</v>
      </c>
      <c r="AE558" s="44">
        <f t="shared" si="131"/>
        <v>0.23427437800091688</v>
      </c>
      <c r="AF558" s="44">
        <f t="shared" si="132"/>
        <v>0.27474439100115</v>
      </c>
      <c r="AG558" s="44">
        <f t="shared" si="133"/>
        <v>0.24428506000003991</v>
      </c>
      <c r="AH558" s="44">
        <f t="shared" si="134"/>
        <v>0.56917442400117979</v>
      </c>
      <c r="AI558" s="44">
        <f t="shared" si="135"/>
        <v>0.2173966120008104</v>
      </c>
      <c r="AJ558" s="46">
        <f>V689-U689</f>
        <v>0.36370170300005977</v>
      </c>
      <c r="AK558" s="30"/>
      <c r="AL558" s="47">
        <f t="shared" si="137"/>
        <v>5.8812756999032101E-2</v>
      </c>
      <c r="AM558" s="47">
        <f t="shared" si="138"/>
        <v>3.906607699900011E-2</v>
      </c>
      <c r="AN558" s="47">
        <f t="shared" si="139"/>
        <v>2.9177476999399987E-2</v>
      </c>
      <c r="AO558" s="47">
        <f t="shared" si="140"/>
        <v>1.8556385999540126E-2</v>
      </c>
      <c r="AP558" s="47">
        <f t="shared" si="141"/>
        <v>3.873035299874994E-2</v>
      </c>
      <c r="AQ558" s="47">
        <f t="shared" si="142"/>
        <v>2.5728672999319802E-2</v>
      </c>
      <c r="AR558" s="32"/>
      <c r="AS558" s="30"/>
      <c r="AT558" s="32"/>
      <c r="AU558" s="30"/>
      <c r="AV558" s="32"/>
      <c r="AW558" s="30"/>
      <c r="AX558" s="32"/>
      <c r="AY558" s="30"/>
      <c r="AZ558" s="32"/>
      <c r="BA558" s="30"/>
      <c r="BB558" s="32"/>
      <c r="BC558" s="30"/>
      <c r="BD558" s="32"/>
      <c r="BE558" s="30"/>
    </row>
    <row r="559" spans="1:57" x14ac:dyDescent="0.25">
      <c r="A559" s="8" t="s">
        <v>35</v>
      </c>
      <c r="B559">
        <v>6</v>
      </c>
      <c r="C559">
        <v>192</v>
      </c>
      <c r="D559" s="33">
        <v>0.90715702700072098</v>
      </c>
      <c r="E559" s="31">
        <v>0.94558217600024297</v>
      </c>
      <c r="F559" s="33">
        <v>1.17018159600047</v>
      </c>
      <c r="G559" s="31">
        <v>1.20021364200147</v>
      </c>
      <c r="H559" s="33">
        <v>1.45402105799985</v>
      </c>
      <c r="I559" s="31">
        <v>1.49238516700097</v>
      </c>
      <c r="J559" s="33">
        <v>1.72708683000018</v>
      </c>
      <c r="K559" s="31">
        <v>1.7762856690005699</v>
      </c>
      <c r="L559" s="33">
        <v>2.3146039969997201</v>
      </c>
      <c r="M559" s="31">
        <v>2.3533038290006498</v>
      </c>
      <c r="N559" s="33">
        <v>2.5674347620006301</v>
      </c>
      <c r="O559" s="31">
        <v>2.6166641220006501</v>
      </c>
      <c r="P559" s="33"/>
      <c r="Q559" s="31"/>
      <c r="R559" s="33"/>
      <c r="S559" s="31"/>
      <c r="T559" s="33"/>
      <c r="U559" s="31"/>
      <c r="V559" s="33"/>
      <c r="W559" s="31"/>
      <c r="X559" s="33"/>
      <c r="Y559" s="31"/>
      <c r="Z559" s="33"/>
      <c r="AA559" s="31"/>
      <c r="AB559" s="33"/>
      <c r="AC559" s="31"/>
      <c r="AD559" s="36">
        <f t="shared" si="136"/>
        <v>1.7095070949999291</v>
      </c>
      <c r="AE559" s="44">
        <f t="shared" si="131"/>
        <v>0.22459942000022703</v>
      </c>
      <c r="AF559" s="44">
        <f t="shared" si="132"/>
        <v>0.25380741599838008</v>
      </c>
      <c r="AG559" s="44">
        <f t="shared" si="133"/>
        <v>0.23470166299921003</v>
      </c>
      <c r="AH559" s="44">
        <f t="shared" si="134"/>
        <v>0.53831832799915014</v>
      </c>
      <c r="AI559" s="44">
        <f t="shared" si="135"/>
        <v>0.21413093299998032</v>
      </c>
      <c r="AJ559" s="46">
        <f>V690-U690</f>
        <v>0.37509514099975005</v>
      </c>
      <c r="AK559" s="31"/>
      <c r="AL559" s="47">
        <f t="shared" si="137"/>
        <v>3.8425148999521985E-2</v>
      </c>
      <c r="AM559" s="47">
        <f t="shared" si="138"/>
        <v>3.0032046000999957E-2</v>
      </c>
      <c r="AN559" s="47">
        <f t="shared" si="139"/>
        <v>3.8364109001119973E-2</v>
      </c>
      <c r="AO559" s="47">
        <f t="shared" si="140"/>
        <v>4.9198839000389905E-2</v>
      </c>
      <c r="AP559" s="47">
        <f t="shared" si="141"/>
        <v>3.8699832000929746E-2</v>
      </c>
      <c r="AQ559" s="47">
        <f t="shared" si="142"/>
        <v>4.9229360000019984E-2</v>
      </c>
      <c r="AR559" s="33"/>
      <c r="AS559" s="31"/>
      <c r="AT559" s="33"/>
      <c r="AU559" s="31"/>
      <c r="AV559" s="33"/>
      <c r="AW559" s="31"/>
      <c r="AX559" s="33"/>
      <c r="AY559" s="31"/>
      <c r="AZ559" s="33"/>
      <c r="BA559" s="31"/>
      <c r="BB559" s="33"/>
      <c r="BC559" s="31"/>
      <c r="BD559" s="33"/>
      <c r="BE559" s="31"/>
    </row>
    <row r="560" spans="1:57" x14ac:dyDescent="0.25">
      <c r="A560" s="8" t="s">
        <v>35</v>
      </c>
      <c r="B560">
        <v>6</v>
      </c>
      <c r="C560">
        <v>193</v>
      </c>
      <c r="D560" s="32">
        <v>0.75684419400022296</v>
      </c>
      <c r="E560" s="30">
        <v>0.78574698600095805</v>
      </c>
      <c r="F560" s="32">
        <v>1.0605829390005901</v>
      </c>
      <c r="G560" s="30">
        <v>1.0996184949999499</v>
      </c>
      <c r="H560" s="32">
        <v>1.31374942799993</v>
      </c>
      <c r="I560" s="30">
        <v>1.3833663969999099</v>
      </c>
      <c r="J560" s="32">
        <v>1.6071722880005801</v>
      </c>
      <c r="K560" s="30">
        <v>1.64648252699953</v>
      </c>
      <c r="L560" s="32">
        <v>2.1744544470002398</v>
      </c>
      <c r="M560" s="30">
        <v>2.2235006869996101</v>
      </c>
      <c r="N560" s="32">
        <v>2.41724401000101</v>
      </c>
      <c r="O560" s="30">
        <v>2.44626888399943</v>
      </c>
      <c r="P560" s="32"/>
      <c r="Q560" s="30"/>
      <c r="R560" s="32"/>
      <c r="S560" s="30"/>
      <c r="T560" s="32"/>
      <c r="U560" s="30"/>
      <c r="V560" s="32"/>
      <c r="W560" s="30"/>
      <c r="X560" s="32"/>
      <c r="Y560" s="30"/>
      <c r="Z560" s="32"/>
      <c r="AA560" s="30"/>
      <c r="AB560" s="32"/>
      <c r="AC560" s="30"/>
      <c r="AD560" s="36">
        <f t="shared" si="136"/>
        <v>1.6894246899992069</v>
      </c>
      <c r="AE560" s="44">
        <f t="shared" si="131"/>
        <v>0.27483595299963204</v>
      </c>
      <c r="AF560" s="44">
        <f t="shared" si="132"/>
        <v>0.21413093299998009</v>
      </c>
      <c r="AG560" s="44">
        <f t="shared" si="133"/>
        <v>0.22380589100067017</v>
      </c>
      <c r="AH560" s="44">
        <f t="shared" si="134"/>
        <v>0.5279719200007098</v>
      </c>
      <c r="AI560" s="44">
        <f t="shared" si="135"/>
        <v>0.19374332300139985</v>
      </c>
      <c r="AJ560" s="46">
        <f>V691-U691</f>
        <v>0.38638904899972015</v>
      </c>
      <c r="AK560" s="30"/>
      <c r="AL560" s="47">
        <f t="shared" si="137"/>
        <v>2.8902792000735089E-2</v>
      </c>
      <c r="AM560" s="47">
        <f t="shared" si="138"/>
        <v>3.9035555999359817E-2</v>
      </c>
      <c r="AN560" s="47">
        <f t="shared" si="139"/>
        <v>6.9616968999979933E-2</v>
      </c>
      <c r="AO560" s="47">
        <f t="shared" si="140"/>
        <v>3.931023899894992E-2</v>
      </c>
      <c r="AP560" s="47">
        <f t="shared" si="141"/>
        <v>4.90462399993703E-2</v>
      </c>
      <c r="AQ560" s="47">
        <f t="shared" si="142"/>
        <v>2.902487399842002E-2</v>
      </c>
      <c r="AR560" s="32"/>
      <c r="AS560" s="30"/>
      <c r="AT560" s="32"/>
      <c r="AU560" s="30"/>
      <c r="AV560" s="32"/>
      <c r="AW560" s="30"/>
      <c r="AX560" s="32"/>
      <c r="AY560" s="30"/>
      <c r="AZ560" s="32"/>
      <c r="BA560" s="30"/>
      <c r="BB560" s="32"/>
      <c r="BC560" s="30"/>
      <c r="BD560" s="32"/>
      <c r="BE560" s="30"/>
    </row>
    <row r="561" spans="1:57" x14ac:dyDescent="0.25">
      <c r="A561" s="8" t="s">
        <v>35</v>
      </c>
      <c r="B561">
        <v>6</v>
      </c>
      <c r="C561">
        <v>194</v>
      </c>
      <c r="D561" s="33">
        <v>0.76883869899938795</v>
      </c>
      <c r="E561" s="31">
        <v>0.80912558999989403</v>
      </c>
      <c r="F561" s="33">
        <v>1.09235464700032</v>
      </c>
      <c r="G561" s="31">
        <v>1.1210132760006599</v>
      </c>
      <c r="H561" s="33">
        <v>1.3860827099997499</v>
      </c>
      <c r="I561" s="31">
        <v>1.4249961839996099</v>
      </c>
      <c r="J561" s="33">
        <v>1.66912864299956</v>
      </c>
      <c r="K561" s="31">
        <v>1.6976957110000499</v>
      </c>
      <c r="L561" s="33">
        <v>2.2765756129992898</v>
      </c>
      <c r="M561" s="31">
        <v>2.3257134129999</v>
      </c>
      <c r="N561" s="33">
        <v>2.4992217309991198</v>
      </c>
      <c r="O561" s="31">
        <v>2.5483900500002998</v>
      </c>
      <c r="P561" s="33"/>
      <c r="Q561" s="31"/>
      <c r="R561" s="33"/>
      <c r="S561" s="31"/>
      <c r="T561" s="33"/>
      <c r="U561" s="31"/>
      <c r="V561" s="33"/>
      <c r="W561" s="31"/>
      <c r="X561" s="33"/>
      <c r="Y561" s="31"/>
      <c r="Z561" s="33"/>
      <c r="AA561" s="31"/>
      <c r="AB561" s="33"/>
      <c r="AC561" s="31"/>
      <c r="AD561" s="36">
        <f t="shared" si="136"/>
        <v>1.779551351000912</v>
      </c>
      <c r="AE561" s="44">
        <f t="shared" si="131"/>
        <v>0.283229057000426</v>
      </c>
      <c r="AF561" s="44">
        <f t="shared" si="132"/>
        <v>0.26506943399909</v>
      </c>
      <c r="AG561" s="44">
        <f t="shared" si="133"/>
        <v>0.24413245899995006</v>
      </c>
      <c r="AH561" s="44">
        <f t="shared" si="134"/>
        <v>0.57887990199923989</v>
      </c>
      <c r="AI561" s="44">
        <f t="shared" si="135"/>
        <v>0.17350831799921984</v>
      </c>
      <c r="AJ561" s="46">
        <f>V692-U692</f>
        <v>0.35416513900009017</v>
      </c>
      <c r="AK561" s="31"/>
      <c r="AL561" s="47">
        <f t="shared" si="137"/>
        <v>4.0286891000506087E-2</v>
      </c>
      <c r="AM561" s="47">
        <f t="shared" si="138"/>
        <v>2.8658629000339886E-2</v>
      </c>
      <c r="AN561" s="47">
        <f t="shared" si="139"/>
        <v>3.8913473999860004E-2</v>
      </c>
      <c r="AO561" s="47">
        <f t="shared" si="140"/>
        <v>2.8567068000489915E-2</v>
      </c>
      <c r="AP561" s="47">
        <f t="shared" si="141"/>
        <v>4.9137800000610188E-2</v>
      </c>
      <c r="AQ561" s="47">
        <f t="shared" si="142"/>
        <v>4.9168319001180016E-2</v>
      </c>
      <c r="AR561" s="33"/>
      <c r="AS561" s="31"/>
      <c r="AT561" s="33"/>
      <c r="AU561" s="31"/>
      <c r="AV561" s="33"/>
      <c r="AW561" s="31"/>
      <c r="AX561" s="33"/>
      <c r="AY561" s="31"/>
      <c r="AZ561" s="33"/>
      <c r="BA561" s="31"/>
      <c r="BB561" s="33"/>
      <c r="BC561" s="31"/>
      <c r="BD561" s="33"/>
      <c r="BE561" s="31"/>
    </row>
    <row r="562" spans="1:57" x14ac:dyDescent="0.25">
      <c r="A562" s="8" t="s">
        <v>35</v>
      </c>
      <c r="B562">
        <v>6</v>
      </c>
      <c r="C562">
        <v>195</v>
      </c>
      <c r="D562" s="32">
        <v>1.07211964099951</v>
      </c>
      <c r="E562" s="30">
        <v>1.1007172289992</v>
      </c>
      <c r="F562" s="32">
        <v>1.3555623369993499</v>
      </c>
      <c r="G562" s="30">
        <v>1.3947199750000401</v>
      </c>
      <c r="H562" s="32">
        <v>1.6593926440000299</v>
      </c>
      <c r="I562" s="30">
        <v>1.69861132400001</v>
      </c>
      <c r="J562" s="32">
        <v>1.95367007399909</v>
      </c>
      <c r="K562" s="30">
        <v>1.9825118259996</v>
      </c>
      <c r="L562" s="32">
        <v>2.5608423619996699</v>
      </c>
      <c r="M562" s="30">
        <v>2.5997253160003302</v>
      </c>
      <c r="N562" s="32">
        <v>2.82386693099942</v>
      </c>
      <c r="O562" s="30">
        <v>2.8628719669995899</v>
      </c>
      <c r="P562" s="32"/>
      <c r="Q562" s="30"/>
      <c r="R562" s="32"/>
      <c r="S562" s="30"/>
      <c r="T562" s="32"/>
      <c r="U562" s="30"/>
      <c r="V562" s="32"/>
      <c r="W562" s="30"/>
      <c r="X562" s="32"/>
      <c r="Y562" s="30"/>
      <c r="Z562" s="32"/>
      <c r="AA562" s="30"/>
      <c r="AB562" s="32"/>
      <c r="AC562" s="30"/>
      <c r="AD562" s="36">
        <f t="shared" si="136"/>
        <v>1.7907523260000799</v>
      </c>
      <c r="AE562" s="44">
        <f t="shared" si="131"/>
        <v>0.25484510800014992</v>
      </c>
      <c r="AF562" s="44">
        <f t="shared" si="132"/>
        <v>0.26467266899998987</v>
      </c>
      <c r="AG562" s="44">
        <f t="shared" si="133"/>
        <v>0.25505874999907996</v>
      </c>
      <c r="AH562" s="44">
        <f t="shared" si="134"/>
        <v>0.57833053600006989</v>
      </c>
      <c r="AI562" s="44">
        <f t="shared" si="135"/>
        <v>0.2241416149990898</v>
      </c>
      <c r="AJ562" s="46">
        <f>V693-U693</f>
        <v>0.46194733700031021</v>
      </c>
      <c r="AK562" s="30"/>
      <c r="AL562" s="47">
        <f t="shared" si="137"/>
        <v>2.8597587999690033E-2</v>
      </c>
      <c r="AM562" s="47">
        <f t="shared" si="138"/>
        <v>3.9157638000690165E-2</v>
      </c>
      <c r="AN562" s="47">
        <f t="shared" si="139"/>
        <v>3.9218679999980077E-2</v>
      </c>
      <c r="AO562" s="47">
        <f t="shared" si="140"/>
        <v>2.8841752000509979E-2</v>
      </c>
      <c r="AP562" s="47">
        <f t="shared" si="141"/>
        <v>3.888295400066033E-2</v>
      </c>
      <c r="AQ562" s="47">
        <f t="shared" si="142"/>
        <v>3.9005036000169913E-2</v>
      </c>
      <c r="AR562" s="32"/>
      <c r="AS562" s="30"/>
      <c r="AT562" s="32"/>
      <c r="AU562" s="30"/>
      <c r="AV562" s="32"/>
      <c r="AW562" s="30"/>
      <c r="AX562" s="32"/>
      <c r="AY562" s="30"/>
      <c r="AZ562" s="32"/>
      <c r="BA562" s="30"/>
      <c r="BB562" s="32"/>
      <c r="BC562" s="30"/>
      <c r="BD562" s="32"/>
      <c r="BE562" s="30"/>
    </row>
    <row r="563" spans="1:57" x14ac:dyDescent="0.25">
      <c r="A563" s="8" t="s">
        <v>35</v>
      </c>
      <c r="B563">
        <v>6</v>
      </c>
      <c r="C563">
        <v>196</v>
      </c>
      <c r="D563" s="33">
        <v>0.77881886199975203</v>
      </c>
      <c r="E563" s="31">
        <v>0.81779337700027099</v>
      </c>
      <c r="F563" s="33">
        <v>1.0417213489999899</v>
      </c>
      <c r="G563" s="31">
        <v>1.0911033110005499</v>
      </c>
      <c r="H563" s="33">
        <v>1.3155806499999001</v>
      </c>
      <c r="I563" s="31">
        <v>1.3746375699993201</v>
      </c>
      <c r="J563" s="33">
        <v>1.6088203880008201</v>
      </c>
      <c r="K563" s="31">
        <v>1.6376316189998701</v>
      </c>
      <c r="L563" s="33">
        <v>2.2266137639999202</v>
      </c>
      <c r="M563" s="31">
        <v>2.2550892720009799</v>
      </c>
      <c r="N563" s="33">
        <v>2.4897909350002001</v>
      </c>
      <c r="O563" s="31">
        <v>2.5288570110005799</v>
      </c>
      <c r="P563" s="33"/>
      <c r="Q563" s="31"/>
      <c r="R563" s="33"/>
      <c r="S563" s="31"/>
      <c r="T563" s="33"/>
      <c r="U563" s="31"/>
      <c r="V563" s="33"/>
      <c r="W563" s="31"/>
      <c r="X563" s="33"/>
      <c r="Y563" s="31"/>
      <c r="Z563" s="33"/>
      <c r="AA563" s="31"/>
      <c r="AB563" s="33"/>
      <c r="AC563" s="31"/>
      <c r="AD563" s="36">
        <f t="shared" si="136"/>
        <v>1.7500381490008279</v>
      </c>
      <c r="AE563" s="44">
        <f t="shared" si="131"/>
        <v>0.22392797199971892</v>
      </c>
      <c r="AF563" s="44">
        <f t="shared" si="132"/>
        <v>0.22447733899935018</v>
      </c>
      <c r="AG563" s="44">
        <f t="shared" si="133"/>
        <v>0.23418281800149998</v>
      </c>
      <c r="AH563" s="44">
        <f t="shared" si="134"/>
        <v>0.58898214500005008</v>
      </c>
      <c r="AI563" s="44">
        <f t="shared" si="135"/>
        <v>0.23470166299922024</v>
      </c>
      <c r="AJ563" s="46">
        <f>V694-U694</f>
        <v>0.35485685799995004</v>
      </c>
      <c r="AK563" s="31"/>
      <c r="AL563" s="47">
        <f t="shared" si="137"/>
        <v>3.8974515000518961E-2</v>
      </c>
      <c r="AM563" s="47">
        <f t="shared" si="138"/>
        <v>4.9381962000559998E-2</v>
      </c>
      <c r="AN563" s="47">
        <f t="shared" si="139"/>
        <v>5.9056919999419977E-2</v>
      </c>
      <c r="AO563" s="47">
        <f t="shared" si="140"/>
        <v>2.881123099905003E-2</v>
      </c>
      <c r="AP563" s="47">
        <f t="shared" si="141"/>
        <v>2.8475508001059691E-2</v>
      </c>
      <c r="AQ563" s="47">
        <f t="shared" si="142"/>
        <v>3.9066076000379812E-2</v>
      </c>
      <c r="AR563" s="33"/>
      <c r="AS563" s="31"/>
      <c r="AT563" s="33"/>
      <c r="AU563" s="31"/>
      <c r="AV563" s="33"/>
      <c r="AW563" s="31"/>
      <c r="AX563" s="33"/>
      <c r="AY563" s="31"/>
      <c r="AZ563" s="33"/>
      <c r="BA563" s="31"/>
      <c r="BB563" s="33"/>
      <c r="BC563" s="31"/>
      <c r="BD563" s="33"/>
      <c r="BE563" s="31"/>
    </row>
    <row r="564" spans="1:57" x14ac:dyDescent="0.25">
      <c r="A564" s="8" t="s">
        <v>35</v>
      </c>
      <c r="B564">
        <v>6</v>
      </c>
      <c r="C564">
        <v>197</v>
      </c>
      <c r="D564" s="32">
        <v>0.58626583300065205</v>
      </c>
      <c r="E564" s="30">
        <v>0.62536243000067704</v>
      </c>
      <c r="F564" s="32">
        <v>0.89009614099995804</v>
      </c>
      <c r="G564" s="30">
        <v>0.93926445999932096</v>
      </c>
      <c r="H564" s="32">
        <v>1.1840378470005799</v>
      </c>
      <c r="I564" s="30">
        <v>1.21318480300033</v>
      </c>
      <c r="J564" s="32">
        <v>1.48734930799946</v>
      </c>
      <c r="K564" s="30">
        <v>1.5366091880005099</v>
      </c>
      <c r="L564" s="32">
        <v>2.0546009459994798</v>
      </c>
      <c r="M564" s="30">
        <v>2.09327025899983</v>
      </c>
      <c r="N564" s="32">
        <v>2.30749275299967</v>
      </c>
      <c r="O564" s="30">
        <v>2.34643674700055</v>
      </c>
      <c r="P564" s="32"/>
      <c r="Q564" s="30"/>
      <c r="R564" s="32"/>
      <c r="S564" s="30"/>
      <c r="T564" s="32"/>
      <c r="U564" s="30"/>
      <c r="V564" s="32"/>
      <c r="W564" s="30"/>
      <c r="X564" s="32"/>
      <c r="Y564" s="30"/>
      <c r="Z564" s="32"/>
      <c r="AA564" s="30"/>
      <c r="AB564" s="32"/>
      <c r="AC564" s="30"/>
      <c r="AD564" s="36">
        <f t="shared" si="136"/>
        <v>1.760170913999898</v>
      </c>
      <c r="AE564" s="44">
        <f t="shared" si="131"/>
        <v>0.264733710999281</v>
      </c>
      <c r="AF564" s="44">
        <f t="shared" si="132"/>
        <v>0.24477338700125895</v>
      </c>
      <c r="AG564" s="44">
        <f t="shared" si="133"/>
        <v>0.27416450499912992</v>
      </c>
      <c r="AH564" s="44">
        <f t="shared" si="134"/>
        <v>0.5179917579989699</v>
      </c>
      <c r="AI564" s="44">
        <f t="shared" si="135"/>
        <v>0.21422249399984006</v>
      </c>
      <c r="AJ564" s="46">
        <f>V695-U695</f>
        <v>0.32992315799992999</v>
      </c>
      <c r="AK564" s="30"/>
      <c r="AL564" s="47">
        <f t="shared" si="137"/>
        <v>3.9096597000024991E-2</v>
      </c>
      <c r="AM564" s="47">
        <f t="shared" si="138"/>
        <v>4.9168318999362914E-2</v>
      </c>
      <c r="AN564" s="47">
        <f t="shared" si="139"/>
        <v>2.9146955999750146E-2</v>
      </c>
      <c r="AO564" s="47">
        <f t="shared" si="140"/>
        <v>4.9259880001049972E-2</v>
      </c>
      <c r="AP564" s="47">
        <f t="shared" si="141"/>
        <v>3.8669313000350147E-2</v>
      </c>
      <c r="AQ564" s="47">
        <f t="shared" si="142"/>
        <v>3.894399400088E-2</v>
      </c>
      <c r="AR564" s="32"/>
      <c r="AS564" s="30"/>
      <c r="AT564" s="32"/>
      <c r="AU564" s="30"/>
      <c r="AV564" s="32"/>
      <c r="AW564" s="30"/>
      <c r="AX564" s="32"/>
      <c r="AY564" s="30"/>
      <c r="AZ564" s="32"/>
      <c r="BA564" s="30"/>
      <c r="BB564" s="32"/>
      <c r="BC564" s="30"/>
      <c r="BD564" s="32"/>
      <c r="BE564" s="30"/>
    </row>
    <row r="565" spans="1:57" x14ac:dyDescent="0.25">
      <c r="A565" s="8" t="s">
        <v>35</v>
      </c>
      <c r="B565">
        <v>6</v>
      </c>
      <c r="C565">
        <v>198</v>
      </c>
      <c r="D565" s="33">
        <v>0.58367159900080801</v>
      </c>
      <c r="E565" s="31">
        <v>0.613459484000486</v>
      </c>
      <c r="F565" s="33">
        <v>0.85991149000073996</v>
      </c>
      <c r="G565" s="31">
        <v>0.89574240799993199</v>
      </c>
      <c r="H565" s="33">
        <v>1.13013886699991</v>
      </c>
      <c r="I565" s="31">
        <v>1.1688386990008399</v>
      </c>
      <c r="J565" s="33">
        <v>1.4229513190002701</v>
      </c>
      <c r="K565" s="31">
        <v>1.45197619300051</v>
      </c>
      <c r="L565" s="33">
        <v>1.96145276800052</v>
      </c>
      <c r="M565" s="31">
        <v>1.98901266600114</v>
      </c>
      <c r="N565" s="33">
        <v>2.2224324729995701</v>
      </c>
      <c r="O565" s="31">
        <v>2.2320158689999499</v>
      </c>
      <c r="P565" s="33"/>
      <c r="Q565" s="31"/>
      <c r="R565" s="33"/>
      <c r="S565" s="31"/>
      <c r="T565" s="33"/>
      <c r="U565" s="31"/>
      <c r="V565" s="33"/>
      <c r="W565" s="31"/>
      <c r="X565" s="33"/>
      <c r="Y565" s="31"/>
      <c r="Z565" s="33"/>
      <c r="AA565" s="31"/>
      <c r="AB565" s="33"/>
      <c r="AC565" s="31"/>
      <c r="AD565" s="36">
        <f t="shared" si="136"/>
        <v>1.648344269999142</v>
      </c>
      <c r="AE565" s="44">
        <f t="shared" si="131"/>
        <v>0.24645200600025396</v>
      </c>
      <c r="AF565" s="44">
        <f t="shared" si="132"/>
        <v>0.23439645899997796</v>
      </c>
      <c r="AG565" s="44">
        <f t="shared" si="133"/>
        <v>0.25411261999943013</v>
      </c>
      <c r="AH565" s="44">
        <f t="shared" si="134"/>
        <v>0.50947657500001009</v>
      </c>
      <c r="AI565" s="44">
        <f t="shared" si="135"/>
        <v>0.23341980699843012</v>
      </c>
      <c r="AJ565" s="46">
        <f>V696-U696</f>
        <v>0.33277534599983971</v>
      </c>
      <c r="AK565" s="31"/>
      <c r="AL565" s="47">
        <f t="shared" si="137"/>
        <v>2.9787884999677994E-2</v>
      </c>
      <c r="AM565" s="47">
        <f t="shared" si="138"/>
        <v>3.5830917999192025E-2</v>
      </c>
      <c r="AN565" s="47">
        <f t="shared" si="139"/>
        <v>3.8699832000929968E-2</v>
      </c>
      <c r="AO565" s="47">
        <f t="shared" si="140"/>
        <v>2.9024874000239897E-2</v>
      </c>
      <c r="AP565" s="47">
        <f t="shared" si="141"/>
        <v>2.7559898000619976E-2</v>
      </c>
      <c r="AQ565" s="47">
        <f t="shared" si="142"/>
        <v>9.5833960003797181E-3</v>
      </c>
      <c r="AR565" s="33"/>
      <c r="AS565" s="31"/>
      <c r="AT565" s="33"/>
      <c r="AU565" s="31"/>
      <c r="AV565" s="33"/>
      <c r="AW565" s="31"/>
      <c r="AX565" s="33"/>
      <c r="AY565" s="31"/>
      <c r="AZ565" s="33"/>
      <c r="BA565" s="31"/>
      <c r="BB565" s="33"/>
      <c r="BC565" s="31"/>
      <c r="BD565" s="33"/>
      <c r="BE565" s="31"/>
    </row>
    <row r="566" spans="1:57" x14ac:dyDescent="0.25">
      <c r="A566" s="8" t="s">
        <v>35</v>
      </c>
      <c r="B566">
        <v>6</v>
      </c>
      <c r="C566">
        <v>199</v>
      </c>
      <c r="D566" s="32">
        <v>0.59615443300026505</v>
      </c>
      <c r="E566" s="30">
        <v>0.62682740600030196</v>
      </c>
      <c r="F566" s="32">
        <v>0.86952540699894598</v>
      </c>
      <c r="G566" s="30">
        <v>0.88142835299913702</v>
      </c>
      <c r="H566" s="32">
        <v>1.1231802219990601</v>
      </c>
      <c r="I566" s="30">
        <v>1.1620021359995001</v>
      </c>
      <c r="J566" s="32">
        <v>1.3761025479998299</v>
      </c>
      <c r="K566" s="30">
        <v>1.41495498199947</v>
      </c>
      <c r="L566" s="32">
        <v>1.94341523000002</v>
      </c>
      <c r="M566" s="30">
        <v>1.9820845409994901</v>
      </c>
      <c r="N566" s="32">
        <v>2.1562032660003698</v>
      </c>
      <c r="O566" s="30">
        <v>2.18629635300021</v>
      </c>
      <c r="P566" s="32"/>
      <c r="Q566" s="30"/>
      <c r="R566" s="32"/>
      <c r="S566" s="30"/>
      <c r="T566" s="32"/>
      <c r="U566" s="30"/>
      <c r="V566" s="32"/>
      <c r="W566" s="30"/>
      <c r="X566" s="32"/>
      <c r="Y566" s="30"/>
      <c r="Z566" s="32"/>
      <c r="AA566" s="30"/>
      <c r="AB566" s="32"/>
      <c r="AC566" s="30"/>
      <c r="AD566" s="36">
        <f t="shared" si="136"/>
        <v>1.5901419199999449</v>
      </c>
      <c r="AE566" s="44">
        <f t="shared" si="131"/>
        <v>0.24269800099864403</v>
      </c>
      <c r="AF566" s="44">
        <f t="shared" si="132"/>
        <v>0.24175186899992307</v>
      </c>
      <c r="AG566" s="44">
        <f t="shared" si="133"/>
        <v>0.21410041200032981</v>
      </c>
      <c r="AH566" s="44">
        <f t="shared" si="134"/>
        <v>0.52846024800055003</v>
      </c>
      <c r="AI566" s="44">
        <f t="shared" si="135"/>
        <v>0.17411872500087977</v>
      </c>
      <c r="AJ566" s="46">
        <f>V697-U697</f>
        <v>0.38005248500029998</v>
      </c>
      <c r="AK566" s="30"/>
      <c r="AL566" s="47">
        <f t="shared" si="137"/>
        <v>3.0672973000036907E-2</v>
      </c>
      <c r="AM566" s="47">
        <f t="shared" si="138"/>
        <v>1.1902946000191039E-2</v>
      </c>
      <c r="AN566" s="47">
        <f t="shared" si="139"/>
        <v>3.8821914000439994E-2</v>
      </c>
      <c r="AO566" s="47">
        <f t="shared" si="140"/>
        <v>3.8852433999640112E-2</v>
      </c>
      <c r="AP566" s="47">
        <f t="shared" si="141"/>
        <v>3.8669310999470019E-2</v>
      </c>
      <c r="AQ566" s="47">
        <f t="shared" si="142"/>
        <v>3.0093086999840146E-2</v>
      </c>
      <c r="AR566" s="32"/>
      <c r="AS566" s="30"/>
      <c r="AT566" s="32"/>
      <c r="AU566" s="30"/>
      <c r="AV566" s="32"/>
      <c r="AW566" s="30"/>
      <c r="AX566" s="32"/>
      <c r="AY566" s="30"/>
      <c r="AZ566" s="32"/>
      <c r="BA566" s="30"/>
      <c r="BB566" s="32"/>
      <c r="BC566" s="30"/>
      <c r="BD566" s="32"/>
      <c r="BE566" s="30"/>
    </row>
    <row r="567" spans="1:57" x14ac:dyDescent="0.25">
      <c r="A567" s="8" t="s">
        <v>35</v>
      </c>
      <c r="B567">
        <v>6</v>
      </c>
      <c r="C567">
        <v>200</v>
      </c>
      <c r="D567" s="33">
        <v>0.58510605899937196</v>
      </c>
      <c r="E567" s="31">
        <v>0.63403021500016599</v>
      </c>
      <c r="F567" s="33">
        <v>0.86842667600103596</v>
      </c>
      <c r="G567" s="31">
        <v>0.89693270300085703</v>
      </c>
      <c r="H567" s="33">
        <v>1.1520219739995801</v>
      </c>
      <c r="I567" s="31">
        <v>1.1602624740007701</v>
      </c>
      <c r="J567" s="33">
        <v>1.44535327300036</v>
      </c>
      <c r="K567" s="31">
        <v>1.4844803910000299</v>
      </c>
      <c r="L567" s="33">
        <v>2.01275751700086</v>
      </c>
      <c r="M567" s="31">
        <v>2.0719059969996998</v>
      </c>
      <c r="N567" s="33">
        <v>2.2756905229998599</v>
      </c>
      <c r="O567" s="31">
        <v>2.2943079520009602</v>
      </c>
      <c r="P567" s="33"/>
      <c r="Q567" s="31"/>
      <c r="R567" s="33"/>
      <c r="S567" s="31"/>
      <c r="T567" s="33"/>
      <c r="U567" s="31"/>
      <c r="V567" s="33"/>
      <c r="W567" s="31"/>
      <c r="X567" s="33"/>
      <c r="Y567" s="31"/>
      <c r="Z567" s="33"/>
      <c r="AA567" s="31"/>
      <c r="AB567" s="33"/>
      <c r="AC567" s="31"/>
      <c r="AD567" s="36">
        <f t="shared" si="136"/>
        <v>1.7092018930015882</v>
      </c>
      <c r="AE567" s="44">
        <f t="shared" si="131"/>
        <v>0.23439646100086997</v>
      </c>
      <c r="AF567" s="44">
        <f t="shared" si="132"/>
        <v>0.25508927099872303</v>
      </c>
      <c r="AG567" s="44">
        <f t="shared" si="133"/>
        <v>0.28509079899958989</v>
      </c>
      <c r="AH567" s="44">
        <f t="shared" si="134"/>
        <v>0.5282771260008301</v>
      </c>
      <c r="AI567" s="44">
        <f t="shared" si="135"/>
        <v>0.20378452600016006</v>
      </c>
      <c r="AJ567" s="46">
        <f>V698-U698</f>
        <v>0.34238227299965018</v>
      </c>
      <c r="AK567" s="31"/>
      <c r="AL567" s="47">
        <f t="shared" si="137"/>
        <v>4.8924156000794028E-2</v>
      </c>
      <c r="AM567" s="47">
        <f t="shared" si="138"/>
        <v>2.8506026999821077E-2</v>
      </c>
      <c r="AN567" s="47">
        <f t="shared" si="139"/>
        <v>8.240500001190032E-3</v>
      </c>
      <c r="AO567" s="47">
        <f t="shared" si="140"/>
        <v>3.9127117999669947E-2</v>
      </c>
      <c r="AP567" s="47">
        <f t="shared" si="141"/>
        <v>5.9148479998839765E-2</v>
      </c>
      <c r="AQ567" s="47">
        <f t="shared" si="142"/>
        <v>1.8617429001100305E-2</v>
      </c>
      <c r="AR567" s="33"/>
      <c r="AS567" s="31"/>
      <c r="AT567" s="33"/>
      <c r="AU567" s="31"/>
      <c r="AV567" s="33"/>
      <c r="AW567" s="31"/>
      <c r="AX567" s="33"/>
      <c r="AY567" s="31"/>
      <c r="AZ567" s="33"/>
      <c r="BA567" s="31"/>
      <c r="BB567" s="33"/>
      <c r="BC567" s="31"/>
      <c r="BD567" s="33"/>
      <c r="BE567" s="31"/>
    </row>
    <row r="568" spans="1:57" x14ac:dyDescent="0.25">
      <c r="A568" s="8" t="s">
        <v>35</v>
      </c>
      <c r="B568">
        <v>6</v>
      </c>
      <c r="C568">
        <v>201</v>
      </c>
      <c r="D568" s="32">
        <v>0.55641690800075505</v>
      </c>
      <c r="E568" s="30">
        <v>0.60518846200102405</v>
      </c>
      <c r="F568" s="32">
        <v>0.83909659600067199</v>
      </c>
      <c r="G568" s="30">
        <v>0.847825422000823</v>
      </c>
      <c r="H568" s="32">
        <v>1.1049900810012301</v>
      </c>
      <c r="I568" s="30">
        <v>1.15177781100101</v>
      </c>
      <c r="J568" s="32">
        <v>1.3961544320009101</v>
      </c>
      <c r="K568" s="30">
        <v>1.41556538999975</v>
      </c>
      <c r="L568" s="32">
        <v>1.9329772609999001</v>
      </c>
      <c r="M568" s="30">
        <v>1.98220662200037</v>
      </c>
      <c r="N568" s="32">
        <v>2.22640012100055</v>
      </c>
      <c r="O568" s="30">
        <v>2.24520067100093</v>
      </c>
      <c r="P568" s="32"/>
      <c r="Q568" s="30"/>
      <c r="R568" s="32"/>
      <c r="S568" s="30"/>
      <c r="T568" s="32"/>
      <c r="U568" s="30"/>
      <c r="V568" s="32"/>
      <c r="W568" s="30"/>
      <c r="X568" s="32"/>
      <c r="Y568" s="30"/>
      <c r="Z568" s="32"/>
      <c r="AA568" s="30"/>
      <c r="AB568" s="32"/>
      <c r="AC568" s="30"/>
      <c r="AD568" s="36">
        <f t="shared" si="136"/>
        <v>1.688783763000175</v>
      </c>
      <c r="AE568" s="44">
        <f t="shared" si="131"/>
        <v>0.23390813399964794</v>
      </c>
      <c r="AF568" s="44">
        <f t="shared" si="132"/>
        <v>0.25716465900040708</v>
      </c>
      <c r="AG568" s="44">
        <f t="shared" si="133"/>
        <v>0.2443766209999001</v>
      </c>
      <c r="AH568" s="44">
        <f t="shared" si="134"/>
        <v>0.51741187100015007</v>
      </c>
      <c r="AI568" s="44">
        <f t="shared" si="135"/>
        <v>0.24419349900017995</v>
      </c>
      <c r="AJ568" s="46">
        <f>V699-U699</f>
        <v>0.34383925299971008</v>
      </c>
      <c r="AK568" s="30"/>
      <c r="AL568" s="47">
        <f t="shared" si="137"/>
        <v>4.8771554000269002E-2</v>
      </c>
      <c r="AM568" s="47">
        <f t="shared" si="138"/>
        <v>8.7288260001510132E-3</v>
      </c>
      <c r="AN568" s="47">
        <f t="shared" si="139"/>
        <v>4.678772999977987E-2</v>
      </c>
      <c r="AO568" s="47">
        <f t="shared" si="140"/>
        <v>1.9410957998839962E-2</v>
      </c>
      <c r="AP568" s="47">
        <f t="shared" si="141"/>
        <v>4.9229361000469929E-2</v>
      </c>
      <c r="AQ568" s="47">
        <f t="shared" si="142"/>
        <v>1.8800550000380056E-2</v>
      </c>
      <c r="AR568" s="32"/>
      <c r="AS568" s="30"/>
      <c r="AT568" s="32"/>
      <c r="AU568" s="30"/>
      <c r="AV568" s="32"/>
      <c r="AW568" s="30"/>
      <c r="AX568" s="32"/>
      <c r="AY568" s="30"/>
      <c r="AZ568" s="32"/>
      <c r="BA568" s="30"/>
      <c r="BB568" s="32"/>
      <c r="BC568" s="30"/>
      <c r="BD568" s="32"/>
      <c r="BE568" s="30"/>
    </row>
    <row r="569" spans="1:57" x14ac:dyDescent="0.25">
      <c r="A569" s="8" t="s">
        <v>35</v>
      </c>
      <c r="B569">
        <v>6</v>
      </c>
      <c r="C569">
        <v>202</v>
      </c>
      <c r="D569" s="33">
        <v>0.64730657699874405</v>
      </c>
      <c r="E569" s="31">
        <v>0.67648405299951198</v>
      </c>
      <c r="F569" s="33">
        <v>0.86986113199964099</v>
      </c>
      <c r="G569" s="31">
        <v>0.92931481800042004</v>
      </c>
      <c r="H569" s="33">
        <v>1.1836716010002399</v>
      </c>
      <c r="I569" s="31">
        <v>1.23293148199991</v>
      </c>
      <c r="J569" s="33">
        <v>1.48741034599879</v>
      </c>
      <c r="K569" s="31">
        <v>1.5265374629998401</v>
      </c>
      <c r="L569" s="33">
        <v>2.07492751399877</v>
      </c>
      <c r="M569" s="31">
        <v>2.1138409880004398</v>
      </c>
      <c r="N569" s="33">
        <v>2.3075232720002501</v>
      </c>
      <c r="O569" s="31">
        <v>2.3568136729991198</v>
      </c>
      <c r="P569" s="33"/>
      <c r="Q569" s="31"/>
      <c r="R569" s="33"/>
      <c r="S569" s="31"/>
      <c r="T569" s="33"/>
      <c r="U569" s="31"/>
      <c r="V569" s="33"/>
      <c r="W569" s="31"/>
      <c r="X569" s="33"/>
      <c r="Y569" s="31"/>
      <c r="Z569" s="33"/>
      <c r="AA569" s="31"/>
      <c r="AB569" s="33"/>
      <c r="AC569" s="31"/>
      <c r="AD569" s="36">
        <f t="shared" si="136"/>
        <v>1.7095070960003758</v>
      </c>
      <c r="AE569" s="44">
        <f t="shared" si="131"/>
        <v>0.19337707900012902</v>
      </c>
      <c r="AF569" s="44">
        <f t="shared" si="132"/>
        <v>0.2543567829998199</v>
      </c>
      <c r="AG569" s="44">
        <f t="shared" si="133"/>
        <v>0.25447886399887998</v>
      </c>
      <c r="AH569" s="44">
        <f t="shared" si="134"/>
        <v>0.5483900509989299</v>
      </c>
      <c r="AI569" s="44">
        <f t="shared" si="135"/>
        <v>0.19368228399981025</v>
      </c>
      <c r="AJ569" s="46">
        <f>V700-U700</f>
        <v>0.37626956900020936</v>
      </c>
      <c r="AK569" s="31"/>
      <c r="AL569" s="47">
        <f t="shared" si="137"/>
        <v>2.9177476000767921E-2</v>
      </c>
      <c r="AM569" s="47">
        <f t="shared" si="138"/>
        <v>5.9453686000779049E-2</v>
      </c>
      <c r="AN569" s="47">
        <f t="shared" si="139"/>
        <v>4.9259880999670047E-2</v>
      </c>
      <c r="AO569" s="47">
        <f t="shared" si="140"/>
        <v>3.9127117001050093E-2</v>
      </c>
      <c r="AP569" s="47">
        <f t="shared" si="141"/>
        <v>3.891347400166989E-2</v>
      </c>
      <c r="AQ569" s="47">
        <f t="shared" si="142"/>
        <v>4.9290400998869721E-2</v>
      </c>
      <c r="AR569" s="33"/>
      <c r="AS569" s="31"/>
      <c r="AT569" s="33"/>
      <c r="AU569" s="31"/>
      <c r="AV569" s="33"/>
      <c r="AW569" s="31"/>
      <c r="AX569" s="33"/>
      <c r="AY569" s="31"/>
      <c r="AZ569" s="33"/>
      <c r="BA569" s="31"/>
      <c r="BB569" s="33"/>
      <c r="BC569" s="31"/>
      <c r="BD569" s="33"/>
      <c r="BE569" s="31"/>
    </row>
    <row r="570" spans="1:57" x14ac:dyDescent="0.25">
      <c r="A570" s="8" t="s">
        <v>35</v>
      </c>
      <c r="B570">
        <v>6</v>
      </c>
      <c r="C570">
        <v>203</v>
      </c>
      <c r="D570" s="32">
        <v>0.677186023000103</v>
      </c>
      <c r="E570" s="30">
        <v>0.71616053799880297</v>
      </c>
      <c r="F570" s="32">
        <v>0.93013886799962997</v>
      </c>
      <c r="G570" s="30">
        <v>0.95913322299929804</v>
      </c>
      <c r="H570" s="32">
        <v>1.1936822829993601</v>
      </c>
      <c r="I570" s="30">
        <v>1.23277887999938</v>
      </c>
      <c r="J570" s="32">
        <v>1.46848771499935</v>
      </c>
      <c r="K570" s="30">
        <v>1.5059056919999401</v>
      </c>
      <c r="L570" s="32">
        <v>2.0033877609985198</v>
      </c>
      <c r="M570" s="30">
        <v>2.0321989929998301</v>
      </c>
      <c r="N570" s="32">
        <v>2.2261864809988698</v>
      </c>
      <c r="O570" s="30">
        <v>2.2753853199992502</v>
      </c>
      <c r="P570" s="32"/>
      <c r="Q570" s="30"/>
      <c r="R570" s="32"/>
      <c r="S570" s="30"/>
      <c r="T570" s="32"/>
      <c r="U570" s="30"/>
      <c r="V570" s="32"/>
      <c r="W570" s="30"/>
      <c r="X570" s="32"/>
      <c r="Y570" s="30"/>
      <c r="Z570" s="32"/>
      <c r="AA570" s="30"/>
      <c r="AB570" s="32"/>
      <c r="AC570" s="30"/>
      <c r="AD570" s="36">
        <f t="shared" si="136"/>
        <v>1.5981992969991472</v>
      </c>
      <c r="AE570" s="44">
        <f t="shared" si="131"/>
        <v>0.213978330000827</v>
      </c>
      <c r="AF570" s="44">
        <f t="shared" si="132"/>
        <v>0.23454906000006204</v>
      </c>
      <c r="AG570" s="44">
        <f t="shared" si="133"/>
        <v>0.23570883499997008</v>
      </c>
      <c r="AH570" s="44">
        <f t="shared" si="134"/>
        <v>0.49748206899857972</v>
      </c>
      <c r="AI570" s="44">
        <f t="shared" si="135"/>
        <v>0.19398748799903975</v>
      </c>
      <c r="AJ570" s="46">
        <f>V701-U701</f>
        <v>0.36142154600020016</v>
      </c>
      <c r="AK570" s="30"/>
      <c r="AL570" s="47">
        <f t="shared" si="137"/>
        <v>3.8974514998699972E-2</v>
      </c>
      <c r="AM570" s="47">
        <f t="shared" si="138"/>
        <v>2.8994354999668071E-2</v>
      </c>
      <c r="AN570" s="47">
        <f t="shared" si="139"/>
        <v>3.9096597000019884E-2</v>
      </c>
      <c r="AO570" s="47">
        <f t="shared" si="140"/>
        <v>3.7417977000590019E-2</v>
      </c>
      <c r="AP570" s="47">
        <f t="shared" si="141"/>
        <v>2.8811232001310305E-2</v>
      </c>
      <c r="AQ570" s="47">
        <f t="shared" si="142"/>
        <v>4.9198839000380357E-2</v>
      </c>
      <c r="AR570" s="32"/>
      <c r="AS570" s="30"/>
      <c r="AT570" s="32"/>
      <c r="AU570" s="30"/>
      <c r="AV570" s="32"/>
      <c r="AW570" s="30"/>
      <c r="AX570" s="32"/>
      <c r="AY570" s="30"/>
      <c r="AZ570" s="32"/>
      <c r="BA570" s="30"/>
      <c r="BB570" s="32"/>
      <c r="BC570" s="30"/>
      <c r="BD570" s="32"/>
      <c r="BE570" s="30"/>
    </row>
    <row r="571" spans="1:57" s="2" customFormat="1" x14ac:dyDescent="0.25">
      <c r="A571" s="10" t="s">
        <v>35</v>
      </c>
      <c r="B571" s="2">
        <v>6</v>
      </c>
      <c r="C571" s="2">
        <v>204</v>
      </c>
      <c r="D571" s="33">
        <v>14.2480390649998</v>
      </c>
      <c r="E571" s="31">
        <v>14.331146037999099</v>
      </c>
      <c r="F571" s="33">
        <v>14.494277427998799</v>
      </c>
      <c r="G571" s="31">
        <v>14.574118721999101</v>
      </c>
      <c r="H571" s="33">
        <v>14.798199296999799</v>
      </c>
      <c r="I571" s="31">
        <v>14.8472455350001</v>
      </c>
      <c r="J571" s="33">
        <v>15.0834426950004</v>
      </c>
      <c r="K571" s="31">
        <v>15.140820995999</v>
      </c>
      <c r="L571" s="33">
        <v>15.750099189999601</v>
      </c>
      <c r="M571" s="31">
        <v>15.839401797999001</v>
      </c>
      <c r="N571" s="33">
        <v>15.9724401019993</v>
      </c>
      <c r="O571" s="31">
        <v>16.0418434279999</v>
      </c>
      <c r="P571" s="33"/>
      <c r="Q571" s="31"/>
      <c r="R571" s="33"/>
      <c r="S571" s="31"/>
      <c r="T571" s="33"/>
      <c r="U571" s="31"/>
      <c r="V571" s="33"/>
      <c r="W571" s="31"/>
      <c r="X571" s="33"/>
      <c r="Y571" s="31"/>
      <c r="Z571" s="33"/>
      <c r="AA571" s="31"/>
      <c r="AB571" s="33"/>
      <c r="AC571" s="31"/>
      <c r="AD571" s="36">
        <f t="shared" si="136"/>
        <v>1.7938043630001008</v>
      </c>
      <c r="AE571" s="44">
        <f t="shared" si="131"/>
        <v>0.1631313899997</v>
      </c>
      <c r="AF571" s="44">
        <f t="shared" si="132"/>
        <v>0.22408057500069845</v>
      </c>
      <c r="AG571" s="44">
        <f t="shared" si="133"/>
        <v>0.23619716000029989</v>
      </c>
      <c r="AH571" s="44">
        <f t="shared" si="134"/>
        <v>0.60927819400060024</v>
      </c>
      <c r="AI571" s="44">
        <f t="shared" si="135"/>
        <v>0.13303830400029959</v>
      </c>
      <c r="AJ571" s="46">
        <f>V702-U702</f>
        <v>0.40477358200041991</v>
      </c>
      <c r="AK571" s="31"/>
      <c r="AL571" s="47">
        <f t="shared" si="137"/>
        <v>8.31069729992997E-2</v>
      </c>
      <c r="AM571" s="47">
        <f t="shared" si="138"/>
        <v>7.9841294000301488E-2</v>
      </c>
      <c r="AN571" s="47">
        <f t="shared" si="139"/>
        <v>4.9046238000300946E-2</v>
      </c>
      <c r="AO571" s="47">
        <f t="shared" si="140"/>
        <v>5.7378300998600196E-2</v>
      </c>
      <c r="AP571" s="47">
        <f t="shared" si="141"/>
        <v>8.9302607999400152E-2</v>
      </c>
      <c r="AQ571" s="47">
        <f t="shared" si="142"/>
        <v>6.9403326000600174E-2</v>
      </c>
      <c r="AR571" s="33"/>
      <c r="AS571" s="31"/>
      <c r="AT571" s="33"/>
      <c r="AU571" s="31"/>
      <c r="AV571" s="33"/>
      <c r="AW571" s="31"/>
      <c r="AX571" s="33"/>
      <c r="AY571" s="31"/>
      <c r="AZ571" s="33"/>
      <c r="BA571" s="31"/>
      <c r="BB571" s="33"/>
      <c r="BC571" s="31"/>
      <c r="BD571" s="33"/>
      <c r="BE571" s="31"/>
    </row>
    <row r="572" spans="1:57" s="2" customFormat="1" x14ac:dyDescent="0.25">
      <c r="A572" s="10" t="s">
        <v>35</v>
      </c>
      <c r="B572" s="2">
        <v>6</v>
      </c>
      <c r="C572" s="2">
        <v>205</v>
      </c>
      <c r="D572" s="32">
        <v>1.18358003899993</v>
      </c>
      <c r="E572" s="30">
        <v>1.2531359679996901</v>
      </c>
      <c r="F572" s="32">
        <v>1.4164504809996199</v>
      </c>
      <c r="G572" s="30">
        <v>1.47581260399965</v>
      </c>
      <c r="H572" s="32">
        <v>1.64935144300034</v>
      </c>
      <c r="I572" s="30">
        <v>1.7290096139986399</v>
      </c>
      <c r="J572" s="32">
        <v>1.92440103899934</v>
      </c>
      <c r="K572" s="30">
        <v>1.99215626499972</v>
      </c>
      <c r="L572" s="32">
        <v>2.4795055689992198</v>
      </c>
      <c r="M572" s="30">
        <v>2.54930566300026</v>
      </c>
      <c r="N572" s="32">
        <v>2.6820082399990399</v>
      </c>
      <c r="O572" s="30">
        <v>2.7415229649996</v>
      </c>
      <c r="P572" s="32"/>
      <c r="Q572" s="30"/>
      <c r="R572" s="32"/>
      <c r="S572" s="30"/>
      <c r="T572" s="32"/>
      <c r="U572" s="30"/>
      <c r="V572" s="32"/>
      <c r="W572" s="30"/>
      <c r="X572" s="32"/>
      <c r="Y572" s="30"/>
      <c r="Z572" s="32"/>
      <c r="AA572" s="30"/>
      <c r="AB572" s="32"/>
      <c r="AC572" s="30"/>
      <c r="AD572" s="36">
        <f t="shared" si="136"/>
        <v>1.55794292599967</v>
      </c>
      <c r="AE572" s="44">
        <f t="shared" si="131"/>
        <v>0.16331451299992983</v>
      </c>
      <c r="AF572" s="44">
        <f t="shared" si="132"/>
        <v>0.17353883900069</v>
      </c>
      <c r="AG572" s="44">
        <f t="shared" si="133"/>
        <v>0.19539142500070006</v>
      </c>
      <c r="AH572" s="44">
        <f t="shared" si="134"/>
        <v>0.48734930399949983</v>
      </c>
      <c r="AI572" s="44">
        <f t="shared" si="135"/>
        <v>0.13270257699877996</v>
      </c>
      <c r="AJ572" s="46">
        <f>V703-U703</f>
        <v>0.40626071700035027</v>
      </c>
      <c r="AK572" s="30"/>
      <c r="AL572" s="47">
        <f t="shared" si="137"/>
        <v>6.9555928999760042E-2</v>
      </c>
      <c r="AM572" s="47">
        <f t="shared" si="138"/>
        <v>5.9362123000030076E-2</v>
      </c>
      <c r="AN572" s="47">
        <f t="shared" si="139"/>
        <v>7.9658170998299971E-2</v>
      </c>
      <c r="AO572" s="47">
        <f t="shared" si="140"/>
        <v>6.7755226000379976E-2</v>
      </c>
      <c r="AP572" s="47">
        <f t="shared" si="141"/>
        <v>6.9800094001040147E-2</v>
      </c>
      <c r="AQ572" s="47">
        <f t="shared" si="142"/>
        <v>5.9514725000560098E-2</v>
      </c>
      <c r="AR572" s="32"/>
      <c r="AS572" s="30"/>
      <c r="AT572" s="32"/>
      <c r="AU572" s="30"/>
      <c r="AV572" s="32"/>
      <c r="AW572" s="30"/>
      <c r="AX572" s="32"/>
      <c r="AY572" s="30"/>
      <c r="AZ572" s="32"/>
      <c r="BA572" s="30"/>
      <c r="BB572" s="32"/>
      <c r="BC572" s="30"/>
      <c r="BD572" s="32"/>
      <c r="BE572" s="30"/>
    </row>
    <row r="573" spans="1:57" s="2" customFormat="1" x14ac:dyDescent="0.25">
      <c r="A573" s="10" t="s">
        <v>35</v>
      </c>
      <c r="B573" s="2">
        <v>6</v>
      </c>
      <c r="C573" s="2">
        <v>206</v>
      </c>
      <c r="D573" s="33">
        <v>0.60595147200001498</v>
      </c>
      <c r="E573" s="31">
        <v>0.68582328799857295</v>
      </c>
      <c r="F573" s="33">
        <v>0.87953609099895402</v>
      </c>
      <c r="G573" s="31">
        <v>0.93871509199925596</v>
      </c>
      <c r="H573" s="33">
        <v>1.1629787879992299</v>
      </c>
      <c r="I573" s="31">
        <v>1.2221577909985999</v>
      </c>
      <c r="J573" s="33">
        <v>1.4462994049990801</v>
      </c>
      <c r="K573" s="31">
        <v>1.5158858539998601</v>
      </c>
      <c r="L573" s="33">
        <v>2.08444986999893</v>
      </c>
      <c r="M573" s="31">
        <v>2.1638638789990998</v>
      </c>
      <c r="N573" s="33">
        <v>2.3070044259984499</v>
      </c>
      <c r="O573" s="31">
        <v>2.3667022739991799</v>
      </c>
      <c r="P573" s="33"/>
      <c r="Q573" s="31"/>
      <c r="R573" s="33"/>
      <c r="S573" s="31"/>
      <c r="T573" s="33"/>
      <c r="U573" s="31"/>
      <c r="V573" s="33"/>
      <c r="W573" s="31"/>
      <c r="X573" s="33"/>
      <c r="Y573" s="31"/>
      <c r="Z573" s="33"/>
      <c r="AA573" s="31"/>
      <c r="AB573" s="33"/>
      <c r="AC573" s="31"/>
      <c r="AD573" s="36">
        <f t="shared" si="136"/>
        <v>1.7607508019991649</v>
      </c>
      <c r="AE573" s="44">
        <f t="shared" si="131"/>
        <v>0.19371280300038107</v>
      </c>
      <c r="AF573" s="44">
        <f t="shared" si="132"/>
        <v>0.22426369599997398</v>
      </c>
      <c r="AG573" s="44">
        <f t="shared" si="133"/>
        <v>0.22414161400048016</v>
      </c>
      <c r="AH573" s="44">
        <f t="shared" si="134"/>
        <v>0.56856401599906992</v>
      </c>
      <c r="AI573" s="44">
        <f t="shared" si="135"/>
        <v>0.14314054699935008</v>
      </c>
      <c r="AJ573" s="46">
        <f>V704-U704</f>
        <v>0.43780509599992001</v>
      </c>
      <c r="AK573" s="31"/>
      <c r="AL573" s="47">
        <f t="shared" si="137"/>
        <v>7.9871815998557971E-2</v>
      </c>
      <c r="AM573" s="47">
        <f t="shared" si="138"/>
        <v>5.9179001000301934E-2</v>
      </c>
      <c r="AN573" s="47">
        <f t="shared" si="139"/>
        <v>5.9179002999369956E-2</v>
      </c>
      <c r="AO573" s="47">
        <f t="shared" si="140"/>
        <v>6.9586449000780037E-2</v>
      </c>
      <c r="AP573" s="47">
        <f t="shared" si="141"/>
        <v>7.9414009000169816E-2</v>
      </c>
      <c r="AQ573" s="47">
        <f t="shared" si="142"/>
        <v>5.9697848000729969E-2</v>
      </c>
      <c r="AR573" s="33"/>
      <c r="AS573" s="31"/>
      <c r="AT573" s="33"/>
      <c r="AU573" s="31"/>
      <c r="AV573" s="33"/>
      <c r="AW573" s="31"/>
      <c r="AX573" s="33"/>
      <c r="AY573" s="31"/>
      <c r="AZ573" s="33"/>
      <c r="BA573" s="31"/>
      <c r="BB573" s="33"/>
      <c r="BC573" s="31"/>
      <c r="BD573" s="33"/>
      <c r="BE573" s="31"/>
    </row>
    <row r="574" spans="1:57" s="2" customFormat="1" x14ac:dyDescent="0.25">
      <c r="A574" s="10" t="s">
        <v>35</v>
      </c>
      <c r="B574" s="2">
        <v>6</v>
      </c>
      <c r="C574" s="2">
        <v>207</v>
      </c>
      <c r="D574" s="32">
        <v>0.79734472800009804</v>
      </c>
      <c r="E574" s="30">
        <v>0.85643216800053701</v>
      </c>
      <c r="F574" s="32">
        <v>1.0603998169990501</v>
      </c>
      <c r="G574" s="30">
        <v>1.13999694799895</v>
      </c>
      <c r="H574" s="32">
        <v>1.37448496899924</v>
      </c>
      <c r="I574" s="30">
        <v>1.43384709299971</v>
      </c>
      <c r="J574" s="32">
        <v>1.68835647800005</v>
      </c>
      <c r="K574" s="30">
        <v>1.74771860200053</v>
      </c>
      <c r="L574" s="32">
        <v>2.3266900649996298</v>
      </c>
      <c r="M574" s="30">
        <v>2.3956966269997699</v>
      </c>
      <c r="N574" s="32">
        <v>2.5605981999997298</v>
      </c>
      <c r="O574" s="30">
        <v>2.6081794599995098</v>
      </c>
      <c r="P574" s="32"/>
      <c r="Q574" s="30"/>
      <c r="R574" s="32"/>
      <c r="S574" s="30"/>
      <c r="T574" s="32"/>
      <c r="U574" s="30"/>
      <c r="V574" s="32"/>
      <c r="W574" s="30"/>
      <c r="X574" s="32"/>
      <c r="Y574" s="30"/>
      <c r="Z574" s="32"/>
      <c r="AA574" s="30"/>
      <c r="AB574" s="32"/>
      <c r="AC574" s="30"/>
      <c r="AD574" s="36">
        <f t="shared" si="136"/>
        <v>1.8108347319994118</v>
      </c>
      <c r="AE574" s="44">
        <f t="shared" si="131"/>
        <v>0.20396764899851305</v>
      </c>
      <c r="AF574" s="44">
        <f t="shared" si="132"/>
        <v>0.23448802100028998</v>
      </c>
      <c r="AG574" s="44">
        <f t="shared" si="133"/>
        <v>0.25450938500033993</v>
      </c>
      <c r="AH574" s="44">
        <f t="shared" si="134"/>
        <v>0.57897146299909985</v>
      </c>
      <c r="AI574" s="44">
        <f t="shared" si="135"/>
        <v>0.16490157299995989</v>
      </c>
      <c r="AJ574" s="46">
        <f>V705-U705</f>
        <v>0.39929503999975013</v>
      </c>
      <c r="AK574" s="30"/>
      <c r="AL574" s="47">
        <f t="shared" si="137"/>
        <v>5.9087440000438973E-2</v>
      </c>
      <c r="AM574" s="47">
        <f t="shared" si="138"/>
        <v>7.9597130999899957E-2</v>
      </c>
      <c r="AN574" s="47">
        <f t="shared" si="139"/>
        <v>5.9362124000470029E-2</v>
      </c>
      <c r="AO574" s="47">
        <f t="shared" si="140"/>
        <v>5.9362124000480021E-2</v>
      </c>
      <c r="AP574" s="47">
        <f t="shared" si="141"/>
        <v>6.9006562000140104E-2</v>
      </c>
      <c r="AQ574" s="47">
        <f t="shared" si="142"/>
        <v>4.7581259999780023E-2</v>
      </c>
      <c r="AR574" s="32"/>
      <c r="AS574" s="30"/>
      <c r="AT574" s="32"/>
      <c r="AU574" s="30"/>
      <c r="AV574" s="32"/>
      <c r="AW574" s="30"/>
      <c r="AX574" s="32"/>
      <c r="AY574" s="30"/>
      <c r="AZ574" s="32"/>
      <c r="BA574" s="30"/>
      <c r="BB574" s="32"/>
      <c r="BC574" s="30"/>
      <c r="BD574" s="32"/>
      <c r="BE574" s="30"/>
    </row>
    <row r="575" spans="1:57" s="2" customFormat="1" x14ac:dyDescent="0.25">
      <c r="A575" s="10" t="s">
        <v>35</v>
      </c>
      <c r="B575" s="2">
        <v>6</v>
      </c>
      <c r="C575" s="2">
        <v>208</v>
      </c>
      <c r="D575" s="33">
        <v>0.73761636000017405</v>
      </c>
      <c r="E575" s="31">
        <v>0.81709140800012303</v>
      </c>
      <c r="F575" s="33">
        <v>0.99078284700044605</v>
      </c>
      <c r="G575" s="31">
        <v>1.0600335729996</v>
      </c>
      <c r="H575" s="33">
        <v>1.2846635120004</v>
      </c>
      <c r="I575" s="31">
        <v>1.34387303599942</v>
      </c>
      <c r="J575" s="33">
        <v>1.5272699519991799</v>
      </c>
      <c r="K575" s="31">
        <v>1.6069281239997499</v>
      </c>
      <c r="L575" s="33">
        <v>2.1248893629999599</v>
      </c>
      <c r="M575" s="31">
        <v>2.1943537320002999</v>
      </c>
      <c r="N575" s="33">
        <v>2.3372195930005502</v>
      </c>
      <c r="O575" s="31">
        <v>2.4067144809996499</v>
      </c>
      <c r="P575" s="33"/>
      <c r="Q575" s="31"/>
      <c r="R575" s="33"/>
      <c r="S575" s="31"/>
      <c r="T575" s="33"/>
      <c r="U575" s="31"/>
      <c r="V575" s="33"/>
      <c r="W575" s="31"/>
      <c r="X575" s="33"/>
      <c r="Y575" s="31"/>
      <c r="Z575" s="33"/>
      <c r="AA575" s="31"/>
      <c r="AB575" s="33"/>
      <c r="AC575" s="31"/>
      <c r="AD575" s="36">
        <f t="shared" si="136"/>
        <v>1.6690981209994757</v>
      </c>
      <c r="AE575" s="44">
        <f t="shared" si="131"/>
        <v>0.17369143900032302</v>
      </c>
      <c r="AF575" s="44">
        <f t="shared" si="132"/>
        <v>0.22462993900079997</v>
      </c>
      <c r="AG575" s="44">
        <f t="shared" si="133"/>
        <v>0.18339691599975994</v>
      </c>
      <c r="AH575" s="44">
        <f t="shared" si="134"/>
        <v>0.51796123900020996</v>
      </c>
      <c r="AI575" s="44">
        <f t="shared" si="135"/>
        <v>0.14286586100025023</v>
      </c>
      <c r="AJ575" s="46">
        <f>V706-U706</f>
        <v>0.40857405099996003</v>
      </c>
      <c r="AK575" s="31"/>
      <c r="AL575" s="47">
        <f t="shared" si="137"/>
        <v>7.9475047999948978E-2</v>
      </c>
      <c r="AM575" s="47">
        <f t="shared" si="138"/>
        <v>6.9250725999153939E-2</v>
      </c>
      <c r="AN575" s="47">
        <f t="shared" si="139"/>
        <v>5.920952399902002E-2</v>
      </c>
      <c r="AO575" s="47">
        <f t="shared" si="140"/>
        <v>7.9658172000570016E-2</v>
      </c>
      <c r="AP575" s="47">
        <f t="shared" si="141"/>
        <v>6.9464369000340032E-2</v>
      </c>
      <c r="AQ575" s="47">
        <f t="shared" si="142"/>
        <v>6.9494887999099753E-2</v>
      </c>
      <c r="AR575" s="33"/>
      <c r="AS575" s="31"/>
      <c r="AT575" s="33"/>
      <c r="AU575" s="31"/>
      <c r="AV575" s="33"/>
      <c r="AW575" s="31"/>
      <c r="AX575" s="33"/>
      <c r="AY575" s="31"/>
      <c r="AZ575" s="33"/>
      <c r="BA575" s="31"/>
      <c r="BB575" s="33"/>
      <c r="BC575" s="31"/>
      <c r="BD575" s="33"/>
      <c r="BE575" s="31"/>
    </row>
    <row r="576" spans="1:57" s="2" customFormat="1" x14ac:dyDescent="0.25">
      <c r="A576" s="10" t="s">
        <v>35</v>
      </c>
      <c r="B576" s="2">
        <v>6</v>
      </c>
      <c r="C576" s="2">
        <v>209</v>
      </c>
      <c r="D576" s="32">
        <v>3.9868151980008402</v>
      </c>
      <c r="E576" s="30">
        <v>4.0360140390002899</v>
      </c>
      <c r="F576" s="32">
        <v>4.1792766670005204</v>
      </c>
      <c r="G576" s="30">
        <v>4.2487105130003302</v>
      </c>
      <c r="H576" s="32">
        <v>4.4626583240005804</v>
      </c>
      <c r="I576" s="30">
        <v>4.5329467400006198</v>
      </c>
      <c r="J576" s="32">
        <v>4.7059056910002202</v>
      </c>
      <c r="K576" s="30">
        <v>4.7953914230001802</v>
      </c>
      <c r="L576" s="32">
        <v>5.3033419799994501</v>
      </c>
      <c r="M576" s="30">
        <v>5.3623989000006897</v>
      </c>
      <c r="N576" s="32">
        <v>5.5663665480005804</v>
      </c>
      <c r="O576" s="30">
        <v>5.6356172729992897</v>
      </c>
      <c r="P576" s="32"/>
      <c r="Q576" s="30"/>
      <c r="R576" s="32"/>
      <c r="S576" s="30"/>
      <c r="T576" s="32"/>
      <c r="U576" s="30"/>
      <c r="V576" s="32"/>
      <c r="W576" s="30"/>
      <c r="X576" s="32"/>
      <c r="Y576" s="30"/>
      <c r="Z576" s="32"/>
      <c r="AA576" s="30"/>
      <c r="AB576" s="32"/>
      <c r="AC576" s="30"/>
      <c r="AD576" s="36">
        <f t="shared" si="136"/>
        <v>1.6488020749984496</v>
      </c>
      <c r="AE576" s="44">
        <f t="shared" si="131"/>
        <v>0.14326262800023049</v>
      </c>
      <c r="AF576" s="44">
        <f t="shared" si="132"/>
        <v>0.21394781100025018</v>
      </c>
      <c r="AG576" s="44">
        <f t="shared" si="133"/>
        <v>0.17295895099960035</v>
      </c>
      <c r="AH576" s="44">
        <f t="shared" si="134"/>
        <v>0.50795055699926994</v>
      </c>
      <c r="AI576" s="44">
        <f t="shared" si="135"/>
        <v>0.20396764799989064</v>
      </c>
      <c r="AJ576" s="46">
        <f>V707-U707</f>
        <v>0.28189044500004012</v>
      </c>
      <c r="AK576" s="30"/>
      <c r="AL576" s="47">
        <f t="shared" si="137"/>
        <v>4.9198840999449711E-2</v>
      </c>
      <c r="AM576" s="47">
        <f t="shared" si="138"/>
        <v>6.943384599980984E-2</v>
      </c>
      <c r="AN576" s="47">
        <f t="shared" si="139"/>
        <v>7.0288416000039433E-2</v>
      </c>
      <c r="AO576" s="47">
        <f t="shared" si="140"/>
        <v>8.9485731999960016E-2</v>
      </c>
      <c r="AP576" s="47">
        <f t="shared" si="141"/>
        <v>5.9056920001239632E-2</v>
      </c>
      <c r="AQ576" s="47">
        <f t="shared" si="142"/>
        <v>6.9250724998709323E-2</v>
      </c>
      <c r="AR576" s="32"/>
      <c r="AS576" s="30"/>
      <c r="AT576" s="32"/>
      <c r="AU576" s="30"/>
      <c r="AV576" s="32"/>
      <c r="AW576" s="30"/>
      <c r="AX576" s="32"/>
      <c r="AY576" s="30"/>
      <c r="AZ576" s="32"/>
      <c r="BA576" s="30"/>
      <c r="BB576" s="32"/>
      <c r="BC576" s="30"/>
      <c r="BD576" s="32"/>
      <c r="BE576" s="30"/>
    </row>
    <row r="577" spans="1:57" s="2" customFormat="1" x14ac:dyDescent="0.25">
      <c r="A577" s="10" t="s">
        <v>35</v>
      </c>
      <c r="B577" s="2">
        <v>6</v>
      </c>
      <c r="C577" s="2">
        <v>210</v>
      </c>
      <c r="D577" s="33">
        <v>0.57491225400008195</v>
      </c>
      <c r="E577" s="31">
        <v>0.61382572799993795</v>
      </c>
      <c r="F577" s="33">
        <v>0.85817183000108299</v>
      </c>
      <c r="G577" s="31">
        <v>0.91973142000097097</v>
      </c>
      <c r="H577" s="33">
        <v>1.1724706240001901</v>
      </c>
      <c r="I577" s="31">
        <v>1.24156874599975</v>
      </c>
      <c r="J577" s="33">
        <v>1.4658934830004</v>
      </c>
      <c r="K577" s="31">
        <v>1.5257439340002701</v>
      </c>
      <c r="L577" s="33">
        <v>2.0530138869999002</v>
      </c>
      <c r="M577" s="31">
        <v>2.1225087740003801</v>
      </c>
      <c r="N577" s="33">
        <v>2.2758126050011902</v>
      </c>
      <c r="O577" s="31">
        <v>2.3352052500012999</v>
      </c>
      <c r="P577" s="33"/>
      <c r="Q577" s="31"/>
      <c r="R577" s="33"/>
      <c r="S577" s="31"/>
      <c r="T577" s="33"/>
      <c r="U577" s="31"/>
      <c r="V577" s="33"/>
      <c r="W577" s="31"/>
      <c r="X577" s="33"/>
      <c r="Y577" s="31"/>
      <c r="Z577" s="33"/>
      <c r="AA577" s="31"/>
      <c r="AB577" s="33"/>
      <c r="AC577" s="31"/>
      <c r="AD577" s="36">
        <f t="shared" si="136"/>
        <v>1.7602929960012179</v>
      </c>
      <c r="AE577" s="44">
        <f t="shared" si="131"/>
        <v>0.24434610200114504</v>
      </c>
      <c r="AF577" s="44">
        <f t="shared" si="132"/>
        <v>0.25273920399921912</v>
      </c>
      <c r="AG577" s="44">
        <f t="shared" si="133"/>
        <v>0.22432473700065003</v>
      </c>
      <c r="AH577" s="44">
        <f t="shared" si="134"/>
        <v>0.52726995299963009</v>
      </c>
      <c r="AI577" s="44">
        <f t="shared" si="135"/>
        <v>0.15330383100081013</v>
      </c>
      <c r="AJ577" s="46">
        <f>V708-U708</f>
        <v>0.30011200899981016</v>
      </c>
      <c r="AK577" s="31"/>
      <c r="AL577" s="47">
        <f t="shared" si="137"/>
        <v>3.8913473999856008E-2</v>
      </c>
      <c r="AM577" s="47">
        <f t="shared" si="138"/>
        <v>6.1559589999887976E-2</v>
      </c>
      <c r="AN577" s="47">
        <f t="shared" si="139"/>
        <v>6.9098121999559892E-2</v>
      </c>
      <c r="AO577" s="47">
        <f t="shared" si="140"/>
        <v>5.9850450999870075E-2</v>
      </c>
      <c r="AP577" s="47">
        <f t="shared" si="141"/>
        <v>6.9494887000479899E-2</v>
      </c>
      <c r="AQ577" s="47">
        <f t="shared" si="142"/>
        <v>5.9392645000109656E-2</v>
      </c>
      <c r="AR577" s="33"/>
      <c r="AS577" s="31"/>
      <c r="AT577" s="33"/>
      <c r="AU577" s="31"/>
      <c r="AV577" s="33"/>
      <c r="AW577" s="31"/>
      <c r="AX577" s="33"/>
      <c r="AY577" s="31"/>
      <c r="AZ577" s="33"/>
      <c r="BA577" s="31"/>
      <c r="BB577" s="33"/>
      <c r="BC577" s="31"/>
      <c r="BD577" s="33"/>
      <c r="BE577" s="31"/>
    </row>
    <row r="578" spans="1:57" s="2" customFormat="1" x14ac:dyDescent="0.25">
      <c r="A578" s="10" t="s">
        <v>35</v>
      </c>
      <c r="B578" s="2">
        <v>6</v>
      </c>
      <c r="C578" s="2">
        <v>211</v>
      </c>
      <c r="D578" s="32">
        <v>0.50392186899989599</v>
      </c>
      <c r="E578" s="30">
        <v>0.53279414099961198</v>
      </c>
      <c r="F578" s="32">
        <v>0.73706699300055301</v>
      </c>
      <c r="G578" s="30">
        <v>0.806378757999482</v>
      </c>
      <c r="H578" s="32">
        <v>0.979948117001185</v>
      </c>
      <c r="I578" s="30">
        <v>1.04904623900074</v>
      </c>
      <c r="J578" s="32">
        <v>1.28362582100089</v>
      </c>
      <c r="K578" s="30">
        <v>1.3330688240002899</v>
      </c>
      <c r="L578" s="32">
        <v>1.7898977570002801</v>
      </c>
      <c r="M578" s="30">
        <v>1.8597588900011</v>
      </c>
      <c r="N578" s="32">
        <v>2.0027163150007201</v>
      </c>
      <c r="O578" s="30">
        <v>2.0619868770008898</v>
      </c>
      <c r="P578" s="32"/>
      <c r="Q578" s="30"/>
      <c r="R578" s="32"/>
      <c r="S578" s="30"/>
      <c r="T578" s="32"/>
      <c r="U578" s="30"/>
      <c r="V578" s="32"/>
      <c r="W578" s="30"/>
      <c r="X578" s="32"/>
      <c r="Y578" s="30"/>
      <c r="Z578" s="32"/>
      <c r="AA578" s="30"/>
      <c r="AB578" s="32"/>
      <c r="AC578" s="30"/>
      <c r="AD578" s="36">
        <f t="shared" si="136"/>
        <v>1.5580650080009937</v>
      </c>
      <c r="AE578" s="44">
        <f t="shared" si="131"/>
        <v>0.20427285200094103</v>
      </c>
      <c r="AF578" s="44">
        <f t="shared" si="132"/>
        <v>0.17356935900170301</v>
      </c>
      <c r="AG578" s="44">
        <f t="shared" si="133"/>
        <v>0.23457958200014994</v>
      </c>
      <c r="AH578" s="44">
        <f t="shared" si="134"/>
        <v>0.45682893299999017</v>
      </c>
      <c r="AI578" s="44">
        <f t="shared" si="135"/>
        <v>0.14295742499962016</v>
      </c>
      <c r="AJ578" s="46">
        <f>V709-U709</f>
        <v>0.2957667480000099</v>
      </c>
      <c r="AK578" s="30"/>
      <c r="AL578" s="47">
        <f t="shared" si="137"/>
        <v>2.8872271999715982E-2</v>
      </c>
      <c r="AM578" s="47">
        <f t="shared" si="138"/>
        <v>6.9311764998928993E-2</v>
      </c>
      <c r="AN578" s="47">
        <f t="shared" si="139"/>
        <v>6.9098121999555007E-2</v>
      </c>
      <c r="AO578" s="47">
        <f t="shared" si="140"/>
        <v>4.9443002999399965E-2</v>
      </c>
      <c r="AP578" s="47">
        <f t="shared" si="141"/>
        <v>6.9861133000819864E-2</v>
      </c>
      <c r="AQ578" s="47">
        <f t="shared" si="142"/>
        <v>5.9270562000169669E-2</v>
      </c>
      <c r="AR578" s="32"/>
      <c r="AS578" s="30"/>
      <c r="AT578" s="32"/>
      <c r="AU578" s="30"/>
      <c r="AV578" s="32"/>
      <c r="AW578" s="30"/>
      <c r="AX578" s="32"/>
      <c r="AY578" s="30"/>
      <c r="AZ578" s="32"/>
      <c r="BA578" s="30"/>
      <c r="BB578" s="32"/>
      <c r="BC578" s="30"/>
      <c r="BD578" s="32"/>
      <c r="BE578" s="30"/>
    </row>
    <row r="579" spans="1:57" s="2" customFormat="1" x14ac:dyDescent="0.25">
      <c r="A579" s="10" t="s">
        <v>35</v>
      </c>
      <c r="B579" s="2">
        <v>6</v>
      </c>
      <c r="C579" s="2">
        <v>212</v>
      </c>
      <c r="D579" s="33">
        <v>0.38635739399978702</v>
      </c>
      <c r="E579" s="31">
        <v>0.44324736899943601</v>
      </c>
      <c r="F579" s="33">
        <v>0.63726537399997996</v>
      </c>
      <c r="G579" s="31">
        <v>0.69635281699993301</v>
      </c>
      <c r="H579" s="33">
        <v>0.83958492400051898</v>
      </c>
      <c r="I579" s="31">
        <v>0.89851976200043204</v>
      </c>
      <c r="J579" s="33">
        <v>1.17381351999938</v>
      </c>
      <c r="K579" s="31">
        <v>1.24339996900016</v>
      </c>
      <c r="L579" s="33">
        <v>1.77131084999928</v>
      </c>
      <c r="M579" s="31">
        <v>1.8609491829993201</v>
      </c>
      <c r="N579" s="33">
        <v>2.0545093860000598</v>
      </c>
      <c r="O579" s="31">
        <v>2.1240958340003999</v>
      </c>
      <c r="P579" s="33"/>
      <c r="Q579" s="31"/>
      <c r="R579" s="33"/>
      <c r="S579" s="31"/>
      <c r="T579" s="33"/>
      <c r="U579" s="31"/>
      <c r="V579" s="33"/>
      <c r="W579" s="31"/>
      <c r="X579" s="33"/>
      <c r="Y579" s="31"/>
      <c r="Z579" s="33"/>
      <c r="AA579" s="31"/>
      <c r="AB579" s="33"/>
      <c r="AC579" s="31"/>
      <c r="AD579" s="36">
        <f t="shared" si="136"/>
        <v>1.7377384400006128</v>
      </c>
      <c r="AE579" s="44">
        <f t="shared" ref="AE579:AE642" si="143">F579-E579</f>
        <v>0.19401800500054395</v>
      </c>
      <c r="AF579" s="44">
        <f t="shared" ref="AF579:AF642" si="144">H579-G579</f>
        <v>0.14323210700058597</v>
      </c>
      <c r="AG579" s="44">
        <f t="shared" ref="AG579:AG642" si="145">J579-I579</f>
        <v>0.27529375799894795</v>
      </c>
      <c r="AH579" s="44">
        <f t="shared" ref="AH579:AH642" si="146">L579-K579</f>
        <v>0.52791088099911998</v>
      </c>
      <c r="AI579" s="44">
        <f t="shared" ref="AI579:AI642" si="147">N579-M579</f>
        <v>0.19356020300073973</v>
      </c>
      <c r="AJ579" s="46">
        <f>V710-U710</f>
        <v>0.35809050499983996</v>
      </c>
      <c r="AK579" s="31"/>
      <c r="AL579" s="47">
        <f t="shared" si="137"/>
        <v>5.6889974999648985E-2</v>
      </c>
      <c r="AM579" s="47">
        <f t="shared" si="138"/>
        <v>5.9087442999953055E-2</v>
      </c>
      <c r="AN579" s="47">
        <f t="shared" si="139"/>
        <v>5.8934837999913059E-2</v>
      </c>
      <c r="AO579" s="47">
        <f t="shared" si="140"/>
        <v>6.9586449000780037E-2</v>
      </c>
      <c r="AP579" s="47">
        <f t="shared" si="141"/>
        <v>8.9638333000040094E-2</v>
      </c>
      <c r="AQ579" s="47">
        <f t="shared" si="142"/>
        <v>6.9586448000340084E-2</v>
      </c>
      <c r="AR579" s="33"/>
      <c r="AS579" s="31"/>
      <c r="AT579" s="33"/>
      <c r="AU579" s="31"/>
      <c r="AV579" s="33"/>
      <c r="AW579" s="31"/>
      <c r="AX579" s="33"/>
      <c r="AY579" s="31"/>
      <c r="AZ579" s="33"/>
      <c r="BA579" s="31"/>
      <c r="BB579" s="33"/>
      <c r="BC579" s="31"/>
      <c r="BD579" s="33"/>
      <c r="BE579" s="31"/>
    </row>
    <row r="580" spans="1:57" s="2" customFormat="1" x14ac:dyDescent="0.25">
      <c r="A580" s="10" t="s">
        <v>35</v>
      </c>
      <c r="B580" s="2">
        <v>6</v>
      </c>
      <c r="C580" s="2">
        <v>213</v>
      </c>
      <c r="D580" s="32">
        <v>0.50550892800128999</v>
      </c>
      <c r="E580" s="30">
        <v>0.55452464600057205</v>
      </c>
      <c r="F580" s="32">
        <v>0.79865710400008505</v>
      </c>
      <c r="G580" s="30">
        <v>0.84794750500077498</v>
      </c>
      <c r="H580" s="32">
        <v>1.0217305060013999</v>
      </c>
      <c r="I580" s="30">
        <v>1.09104227200077</v>
      </c>
      <c r="J580" s="32">
        <v>1.31521440600045</v>
      </c>
      <c r="K580" s="30">
        <v>1.38458721200004</v>
      </c>
      <c r="L580" s="32">
        <v>1.86198687700016</v>
      </c>
      <c r="M580" s="30">
        <v>1.93157332600094</v>
      </c>
      <c r="N580" s="32">
        <v>2.0846940330011399</v>
      </c>
      <c r="O580" s="30">
        <v>2.15412788100002</v>
      </c>
      <c r="P580" s="32"/>
      <c r="Q580" s="30"/>
      <c r="R580" s="32"/>
      <c r="S580" s="30"/>
      <c r="T580" s="32"/>
      <c r="U580" s="30"/>
      <c r="V580" s="32"/>
      <c r="W580" s="30"/>
      <c r="X580" s="32"/>
      <c r="Y580" s="30"/>
      <c r="Z580" s="32"/>
      <c r="AA580" s="30"/>
      <c r="AB580" s="32"/>
      <c r="AC580" s="30"/>
      <c r="AD580" s="36">
        <f t="shared" si="136"/>
        <v>1.6486189529987301</v>
      </c>
      <c r="AE580" s="44">
        <f t="shared" si="143"/>
        <v>0.244132457999513</v>
      </c>
      <c r="AF580" s="44">
        <f t="shared" si="144"/>
        <v>0.17378300100062494</v>
      </c>
      <c r="AG580" s="44">
        <f t="shared" si="145"/>
        <v>0.22417213399968006</v>
      </c>
      <c r="AH580" s="44">
        <f t="shared" si="146"/>
        <v>0.47739966500011999</v>
      </c>
      <c r="AI580" s="44">
        <f t="shared" si="147"/>
        <v>0.15312070700019986</v>
      </c>
      <c r="AJ580" s="46">
        <f>V711-U711</f>
        <v>0.34476753400031024</v>
      </c>
      <c r="AK580" s="30"/>
      <c r="AL580" s="47">
        <f t="shared" si="137"/>
        <v>4.901571799928206E-2</v>
      </c>
      <c r="AM580" s="47">
        <f t="shared" si="138"/>
        <v>4.9290401000689932E-2</v>
      </c>
      <c r="AN580" s="47">
        <f t="shared" si="139"/>
        <v>6.9311765999370056E-2</v>
      </c>
      <c r="AO580" s="47">
        <f t="shared" si="140"/>
        <v>6.9372805999589948E-2</v>
      </c>
      <c r="AP580" s="47">
        <f t="shared" si="141"/>
        <v>6.9586449000780037E-2</v>
      </c>
      <c r="AQ580" s="47">
        <f t="shared" si="142"/>
        <v>6.9433847998880083E-2</v>
      </c>
      <c r="AR580" s="32"/>
      <c r="AS580" s="30"/>
      <c r="AT580" s="32"/>
      <c r="AU580" s="30"/>
      <c r="AV580" s="32"/>
      <c r="AW580" s="30"/>
      <c r="AX580" s="32"/>
      <c r="AY580" s="30"/>
      <c r="AZ580" s="32"/>
      <c r="BA580" s="30"/>
      <c r="BB580" s="32"/>
      <c r="BC580" s="30"/>
      <c r="BD580" s="32"/>
      <c r="BE580" s="30"/>
    </row>
    <row r="581" spans="1:57" s="2" customFormat="1" x14ac:dyDescent="0.25">
      <c r="A581" s="10" t="s">
        <v>35</v>
      </c>
      <c r="B581" s="2">
        <v>6</v>
      </c>
      <c r="C581" s="2">
        <v>214</v>
      </c>
      <c r="D581" s="33">
        <v>27.791728976000702</v>
      </c>
      <c r="E581" s="31">
        <v>27.856981532000599</v>
      </c>
      <c r="F581" s="33">
        <v>28.041446663000801</v>
      </c>
      <c r="G581" s="31">
        <v>28.109751256000798</v>
      </c>
      <c r="H581" s="33">
        <v>28.3037082220016</v>
      </c>
      <c r="I581" s="31">
        <v>28.3730810290016</v>
      </c>
      <c r="J581" s="33">
        <v>28.546497784000099</v>
      </c>
      <c r="K581" s="31">
        <v>28.626186475999901</v>
      </c>
      <c r="L581" s="33">
        <v>29.154585682001098</v>
      </c>
      <c r="M581" s="31">
        <v>29.233786049000599</v>
      </c>
      <c r="N581" s="33">
        <v>29.3668548720015</v>
      </c>
      <c r="O581" s="31">
        <v>29.4366854840009</v>
      </c>
      <c r="P581" s="33"/>
      <c r="Q581" s="31"/>
      <c r="R581" s="33"/>
      <c r="S581" s="31"/>
      <c r="T581" s="33"/>
      <c r="U581" s="31"/>
      <c r="V581" s="33"/>
      <c r="W581" s="31"/>
      <c r="X581" s="33"/>
      <c r="Y581" s="31"/>
      <c r="Z581" s="33"/>
      <c r="AA581" s="31"/>
      <c r="AB581" s="33"/>
      <c r="AC581" s="31"/>
      <c r="AD581" s="36">
        <f t="shared" si="136"/>
        <v>1.6449565080001989</v>
      </c>
      <c r="AE581" s="44">
        <f t="shared" si="143"/>
        <v>0.18446513100020212</v>
      </c>
      <c r="AF581" s="44">
        <f t="shared" si="144"/>
        <v>0.19395696600080115</v>
      </c>
      <c r="AG581" s="44">
        <f t="shared" si="145"/>
        <v>0.17341675499849885</v>
      </c>
      <c r="AH581" s="44">
        <f t="shared" si="146"/>
        <v>0.52839920600119683</v>
      </c>
      <c r="AI581" s="44">
        <f t="shared" si="147"/>
        <v>0.13306882300090095</v>
      </c>
      <c r="AJ581" s="46">
        <f>V712-U712</f>
        <v>0.56414390999999009</v>
      </c>
      <c r="AK581" s="31"/>
      <c r="AL581" s="47">
        <f t="shared" si="137"/>
        <v>6.5252555999897766E-2</v>
      </c>
      <c r="AM581" s="47">
        <f t="shared" si="138"/>
        <v>6.8304592999997027E-2</v>
      </c>
      <c r="AN581" s="47">
        <f t="shared" si="139"/>
        <v>6.9372807000000591E-2</v>
      </c>
      <c r="AO581" s="47">
        <f t="shared" si="140"/>
        <v>7.968869199980233E-2</v>
      </c>
      <c r="AP581" s="47">
        <f t="shared" si="141"/>
        <v>7.9200366999501171E-2</v>
      </c>
      <c r="AQ581" s="47">
        <f t="shared" si="142"/>
        <v>6.9830611999400105E-2</v>
      </c>
      <c r="AR581" s="33"/>
      <c r="AS581" s="31"/>
      <c r="AT581" s="33"/>
      <c r="AU581" s="31"/>
      <c r="AV581" s="33"/>
      <c r="AW581" s="31"/>
      <c r="AX581" s="33"/>
      <c r="AY581" s="31"/>
      <c r="AZ581" s="33"/>
      <c r="BA581" s="31"/>
      <c r="BB581" s="33"/>
      <c r="BC581" s="31"/>
      <c r="BD581" s="33"/>
      <c r="BE581" s="31"/>
    </row>
    <row r="582" spans="1:57" s="2" customFormat="1" x14ac:dyDescent="0.25">
      <c r="A582" s="10" t="s">
        <v>35</v>
      </c>
      <c r="B582" s="2">
        <v>6</v>
      </c>
      <c r="C582" s="2">
        <v>215</v>
      </c>
      <c r="D582" s="32">
        <v>0.55605066200041597</v>
      </c>
      <c r="E582" s="30">
        <v>0.62524034799935102</v>
      </c>
      <c r="F582" s="32">
        <v>0.84938196099938001</v>
      </c>
      <c r="G582" s="30">
        <v>0.90877460800038501</v>
      </c>
      <c r="H582" s="32">
        <v>1.1329772610006299</v>
      </c>
      <c r="I582" s="30">
        <v>1.2227987179994599</v>
      </c>
      <c r="J582" s="32">
        <v>1.3963680739998301</v>
      </c>
      <c r="K582" s="30">
        <v>1.4757820840004501</v>
      </c>
      <c r="L582" s="32">
        <v>1.9332214240002901</v>
      </c>
      <c r="M582" s="30">
        <v>2.0129711570007198</v>
      </c>
      <c r="N582" s="32">
        <v>2.1562948249993399</v>
      </c>
      <c r="O582" s="30">
        <v>2.2257897140007099</v>
      </c>
      <c r="P582" s="32"/>
      <c r="Q582" s="30"/>
      <c r="R582" s="32"/>
      <c r="S582" s="30"/>
      <c r="T582" s="32"/>
      <c r="U582" s="30"/>
      <c r="V582" s="32"/>
      <c r="W582" s="30"/>
      <c r="X582" s="32"/>
      <c r="Y582" s="30"/>
      <c r="Z582" s="32"/>
      <c r="AA582" s="30"/>
      <c r="AB582" s="32"/>
      <c r="AC582" s="30"/>
      <c r="AD582" s="36">
        <f t="shared" si="136"/>
        <v>1.6697390520002939</v>
      </c>
      <c r="AE582" s="44">
        <f t="shared" si="143"/>
        <v>0.22414161300002899</v>
      </c>
      <c r="AF582" s="44">
        <f t="shared" si="144"/>
        <v>0.22420265300024489</v>
      </c>
      <c r="AG582" s="44">
        <f t="shared" si="145"/>
        <v>0.17356935600037016</v>
      </c>
      <c r="AH582" s="44">
        <f t="shared" si="146"/>
        <v>0.45743933999983999</v>
      </c>
      <c r="AI582" s="44">
        <f t="shared" si="147"/>
        <v>0.14332366799862006</v>
      </c>
      <c r="AJ582" s="46">
        <f>V713-U713</f>
        <v>0.52974760500001006</v>
      </c>
      <c r="AK582" s="30"/>
      <c r="AL582" s="47">
        <f t="shared" si="137"/>
        <v>6.9189685998935047E-2</v>
      </c>
      <c r="AM582" s="47">
        <f t="shared" si="138"/>
        <v>5.9392647001004995E-2</v>
      </c>
      <c r="AN582" s="47">
        <f t="shared" si="139"/>
        <v>8.982145699883004E-2</v>
      </c>
      <c r="AO582" s="47">
        <f t="shared" si="140"/>
        <v>7.9414010000619983E-2</v>
      </c>
      <c r="AP582" s="47">
        <f t="shared" si="141"/>
        <v>7.9749733000429757E-2</v>
      </c>
      <c r="AQ582" s="47">
        <f t="shared" si="142"/>
        <v>6.9494889001370019E-2</v>
      </c>
      <c r="AR582" s="32"/>
      <c r="AS582" s="30"/>
      <c r="AT582" s="32"/>
      <c r="AU582" s="30"/>
      <c r="AV582" s="32"/>
      <c r="AW582" s="30"/>
      <c r="AX582" s="32"/>
      <c r="AY582" s="30"/>
      <c r="AZ582" s="32"/>
      <c r="BA582" s="30"/>
      <c r="BB582" s="32"/>
      <c r="BC582" s="30"/>
      <c r="BD582" s="32"/>
      <c r="BE582" s="30"/>
    </row>
    <row r="583" spans="1:57" s="2" customFormat="1" x14ac:dyDescent="0.25">
      <c r="A583" s="10" t="s">
        <v>35</v>
      </c>
      <c r="B583" s="2">
        <v>6</v>
      </c>
      <c r="C583" s="2">
        <v>216</v>
      </c>
      <c r="D583" s="33">
        <v>0.43491530600112999</v>
      </c>
      <c r="E583" s="31">
        <v>0.48347321800065401</v>
      </c>
      <c r="F583" s="33">
        <v>0.75873645600040596</v>
      </c>
      <c r="G583" s="31">
        <v>0.80790477600021404</v>
      </c>
      <c r="H583" s="33">
        <v>1.0118113839998799</v>
      </c>
      <c r="I583" s="31">
        <v>1.1014191970007201</v>
      </c>
      <c r="J583" s="33">
        <v>1.2952846009993599</v>
      </c>
      <c r="K583" s="31">
        <v>1.37524797700098</v>
      </c>
      <c r="L583" s="33">
        <v>1.8222493510002</v>
      </c>
      <c r="M583" s="31">
        <v>1.9016633589999401</v>
      </c>
      <c r="N583" s="33">
        <v>2.0652830760009202</v>
      </c>
      <c r="O583" s="31">
        <v>2.1143598350008599</v>
      </c>
      <c r="P583" s="33"/>
      <c r="Q583" s="31"/>
      <c r="R583" s="33"/>
      <c r="S583" s="31"/>
      <c r="T583" s="33"/>
      <c r="U583" s="31"/>
      <c r="V583" s="33"/>
      <c r="W583" s="31"/>
      <c r="X583" s="33"/>
      <c r="Y583" s="31"/>
      <c r="Z583" s="33"/>
      <c r="AA583" s="31"/>
      <c r="AB583" s="33"/>
      <c r="AC583" s="31"/>
      <c r="AD583" s="36">
        <f t="shared" si="136"/>
        <v>1.67944452899973</v>
      </c>
      <c r="AE583" s="44">
        <f t="shared" si="143"/>
        <v>0.27526323799975194</v>
      </c>
      <c r="AF583" s="44">
        <f t="shared" si="144"/>
        <v>0.20390660799966587</v>
      </c>
      <c r="AG583" s="44">
        <f t="shared" si="145"/>
        <v>0.19386540399863983</v>
      </c>
      <c r="AH583" s="44">
        <f t="shared" si="146"/>
        <v>0.44700137399922002</v>
      </c>
      <c r="AI583" s="44">
        <f t="shared" si="147"/>
        <v>0.1636197170009801</v>
      </c>
      <c r="AJ583" s="46">
        <f>V714-U714</f>
        <v>0.2945654460004401</v>
      </c>
      <c r="AK583" s="31"/>
      <c r="AL583" s="47">
        <f t="shared" si="137"/>
        <v>4.8557911999524028E-2</v>
      </c>
      <c r="AM583" s="47">
        <f t="shared" si="138"/>
        <v>4.9168319999808086E-2</v>
      </c>
      <c r="AN583" s="47">
        <f t="shared" si="139"/>
        <v>8.9607813000840197E-2</v>
      </c>
      <c r="AO583" s="47">
        <f t="shared" si="140"/>
        <v>7.9963376001620068E-2</v>
      </c>
      <c r="AP583" s="47">
        <f t="shared" si="141"/>
        <v>7.9414007999740077E-2</v>
      </c>
      <c r="AQ583" s="47">
        <f t="shared" si="142"/>
        <v>4.9076758999939685E-2</v>
      </c>
      <c r="AR583" s="33"/>
      <c r="AS583" s="31"/>
      <c r="AT583" s="33"/>
      <c r="AU583" s="31"/>
      <c r="AV583" s="33"/>
      <c r="AW583" s="31"/>
      <c r="AX583" s="33"/>
      <c r="AY583" s="31"/>
      <c r="AZ583" s="33"/>
      <c r="BA583" s="31"/>
      <c r="BB583" s="33"/>
      <c r="BC583" s="31"/>
      <c r="BD583" s="33"/>
      <c r="BE583" s="31"/>
    </row>
    <row r="584" spans="1:57" s="2" customFormat="1" x14ac:dyDescent="0.25">
      <c r="A584" s="10" t="s">
        <v>35</v>
      </c>
      <c r="B584" s="2">
        <v>6</v>
      </c>
      <c r="C584" s="2">
        <v>217</v>
      </c>
      <c r="D584" s="32">
        <v>0.39343811999970002</v>
      </c>
      <c r="E584" s="30">
        <v>0.47327941399998902</v>
      </c>
      <c r="F584" s="32">
        <v>0.67749122499844805</v>
      </c>
      <c r="G584" s="30">
        <v>0.736700747998838</v>
      </c>
      <c r="H584" s="32">
        <v>0.95055699699878404</v>
      </c>
      <c r="I584" s="30">
        <v>1.0304593319997299</v>
      </c>
      <c r="J584" s="32">
        <v>1.1837326419990799</v>
      </c>
      <c r="K584" s="30">
        <v>1.2629940489987299</v>
      </c>
      <c r="L584" s="32">
        <v>1.66970853099883</v>
      </c>
      <c r="M584" s="30">
        <v>1.75986570999884</v>
      </c>
      <c r="N584" s="32">
        <v>1.8831069739990101</v>
      </c>
      <c r="O584" s="30">
        <v>1.97213490099966</v>
      </c>
      <c r="P584" s="32"/>
      <c r="Q584" s="30"/>
      <c r="R584" s="32"/>
      <c r="S584" s="30"/>
      <c r="T584" s="32"/>
      <c r="U584" s="30"/>
      <c r="V584" s="32"/>
      <c r="W584" s="30"/>
      <c r="X584" s="32"/>
      <c r="Y584" s="30"/>
      <c r="Z584" s="32"/>
      <c r="AA584" s="30"/>
      <c r="AB584" s="32"/>
      <c r="AC584" s="30"/>
      <c r="AD584" s="36">
        <f t="shared" si="136"/>
        <v>1.5786967809999601</v>
      </c>
      <c r="AE584" s="44">
        <f t="shared" si="143"/>
        <v>0.20421181099845903</v>
      </c>
      <c r="AF584" s="44">
        <f t="shared" si="144"/>
        <v>0.21385624899994604</v>
      </c>
      <c r="AG584" s="44">
        <f t="shared" si="145"/>
        <v>0.15327330999934996</v>
      </c>
      <c r="AH584" s="44">
        <f t="shared" si="146"/>
        <v>0.40671448200010007</v>
      </c>
      <c r="AI584" s="44">
        <f t="shared" si="147"/>
        <v>0.1232412640001701</v>
      </c>
      <c r="AJ584" s="46">
        <f>V715-U715</f>
        <v>0.2983535190001021</v>
      </c>
      <c r="AK584" s="30"/>
      <c r="AL584" s="47">
        <f t="shared" si="137"/>
        <v>7.9841294000288998E-2</v>
      </c>
      <c r="AM584" s="47">
        <f t="shared" si="138"/>
        <v>5.9209523000389952E-2</v>
      </c>
      <c r="AN584" s="47">
        <f t="shared" si="139"/>
        <v>7.9902335000945901E-2</v>
      </c>
      <c r="AO584" s="47">
        <f t="shared" si="140"/>
        <v>7.9261406999650008E-2</v>
      </c>
      <c r="AP584" s="47">
        <f t="shared" si="141"/>
        <v>9.0157179000009968E-2</v>
      </c>
      <c r="AQ584" s="47">
        <f t="shared" si="142"/>
        <v>8.9027927000649987E-2</v>
      </c>
      <c r="AR584" s="32"/>
      <c r="AS584" s="30"/>
      <c r="AT584" s="32"/>
      <c r="AU584" s="30"/>
      <c r="AV584" s="32"/>
      <c r="AW584" s="30"/>
      <c r="AX584" s="32"/>
      <c r="AY584" s="30"/>
      <c r="AZ584" s="32"/>
      <c r="BA584" s="30"/>
      <c r="BB584" s="32"/>
      <c r="BC584" s="30"/>
      <c r="BD584" s="32"/>
      <c r="BE584" s="30"/>
    </row>
    <row r="585" spans="1:57" s="2" customFormat="1" x14ac:dyDescent="0.25">
      <c r="A585" s="10" t="s">
        <v>35</v>
      </c>
      <c r="B585" s="2">
        <v>6</v>
      </c>
      <c r="C585" s="2">
        <v>218</v>
      </c>
      <c r="D585" s="33">
        <v>0.48322905399982102</v>
      </c>
      <c r="E585" s="31">
        <v>0.54338470799848404</v>
      </c>
      <c r="F585" s="33">
        <v>0.73651762499866802</v>
      </c>
      <c r="G585" s="31">
        <v>0.79578818699883402</v>
      </c>
      <c r="H585" s="33">
        <v>1.0202044849993399</v>
      </c>
      <c r="I585" s="31">
        <v>1.0904318619996001</v>
      </c>
      <c r="J585" s="33">
        <v>1.3036471829982399</v>
      </c>
      <c r="K585" s="31">
        <v>1.3937738429994999</v>
      </c>
      <c r="L585" s="33">
        <v>1.8733404539998399</v>
      </c>
      <c r="M585" s="31">
        <v>1.9408820369990201</v>
      </c>
      <c r="N585" s="33">
        <v>2.0734930559992701</v>
      </c>
      <c r="O585" s="31">
        <v>2.1530901869991701</v>
      </c>
      <c r="P585" s="33"/>
      <c r="Q585" s="31"/>
      <c r="R585" s="33"/>
      <c r="S585" s="31"/>
      <c r="T585" s="33"/>
      <c r="U585" s="31"/>
      <c r="V585" s="33"/>
      <c r="W585" s="31"/>
      <c r="X585" s="33"/>
      <c r="Y585" s="31"/>
      <c r="Z585" s="33"/>
      <c r="AA585" s="31"/>
      <c r="AB585" s="33"/>
      <c r="AC585" s="31"/>
      <c r="AD585" s="36">
        <f t="shared" si="136"/>
        <v>1.6698611329993491</v>
      </c>
      <c r="AE585" s="44">
        <f t="shared" si="143"/>
        <v>0.19313291700018398</v>
      </c>
      <c r="AF585" s="44">
        <f t="shared" si="144"/>
        <v>0.22441629800050589</v>
      </c>
      <c r="AG585" s="44">
        <f t="shared" si="145"/>
        <v>0.21321532099863982</v>
      </c>
      <c r="AH585" s="44">
        <f t="shared" si="146"/>
        <v>0.47956661100034004</v>
      </c>
      <c r="AI585" s="44">
        <f t="shared" si="147"/>
        <v>0.13261101900025007</v>
      </c>
      <c r="AJ585" s="46">
        <f>V716-U716</f>
        <v>0.49108437400036964</v>
      </c>
      <c r="AK585" s="31"/>
      <c r="AL585" s="47">
        <f t="shared" si="137"/>
        <v>6.0155653998663017E-2</v>
      </c>
      <c r="AM585" s="47">
        <f t="shared" si="138"/>
        <v>5.9270562000166005E-2</v>
      </c>
      <c r="AN585" s="47">
        <f t="shared" si="139"/>
        <v>7.0227377000260161E-2</v>
      </c>
      <c r="AO585" s="47">
        <f t="shared" si="140"/>
        <v>9.0126660001260017E-2</v>
      </c>
      <c r="AP585" s="47">
        <f t="shared" si="141"/>
        <v>6.7541582999180116E-2</v>
      </c>
      <c r="AQ585" s="47">
        <f t="shared" si="142"/>
        <v>7.9597130999899957E-2</v>
      </c>
      <c r="AR585" s="33"/>
      <c r="AS585" s="31"/>
      <c r="AT585" s="33"/>
      <c r="AU585" s="31"/>
      <c r="AV585" s="33"/>
      <c r="AW585" s="31"/>
      <c r="AX585" s="33"/>
      <c r="AY585" s="31"/>
      <c r="AZ585" s="33"/>
      <c r="BA585" s="31"/>
      <c r="BB585" s="33"/>
      <c r="BC585" s="31"/>
      <c r="BD585" s="33"/>
      <c r="BE585" s="31"/>
    </row>
    <row r="586" spans="1:57" x14ac:dyDescent="0.25">
      <c r="A586" s="8" t="s">
        <v>36</v>
      </c>
      <c r="B586">
        <v>7</v>
      </c>
      <c r="C586">
        <v>219</v>
      </c>
      <c r="D586" s="32">
        <v>6.4282618629986201</v>
      </c>
      <c r="E586" s="30">
        <v>6.4887532430002404</v>
      </c>
      <c r="F586" s="32">
        <v>6.6321074309998904</v>
      </c>
      <c r="G586" s="30">
        <v>6.7114603989994004</v>
      </c>
      <c r="H586" s="32">
        <v>7.0881733539990801</v>
      </c>
      <c r="I586" s="30">
        <v>7.1877308099992598</v>
      </c>
      <c r="J586" s="32">
        <v>7.3613612079989199</v>
      </c>
      <c r="K586" s="30">
        <v>7.4505417370000897</v>
      </c>
      <c r="L586" s="32">
        <v>7.8072333279997101</v>
      </c>
      <c r="M586" s="30">
        <v>7.8969327019985904</v>
      </c>
      <c r="N586" s="32">
        <v>8.2420570719987101</v>
      </c>
      <c r="O586" s="30">
        <v>8.3226003349991498</v>
      </c>
      <c r="P586" s="32">
        <v>8.8087898659996409</v>
      </c>
      <c r="Q586" s="30">
        <v>8.8878071089984498</v>
      </c>
      <c r="R586" s="32"/>
      <c r="S586" s="30"/>
      <c r="T586" s="32"/>
      <c r="U586" s="30"/>
      <c r="V586" s="32"/>
      <c r="W586" s="30"/>
      <c r="X586" s="32"/>
      <c r="Y586" s="30"/>
      <c r="Z586" s="32"/>
      <c r="AA586" s="30"/>
      <c r="AB586" s="32"/>
      <c r="AC586" s="30">
        <v>1</v>
      </c>
      <c r="AD586" s="36">
        <f>Q586-D586</f>
        <v>2.4595452459998297</v>
      </c>
      <c r="AE586" s="44">
        <f t="shared" si="143"/>
        <v>0.14335418799965005</v>
      </c>
      <c r="AF586" s="44">
        <f t="shared" si="144"/>
        <v>0.37671295499967972</v>
      </c>
      <c r="AG586" s="44">
        <f t="shared" si="145"/>
        <v>0.17363039799966007</v>
      </c>
      <c r="AH586" s="44">
        <f t="shared" si="146"/>
        <v>0.35669159099962044</v>
      </c>
      <c r="AI586" s="44">
        <f t="shared" si="147"/>
        <v>0.34512437000011964</v>
      </c>
      <c r="AJ586" s="46">
        <f t="shared" ref="AJ586:AJ615" si="148">P586-O586</f>
        <v>0.48618953100049112</v>
      </c>
      <c r="AK586" s="30"/>
      <c r="AL586" s="47">
        <f t="shared" si="137"/>
        <v>6.0491380001620243E-2</v>
      </c>
      <c r="AM586" s="47">
        <f t="shared" si="138"/>
        <v>7.9352967999509971E-2</v>
      </c>
      <c r="AN586" s="47">
        <f t="shared" si="139"/>
        <v>9.9557456000179734E-2</v>
      </c>
      <c r="AO586" s="47">
        <f t="shared" si="140"/>
        <v>8.9180529001169795E-2</v>
      </c>
      <c r="AP586" s="47">
        <f t="shared" si="141"/>
        <v>8.9699373998880283E-2</v>
      </c>
      <c r="AQ586" s="47">
        <f t="shared" si="142"/>
        <v>8.054326300043968E-2</v>
      </c>
      <c r="AR586" s="47">
        <f>Q586-P586</f>
        <v>7.9017242998808968E-2</v>
      </c>
      <c r="AS586" s="30"/>
      <c r="AT586" s="32"/>
      <c r="AU586" s="30"/>
      <c r="AV586" s="32"/>
      <c r="AW586" s="30"/>
      <c r="AX586" s="32"/>
      <c r="AY586" s="30"/>
      <c r="AZ586" s="32"/>
      <c r="BA586" s="30"/>
      <c r="BB586" s="32"/>
      <c r="BC586" s="30"/>
      <c r="BD586" s="32"/>
      <c r="BE586" s="30"/>
    </row>
    <row r="587" spans="1:57" x14ac:dyDescent="0.25">
      <c r="A587" s="8" t="s">
        <v>36</v>
      </c>
      <c r="B587">
        <v>7</v>
      </c>
      <c r="C587">
        <v>220</v>
      </c>
      <c r="D587" s="33">
        <v>1.31585533299949</v>
      </c>
      <c r="E587" s="31">
        <v>1.3852891789993</v>
      </c>
      <c r="F587" s="33">
        <v>1.55937738399916</v>
      </c>
      <c r="G587" s="31">
        <v>1.6278345800001199</v>
      </c>
      <c r="H587" s="33">
        <v>2.0652525549994598</v>
      </c>
      <c r="I587" s="31">
        <v>2.1450633299991702</v>
      </c>
      <c r="J587" s="33">
        <v>2.2778269499995001</v>
      </c>
      <c r="K587" s="31">
        <v>2.3574545999999801</v>
      </c>
      <c r="L587" s="33">
        <v>2.76407752100021</v>
      </c>
      <c r="M587" s="31">
        <v>2.8536548140000302</v>
      </c>
      <c r="N587" s="33">
        <v>3.2501449709998198</v>
      </c>
      <c r="O587" s="31">
        <v>3.3394475810000501</v>
      </c>
      <c r="P587" s="33">
        <v>3.7260796569989898</v>
      </c>
      <c r="Q587" s="31">
        <v>3.78577750499971</v>
      </c>
      <c r="R587" s="33"/>
      <c r="S587" s="31"/>
      <c r="T587" s="33"/>
      <c r="U587" s="31"/>
      <c r="V587" s="33"/>
      <c r="W587" s="31"/>
      <c r="X587" s="33"/>
      <c r="Y587" s="31"/>
      <c r="Z587" s="33"/>
      <c r="AA587" s="31"/>
      <c r="AB587" s="33"/>
      <c r="AC587" s="31"/>
      <c r="AD587" s="36">
        <f t="shared" ref="AD587:AD615" si="149">Q587-D587</f>
        <v>2.4699221720002198</v>
      </c>
      <c r="AE587" s="44">
        <f t="shared" si="143"/>
        <v>0.17408820499986</v>
      </c>
      <c r="AF587" s="44">
        <f t="shared" si="144"/>
        <v>0.43741797499933988</v>
      </c>
      <c r="AG587" s="44">
        <f t="shared" si="145"/>
        <v>0.13276362000032993</v>
      </c>
      <c r="AH587" s="44">
        <f t="shared" si="146"/>
        <v>0.4066229210002299</v>
      </c>
      <c r="AI587" s="44">
        <f t="shared" si="147"/>
        <v>0.39649015699978962</v>
      </c>
      <c r="AJ587" s="46">
        <f t="shared" si="148"/>
        <v>0.38663207599893967</v>
      </c>
      <c r="AK587" s="31"/>
      <c r="AL587" s="47">
        <f t="shared" si="137"/>
        <v>6.9433845999810062E-2</v>
      </c>
      <c r="AM587" s="47">
        <f t="shared" si="138"/>
        <v>6.8457196000959897E-2</v>
      </c>
      <c r="AN587" s="47">
        <f t="shared" si="139"/>
        <v>7.9810774999710343E-2</v>
      </c>
      <c r="AO587" s="47">
        <f t="shared" si="140"/>
        <v>7.9627650000479999E-2</v>
      </c>
      <c r="AP587" s="47">
        <f t="shared" si="141"/>
        <v>8.9577292999820202E-2</v>
      </c>
      <c r="AQ587" s="47">
        <f t="shared" si="142"/>
        <v>8.930261000023032E-2</v>
      </c>
      <c r="AR587" s="47">
        <f t="shared" ref="AR587:AR645" si="150">Q587-P587</f>
        <v>5.9697848000720199E-2</v>
      </c>
      <c r="AS587" s="31"/>
      <c r="AT587" s="33"/>
      <c r="AU587" s="31"/>
      <c r="AV587" s="33"/>
      <c r="AW587" s="31"/>
      <c r="AX587" s="33"/>
      <c r="AY587" s="31"/>
      <c r="AZ587" s="33"/>
      <c r="BA587" s="31"/>
      <c r="BB587" s="33"/>
      <c r="BC587" s="31"/>
      <c r="BD587" s="33"/>
      <c r="BE587" s="31"/>
    </row>
    <row r="588" spans="1:57" x14ac:dyDescent="0.25">
      <c r="A588" s="8" t="s">
        <v>36</v>
      </c>
      <c r="B588">
        <v>7</v>
      </c>
      <c r="C588">
        <v>221</v>
      </c>
      <c r="D588" s="32">
        <v>1.0826796900000699</v>
      </c>
      <c r="E588" s="30">
        <v>1.1519304140001601</v>
      </c>
      <c r="F588" s="32">
        <v>1.28499923599883</v>
      </c>
      <c r="G588" s="30">
        <v>1.3444224020004101</v>
      </c>
      <c r="H588" s="32">
        <v>1.81187242399937</v>
      </c>
      <c r="I588" s="30">
        <v>1.89137799399941</v>
      </c>
      <c r="J588" s="32">
        <v>2.11545856799966</v>
      </c>
      <c r="K588" s="30">
        <v>2.19517778099907</v>
      </c>
      <c r="L588" s="32">
        <v>2.5913627350000699</v>
      </c>
      <c r="M588" s="30">
        <v>2.68081794600038</v>
      </c>
      <c r="N588" s="32">
        <v>3.0573477790003301</v>
      </c>
      <c r="O588" s="30">
        <v>3.14723027499894</v>
      </c>
      <c r="P588" s="32">
        <v>3.6346101019989798</v>
      </c>
      <c r="Q588" s="30">
        <v>3.6941858689988201</v>
      </c>
      <c r="R588" s="32"/>
      <c r="S588" s="30"/>
      <c r="T588" s="32"/>
      <c r="U588" s="30"/>
      <c r="V588" s="32"/>
      <c r="W588" s="30"/>
      <c r="X588" s="32"/>
      <c r="Y588" s="30"/>
      <c r="Z588" s="32"/>
      <c r="AA588" s="30"/>
      <c r="AB588" s="32"/>
      <c r="AC588" s="30"/>
      <c r="AD588" s="36">
        <f t="shared" si="149"/>
        <v>2.6115061789987504</v>
      </c>
      <c r="AE588" s="44">
        <f t="shared" si="143"/>
        <v>0.13306882199866998</v>
      </c>
      <c r="AF588" s="44">
        <f t="shared" si="144"/>
        <v>0.46745002199895991</v>
      </c>
      <c r="AG588" s="44">
        <f t="shared" si="145"/>
        <v>0.22408057400025005</v>
      </c>
      <c r="AH588" s="44">
        <f t="shared" si="146"/>
        <v>0.39618495400099984</v>
      </c>
      <c r="AI588" s="44">
        <f t="shared" si="147"/>
        <v>0.37652983299995002</v>
      </c>
      <c r="AJ588" s="46">
        <f t="shared" si="148"/>
        <v>0.48737982700003979</v>
      </c>
      <c r="AK588" s="30"/>
      <c r="AL588" s="47">
        <f t="shared" si="137"/>
        <v>6.9250724000090136E-2</v>
      </c>
      <c r="AM588" s="47">
        <f t="shared" si="138"/>
        <v>5.9423166001580041E-2</v>
      </c>
      <c r="AN588" s="47">
        <f t="shared" si="139"/>
        <v>7.9505570000039993E-2</v>
      </c>
      <c r="AO588" s="47">
        <f t="shared" si="140"/>
        <v>7.9719212999409983E-2</v>
      </c>
      <c r="AP588" s="47">
        <f t="shared" si="141"/>
        <v>8.9455211000310175E-2</v>
      </c>
      <c r="AQ588" s="47">
        <f t="shared" si="142"/>
        <v>8.9882495998609979E-2</v>
      </c>
      <c r="AR588" s="47">
        <f t="shared" si="150"/>
        <v>5.9575766999840241E-2</v>
      </c>
      <c r="AS588" s="30"/>
      <c r="AT588" s="32"/>
      <c r="AU588" s="30"/>
      <c r="AV588" s="32"/>
      <c r="AW588" s="30"/>
      <c r="AX588" s="32"/>
      <c r="AY588" s="30"/>
      <c r="AZ588" s="32"/>
      <c r="BA588" s="30"/>
      <c r="BB588" s="32"/>
      <c r="BC588" s="30"/>
      <c r="BD588" s="32"/>
      <c r="BE588" s="30"/>
    </row>
    <row r="589" spans="1:57" x14ac:dyDescent="0.25">
      <c r="A589" s="8" t="s">
        <v>36</v>
      </c>
      <c r="B589">
        <v>7</v>
      </c>
      <c r="C589">
        <v>222</v>
      </c>
      <c r="D589" s="33">
        <v>0.85856859399973395</v>
      </c>
      <c r="E589" s="31">
        <v>0.92821608499980301</v>
      </c>
      <c r="F589" s="33">
        <v>1.09113383099975</v>
      </c>
      <c r="G589" s="31">
        <v>1.1506180369997301</v>
      </c>
      <c r="H589" s="33">
        <v>1.5471081939995199</v>
      </c>
      <c r="I589" s="31">
        <v>1.6062261560000399</v>
      </c>
      <c r="J589" s="33">
        <v>1.7898061949999799</v>
      </c>
      <c r="K589" s="31">
        <v>1.84916832099952</v>
      </c>
      <c r="L589" s="33">
        <v>2.2074164499990698</v>
      </c>
      <c r="M589" s="31">
        <v>2.29446055199878</v>
      </c>
      <c r="N589" s="33">
        <v>2.6607660609988599</v>
      </c>
      <c r="O589" s="31">
        <v>2.7508316799994601</v>
      </c>
      <c r="P589" s="33">
        <v>3.13706699199974</v>
      </c>
      <c r="Q589" s="31">
        <v>3.1960933909995202</v>
      </c>
      <c r="R589" s="33"/>
      <c r="S589" s="31"/>
      <c r="T589" s="33"/>
      <c r="U589" s="31"/>
      <c r="V589" s="33"/>
      <c r="W589" s="31"/>
      <c r="X589" s="33"/>
      <c r="Y589" s="31"/>
      <c r="Z589" s="33"/>
      <c r="AA589" s="31"/>
      <c r="AB589" s="33"/>
      <c r="AC589" s="31"/>
      <c r="AD589" s="36">
        <f t="shared" si="149"/>
        <v>2.3375247969997863</v>
      </c>
      <c r="AE589" s="44">
        <f t="shared" si="143"/>
        <v>0.16291774599994702</v>
      </c>
      <c r="AF589" s="44">
        <f t="shared" si="144"/>
        <v>0.39649015699978984</v>
      </c>
      <c r="AG589" s="44">
        <f t="shared" si="145"/>
        <v>0.18358003899994002</v>
      </c>
      <c r="AH589" s="44">
        <f t="shared" si="146"/>
        <v>0.35824812899954983</v>
      </c>
      <c r="AI589" s="44">
        <f t="shared" si="147"/>
        <v>0.36630550900007997</v>
      </c>
      <c r="AJ589" s="46">
        <f t="shared" si="148"/>
        <v>0.38623531200027994</v>
      </c>
      <c r="AK589" s="31"/>
      <c r="AL589" s="47">
        <f t="shared" si="137"/>
        <v>6.9647491000069062E-2</v>
      </c>
      <c r="AM589" s="47">
        <f t="shared" si="138"/>
        <v>5.9484205999980055E-2</v>
      </c>
      <c r="AN589" s="47">
        <f t="shared" si="139"/>
        <v>5.9117962000519997E-2</v>
      </c>
      <c r="AO589" s="47">
        <f t="shared" si="140"/>
        <v>5.936212599954005E-2</v>
      </c>
      <c r="AP589" s="47">
        <f t="shared" si="141"/>
        <v>8.7044101999710133E-2</v>
      </c>
      <c r="AQ589" s="47">
        <f t="shared" si="142"/>
        <v>9.0065619000600172E-2</v>
      </c>
      <c r="AR589" s="47">
        <f t="shared" si="150"/>
        <v>5.9026398999780127E-2</v>
      </c>
      <c r="AS589" s="31"/>
      <c r="AT589" s="33"/>
      <c r="AU589" s="31"/>
      <c r="AV589" s="33"/>
      <c r="AW589" s="31"/>
      <c r="AX589" s="33"/>
      <c r="AY589" s="31"/>
      <c r="AZ589" s="33"/>
      <c r="BA589" s="31"/>
      <c r="BB589" s="33"/>
      <c r="BC589" s="31"/>
      <c r="BD589" s="33"/>
      <c r="BE589" s="31"/>
    </row>
    <row r="590" spans="1:57" x14ac:dyDescent="0.25">
      <c r="A590" s="8" t="s">
        <v>36</v>
      </c>
      <c r="B590">
        <v>7</v>
      </c>
      <c r="C590">
        <v>223</v>
      </c>
      <c r="D590" s="32">
        <v>0.76700747599898</v>
      </c>
      <c r="E590" s="30">
        <v>0.83692965099908101</v>
      </c>
      <c r="F590" s="32">
        <v>0.959316344000399</v>
      </c>
      <c r="G590" s="30">
        <v>1.0284449869996</v>
      </c>
      <c r="H590" s="32">
        <v>1.48600640899894</v>
      </c>
      <c r="I590" s="30">
        <v>1.5452159310007101</v>
      </c>
      <c r="J590" s="32">
        <v>1.71884632999899</v>
      </c>
      <c r="K590" s="30">
        <v>1.7883412169994699</v>
      </c>
      <c r="L590" s="32">
        <v>2.12446207799985</v>
      </c>
      <c r="M590" s="30">
        <v>2.2034488009994599</v>
      </c>
      <c r="N590" s="32">
        <v>2.6101022429993401</v>
      </c>
      <c r="O590" s="30">
        <v>2.6999236989995499</v>
      </c>
      <c r="P590" s="32">
        <v>3.1163436589995399</v>
      </c>
      <c r="Q590" s="30">
        <v>3.1857775070002301</v>
      </c>
      <c r="R590" s="32"/>
      <c r="S590" s="30"/>
      <c r="T590" s="32"/>
      <c r="U590" s="30"/>
      <c r="V590" s="32"/>
      <c r="W590" s="30"/>
      <c r="X590" s="32"/>
      <c r="Y590" s="30"/>
      <c r="Z590" s="32"/>
      <c r="AA590" s="30"/>
      <c r="AB590" s="32"/>
      <c r="AC590" s="30"/>
      <c r="AD590" s="36">
        <f t="shared" si="149"/>
        <v>2.4187700310012499</v>
      </c>
      <c r="AE590" s="44">
        <f t="shared" si="143"/>
        <v>0.12238669300131799</v>
      </c>
      <c r="AF590" s="44">
        <f t="shared" si="144"/>
        <v>0.45756142199934002</v>
      </c>
      <c r="AG590" s="44">
        <f t="shared" si="145"/>
        <v>0.17363039899827992</v>
      </c>
      <c r="AH590" s="44">
        <f t="shared" si="146"/>
        <v>0.33612086100038008</v>
      </c>
      <c r="AI590" s="44">
        <f t="shared" si="147"/>
        <v>0.40665344199988018</v>
      </c>
      <c r="AJ590" s="46">
        <f t="shared" si="148"/>
        <v>0.41641995999999004</v>
      </c>
      <c r="AK590" s="30"/>
      <c r="AL590" s="47">
        <f t="shared" si="137"/>
        <v>6.9922175000101006E-2</v>
      </c>
      <c r="AM590" s="47">
        <f t="shared" si="138"/>
        <v>6.9128642999200962E-2</v>
      </c>
      <c r="AN590" s="47">
        <f t="shared" si="139"/>
        <v>5.9209522001770098E-2</v>
      </c>
      <c r="AO590" s="47">
        <f t="shared" si="140"/>
        <v>6.9494887000479899E-2</v>
      </c>
      <c r="AP590" s="47">
        <f t="shared" si="141"/>
        <v>7.898672299960996E-2</v>
      </c>
      <c r="AQ590" s="47">
        <f t="shared" si="142"/>
        <v>8.9821456000209743E-2</v>
      </c>
      <c r="AR590" s="47">
        <f t="shared" si="150"/>
        <v>6.943384800069019E-2</v>
      </c>
      <c r="AS590" s="30"/>
      <c r="AT590" s="32"/>
      <c r="AU590" s="30"/>
      <c r="AV590" s="32"/>
      <c r="AW590" s="30"/>
      <c r="AX590" s="32"/>
      <c r="AY590" s="30"/>
      <c r="AZ590" s="32"/>
      <c r="BA590" s="30"/>
      <c r="BB590" s="32"/>
      <c r="BC590" s="30"/>
      <c r="BD590" s="32"/>
      <c r="BE590" s="30"/>
    </row>
    <row r="591" spans="1:57" x14ac:dyDescent="0.25">
      <c r="A591" s="8" t="s">
        <v>36</v>
      </c>
      <c r="B591">
        <v>7</v>
      </c>
      <c r="C591">
        <v>224</v>
      </c>
      <c r="D591" s="33">
        <v>0.97930718699899399</v>
      </c>
      <c r="E591" s="31">
        <v>1.0296963210003001</v>
      </c>
      <c r="F591" s="33">
        <v>1.2321684719991</v>
      </c>
      <c r="G591" s="31">
        <v>1.3121318479988899</v>
      </c>
      <c r="H591" s="33">
        <v>1.7597436279993399</v>
      </c>
      <c r="I591" s="31">
        <v>1.8389439929997</v>
      </c>
      <c r="J591" s="33">
        <v>2.0226766359992299</v>
      </c>
      <c r="K591" s="31">
        <v>2.0922020439993498</v>
      </c>
      <c r="L591" s="33">
        <v>2.4784983970002901</v>
      </c>
      <c r="M591" s="31">
        <v>2.56828933299948</v>
      </c>
      <c r="N591" s="33">
        <v>2.92400427199936</v>
      </c>
      <c r="O591" s="31">
        <v>3.0038760859988498</v>
      </c>
      <c r="P591" s="33">
        <v>3.4826491669991801</v>
      </c>
      <c r="Q591" s="31">
        <v>3.56053715799862</v>
      </c>
      <c r="R591" s="33"/>
      <c r="S591" s="31"/>
      <c r="T591" s="33"/>
      <c r="U591" s="31"/>
      <c r="V591" s="33"/>
      <c r="W591" s="31"/>
      <c r="X591" s="33"/>
      <c r="Y591" s="31"/>
      <c r="Z591" s="33"/>
      <c r="AA591" s="31"/>
      <c r="AB591" s="33"/>
      <c r="AC591" s="31"/>
      <c r="AD591" s="36">
        <f t="shared" si="149"/>
        <v>2.581229970999626</v>
      </c>
      <c r="AE591" s="44">
        <f t="shared" si="143"/>
        <v>0.20247215099879989</v>
      </c>
      <c r="AF591" s="44">
        <f t="shared" si="144"/>
        <v>0.44761178000044999</v>
      </c>
      <c r="AG591" s="44">
        <f t="shared" si="145"/>
        <v>0.18373264299952985</v>
      </c>
      <c r="AH591" s="44">
        <f t="shared" si="146"/>
        <v>0.38629635300094023</v>
      </c>
      <c r="AI591" s="44">
        <f t="shared" si="147"/>
        <v>0.35571493899987994</v>
      </c>
      <c r="AJ591" s="46">
        <f t="shared" si="148"/>
        <v>0.47877308100033034</v>
      </c>
      <c r="AK591" s="31"/>
      <c r="AL591" s="47">
        <f t="shared" si="137"/>
        <v>5.0389134001306068E-2</v>
      </c>
      <c r="AM591" s="47">
        <f t="shared" si="138"/>
        <v>7.9963375999789976E-2</v>
      </c>
      <c r="AN591" s="47">
        <f t="shared" si="139"/>
        <v>7.9200365000360096E-2</v>
      </c>
      <c r="AO591" s="47">
        <f t="shared" si="140"/>
        <v>6.952540800011997E-2</v>
      </c>
      <c r="AP591" s="47">
        <f t="shared" si="141"/>
        <v>8.9790935999189969E-2</v>
      </c>
      <c r="AQ591" s="47">
        <f t="shared" si="142"/>
        <v>7.9871813999489838E-2</v>
      </c>
      <c r="AR591" s="47">
        <f t="shared" si="150"/>
        <v>7.7887990999439882E-2</v>
      </c>
      <c r="AS591" s="31"/>
      <c r="AT591" s="33"/>
      <c r="AU591" s="31"/>
      <c r="AV591" s="33"/>
      <c r="AW591" s="31"/>
      <c r="AX591" s="33"/>
      <c r="AY591" s="31"/>
      <c r="AZ591" s="33"/>
      <c r="BA591" s="31"/>
      <c r="BB591" s="33"/>
      <c r="BC591" s="31"/>
      <c r="BD591" s="33"/>
      <c r="BE591" s="31"/>
    </row>
    <row r="592" spans="1:57" x14ac:dyDescent="0.25">
      <c r="A592" s="8" t="s">
        <v>36</v>
      </c>
      <c r="B592">
        <v>7</v>
      </c>
      <c r="C592">
        <v>225</v>
      </c>
      <c r="D592" s="32">
        <v>0.97140241200031596</v>
      </c>
      <c r="E592" s="30">
        <v>1.03042881200053</v>
      </c>
      <c r="F592" s="32">
        <v>1.20424233199992</v>
      </c>
      <c r="G592" s="30">
        <v>1.29421639000065</v>
      </c>
      <c r="H592" s="32">
        <v>1.7210132770014701</v>
      </c>
      <c r="I592" s="30">
        <v>1.81034640800135</v>
      </c>
      <c r="J592" s="32">
        <v>1.9941400900006501</v>
      </c>
      <c r="K592" s="30">
        <v>2.0534716930014798</v>
      </c>
      <c r="L592" s="32">
        <v>2.4805432630000701</v>
      </c>
      <c r="M592" s="30">
        <v>2.54982450800162</v>
      </c>
      <c r="N592" s="32">
        <v>2.9680451710009899</v>
      </c>
      <c r="O592" s="30">
        <v>3.05649321000055</v>
      </c>
      <c r="P592" s="32">
        <v>3.45273920399995</v>
      </c>
      <c r="Q592" s="30">
        <v>3.5218678470009701</v>
      </c>
      <c r="R592" s="32"/>
      <c r="S592" s="30"/>
      <c r="T592" s="32"/>
      <c r="U592" s="30"/>
      <c r="V592" s="32"/>
      <c r="W592" s="30"/>
      <c r="X592" s="32"/>
      <c r="Y592" s="30"/>
      <c r="Z592" s="32"/>
      <c r="AA592" s="30"/>
      <c r="AB592" s="32"/>
      <c r="AC592" s="30"/>
      <c r="AD592" s="36">
        <f t="shared" si="149"/>
        <v>2.5504654350006541</v>
      </c>
      <c r="AE592" s="44">
        <f t="shared" si="143"/>
        <v>0.17381351999938999</v>
      </c>
      <c r="AF592" s="44">
        <f t="shared" si="144"/>
        <v>0.42679688700082008</v>
      </c>
      <c r="AG592" s="44">
        <f t="shared" si="145"/>
        <v>0.18379368199930002</v>
      </c>
      <c r="AH592" s="44">
        <f t="shared" si="146"/>
        <v>0.42707156999859031</v>
      </c>
      <c r="AI592" s="44">
        <f t="shared" si="147"/>
        <v>0.41822066299936989</v>
      </c>
      <c r="AJ592" s="46">
        <f t="shared" si="148"/>
        <v>0.39624599399940008</v>
      </c>
      <c r="AK592" s="30"/>
      <c r="AL592" s="47">
        <f t="shared" si="137"/>
        <v>5.9026400000214085E-2</v>
      </c>
      <c r="AM592" s="47">
        <f t="shared" si="138"/>
        <v>8.9974058000729995E-2</v>
      </c>
      <c r="AN592" s="47">
        <f t="shared" si="139"/>
        <v>8.9333130999879939E-2</v>
      </c>
      <c r="AO592" s="47">
        <f t="shared" si="140"/>
        <v>5.9331603000829736E-2</v>
      </c>
      <c r="AP592" s="47">
        <f t="shared" si="141"/>
        <v>6.9281245001549863E-2</v>
      </c>
      <c r="AQ592" s="47">
        <f t="shared" si="142"/>
        <v>8.8448038999560108E-2</v>
      </c>
      <c r="AR592" s="47">
        <f t="shared" si="150"/>
        <v>6.9128643001020063E-2</v>
      </c>
      <c r="AS592" s="30"/>
      <c r="AT592" s="32"/>
      <c r="AU592" s="30"/>
      <c r="AV592" s="32"/>
      <c r="AW592" s="30"/>
      <c r="AX592" s="32"/>
      <c r="AY592" s="30"/>
      <c r="AZ592" s="32"/>
      <c r="BA592" s="30"/>
      <c r="BB592" s="32"/>
      <c r="BC592" s="30"/>
      <c r="BD592" s="32"/>
      <c r="BE592" s="30"/>
    </row>
    <row r="593" spans="1:57" x14ac:dyDescent="0.25">
      <c r="A593" s="8" t="s">
        <v>36</v>
      </c>
      <c r="B593">
        <v>7</v>
      </c>
      <c r="C593">
        <v>226</v>
      </c>
      <c r="D593" s="33">
        <v>0.94088203899991596</v>
      </c>
      <c r="E593" s="31">
        <v>0.98998931700043602</v>
      </c>
      <c r="F593" s="33">
        <v>1.2037845260001601</v>
      </c>
      <c r="G593" s="31">
        <v>1.2631161299996101</v>
      </c>
      <c r="H593" s="33">
        <v>1.7000762999996299</v>
      </c>
      <c r="I593" s="31">
        <v>1.7799481160000099</v>
      </c>
      <c r="J593" s="33">
        <v>1.96337555300124</v>
      </c>
      <c r="K593" s="31">
        <v>2.0428200830010601</v>
      </c>
      <c r="L593" s="33">
        <v>2.4190752329995999</v>
      </c>
      <c r="M593" s="31">
        <v>2.4985502819999899</v>
      </c>
      <c r="N593" s="33">
        <v>2.8949488790003599</v>
      </c>
      <c r="O593" s="31">
        <v>2.9852891800001</v>
      </c>
      <c r="P593" s="33">
        <v>3.4214558210005599</v>
      </c>
      <c r="Q593" s="31">
        <v>3.5113993600007198</v>
      </c>
      <c r="R593" s="33"/>
      <c r="S593" s="31"/>
      <c r="T593" s="33"/>
      <c r="U593" s="31"/>
      <c r="V593" s="33"/>
      <c r="W593" s="31"/>
      <c r="X593" s="33"/>
      <c r="Y593" s="31"/>
      <c r="Z593" s="33"/>
      <c r="AA593" s="31"/>
      <c r="AB593" s="33"/>
      <c r="AC593" s="31"/>
      <c r="AD593" s="36">
        <f t="shared" si="149"/>
        <v>2.5705173210008039</v>
      </c>
      <c r="AE593" s="44">
        <f t="shared" si="143"/>
        <v>0.21379520899972404</v>
      </c>
      <c r="AF593" s="44">
        <f t="shared" si="144"/>
        <v>0.43696017000001985</v>
      </c>
      <c r="AG593" s="44">
        <f t="shared" si="145"/>
        <v>0.1834274370012301</v>
      </c>
      <c r="AH593" s="44">
        <f t="shared" si="146"/>
        <v>0.37625514999853982</v>
      </c>
      <c r="AI593" s="44">
        <f t="shared" si="147"/>
        <v>0.39639859700037006</v>
      </c>
      <c r="AJ593" s="46">
        <f t="shared" si="148"/>
        <v>0.43616664100045988</v>
      </c>
      <c r="AK593" s="31"/>
      <c r="AL593" s="47">
        <f t="shared" si="137"/>
        <v>4.910727800052006E-2</v>
      </c>
      <c r="AM593" s="47">
        <f t="shared" si="138"/>
        <v>5.9331603999450033E-2</v>
      </c>
      <c r="AN593" s="47">
        <f t="shared" si="139"/>
        <v>7.9871816000379958E-2</v>
      </c>
      <c r="AO593" s="47">
        <f t="shared" si="140"/>
        <v>7.9444529999820102E-2</v>
      </c>
      <c r="AP593" s="47">
        <f t="shared" si="141"/>
        <v>7.947504900038993E-2</v>
      </c>
      <c r="AQ593" s="47">
        <f t="shared" si="142"/>
        <v>9.0340300999740109E-2</v>
      </c>
      <c r="AR593" s="47">
        <f t="shared" si="150"/>
        <v>8.9943539000159944E-2</v>
      </c>
      <c r="AS593" s="31"/>
      <c r="AT593" s="33"/>
      <c r="AU593" s="31"/>
      <c r="AV593" s="33"/>
      <c r="AW593" s="31"/>
      <c r="AX593" s="33"/>
      <c r="AY593" s="31"/>
      <c r="AZ593" s="33"/>
      <c r="BA593" s="31"/>
      <c r="BB593" s="33"/>
      <c r="BC593" s="31"/>
      <c r="BD593" s="33"/>
      <c r="BE593" s="31"/>
    </row>
    <row r="594" spans="1:57" x14ac:dyDescent="0.25">
      <c r="A594" s="8" t="s">
        <v>36</v>
      </c>
      <c r="B594">
        <v>7</v>
      </c>
      <c r="C594">
        <v>227</v>
      </c>
      <c r="D594" s="32">
        <v>0.88918052799999703</v>
      </c>
      <c r="E594" s="30">
        <v>0.94829848900007996</v>
      </c>
      <c r="F594" s="32">
        <v>1.0914085150016</v>
      </c>
      <c r="G594" s="30">
        <v>1.16096444400136</v>
      </c>
      <c r="H594" s="32">
        <v>1.57756752600107</v>
      </c>
      <c r="I594" s="30">
        <v>1.6572562170003899</v>
      </c>
      <c r="J594" s="32">
        <v>1.8206622920006299</v>
      </c>
      <c r="K594" s="30">
        <v>1.91014802300014</v>
      </c>
      <c r="L594" s="32">
        <v>2.2452922310003398</v>
      </c>
      <c r="M594" s="30">
        <v>2.32479780200083</v>
      </c>
      <c r="N594" s="32">
        <v>2.6603082550009201</v>
      </c>
      <c r="O594" s="30">
        <v>2.7503738740015198</v>
      </c>
      <c r="P594" s="32">
        <v>3.08567068400043</v>
      </c>
      <c r="Q594" s="30">
        <v>3.1552266140006302</v>
      </c>
      <c r="R594" s="32"/>
      <c r="S594" s="30"/>
      <c r="T594" s="32"/>
      <c r="U594" s="30"/>
      <c r="V594" s="32"/>
      <c r="W594" s="30"/>
      <c r="X594" s="32"/>
      <c r="Y594" s="30"/>
      <c r="Z594" s="32"/>
      <c r="AA594" s="30"/>
      <c r="AB594" s="32"/>
      <c r="AC594" s="30"/>
      <c r="AD594" s="36">
        <f t="shared" si="149"/>
        <v>2.2660460860006331</v>
      </c>
      <c r="AE594" s="44">
        <f t="shared" si="143"/>
        <v>0.14311002600152001</v>
      </c>
      <c r="AF594" s="44">
        <f t="shared" si="144"/>
        <v>0.41660308199970997</v>
      </c>
      <c r="AG594" s="44">
        <f t="shared" si="145"/>
        <v>0.16340607500023996</v>
      </c>
      <c r="AH594" s="44">
        <f t="shared" si="146"/>
        <v>0.33514420800019984</v>
      </c>
      <c r="AI594" s="44">
        <f t="shared" si="147"/>
        <v>0.33551045300009008</v>
      </c>
      <c r="AJ594" s="46">
        <f t="shared" si="148"/>
        <v>0.33529680999891021</v>
      </c>
      <c r="AK594" s="30"/>
      <c r="AL594" s="47">
        <f t="shared" si="137"/>
        <v>5.911796100008293E-2</v>
      </c>
      <c r="AM594" s="47">
        <f t="shared" si="138"/>
        <v>6.9555928999760042E-2</v>
      </c>
      <c r="AN594" s="47">
        <f t="shared" si="139"/>
        <v>7.9688690999319967E-2</v>
      </c>
      <c r="AO594" s="47">
        <f t="shared" si="140"/>
        <v>8.9485730999510071E-2</v>
      </c>
      <c r="AP594" s="47">
        <f t="shared" si="141"/>
        <v>7.9505571000490161E-2</v>
      </c>
      <c r="AQ594" s="47">
        <f t="shared" si="142"/>
        <v>9.0065619000599728E-2</v>
      </c>
      <c r="AR594" s="47">
        <f t="shared" si="150"/>
        <v>6.9555930000200217E-2</v>
      </c>
      <c r="AS594" s="30"/>
      <c r="AT594" s="32"/>
      <c r="AU594" s="30"/>
      <c r="AV594" s="32"/>
      <c r="AW594" s="30"/>
      <c r="AX594" s="32"/>
      <c r="AY594" s="30"/>
      <c r="AZ594" s="32"/>
      <c r="BA594" s="30"/>
      <c r="BB594" s="32"/>
      <c r="BC594" s="30"/>
      <c r="BD594" s="32"/>
      <c r="BE594" s="30"/>
    </row>
    <row r="595" spans="1:57" x14ac:dyDescent="0.25">
      <c r="A595" s="8" t="s">
        <v>36</v>
      </c>
      <c r="B595">
        <v>7</v>
      </c>
      <c r="C595">
        <v>228</v>
      </c>
      <c r="D595" s="33">
        <v>0.79880970499834802</v>
      </c>
      <c r="E595" s="31">
        <v>0.85801922699829403</v>
      </c>
      <c r="F595" s="33">
        <v>1.0113230589995501</v>
      </c>
      <c r="G595" s="31">
        <v>1.0913779939983199</v>
      </c>
      <c r="H595" s="33">
        <v>1.5989012659993</v>
      </c>
      <c r="I595" s="31">
        <v>1.65804974699858</v>
      </c>
      <c r="J595" s="33">
        <v>1.85182359199825</v>
      </c>
      <c r="K595" s="31">
        <v>1.9211048369998001</v>
      </c>
      <c r="L595" s="33">
        <v>2.3583396909998502</v>
      </c>
      <c r="M595" s="31">
        <v>2.4274988549987002</v>
      </c>
      <c r="N595" s="33">
        <v>2.8238974509986199</v>
      </c>
      <c r="O595" s="31">
        <v>2.9037997849991299</v>
      </c>
      <c r="P595" s="33">
        <v>3.2896993729991602</v>
      </c>
      <c r="Q595" s="31">
        <v>3.35928582199994</v>
      </c>
      <c r="R595" s="33"/>
      <c r="S595" s="31"/>
      <c r="T595" s="33"/>
      <c r="U595" s="31"/>
      <c r="V595" s="33"/>
      <c r="W595" s="31"/>
      <c r="X595" s="33"/>
      <c r="Y595" s="31"/>
      <c r="Z595" s="33"/>
      <c r="AA595" s="31"/>
      <c r="AB595" s="33"/>
      <c r="AC595" s="31"/>
      <c r="AD595" s="36">
        <f t="shared" si="149"/>
        <v>2.5604761170015919</v>
      </c>
      <c r="AE595" s="44">
        <f t="shared" si="143"/>
        <v>0.15330383200125608</v>
      </c>
      <c r="AF595" s="44">
        <f t="shared" si="144"/>
        <v>0.50752327200098013</v>
      </c>
      <c r="AG595" s="44">
        <f t="shared" si="145"/>
        <v>0.19377384499966999</v>
      </c>
      <c r="AH595" s="44">
        <f t="shared" si="146"/>
        <v>0.43723485400005013</v>
      </c>
      <c r="AI595" s="44">
        <f t="shared" si="147"/>
        <v>0.39639859599991967</v>
      </c>
      <c r="AJ595" s="46">
        <f t="shared" si="148"/>
        <v>0.38589958800003021</v>
      </c>
      <c r="AK595" s="31"/>
      <c r="AL595" s="47">
        <f t="shared" si="137"/>
        <v>5.9209521999946002E-2</v>
      </c>
      <c r="AM595" s="47">
        <f t="shared" si="138"/>
        <v>8.0054934998769811E-2</v>
      </c>
      <c r="AN595" s="47">
        <f t="shared" si="139"/>
        <v>5.914848099927994E-2</v>
      </c>
      <c r="AO595" s="47">
        <f t="shared" si="140"/>
        <v>6.9281245001550085E-2</v>
      </c>
      <c r="AP595" s="47">
        <f t="shared" si="141"/>
        <v>6.9159163998850026E-2</v>
      </c>
      <c r="AQ595" s="47">
        <f t="shared" si="142"/>
        <v>7.9902334000510056E-2</v>
      </c>
      <c r="AR595" s="47">
        <f t="shared" si="150"/>
        <v>6.9586449000779815E-2</v>
      </c>
      <c r="AS595" s="31"/>
      <c r="AT595" s="33"/>
      <c r="AU595" s="31"/>
      <c r="AV595" s="33"/>
      <c r="AW595" s="31"/>
      <c r="AX595" s="33"/>
      <c r="AY595" s="31"/>
      <c r="AZ595" s="33"/>
      <c r="BA595" s="31"/>
      <c r="BB595" s="33"/>
      <c r="BC595" s="31"/>
      <c r="BD595" s="33"/>
      <c r="BE595" s="31"/>
    </row>
    <row r="596" spans="1:57" x14ac:dyDescent="0.25">
      <c r="A596" s="8" t="s">
        <v>36</v>
      </c>
      <c r="B596">
        <v>7</v>
      </c>
      <c r="C596">
        <v>229</v>
      </c>
      <c r="D596" s="32">
        <v>0.83818098600022495</v>
      </c>
      <c r="E596" s="30">
        <v>0.917625517000487</v>
      </c>
      <c r="F596" s="32">
        <v>1.05060277800112</v>
      </c>
      <c r="G596" s="30">
        <v>1.12025026600167</v>
      </c>
      <c r="H596" s="32">
        <v>1.51670990400089</v>
      </c>
      <c r="I596" s="30">
        <v>1.5857164670014701</v>
      </c>
      <c r="J596" s="32">
        <v>1.73908133600161</v>
      </c>
      <c r="K596" s="30">
        <v>1.81858690600165</v>
      </c>
      <c r="L596" s="32">
        <v>2.2355257140006799</v>
      </c>
      <c r="M596" s="30">
        <v>2.3156722110015799</v>
      </c>
      <c r="N596" s="32">
        <v>2.70114451400149</v>
      </c>
      <c r="O596" s="30">
        <v>2.7806806050011801</v>
      </c>
      <c r="P596" s="32">
        <v>3.2071722880009399</v>
      </c>
      <c r="Q596" s="30">
        <v>3.28661681800076</v>
      </c>
      <c r="R596" s="32"/>
      <c r="S596" s="30"/>
      <c r="T596" s="32"/>
      <c r="U596" s="30"/>
      <c r="V596" s="32"/>
      <c r="W596" s="30"/>
      <c r="X596" s="32"/>
      <c r="Y596" s="30"/>
      <c r="Z596" s="32"/>
      <c r="AA596" s="30"/>
      <c r="AB596" s="32"/>
      <c r="AC596" s="30"/>
      <c r="AD596" s="36">
        <f t="shared" si="149"/>
        <v>2.4484358320005351</v>
      </c>
      <c r="AE596" s="44">
        <f t="shared" si="143"/>
        <v>0.13297726100063301</v>
      </c>
      <c r="AF596" s="44">
        <f t="shared" si="144"/>
        <v>0.39645963799922002</v>
      </c>
      <c r="AG596" s="44">
        <f t="shared" si="145"/>
        <v>0.1533648690001399</v>
      </c>
      <c r="AH596" s="44">
        <f t="shared" si="146"/>
        <v>0.41693880799902994</v>
      </c>
      <c r="AI596" s="44">
        <f t="shared" si="147"/>
        <v>0.38547230299991009</v>
      </c>
      <c r="AJ596" s="46">
        <f t="shared" si="148"/>
        <v>0.42649168299975981</v>
      </c>
      <c r="AK596" s="30"/>
      <c r="AL596" s="47">
        <f t="shared" si="137"/>
        <v>7.9444531000262053E-2</v>
      </c>
      <c r="AM596" s="47">
        <f t="shared" si="138"/>
        <v>6.9647488000549984E-2</v>
      </c>
      <c r="AN596" s="47">
        <f t="shared" si="139"/>
        <v>6.9006563000580057E-2</v>
      </c>
      <c r="AO596" s="47">
        <f t="shared" si="140"/>
        <v>7.9505570000039993E-2</v>
      </c>
      <c r="AP596" s="47">
        <f t="shared" si="141"/>
        <v>8.0146497000900041E-2</v>
      </c>
      <c r="AQ596" s="47">
        <f t="shared" si="142"/>
        <v>7.9536090999690057E-2</v>
      </c>
      <c r="AR596" s="47">
        <f t="shared" si="150"/>
        <v>7.9444529999820102E-2</v>
      </c>
      <c r="AS596" s="30"/>
      <c r="AT596" s="32"/>
      <c r="AU596" s="30"/>
      <c r="AV596" s="32"/>
      <c r="AW596" s="30"/>
      <c r="AX596" s="32"/>
      <c r="AY596" s="30"/>
      <c r="AZ596" s="32"/>
      <c r="BA596" s="30"/>
      <c r="BB596" s="32"/>
      <c r="BC596" s="30"/>
      <c r="BD596" s="32"/>
      <c r="BE596" s="30"/>
    </row>
    <row r="597" spans="1:57" x14ac:dyDescent="0.25">
      <c r="A597" s="8" t="s">
        <v>36</v>
      </c>
      <c r="B597">
        <v>7</v>
      </c>
      <c r="C597">
        <v>230</v>
      </c>
      <c r="D597" s="33">
        <v>0.76764840599935202</v>
      </c>
      <c r="E597" s="31">
        <v>0.85713413799931004</v>
      </c>
      <c r="F597" s="33">
        <v>0.95986570999957599</v>
      </c>
      <c r="G597" s="31">
        <v>1.03937127999961</v>
      </c>
      <c r="H597" s="33">
        <v>1.4259728369997899</v>
      </c>
      <c r="I597" s="31">
        <v>1.50553944800049</v>
      </c>
      <c r="J597" s="33">
        <v>1.6484053099993601</v>
      </c>
      <c r="K597" s="31">
        <v>1.7282771249992901</v>
      </c>
      <c r="L597" s="33">
        <v>2.0941858690002801</v>
      </c>
      <c r="M597" s="31">
        <v>2.1733251940004199</v>
      </c>
      <c r="N597" s="33">
        <v>2.5900503579996399</v>
      </c>
      <c r="O597" s="31">
        <v>2.6695559290001198</v>
      </c>
      <c r="P597" s="33">
        <v>3.0957118879996401</v>
      </c>
      <c r="Q597" s="31">
        <v>3.1651152129998001</v>
      </c>
      <c r="R597" s="33"/>
      <c r="S597" s="31"/>
      <c r="T597" s="33"/>
      <c r="U597" s="31"/>
      <c r="V597" s="33"/>
      <c r="W597" s="31"/>
      <c r="X597" s="33"/>
      <c r="Y597" s="31"/>
      <c r="Z597" s="33"/>
      <c r="AA597" s="31"/>
      <c r="AB597" s="33"/>
      <c r="AC597" s="31"/>
      <c r="AD597" s="36">
        <f t="shared" si="149"/>
        <v>2.3974668070004483</v>
      </c>
      <c r="AE597" s="44">
        <f t="shared" si="143"/>
        <v>0.10273157200026595</v>
      </c>
      <c r="AF597" s="44">
        <f t="shared" si="144"/>
        <v>0.38660155700017995</v>
      </c>
      <c r="AG597" s="44">
        <f t="shared" si="145"/>
        <v>0.14286586199887008</v>
      </c>
      <c r="AH597" s="44">
        <f t="shared" si="146"/>
        <v>0.36590874400099005</v>
      </c>
      <c r="AI597" s="44">
        <f t="shared" si="147"/>
        <v>0.41672516399921999</v>
      </c>
      <c r="AJ597" s="46">
        <f t="shared" si="148"/>
        <v>0.4261559589995203</v>
      </c>
      <c r="AK597" s="31"/>
      <c r="AL597" s="47">
        <f t="shared" si="137"/>
        <v>8.9485731999958018E-2</v>
      </c>
      <c r="AM597" s="47">
        <f t="shared" si="138"/>
        <v>7.9505570000033998E-2</v>
      </c>
      <c r="AN597" s="47">
        <f t="shared" si="139"/>
        <v>7.956661100070006E-2</v>
      </c>
      <c r="AO597" s="47">
        <f t="shared" si="140"/>
        <v>7.9871814999930013E-2</v>
      </c>
      <c r="AP597" s="47">
        <f t="shared" si="141"/>
        <v>7.913932500013976E-2</v>
      </c>
      <c r="AQ597" s="47">
        <f t="shared" si="142"/>
        <v>7.9505571000479947E-2</v>
      </c>
      <c r="AR597" s="47">
        <f t="shared" si="150"/>
        <v>6.9403325000159999E-2</v>
      </c>
      <c r="AS597" s="31"/>
      <c r="AT597" s="33"/>
      <c r="AU597" s="31"/>
      <c r="AV597" s="33"/>
      <c r="AW597" s="31"/>
      <c r="AX597" s="33"/>
      <c r="AY597" s="31"/>
      <c r="AZ597" s="33"/>
      <c r="BA597" s="31"/>
      <c r="BB597" s="33"/>
      <c r="BC597" s="31"/>
      <c r="BD597" s="33"/>
      <c r="BE597" s="31"/>
    </row>
    <row r="598" spans="1:57" x14ac:dyDescent="0.25">
      <c r="A598" s="8" t="s">
        <v>36</v>
      </c>
      <c r="B598">
        <v>7</v>
      </c>
      <c r="C598">
        <v>231</v>
      </c>
      <c r="D598" s="32">
        <v>0.79914542900041796</v>
      </c>
      <c r="E598" s="30">
        <v>0.87865100000090002</v>
      </c>
      <c r="F598" s="32">
        <v>1.02194414800032</v>
      </c>
      <c r="G598" s="30">
        <v>1.11204028800057</v>
      </c>
      <c r="H598" s="32">
        <v>1.5079200359996301</v>
      </c>
      <c r="I598" s="30">
        <v>1.59795513400058</v>
      </c>
      <c r="J598" s="32">
        <v>1.7812910120010199</v>
      </c>
      <c r="K598" s="30">
        <v>1.8811231489999001</v>
      </c>
      <c r="L598" s="32">
        <v>2.2168167250001698</v>
      </c>
      <c r="M598" s="30">
        <v>2.30627193600048</v>
      </c>
      <c r="N598" s="32">
        <v>2.7230581399999201</v>
      </c>
      <c r="O598" s="30">
        <v>2.8128490760009299</v>
      </c>
      <c r="P598" s="32">
        <v>3.3610254840004901</v>
      </c>
      <c r="Q598" s="30">
        <v>3.4403479320008001</v>
      </c>
      <c r="R598" s="32"/>
      <c r="S598" s="30"/>
      <c r="T598" s="32"/>
      <c r="U598" s="30"/>
      <c r="V598" s="32"/>
      <c r="W598" s="30"/>
      <c r="X598" s="32"/>
      <c r="Y598" s="30"/>
      <c r="Z598" s="32"/>
      <c r="AA598" s="30"/>
      <c r="AB598" s="32"/>
      <c r="AC598" s="30"/>
      <c r="AD598" s="36">
        <f t="shared" si="149"/>
        <v>2.6412025030003821</v>
      </c>
      <c r="AE598" s="44">
        <f t="shared" si="143"/>
        <v>0.14329314799941995</v>
      </c>
      <c r="AF598" s="44">
        <f t="shared" si="144"/>
        <v>0.39587974799906012</v>
      </c>
      <c r="AG598" s="44">
        <f t="shared" si="145"/>
        <v>0.18333587800043993</v>
      </c>
      <c r="AH598" s="44">
        <f t="shared" si="146"/>
        <v>0.33569357600026972</v>
      </c>
      <c r="AI598" s="44">
        <f t="shared" si="147"/>
        <v>0.41678620399944011</v>
      </c>
      <c r="AJ598" s="46">
        <f t="shared" si="148"/>
        <v>0.54817640799956013</v>
      </c>
      <c r="AK598" s="30"/>
      <c r="AL598" s="47">
        <f t="shared" si="137"/>
        <v>7.9505571000482056E-2</v>
      </c>
      <c r="AM598" s="47">
        <f t="shared" si="138"/>
        <v>9.0096140000250013E-2</v>
      </c>
      <c r="AN598" s="47">
        <f t="shared" si="139"/>
        <v>9.0035098000949887E-2</v>
      </c>
      <c r="AO598" s="47">
        <f t="shared" si="140"/>
        <v>9.9832136998880161E-2</v>
      </c>
      <c r="AP598" s="47">
        <f t="shared" si="141"/>
        <v>8.9455211000310175E-2</v>
      </c>
      <c r="AQ598" s="47">
        <f t="shared" si="142"/>
        <v>8.9790936001009847E-2</v>
      </c>
      <c r="AR598" s="47">
        <f t="shared" si="150"/>
        <v>7.9322448000310075E-2</v>
      </c>
      <c r="AS598" s="30"/>
      <c r="AT598" s="32"/>
      <c r="AU598" s="30"/>
      <c r="AV598" s="32"/>
      <c r="AW598" s="30"/>
      <c r="AX598" s="32"/>
      <c r="AY598" s="30"/>
      <c r="AZ598" s="32"/>
      <c r="BA598" s="30"/>
      <c r="BB598" s="32"/>
      <c r="BC598" s="30"/>
      <c r="BD598" s="32"/>
      <c r="BE598" s="30"/>
    </row>
    <row r="599" spans="1:57" x14ac:dyDescent="0.25">
      <c r="A599" s="8" t="s">
        <v>36</v>
      </c>
      <c r="B599">
        <v>7</v>
      </c>
      <c r="C599">
        <v>232</v>
      </c>
      <c r="D599" s="33">
        <v>0.81913627299945801</v>
      </c>
      <c r="E599" s="31">
        <v>0.89882496499922104</v>
      </c>
      <c r="F599" s="33">
        <v>1.051854112</v>
      </c>
      <c r="G599" s="31">
        <v>1.1416450470005599</v>
      </c>
      <c r="H599" s="33">
        <v>1.5483290079992</v>
      </c>
      <c r="I599" s="31">
        <v>1.6176712939995901</v>
      </c>
      <c r="J599" s="33">
        <v>1.8013734159994701</v>
      </c>
      <c r="K599" s="31">
        <v>1.8820692799999901</v>
      </c>
      <c r="L599" s="33">
        <v>2.2268274060006599</v>
      </c>
      <c r="M599" s="31">
        <v>2.2963222939997601</v>
      </c>
      <c r="N599" s="33">
        <v>2.6721806799996499</v>
      </c>
      <c r="O599" s="31">
        <v>2.7518083310005701</v>
      </c>
      <c r="P599" s="33">
        <v>3.14784068299923</v>
      </c>
      <c r="Q599" s="31">
        <v>3.2176407739989301</v>
      </c>
      <c r="R599" s="33"/>
      <c r="S599" s="31"/>
      <c r="T599" s="33"/>
      <c r="U599" s="31"/>
      <c r="V599" s="33"/>
      <c r="W599" s="31"/>
      <c r="X599" s="33"/>
      <c r="Y599" s="31"/>
      <c r="Z599" s="33"/>
      <c r="AA599" s="31"/>
      <c r="AB599" s="33"/>
      <c r="AC599" s="31"/>
      <c r="AD599" s="36">
        <f t="shared" si="149"/>
        <v>2.3985045009994721</v>
      </c>
      <c r="AE599" s="44">
        <f t="shared" si="143"/>
        <v>0.15302914700077896</v>
      </c>
      <c r="AF599" s="44">
        <f t="shared" si="144"/>
        <v>0.40668396099864013</v>
      </c>
      <c r="AG599" s="44">
        <f t="shared" si="145"/>
        <v>0.18370212199988001</v>
      </c>
      <c r="AH599" s="44">
        <f t="shared" si="146"/>
        <v>0.3447581260006698</v>
      </c>
      <c r="AI599" s="44">
        <f t="shared" si="147"/>
        <v>0.37585838599988985</v>
      </c>
      <c r="AJ599" s="46">
        <f t="shared" si="148"/>
        <v>0.39603235199865994</v>
      </c>
      <c r="AK599" s="31"/>
      <c r="AL599" s="47">
        <f t="shared" si="137"/>
        <v>7.9688691999763028E-2</v>
      </c>
      <c r="AM599" s="47">
        <f t="shared" si="138"/>
        <v>8.9790935000559902E-2</v>
      </c>
      <c r="AN599" s="47">
        <f t="shared" si="139"/>
        <v>6.9342286000390052E-2</v>
      </c>
      <c r="AO599" s="47">
        <f t="shared" si="140"/>
        <v>8.0695864000519979E-2</v>
      </c>
      <c r="AP599" s="47">
        <f t="shared" si="141"/>
        <v>6.9494887999100197E-2</v>
      </c>
      <c r="AQ599" s="47">
        <f t="shared" si="142"/>
        <v>7.9627651000920174E-2</v>
      </c>
      <c r="AR599" s="47">
        <f t="shared" si="150"/>
        <v>6.9800090999700082E-2</v>
      </c>
      <c r="AS599" s="31"/>
      <c r="AT599" s="33"/>
      <c r="AU599" s="31"/>
      <c r="AV599" s="33"/>
      <c r="AW599" s="31"/>
      <c r="AX599" s="33"/>
      <c r="AY599" s="31"/>
      <c r="AZ599" s="33"/>
      <c r="BA599" s="31"/>
      <c r="BB599" s="33"/>
      <c r="BC599" s="31"/>
      <c r="BD599" s="33"/>
      <c r="BE599" s="31"/>
    </row>
    <row r="600" spans="1:57" x14ac:dyDescent="0.25">
      <c r="A600" s="8" t="s">
        <v>36</v>
      </c>
      <c r="B600">
        <v>7</v>
      </c>
      <c r="C600">
        <v>233</v>
      </c>
      <c r="D600" s="32">
        <v>0.94951930299975995</v>
      </c>
      <c r="E600" s="30">
        <v>1.01901419100067</v>
      </c>
      <c r="F600" s="32">
        <v>1.18202349999955</v>
      </c>
      <c r="G600" s="30">
        <v>1.2513963050005199</v>
      </c>
      <c r="H600" s="32">
        <v>1.72897909300081</v>
      </c>
      <c r="I600" s="30">
        <v>1.79826033800054</v>
      </c>
      <c r="J600" s="32">
        <v>1.9920952219999799</v>
      </c>
      <c r="K600" s="30">
        <v>2.0818251170003301</v>
      </c>
      <c r="L600" s="32">
        <v>2.4579887069994499</v>
      </c>
      <c r="M600" s="30">
        <v>2.5382878060008802</v>
      </c>
      <c r="N600" s="32">
        <v>2.9440561570008801</v>
      </c>
      <c r="O600" s="30">
        <v>3.0337250110005698</v>
      </c>
      <c r="P600" s="32">
        <v>3.4603082539997501</v>
      </c>
      <c r="Q600" s="30">
        <v>3.5195788180008001</v>
      </c>
      <c r="R600" s="32"/>
      <c r="S600" s="30"/>
      <c r="T600" s="32"/>
      <c r="U600" s="30"/>
      <c r="V600" s="32"/>
      <c r="W600" s="30"/>
      <c r="X600" s="32"/>
      <c r="Y600" s="30"/>
      <c r="Z600" s="32"/>
      <c r="AA600" s="30"/>
      <c r="AB600" s="32"/>
      <c r="AC600" s="30"/>
      <c r="AD600" s="36">
        <f t="shared" si="149"/>
        <v>2.5700595150010401</v>
      </c>
      <c r="AE600" s="44">
        <f t="shared" si="143"/>
        <v>0.16300930899888</v>
      </c>
      <c r="AF600" s="44">
        <f t="shared" si="144"/>
        <v>0.47758278800029008</v>
      </c>
      <c r="AG600" s="44">
        <f t="shared" si="145"/>
        <v>0.19383488399943993</v>
      </c>
      <c r="AH600" s="44">
        <f t="shared" si="146"/>
        <v>0.37616358999911981</v>
      </c>
      <c r="AI600" s="44">
        <f t="shared" si="147"/>
        <v>0.40576835099999986</v>
      </c>
      <c r="AJ600" s="46">
        <f t="shared" si="148"/>
        <v>0.42658324299918027</v>
      </c>
      <c r="AK600" s="30"/>
      <c r="AL600" s="47">
        <f t="shared" si="137"/>
        <v>6.9494888000910082E-2</v>
      </c>
      <c r="AM600" s="47">
        <f t="shared" si="138"/>
        <v>6.9372805000969873E-2</v>
      </c>
      <c r="AN600" s="47">
        <f t="shared" si="139"/>
        <v>6.9281244999729985E-2</v>
      </c>
      <c r="AO600" s="47">
        <f t="shared" si="140"/>
        <v>8.9729895000350224E-2</v>
      </c>
      <c r="AP600" s="47">
        <f t="shared" si="141"/>
        <v>8.0299099001430285E-2</v>
      </c>
      <c r="AQ600" s="47">
        <f t="shared" si="142"/>
        <v>8.9668853999689713E-2</v>
      </c>
      <c r="AR600" s="47">
        <f t="shared" si="150"/>
        <v>5.9270564001050019E-2</v>
      </c>
      <c r="AS600" s="30"/>
      <c r="AT600" s="32"/>
      <c r="AU600" s="30"/>
      <c r="AV600" s="32"/>
      <c r="AW600" s="30"/>
      <c r="AX600" s="32"/>
      <c r="AY600" s="30"/>
      <c r="AZ600" s="32"/>
      <c r="BA600" s="30"/>
      <c r="BB600" s="32"/>
      <c r="BC600" s="30"/>
      <c r="BD600" s="32"/>
      <c r="BE600" s="30"/>
    </row>
    <row r="601" spans="1:57" s="2" customFormat="1" x14ac:dyDescent="0.25">
      <c r="A601" s="10" t="s">
        <v>36</v>
      </c>
      <c r="B601" s="2">
        <v>7</v>
      </c>
      <c r="C601" s="2">
        <v>234</v>
      </c>
      <c r="D601" s="33">
        <v>16.531848008000399</v>
      </c>
      <c r="E601" s="31">
        <v>16.6003357230001</v>
      </c>
      <c r="F601" s="33">
        <v>16.745612696000499</v>
      </c>
      <c r="G601" s="31">
        <v>16.813581565000199</v>
      </c>
      <c r="H601" s="33">
        <v>17.2298184030005</v>
      </c>
      <c r="I601" s="31">
        <v>17.3194567369992</v>
      </c>
      <c r="J601" s="33">
        <v>17.452647640999199</v>
      </c>
      <c r="K601" s="31">
        <v>17.511918203999802</v>
      </c>
      <c r="L601" s="33">
        <v>17.887990232000401</v>
      </c>
      <c r="M601" s="31">
        <v>17.957881885999001</v>
      </c>
      <c r="N601" s="33">
        <v>18.333374026000399</v>
      </c>
      <c r="O601" s="31">
        <v>18.4050053400005</v>
      </c>
      <c r="P601" s="33">
        <v>18.819288874999899</v>
      </c>
      <c r="Q601" s="31">
        <v>18.8991301679998</v>
      </c>
      <c r="R601" s="33"/>
      <c r="S601" s="31"/>
      <c r="T601" s="33"/>
      <c r="U601" s="31"/>
      <c r="V601" s="33"/>
      <c r="W601" s="31"/>
      <c r="X601" s="33"/>
      <c r="Y601" s="31"/>
      <c r="Z601" s="33"/>
      <c r="AA601" s="31"/>
      <c r="AB601" s="33"/>
      <c r="AC601" s="31"/>
      <c r="AD601" s="36">
        <f t="shared" si="149"/>
        <v>2.3672821599994016</v>
      </c>
      <c r="AE601" s="44">
        <f t="shared" si="143"/>
        <v>0.14527697300039932</v>
      </c>
      <c r="AF601" s="44">
        <f t="shared" si="144"/>
        <v>0.41623683800030165</v>
      </c>
      <c r="AG601" s="44">
        <f t="shared" si="145"/>
        <v>0.13319090399999922</v>
      </c>
      <c r="AH601" s="44">
        <f t="shared" si="146"/>
        <v>0.3760720280005998</v>
      </c>
      <c r="AI601" s="44">
        <f t="shared" si="147"/>
        <v>0.37549214000139841</v>
      </c>
      <c r="AJ601" s="46">
        <f t="shared" si="148"/>
        <v>0.41428353499939874</v>
      </c>
      <c r="AK601" s="31"/>
      <c r="AL601" s="47">
        <f t="shared" si="137"/>
        <v>6.848771499970141E-2</v>
      </c>
      <c r="AM601" s="47">
        <f t="shared" si="138"/>
        <v>6.7968868999699339E-2</v>
      </c>
      <c r="AN601" s="47">
        <f t="shared" si="139"/>
        <v>8.9638333998699693E-2</v>
      </c>
      <c r="AO601" s="47">
        <f t="shared" si="140"/>
        <v>5.9270563000602294E-2</v>
      </c>
      <c r="AP601" s="47">
        <f t="shared" si="141"/>
        <v>6.9891653998599423E-2</v>
      </c>
      <c r="AQ601" s="47">
        <f t="shared" si="142"/>
        <v>7.1631314000100588E-2</v>
      </c>
      <c r="AR601" s="47">
        <f t="shared" si="150"/>
        <v>7.9841292999901725E-2</v>
      </c>
      <c r="AS601" s="31"/>
      <c r="AT601" s="33"/>
      <c r="AU601" s="31"/>
      <c r="AV601" s="33"/>
      <c r="AW601" s="31"/>
      <c r="AX601" s="33"/>
      <c r="AY601" s="31"/>
      <c r="AZ601" s="33"/>
      <c r="BA601" s="31"/>
      <c r="BB601" s="33"/>
      <c r="BC601" s="31"/>
      <c r="BD601" s="33"/>
      <c r="BE601" s="31"/>
    </row>
    <row r="602" spans="1:57" s="2" customFormat="1" x14ac:dyDescent="0.25">
      <c r="A602" s="10" t="s">
        <v>36</v>
      </c>
      <c r="B602" s="2">
        <v>7</v>
      </c>
      <c r="C602" s="2">
        <v>235</v>
      </c>
      <c r="D602" s="32">
        <v>0.84968716600087602</v>
      </c>
      <c r="E602" s="30">
        <v>0.918907371000386</v>
      </c>
      <c r="F602" s="32">
        <v>1.1242484360009199</v>
      </c>
      <c r="G602" s="30">
        <v>1.20256371100003</v>
      </c>
      <c r="H602" s="32">
        <v>1.5482984890004401</v>
      </c>
      <c r="I602" s="30">
        <v>1.63784526200106</v>
      </c>
      <c r="J602" s="32">
        <v>1.87208911900052</v>
      </c>
      <c r="K602" s="30">
        <v>1.9555623369997099</v>
      </c>
      <c r="L602" s="32">
        <v>2.2866778570005399</v>
      </c>
      <c r="M602" s="30">
        <v>2.3564169090004699</v>
      </c>
      <c r="N602" s="32">
        <v>2.7828170310003699</v>
      </c>
      <c r="O602" s="30">
        <v>2.84239279699977</v>
      </c>
      <c r="P602" s="32">
        <v>3.2998626580010701</v>
      </c>
      <c r="Q602" s="30">
        <v>3.35898062100022</v>
      </c>
      <c r="R602" s="32"/>
      <c r="S602" s="30"/>
      <c r="T602" s="32"/>
      <c r="U602" s="30"/>
      <c r="V602" s="32"/>
      <c r="W602" s="30"/>
      <c r="X602" s="32"/>
      <c r="Y602" s="30"/>
      <c r="Z602" s="32"/>
      <c r="AA602" s="30"/>
      <c r="AB602" s="32"/>
      <c r="AC602" s="30"/>
      <c r="AD602" s="36">
        <f t="shared" si="149"/>
        <v>2.509293454999344</v>
      </c>
      <c r="AE602" s="44">
        <f t="shared" si="143"/>
        <v>0.20534106500053395</v>
      </c>
      <c r="AF602" s="44">
        <f t="shared" si="144"/>
        <v>0.34573477800041008</v>
      </c>
      <c r="AG602" s="44">
        <f t="shared" si="145"/>
        <v>0.23424385699946004</v>
      </c>
      <c r="AH602" s="44">
        <f t="shared" si="146"/>
        <v>0.33111552000083</v>
      </c>
      <c r="AI602" s="44">
        <f t="shared" si="147"/>
        <v>0.42640012199990007</v>
      </c>
      <c r="AJ602" s="46">
        <f t="shared" si="148"/>
        <v>0.45746986100130016</v>
      </c>
      <c r="AK602" s="30"/>
      <c r="AL602" s="47">
        <f t="shared" si="137"/>
        <v>6.9220204999509982E-2</v>
      </c>
      <c r="AM602" s="47">
        <f t="shared" si="138"/>
        <v>7.8315274999110063E-2</v>
      </c>
      <c r="AN602" s="47">
        <f t="shared" si="139"/>
        <v>8.9546773000619861E-2</v>
      </c>
      <c r="AO602" s="47">
        <f t="shared" si="140"/>
        <v>8.3473217999189941E-2</v>
      </c>
      <c r="AP602" s="47">
        <f t="shared" si="141"/>
        <v>6.9739051999929913E-2</v>
      </c>
      <c r="AQ602" s="47">
        <f t="shared" si="142"/>
        <v>5.9575765999400065E-2</v>
      </c>
      <c r="AR602" s="47">
        <f t="shared" si="150"/>
        <v>5.9117962999149842E-2</v>
      </c>
      <c r="AS602" s="30"/>
      <c r="AT602" s="32"/>
      <c r="AU602" s="30"/>
      <c r="AV602" s="32"/>
      <c r="AW602" s="30"/>
      <c r="AX602" s="32"/>
      <c r="AY602" s="30"/>
      <c r="AZ602" s="32"/>
      <c r="BA602" s="30"/>
      <c r="BB602" s="32"/>
      <c r="BC602" s="30"/>
      <c r="BD602" s="32"/>
      <c r="BE602" s="30"/>
    </row>
    <row r="603" spans="1:57" s="2" customFormat="1" x14ac:dyDescent="0.25">
      <c r="A603" s="10" t="s">
        <v>36</v>
      </c>
      <c r="B603" s="2">
        <v>7</v>
      </c>
      <c r="C603" s="2">
        <v>236</v>
      </c>
      <c r="D603" s="33">
        <v>0.80909506900024997</v>
      </c>
      <c r="E603" s="31">
        <v>0.88835647599989898</v>
      </c>
      <c r="F603" s="33">
        <v>1.0116893009999299</v>
      </c>
      <c r="G603" s="31">
        <v>1.07117350699991</v>
      </c>
      <c r="H603" s="33">
        <v>1.51829696200002</v>
      </c>
      <c r="I603" s="31">
        <v>1.5870593609997701</v>
      </c>
      <c r="J603" s="33">
        <v>1.73068823199901</v>
      </c>
      <c r="K603" s="31">
        <v>1.8101632830002901</v>
      </c>
      <c r="L603" s="33">
        <v>2.2170914069993102</v>
      </c>
      <c r="M603" s="31">
        <v>2.2858843260000801</v>
      </c>
      <c r="N603" s="33">
        <v>2.6616206299986498</v>
      </c>
      <c r="O603" s="31">
        <v>2.7313291609989299</v>
      </c>
      <c r="P603" s="33">
        <v>3.2184343030003202</v>
      </c>
      <c r="Q603" s="31">
        <v>3.2779490289995001</v>
      </c>
      <c r="R603" s="33"/>
      <c r="S603" s="31"/>
      <c r="T603" s="33"/>
      <c r="U603" s="31"/>
      <c r="V603" s="33"/>
      <c r="W603" s="31"/>
      <c r="X603" s="33"/>
      <c r="Y603" s="31"/>
      <c r="Z603" s="33"/>
      <c r="AA603" s="31"/>
      <c r="AB603" s="33"/>
      <c r="AC603" s="31"/>
      <c r="AD603" s="36">
        <f t="shared" si="149"/>
        <v>2.4688539599992501</v>
      </c>
      <c r="AE603" s="44">
        <f t="shared" si="143"/>
        <v>0.12333282500003095</v>
      </c>
      <c r="AF603" s="44">
        <f t="shared" si="144"/>
        <v>0.44712345500010997</v>
      </c>
      <c r="AG603" s="44">
        <f t="shared" si="145"/>
        <v>0.14362887099923993</v>
      </c>
      <c r="AH603" s="44">
        <f t="shared" si="146"/>
        <v>0.40692812399902012</v>
      </c>
      <c r="AI603" s="44">
        <f t="shared" si="147"/>
        <v>0.37573630399856972</v>
      </c>
      <c r="AJ603" s="46">
        <f t="shared" si="148"/>
        <v>0.48710514200139032</v>
      </c>
      <c r="AK603" s="31"/>
      <c r="AL603" s="47">
        <f t="shared" si="137"/>
        <v>7.9261406999649009E-2</v>
      </c>
      <c r="AM603" s="47">
        <f t="shared" si="138"/>
        <v>5.9484205999980055E-2</v>
      </c>
      <c r="AN603" s="47">
        <f t="shared" si="139"/>
        <v>6.8762398999750118E-2</v>
      </c>
      <c r="AO603" s="47">
        <f t="shared" si="140"/>
        <v>7.947505100128005E-2</v>
      </c>
      <c r="AP603" s="47">
        <f t="shared" si="141"/>
        <v>6.8792919000769892E-2</v>
      </c>
      <c r="AQ603" s="47">
        <f t="shared" si="142"/>
        <v>6.9708531000280072E-2</v>
      </c>
      <c r="AR603" s="47">
        <f t="shared" si="150"/>
        <v>5.9514725999179952E-2</v>
      </c>
      <c r="AS603" s="31"/>
      <c r="AT603" s="33"/>
      <c r="AU603" s="31"/>
      <c r="AV603" s="33"/>
      <c r="AW603" s="31"/>
      <c r="AX603" s="33"/>
      <c r="AY603" s="31"/>
      <c r="AZ603" s="33"/>
      <c r="BA603" s="31"/>
      <c r="BB603" s="33"/>
      <c r="BC603" s="31"/>
      <c r="BD603" s="33"/>
      <c r="BE603" s="31"/>
    </row>
    <row r="604" spans="1:57" s="2" customFormat="1" x14ac:dyDescent="0.25">
      <c r="A604" s="10" t="s">
        <v>36</v>
      </c>
      <c r="B604" s="2">
        <v>7</v>
      </c>
      <c r="C604" s="2">
        <v>237</v>
      </c>
      <c r="D604" s="32">
        <v>0.86842667600103596</v>
      </c>
      <c r="E604" s="30">
        <v>0.937677399999302</v>
      </c>
      <c r="F604" s="32">
        <v>1.2225850770009801</v>
      </c>
      <c r="G604" s="30">
        <v>1.3020906460005699</v>
      </c>
      <c r="H604" s="32">
        <v>1.6987639250000901</v>
      </c>
      <c r="I604" s="30">
        <v>1.7780558520007601</v>
      </c>
      <c r="J604" s="32">
        <v>1.9819014189997599</v>
      </c>
      <c r="K604" s="30">
        <v>2.05164047000107</v>
      </c>
      <c r="L604" s="32">
        <v>2.4379673450002799</v>
      </c>
      <c r="M604" s="30">
        <v>2.5279108810009299</v>
      </c>
      <c r="N604" s="32">
        <v>3.1164047000002002</v>
      </c>
      <c r="O604" s="30">
        <v>3.1751258959993698</v>
      </c>
      <c r="P604" s="32">
        <v>3.5844346110006802</v>
      </c>
      <c r="Q604" s="30">
        <v>3.65139630700105</v>
      </c>
      <c r="R604" s="32"/>
      <c r="S604" s="30"/>
      <c r="T604" s="32"/>
      <c r="U604" s="30"/>
      <c r="V604" s="32"/>
      <c r="W604" s="30"/>
      <c r="X604" s="32"/>
      <c r="Y604" s="30"/>
      <c r="Z604" s="32"/>
      <c r="AA604" s="30"/>
      <c r="AB604" s="32"/>
      <c r="AC604" s="30"/>
      <c r="AD604" s="36">
        <f t="shared" si="149"/>
        <v>2.782969631000014</v>
      </c>
      <c r="AE604" s="44">
        <f t="shared" si="143"/>
        <v>0.28490767700167807</v>
      </c>
      <c r="AF604" s="44">
        <f t="shared" si="144"/>
        <v>0.39667327899952021</v>
      </c>
      <c r="AG604" s="44">
        <f t="shared" si="145"/>
        <v>0.20384556699899981</v>
      </c>
      <c r="AH604" s="44">
        <f t="shared" si="146"/>
        <v>0.38632687499920992</v>
      </c>
      <c r="AI604" s="44">
        <f t="shared" si="147"/>
        <v>0.58849381899927034</v>
      </c>
      <c r="AJ604" s="46">
        <f t="shared" si="148"/>
        <v>0.40930871500131039</v>
      </c>
      <c r="AK604" s="30"/>
      <c r="AL604" s="47">
        <f t="shared" si="137"/>
        <v>6.9250723998266039E-2</v>
      </c>
      <c r="AM604" s="47">
        <f t="shared" si="138"/>
        <v>7.9505568999589826E-2</v>
      </c>
      <c r="AN604" s="47">
        <f t="shared" si="139"/>
        <v>7.9291927000670004E-2</v>
      </c>
      <c r="AO604" s="47">
        <f t="shared" si="140"/>
        <v>6.973905100131006E-2</v>
      </c>
      <c r="AP604" s="47">
        <f t="shared" si="141"/>
        <v>8.9943536000649971E-2</v>
      </c>
      <c r="AQ604" s="47">
        <f t="shared" si="142"/>
        <v>5.8721195999169584E-2</v>
      </c>
      <c r="AR604" s="47">
        <f t="shared" si="150"/>
        <v>6.696169600036983E-2</v>
      </c>
      <c r="AS604" s="30"/>
      <c r="AT604" s="32"/>
      <c r="AU604" s="30"/>
      <c r="AV604" s="32"/>
      <c r="AW604" s="30"/>
      <c r="AX604" s="32"/>
      <c r="AY604" s="30"/>
      <c r="AZ604" s="32"/>
      <c r="BA604" s="30"/>
      <c r="BB604" s="32"/>
      <c r="BC604" s="30"/>
      <c r="BD604" s="32"/>
      <c r="BE604" s="30"/>
    </row>
    <row r="605" spans="1:57" s="2" customFormat="1" x14ac:dyDescent="0.25">
      <c r="A605" s="10" t="s">
        <v>36</v>
      </c>
      <c r="B605" s="2">
        <v>7</v>
      </c>
      <c r="C605" s="2">
        <v>238</v>
      </c>
      <c r="D605" s="33">
        <v>0.92955898100080903</v>
      </c>
      <c r="E605" s="31">
        <v>0.998718146000101</v>
      </c>
      <c r="F605" s="33">
        <v>1.1215016020014399</v>
      </c>
      <c r="G605" s="31">
        <v>1.1910270110001799</v>
      </c>
      <c r="H605" s="33">
        <v>1.6180070210011701</v>
      </c>
      <c r="I605" s="31">
        <v>1.6979093549998601</v>
      </c>
      <c r="J605" s="33">
        <v>1.84043949400074</v>
      </c>
      <c r="K605" s="31">
        <v>1.89983213699997</v>
      </c>
      <c r="L605" s="33">
        <v>2.25808026800041</v>
      </c>
      <c r="M605" s="31">
        <v>2.3352357710009501</v>
      </c>
      <c r="N605" s="33">
        <v>2.7619716160006602</v>
      </c>
      <c r="O605" s="31">
        <v>2.8513657870007498</v>
      </c>
      <c r="P605" s="33">
        <v>3.2685792770007498</v>
      </c>
      <c r="Q605" s="31">
        <v>3.3380436440002001</v>
      </c>
      <c r="R605" s="33"/>
      <c r="S605" s="31"/>
      <c r="T605" s="33"/>
      <c r="U605" s="31"/>
      <c r="V605" s="33"/>
      <c r="W605" s="31"/>
      <c r="X605" s="33"/>
      <c r="Y605" s="31"/>
      <c r="Z605" s="33"/>
      <c r="AA605" s="31"/>
      <c r="AB605" s="33"/>
      <c r="AC605" s="31"/>
      <c r="AD605" s="36">
        <f t="shared" si="149"/>
        <v>2.408484662999391</v>
      </c>
      <c r="AE605" s="44">
        <f t="shared" si="143"/>
        <v>0.12278345600133889</v>
      </c>
      <c r="AF605" s="44">
        <f t="shared" si="144"/>
        <v>0.42698001000099017</v>
      </c>
      <c r="AG605" s="44">
        <f t="shared" si="145"/>
        <v>0.14253013900087996</v>
      </c>
      <c r="AH605" s="44">
        <f t="shared" si="146"/>
        <v>0.35824813100043995</v>
      </c>
      <c r="AI605" s="44">
        <f t="shared" si="147"/>
        <v>0.42673584499971007</v>
      </c>
      <c r="AJ605" s="46">
        <f t="shared" si="148"/>
        <v>0.41721348999999996</v>
      </c>
      <c r="AK605" s="31"/>
      <c r="AL605" s="47">
        <f t="shared" si="137"/>
        <v>6.9159164999291978E-2</v>
      </c>
      <c r="AM605" s="47">
        <f t="shared" si="138"/>
        <v>6.9525408998740046E-2</v>
      </c>
      <c r="AN605" s="47">
        <f t="shared" si="139"/>
        <v>7.9902333998689956E-2</v>
      </c>
      <c r="AO605" s="47">
        <f t="shared" si="140"/>
        <v>5.9392642999229972E-2</v>
      </c>
      <c r="AP605" s="47">
        <f t="shared" si="141"/>
        <v>7.7155503000540193E-2</v>
      </c>
      <c r="AQ605" s="47">
        <f t="shared" si="142"/>
        <v>8.9394171000089617E-2</v>
      </c>
      <c r="AR605" s="47">
        <f t="shared" si="150"/>
        <v>6.9464366999450355E-2</v>
      </c>
      <c r="AS605" s="31"/>
      <c r="AT605" s="33"/>
      <c r="AU605" s="31"/>
      <c r="AV605" s="33"/>
      <c r="AW605" s="31"/>
      <c r="AX605" s="33"/>
      <c r="AY605" s="31"/>
      <c r="AZ605" s="33"/>
      <c r="BA605" s="31"/>
      <c r="BB605" s="33"/>
      <c r="BC605" s="31"/>
      <c r="BD605" s="33"/>
      <c r="BE605" s="31"/>
    </row>
    <row r="606" spans="1:57" s="2" customFormat="1" x14ac:dyDescent="0.25">
      <c r="A606" s="10" t="s">
        <v>36</v>
      </c>
      <c r="B606" s="2">
        <v>7</v>
      </c>
      <c r="C606" s="2">
        <v>239</v>
      </c>
      <c r="D606" s="32">
        <v>3.6461162810010102</v>
      </c>
      <c r="E606" s="30">
        <v>3.7148786800007598</v>
      </c>
      <c r="F606" s="32">
        <v>3.8180070190010098</v>
      </c>
      <c r="G606" s="30">
        <v>3.8871661840003</v>
      </c>
      <c r="H606" s="32">
        <v>4.2031741179998701</v>
      </c>
      <c r="I606" s="30">
        <v>4.2622005169996502</v>
      </c>
      <c r="J606" s="32">
        <v>4.4051579410006498</v>
      </c>
      <c r="K606" s="30">
        <v>4.4949793979994803</v>
      </c>
      <c r="L606" s="32">
        <v>4.8915000739998504</v>
      </c>
      <c r="M606" s="30">
        <v>4.9613612080011</v>
      </c>
      <c r="N606" s="32">
        <v>5.2963528140007803</v>
      </c>
      <c r="O606" s="30">
        <v>5.3659697840011997</v>
      </c>
      <c r="P606" s="32">
        <v>5.7725011430011302</v>
      </c>
      <c r="Q606" s="30">
        <v>5.84153822699954</v>
      </c>
      <c r="R606" s="32"/>
      <c r="S606" s="30"/>
      <c r="T606" s="32"/>
      <c r="U606" s="30"/>
      <c r="V606" s="32"/>
      <c r="W606" s="30"/>
      <c r="X606" s="32"/>
      <c r="Y606" s="30"/>
      <c r="Z606" s="32"/>
      <c r="AA606" s="30"/>
      <c r="AB606" s="32"/>
      <c r="AC606" s="30"/>
      <c r="AD606" s="36">
        <f t="shared" si="149"/>
        <v>2.1954219459985298</v>
      </c>
      <c r="AE606" s="44">
        <f t="shared" si="143"/>
        <v>0.10312833900024998</v>
      </c>
      <c r="AF606" s="44">
        <f t="shared" si="144"/>
        <v>0.31600793399957006</v>
      </c>
      <c r="AG606" s="44">
        <f t="shared" si="145"/>
        <v>0.14295742400099964</v>
      </c>
      <c r="AH606" s="44">
        <f t="shared" si="146"/>
        <v>0.39652067600037011</v>
      </c>
      <c r="AI606" s="44">
        <f t="shared" si="147"/>
        <v>0.33499160599968025</v>
      </c>
      <c r="AJ606" s="46">
        <f t="shared" si="148"/>
        <v>0.40653135899993043</v>
      </c>
      <c r="AK606" s="30"/>
      <c r="AL606" s="47">
        <f t="shared" si="137"/>
        <v>6.8762398999749674E-2</v>
      </c>
      <c r="AM606" s="47">
        <f t="shared" si="138"/>
        <v>6.9159164999290201E-2</v>
      </c>
      <c r="AN606" s="47">
        <f t="shared" si="139"/>
        <v>5.9026398999780127E-2</v>
      </c>
      <c r="AO606" s="47">
        <f t="shared" si="140"/>
        <v>8.9821456998830485E-2</v>
      </c>
      <c r="AP606" s="47">
        <f t="shared" si="141"/>
        <v>6.9861134001249603E-2</v>
      </c>
      <c r="AQ606" s="47">
        <f t="shared" si="142"/>
        <v>6.9616970000419442E-2</v>
      </c>
      <c r="AR606" s="47">
        <f t="shared" si="150"/>
        <v>6.9037083998409798E-2</v>
      </c>
      <c r="AS606" s="30"/>
      <c r="AT606" s="32"/>
      <c r="AU606" s="30"/>
      <c r="AV606" s="32"/>
      <c r="AW606" s="30"/>
      <c r="AX606" s="32"/>
      <c r="AY606" s="30"/>
      <c r="AZ606" s="32"/>
      <c r="BA606" s="30"/>
      <c r="BB606" s="32"/>
      <c r="BC606" s="30"/>
      <c r="BD606" s="32"/>
      <c r="BE606" s="30"/>
    </row>
    <row r="607" spans="1:57" s="2" customFormat="1" x14ac:dyDescent="0.25">
      <c r="A607" s="10" t="s">
        <v>36</v>
      </c>
      <c r="B607" s="2">
        <v>7</v>
      </c>
      <c r="C607" s="2">
        <v>240</v>
      </c>
      <c r="D607" s="33">
        <v>0.51417671200033499</v>
      </c>
      <c r="E607" s="31">
        <v>0.58333587599918202</v>
      </c>
      <c r="F607" s="33">
        <v>0.70660766000037201</v>
      </c>
      <c r="G607" s="31">
        <v>0.76560353999957398</v>
      </c>
      <c r="H607" s="33">
        <v>1.1321226910004001</v>
      </c>
      <c r="I607" s="31">
        <v>1.2111704559993</v>
      </c>
      <c r="J607" s="33">
        <v>1.36468792900086</v>
      </c>
      <c r="K607" s="31">
        <v>1.45444834299996</v>
      </c>
      <c r="L607" s="33">
        <v>1.7597436279993399</v>
      </c>
      <c r="M607" s="31">
        <v>1.8492903999995101</v>
      </c>
      <c r="N607" s="33">
        <v>2.21522966500015</v>
      </c>
      <c r="O607" s="31">
        <v>2.30529528499937</v>
      </c>
      <c r="P607" s="33">
        <v>2.70141919699926</v>
      </c>
      <c r="Q607" s="31">
        <v>2.7607202800008901</v>
      </c>
      <c r="R607" s="33"/>
      <c r="S607" s="31"/>
      <c r="T607" s="33"/>
      <c r="U607" s="31"/>
      <c r="V607" s="33"/>
      <c r="W607" s="31"/>
      <c r="X607" s="33"/>
      <c r="Y607" s="31"/>
      <c r="Z607" s="33"/>
      <c r="AA607" s="31"/>
      <c r="AB607" s="33"/>
      <c r="AC607" s="31"/>
      <c r="AD607" s="36">
        <f t="shared" si="149"/>
        <v>2.246543568000555</v>
      </c>
      <c r="AE607" s="44">
        <f t="shared" si="143"/>
        <v>0.12327178400118999</v>
      </c>
      <c r="AF607" s="44">
        <f t="shared" si="144"/>
        <v>0.3665191510008261</v>
      </c>
      <c r="AG607" s="44">
        <f t="shared" si="145"/>
        <v>0.15351747300156005</v>
      </c>
      <c r="AH607" s="44">
        <f t="shared" si="146"/>
        <v>0.30529528499937997</v>
      </c>
      <c r="AI607" s="44">
        <f t="shared" si="147"/>
        <v>0.36593926500063989</v>
      </c>
      <c r="AJ607" s="46">
        <f t="shared" si="148"/>
        <v>0.39612391199989005</v>
      </c>
      <c r="AK607" s="31"/>
      <c r="AL607" s="47">
        <f t="shared" si="137"/>
        <v>6.9159163998847029E-2</v>
      </c>
      <c r="AM607" s="47">
        <f t="shared" si="138"/>
        <v>5.8995879999201972E-2</v>
      </c>
      <c r="AN607" s="47">
        <f t="shared" si="139"/>
        <v>7.9047764998899872E-2</v>
      </c>
      <c r="AO607" s="47">
        <f t="shared" si="140"/>
        <v>8.9760413999099953E-2</v>
      </c>
      <c r="AP607" s="47">
        <f t="shared" si="141"/>
        <v>8.9546772000170138E-2</v>
      </c>
      <c r="AQ607" s="47">
        <f t="shared" si="142"/>
        <v>9.0065619999220026E-2</v>
      </c>
      <c r="AR607" s="47">
        <f t="shared" si="150"/>
        <v>5.9301083001630062E-2</v>
      </c>
      <c r="AS607" s="31"/>
      <c r="AT607" s="33"/>
      <c r="AU607" s="31"/>
      <c r="AV607" s="33"/>
      <c r="AW607" s="31"/>
      <c r="AX607" s="33"/>
      <c r="AY607" s="31"/>
      <c r="AZ607" s="33"/>
      <c r="BA607" s="31"/>
      <c r="BB607" s="33"/>
      <c r="BC607" s="31"/>
      <c r="BD607" s="33"/>
      <c r="BE607" s="31"/>
    </row>
    <row r="608" spans="1:57" s="2" customFormat="1" x14ac:dyDescent="0.25">
      <c r="A608" s="10" t="s">
        <v>36</v>
      </c>
      <c r="B608" s="2">
        <v>7</v>
      </c>
      <c r="C608" s="2">
        <v>241</v>
      </c>
      <c r="D608" s="32">
        <v>0.91136883900071497</v>
      </c>
      <c r="E608" s="30">
        <v>0.98113840900077698</v>
      </c>
      <c r="F608" s="32">
        <v>1.1240958350008401</v>
      </c>
      <c r="G608" s="30">
        <v>1.1833969170002001</v>
      </c>
      <c r="H608" s="32">
        <v>1.5699069140009601</v>
      </c>
      <c r="I608" s="30">
        <v>1.6499923700012</v>
      </c>
      <c r="J608" s="32">
        <v>1.9544025640006999</v>
      </c>
      <c r="K608" s="30">
        <v>2.0337555320002099</v>
      </c>
      <c r="L608" s="32">
        <v>2.4711124680015901</v>
      </c>
      <c r="M608" s="30">
        <v>2.5303830310003801</v>
      </c>
      <c r="N608" s="32">
        <v>2.9774149240001799</v>
      </c>
      <c r="O608" s="30">
        <v>3.0471539760001098</v>
      </c>
      <c r="P608" s="32">
        <v>3.5191210130014898</v>
      </c>
      <c r="Q608" s="30">
        <v>3.5834274370008599</v>
      </c>
      <c r="R608" s="32"/>
      <c r="S608" s="30"/>
      <c r="T608" s="32"/>
      <c r="U608" s="30"/>
      <c r="V608" s="32"/>
      <c r="W608" s="30"/>
      <c r="X608" s="32"/>
      <c r="Y608" s="30"/>
      <c r="Z608" s="32"/>
      <c r="AA608" s="30"/>
      <c r="AB608" s="32"/>
      <c r="AC608" s="30"/>
      <c r="AD608" s="36">
        <f t="shared" si="149"/>
        <v>2.6720585980001448</v>
      </c>
      <c r="AE608" s="44">
        <f t="shared" si="143"/>
        <v>0.14295742600006311</v>
      </c>
      <c r="AF608" s="44">
        <f t="shared" si="144"/>
        <v>0.38650999700075994</v>
      </c>
      <c r="AG608" s="44">
        <f t="shared" si="145"/>
        <v>0.30441019399949987</v>
      </c>
      <c r="AH608" s="44">
        <f t="shared" si="146"/>
        <v>0.43735693600138026</v>
      </c>
      <c r="AI608" s="44">
        <f t="shared" si="147"/>
        <v>0.44703189299979984</v>
      </c>
      <c r="AJ608" s="46">
        <f t="shared" si="148"/>
        <v>0.47196703700137999</v>
      </c>
      <c r="AK608" s="30"/>
      <c r="AL608" s="47">
        <f t="shared" ref="AL608:AL671" si="151">E608-D608</f>
        <v>6.9769570000062009E-2</v>
      </c>
      <c r="AM608" s="47">
        <f t="shared" ref="AM608:AM671" si="152">G608-F608</f>
        <v>5.9301081999360017E-2</v>
      </c>
      <c r="AN608" s="47">
        <f t="shared" ref="AN608:AN671" si="153">I608-H608</f>
        <v>8.0085456000239974E-2</v>
      </c>
      <c r="AO608" s="47">
        <f t="shared" ref="AO608:AO671" si="154">K608-J608</f>
        <v>7.9352967999509971E-2</v>
      </c>
      <c r="AP608" s="47">
        <f t="shared" ref="AP608:AP671" si="155">M608-L608</f>
        <v>5.9270562998789966E-2</v>
      </c>
      <c r="AQ608" s="47">
        <f t="shared" ref="AQ608:AQ671" si="156">O608-N608</f>
        <v>6.9739051999929913E-2</v>
      </c>
      <c r="AR608" s="47">
        <f t="shared" si="150"/>
        <v>6.4306423999370033E-2</v>
      </c>
      <c r="AS608" s="30"/>
      <c r="AT608" s="32"/>
      <c r="AU608" s="30"/>
      <c r="AV608" s="32"/>
      <c r="AW608" s="30"/>
      <c r="AX608" s="32"/>
      <c r="AY608" s="30"/>
      <c r="AZ608" s="32"/>
      <c r="BA608" s="30"/>
      <c r="BB608" s="32"/>
      <c r="BC608" s="30"/>
      <c r="BD608" s="32"/>
      <c r="BE608" s="30"/>
    </row>
    <row r="609" spans="1:57" s="2" customFormat="1" x14ac:dyDescent="0.25">
      <c r="A609" s="10" t="s">
        <v>36</v>
      </c>
      <c r="B609" s="2">
        <v>7</v>
      </c>
      <c r="C609" s="2">
        <v>242</v>
      </c>
      <c r="D609" s="33">
        <v>0.63583091699911098</v>
      </c>
      <c r="E609" s="31">
        <v>0.70511216399972898</v>
      </c>
      <c r="F609" s="33">
        <v>0.80747749199872398</v>
      </c>
      <c r="G609" s="31">
        <v>0.88698306199876198</v>
      </c>
      <c r="H609" s="33">
        <v>1.30419655199875</v>
      </c>
      <c r="I609" s="31">
        <v>1.3836410799995</v>
      </c>
      <c r="J609" s="33">
        <v>1.4861895319991101</v>
      </c>
      <c r="K609" s="31">
        <v>1.5659392649995401</v>
      </c>
      <c r="L609" s="33">
        <v>1.8509079819996199</v>
      </c>
      <c r="M609" s="31">
        <v>1.9100869829999201</v>
      </c>
      <c r="N609" s="33">
        <v>2.2663512899998701</v>
      </c>
      <c r="O609" s="31">
        <v>2.3451243709987399</v>
      </c>
      <c r="P609" s="33">
        <v>2.7217762860000199</v>
      </c>
      <c r="Q609" s="31">
        <v>2.80061040799955</v>
      </c>
      <c r="R609" s="33"/>
      <c r="S609" s="31"/>
      <c r="T609" s="33"/>
      <c r="U609" s="31"/>
      <c r="V609" s="33"/>
      <c r="W609" s="31"/>
      <c r="X609" s="33"/>
      <c r="Y609" s="31"/>
      <c r="Z609" s="33"/>
      <c r="AA609" s="31"/>
      <c r="AB609" s="33"/>
      <c r="AC609" s="31"/>
      <c r="AD609" s="36">
        <f t="shared" si="149"/>
        <v>2.1647794910004388</v>
      </c>
      <c r="AE609" s="44">
        <f t="shared" si="143"/>
        <v>0.102365327998995</v>
      </c>
      <c r="AF609" s="44">
        <f t="shared" si="144"/>
        <v>0.41721348999998797</v>
      </c>
      <c r="AG609" s="44">
        <f t="shared" si="145"/>
        <v>0.10254845199961005</v>
      </c>
      <c r="AH609" s="44">
        <f t="shared" si="146"/>
        <v>0.28496871700007986</v>
      </c>
      <c r="AI609" s="44">
        <f t="shared" si="147"/>
        <v>0.35626430699995004</v>
      </c>
      <c r="AJ609" s="46">
        <f t="shared" si="148"/>
        <v>0.37665191500127992</v>
      </c>
      <c r="AK609" s="31"/>
      <c r="AL609" s="47">
        <f t="shared" si="151"/>
        <v>6.9281247000617996E-2</v>
      </c>
      <c r="AM609" s="47">
        <f t="shared" si="152"/>
        <v>7.9505570000037995E-2</v>
      </c>
      <c r="AN609" s="47">
        <f t="shared" si="153"/>
        <v>7.9444528000750081E-2</v>
      </c>
      <c r="AO609" s="47">
        <f t="shared" si="154"/>
        <v>7.9749733000429979E-2</v>
      </c>
      <c r="AP609" s="47">
        <f t="shared" si="155"/>
        <v>5.9179001000300158E-2</v>
      </c>
      <c r="AQ609" s="47">
        <f t="shared" si="156"/>
        <v>7.8773080998869816E-2</v>
      </c>
      <c r="AR609" s="47">
        <f t="shared" si="150"/>
        <v>7.8834121999530105E-2</v>
      </c>
      <c r="AS609" s="31"/>
      <c r="AT609" s="33"/>
      <c r="AU609" s="31"/>
      <c r="AV609" s="33"/>
      <c r="AW609" s="31"/>
      <c r="AX609" s="33"/>
      <c r="AY609" s="31"/>
      <c r="AZ609" s="33"/>
      <c r="BA609" s="31"/>
      <c r="BB609" s="33"/>
      <c r="BC609" s="31"/>
      <c r="BD609" s="33"/>
      <c r="BE609" s="31"/>
    </row>
    <row r="610" spans="1:57" s="2" customFormat="1" x14ac:dyDescent="0.25">
      <c r="A610" s="10" t="s">
        <v>36</v>
      </c>
      <c r="B610" s="2">
        <v>7</v>
      </c>
      <c r="C610" s="2">
        <v>243</v>
      </c>
      <c r="D610" s="32">
        <v>0.75846177399944203</v>
      </c>
      <c r="E610" s="30">
        <v>0.81782389699947</v>
      </c>
      <c r="F610" s="32">
        <v>0.92012818600051105</v>
      </c>
      <c r="G610" s="30">
        <v>0.98934838999957697</v>
      </c>
      <c r="H610" s="32">
        <v>1.32546924999951</v>
      </c>
      <c r="I610" s="30">
        <v>1.39456737399996</v>
      </c>
      <c r="J610" s="32">
        <v>1.4972684269996499</v>
      </c>
      <c r="K610" s="30">
        <v>1.5585838549995901</v>
      </c>
      <c r="L610" s="32">
        <v>1.86287196599914</v>
      </c>
      <c r="M610" s="30">
        <v>1.98144361199956</v>
      </c>
      <c r="N610" s="32">
        <v>2.3172897909989798</v>
      </c>
      <c r="O610" s="30">
        <v>2.3969479619990999</v>
      </c>
      <c r="P610" s="32">
        <v>2.8231344409996302</v>
      </c>
      <c r="Q610" s="30">
        <v>2.9029146939992598</v>
      </c>
      <c r="R610" s="32"/>
      <c r="S610" s="30"/>
      <c r="T610" s="32"/>
      <c r="U610" s="30"/>
      <c r="V610" s="32"/>
      <c r="W610" s="30"/>
      <c r="X610" s="32"/>
      <c r="Y610" s="30"/>
      <c r="Z610" s="32"/>
      <c r="AA610" s="30"/>
      <c r="AB610" s="32"/>
      <c r="AC610" s="30"/>
      <c r="AD610" s="36">
        <f t="shared" si="149"/>
        <v>2.1444529199998179</v>
      </c>
      <c r="AE610" s="44">
        <f t="shared" si="143"/>
        <v>0.10230428900104105</v>
      </c>
      <c r="AF610" s="44">
        <f t="shared" si="144"/>
        <v>0.33612085999993302</v>
      </c>
      <c r="AG610" s="44">
        <f t="shared" si="145"/>
        <v>0.1027010529996899</v>
      </c>
      <c r="AH610" s="44">
        <f t="shared" si="146"/>
        <v>0.30428811099954989</v>
      </c>
      <c r="AI610" s="44">
        <f t="shared" si="147"/>
        <v>0.33584617899941982</v>
      </c>
      <c r="AJ610" s="46">
        <f t="shared" si="148"/>
        <v>0.4261864790005303</v>
      </c>
      <c r="AK610" s="30"/>
      <c r="AL610" s="47">
        <f t="shared" si="151"/>
        <v>5.9362123000027966E-2</v>
      </c>
      <c r="AM610" s="47">
        <f t="shared" si="152"/>
        <v>6.9220203999065921E-2</v>
      </c>
      <c r="AN610" s="47">
        <f t="shared" si="153"/>
        <v>6.9098124000450012E-2</v>
      </c>
      <c r="AO610" s="47">
        <f t="shared" si="154"/>
        <v>6.1315427999940164E-2</v>
      </c>
      <c r="AP610" s="47">
        <f t="shared" si="155"/>
        <v>0.11857164600042003</v>
      </c>
      <c r="AQ610" s="47">
        <f t="shared" si="156"/>
        <v>7.965817100012007E-2</v>
      </c>
      <c r="AR610" s="47">
        <f t="shared" si="150"/>
        <v>7.9780252999629653E-2</v>
      </c>
      <c r="AS610" s="30"/>
      <c r="AT610" s="32"/>
      <c r="AU610" s="30"/>
      <c r="AV610" s="32"/>
      <c r="AW610" s="30"/>
      <c r="AX610" s="32"/>
      <c r="AY610" s="30"/>
      <c r="AZ610" s="32"/>
      <c r="BA610" s="30"/>
      <c r="BB610" s="32"/>
      <c r="BC610" s="30"/>
      <c r="BD610" s="32"/>
      <c r="BE610" s="30"/>
    </row>
    <row r="611" spans="1:57" s="2" customFormat="1" x14ac:dyDescent="0.25">
      <c r="A611" s="10" t="s">
        <v>36</v>
      </c>
      <c r="B611" s="2">
        <v>7</v>
      </c>
      <c r="C611" s="2">
        <v>244</v>
      </c>
      <c r="D611" s="33">
        <v>24.683747901000899</v>
      </c>
      <c r="E611" s="31">
        <v>24.744819164999999</v>
      </c>
      <c r="F611" s="33">
        <v>24.877735386000399</v>
      </c>
      <c r="G611" s="31">
        <v>24.967373719000499</v>
      </c>
      <c r="H611" s="33">
        <v>25.293178694000702</v>
      </c>
      <c r="I611" s="31">
        <v>25.402685789000301</v>
      </c>
      <c r="J611" s="33">
        <v>25.809613915000199</v>
      </c>
      <c r="K611" s="31">
        <v>25.8994048500007</v>
      </c>
      <c r="L611" s="33">
        <v>26.2549061460013</v>
      </c>
      <c r="M611" s="31">
        <v>26.344636040999799</v>
      </c>
      <c r="N611" s="33">
        <v>26.771493969001298</v>
      </c>
      <c r="O611" s="31">
        <v>26.840866775000901</v>
      </c>
      <c r="P611" s="33">
        <v>27.268884478000398</v>
      </c>
      <c r="Q611" s="31">
        <v>27.3472913140012</v>
      </c>
      <c r="R611" s="33"/>
      <c r="S611" s="31"/>
      <c r="T611" s="33"/>
      <c r="U611" s="31"/>
      <c r="V611" s="33"/>
      <c r="W611" s="31"/>
      <c r="X611" s="33"/>
      <c r="Y611" s="31"/>
      <c r="Z611" s="33"/>
      <c r="AA611" s="31"/>
      <c r="AB611" s="33"/>
      <c r="AC611" s="31"/>
      <c r="AD611" s="36">
        <f t="shared" si="149"/>
        <v>2.6635434130003013</v>
      </c>
      <c r="AE611" s="44">
        <f t="shared" si="143"/>
        <v>0.13291622100040001</v>
      </c>
      <c r="AF611" s="44">
        <f t="shared" si="144"/>
        <v>0.325804975000203</v>
      </c>
      <c r="AG611" s="44">
        <f t="shared" si="145"/>
        <v>0.40692812599989736</v>
      </c>
      <c r="AH611" s="44">
        <f t="shared" si="146"/>
        <v>0.35550129600060032</v>
      </c>
      <c r="AI611" s="44">
        <f t="shared" si="147"/>
        <v>0.42685792800149969</v>
      </c>
      <c r="AJ611" s="46">
        <f t="shared" si="148"/>
        <v>0.42801770299949737</v>
      </c>
      <c r="AK611" s="31"/>
      <c r="AL611" s="47">
        <f t="shared" si="151"/>
        <v>6.1071263999100012E-2</v>
      </c>
      <c r="AM611" s="47">
        <f t="shared" si="152"/>
        <v>8.9638333000099379E-2</v>
      </c>
      <c r="AN611" s="47">
        <f t="shared" si="153"/>
        <v>0.10950709499959999</v>
      </c>
      <c r="AO611" s="47">
        <f t="shared" si="154"/>
        <v>8.9790935000500838E-2</v>
      </c>
      <c r="AP611" s="47">
        <f t="shared" si="155"/>
        <v>8.9729894998498594E-2</v>
      </c>
      <c r="AQ611" s="47">
        <f t="shared" si="156"/>
        <v>6.9372805999602605E-2</v>
      </c>
      <c r="AR611" s="47">
        <f t="shared" si="150"/>
        <v>7.8406836000802116E-2</v>
      </c>
      <c r="AS611" s="31"/>
      <c r="AT611" s="33"/>
      <c r="AU611" s="31"/>
      <c r="AV611" s="33"/>
      <c r="AW611" s="31"/>
      <c r="AX611" s="33"/>
      <c r="AY611" s="31"/>
      <c r="AZ611" s="33"/>
      <c r="BA611" s="31"/>
      <c r="BB611" s="33"/>
      <c r="BC611" s="31"/>
      <c r="BD611" s="33"/>
      <c r="BE611" s="31"/>
    </row>
    <row r="612" spans="1:57" s="2" customFormat="1" x14ac:dyDescent="0.25">
      <c r="A612" s="10" t="s">
        <v>36</v>
      </c>
      <c r="B612" s="2">
        <v>7</v>
      </c>
      <c r="C612" s="2">
        <v>245</v>
      </c>
      <c r="D612" s="32">
        <v>0.95986570999957599</v>
      </c>
      <c r="E612" s="30">
        <v>1.0397375240008799</v>
      </c>
      <c r="F612" s="32">
        <v>1.16242942099961</v>
      </c>
      <c r="G612" s="30">
        <v>1.23186326799987</v>
      </c>
      <c r="H612" s="32">
        <v>1.6186174280010099</v>
      </c>
      <c r="I612" s="30">
        <v>1.6978177929995499</v>
      </c>
      <c r="J612" s="32">
        <v>1.83085609599947</v>
      </c>
      <c r="K612" s="30">
        <v>1.92092171399963</v>
      </c>
      <c r="L612" s="32">
        <v>2.3070349450008498</v>
      </c>
      <c r="M612" s="30">
        <v>2.3966427590003101</v>
      </c>
      <c r="N612" s="32">
        <v>2.7626125450005898</v>
      </c>
      <c r="O612" s="30">
        <v>2.8425453990002998</v>
      </c>
      <c r="P612" s="32">
        <v>3.21892262999972</v>
      </c>
      <c r="Q612" s="30">
        <v>3.29821455700039</v>
      </c>
      <c r="R612" s="32"/>
      <c r="S612" s="30"/>
      <c r="T612" s="32"/>
      <c r="U612" s="30"/>
      <c r="V612" s="32"/>
      <c r="W612" s="30"/>
      <c r="X612" s="32"/>
      <c r="Y612" s="30"/>
      <c r="Z612" s="32"/>
      <c r="AA612" s="30"/>
      <c r="AB612" s="32"/>
      <c r="AC612" s="30"/>
      <c r="AD612" s="36">
        <f t="shared" si="149"/>
        <v>2.3383488470008142</v>
      </c>
      <c r="AE612" s="44">
        <f t="shared" si="143"/>
        <v>0.12269189699873007</v>
      </c>
      <c r="AF612" s="44">
        <f t="shared" si="144"/>
        <v>0.38675416000113993</v>
      </c>
      <c r="AG612" s="44">
        <f t="shared" si="145"/>
        <v>0.13303830299992003</v>
      </c>
      <c r="AH612" s="44">
        <f t="shared" si="146"/>
        <v>0.38611323100121986</v>
      </c>
      <c r="AI612" s="44">
        <f t="shared" si="147"/>
        <v>0.36596978600027974</v>
      </c>
      <c r="AJ612" s="46">
        <f t="shared" si="148"/>
        <v>0.37637723099942022</v>
      </c>
      <c r="AK612" s="30"/>
      <c r="AL612" s="47">
        <f t="shared" si="151"/>
        <v>7.9871814001303942E-2</v>
      </c>
      <c r="AM612" s="47">
        <f t="shared" si="152"/>
        <v>6.9433847000260007E-2</v>
      </c>
      <c r="AN612" s="47">
        <f t="shared" si="153"/>
        <v>7.9200364998539996E-2</v>
      </c>
      <c r="AO612" s="47">
        <f t="shared" si="154"/>
        <v>9.0065618000159997E-2</v>
      </c>
      <c r="AP612" s="47">
        <f t="shared" si="155"/>
        <v>8.9607813999460273E-2</v>
      </c>
      <c r="AQ612" s="47">
        <f t="shared" si="156"/>
        <v>7.9932853999709952E-2</v>
      </c>
      <c r="AR612" s="47">
        <f t="shared" si="150"/>
        <v>7.9291927000670004E-2</v>
      </c>
      <c r="AS612" s="30"/>
      <c r="AT612" s="32"/>
      <c r="AU612" s="30"/>
      <c r="AV612" s="32"/>
      <c r="AW612" s="30"/>
      <c r="AX612" s="32"/>
      <c r="AY612" s="30"/>
      <c r="AZ612" s="32"/>
      <c r="BA612" s="30"/>
      <c r="BB612" s="32"/>
      <c r="BC612" s="30"/>
      <c r="BD612" s="32"/>
      <c r="BE612" s="30"/>
    </row>
    <row r="613" spans="1:57" s="2" customFormat="1" x14ac:dyDescent="0.25">
      <c r="A613" s="10" t="s">
        <v>36</v>
      </c>
      <c r="B613" s="2">
        <v>7</v>
      </c>
      <c r="C613" s="2">
        <v>246</v>
      </c>
      <c r="D613" s="33">
        <v>0.98000915599914096</v>
      </c>
      <c r="E613" s="31">
        <v>1.0393102389989499</v>
      </c>
      <c r="F613" s="33">
        <v>1.2027468329997599</v>
      </c>
      <c r="G613" s="31">
        <v>1.2624446810004799</v>
      </c>
      <c r="H613" s="33">
        <v>1.6376926600005299</v>
      </c>
      <c r="I613" s="31">
        <v>1.70746223199967</v>
      </c>
      <c r="J613" s="33">
        <v>1.86104074499962</v>
      </c>
      <c r="K613" s="31">
        <v>1.9405768349988599</v>
      </c>
      <c r="L613" s="33">
        <v>2.26638180900044</v>
      </c>
      <c r="M613" s="31">
        <v>2.32580497599883</v>
      </c>
      <c r="N613" s="33">
        <v>2.7419197309991401</v>
      </c>
      <c r="O613" s="31">
        <v>2.8118724249998102</v>
      </c>
      <c r="P613" s="33">
        <v>3.2485273919992301</v>
      </c>
      <c r="Q613" s="31">
        <v>3.3079200379997902</v>
      </c>
      <c r="R613" s="33"/>
      <c r="S613" s="31"/>
      <c r="T613" s="33"/>
      <c r="U613" s="31"/>
      <c r="V613" s="33"/>
      <c r="W613" s="31"/>
      <c r="X613" s="33"/>
      <c r="Y613" s="31"/>
      <c r="Z613" s="33"/>
      <c r="AA613" s="31"/>
      <c r="AB613" s="33"/>
      <c r="AC613" s="31"/>
      <c r="AD613" s="36">
        <f t="shared" si="149"/>
        <v>2.3279108820006491</v>
      </c>
      <c r="AE613" s="44">
        <f t="shared" si="143"/>
        <v>0.16343659400081001</v>
      </c>
      <c r="AF613" s="44">
        <f t="shared" si="144"/>
        <v>0.37524797900005002</v>
      </c>
      <c r="AG613" s="44">
        <f t="shared" si="145"/>
        <v>0.15357851299995007</v>
      </c>
      <c r="AH613" s="44">
        <f t="shared" si="146"/>
        <v>0.32580497400158004</v>
      </c>
      <c r="AI613" s="44">
        <f t="shared" si="147"/>
        <v>0.41611475500031014</v>
      </c>
      <c r="AJ613" s="46">
        <f t="shared" si="148"/>
        <v>0.43665496699941997</v>
      </c>
      <c r="AK613" s="31"/>
      <c r="AL613" s="47">
        <f t="shared" si="151"/>
        <v>5.9301082999808963E-2</v>
      </c>
      <c r="AM613" s="47">
        <f t="shared" si="152"/>
        <v>5.9697848000719977E-2</v>
      </c>
      <c r="AN613" s="47">
        <f t="shared" si="153"/>
        <v>6.9769571999140023E-2</v>
      </c>
      <c r="AO613" s="47">
        <f t="shared" si="154"/>
        <v>7.953608999923989E-2</v>
      </c>
      <c r="AP613" s="47">
        <f t="shared" si="155"/>
        <v>5.9423166998390009E-2</v>
      </c>
      <c r="AQ613" s="47">
        <f t="shared" si="156"/>
        <v>6.9952694000670057E-2</v>
      </c>
      <c r="AR613" s="47">
        <f t="shared" si="150"/>
        <v>5.9392646000560045E-2</v>
      </c>
      <c r="AS613" s="31"/>
      <c r="AT613" s="33"/>
      <c r="AU613" s="31"/>
      <c r="AV613" s="33"/>
      <c r="AW613" s="31"/>
      <c r="AX613" s="33"/>
      <c r="AY613" s="31"/>
      <c r="AZ613" s="33"/>
      <c r="BA613" s="31"/>
      <c r="BB613" s="33"/>
      <c r="BC613" s="31"/>
      <c r="BD613" s="33"/>
      <c r="BE613" s="31"/>
    </row>
    <row r="614" spans="1:57" s="2" customFormat="1" x14ac:dyDescent="0.25">
      <c r="A614" s="10" t="s">
        <v>36</v>
      </c>
      <c r="B614" s="2">
        <v>7</v>
      </c>
      <c r="C614" s="2">
        <v>247</v>
      </c>
      <c r="D614" s="32">
        <v>0.79743628799951605</v>
      </c>
      <c r="E614" s="30">
        <v>0.87672821499836495</v>
      </c>
      <c r="F614" s="32">
        <v>0.989500992000103</v>
      </c>
      <c r="G614" s="30">
        <v>1.03866931199991</v>
      </c>
      <c r="H614" s="32">
        <v>1.46586296399982</v>
      </c>
      <c r="I614" s="30">
        <v>1.53621242199915</v>
      </c>
      <c r="J614" s="32">
        <v>1.6882954369993901</v>
      </c>
      <c r="K614" s="30">
        <v>1.76810621199911</v>
      </c>
      <c r="L614" s="32">
        <v>2.1032504189988601</v>
      </c>
      <c r="M614" s="30">
        <v>2.1728979089984901</v>
      </c>
      <c r="N614" s="32">
        <v>2.53856248999909</v>
      </c>
      <c r="O614" s="30">
        <v>2.6285060279988102</v>
      </c>
      <c r="P614" s="32">
        <v>2.9840683659986098</v>
      </c>
      <c r="Q614" s="30">
        <v>3.0646116279986</v>
      </c>
      <c r="R614" s="32"/>
      <c r="S614" s="30"/>
      <c r="T614" s="32"/>
      <c r="U614" s="30"/>
      <c r="V614" s="32"/>
      <c r="W614" s="30"/>
      <c r="X614" s="32"/>
      <c r="Y614" s="30"/>
      <c r="Z614" s="32"/>
      <c r="AA614" s="30"/>
      <c r="AB614" s="32"/>
      <c r="AC614" s="30"/>
      <c r="AD614" s="36">
        <f t="shared" si="149"/>
        <v>2.2671753399990839</v>
      </c>
      <c r="AE614" s="44">
        <f t="shared" si="143"/>
        <v>0.11277277700173804</v>
      </c>
      <c r="AF614" s="44">
        <f t="shared" si="144"/>
        <v>0.42719365199991</v>
      </c>
      <c r="AG614" s="44">
        <f t="shared" si="145"/>
        <v>0.15208301500024013</v>
      </c>
      <c r="AH614" s="44">
        <f t="shared" si="146"/>
        <v>0.33514420699975012</v>
      </c>
      <c r="AI614" s="44">
        <f t="shared" si="147"/>
        <v>0.36566458100059984</v>
      </c>
      <c r="AJ614" s="46">
        <f t="shared" si="148"/>
        <v>0.35556233799979964</v>
      </c>
      <c r="AK614" s="30"/>
      <c r="AL614" s="47">
        <f t="shared" si="151"/>
        <v>7.9291926998848905E-2</v>
      </c>
      <c r="AM614" s="47">
        <f t="shared" si="152"/>
        <v>4.9168319999806975E-2</v>
      </c>
      <c r="AN614" s="47">
        <f t="shared" si="153"/>
        <v>7.0349457999330012E-2</v>
      </c>
      <c r="AO614" s="47">
        <f t="shared" si="154"/>
        <v>7.9810774999719891E-2</v>
      </c>
      <c r="AP614" s="47">
        <f t="shared" si="155"/>
        <v>6.9647489999629997E-2</v>
      </c>
      <c r="AQ614" s="47">
        <f t="shared" si="156"/>
        <v>8.9943537999720213E-2</v>
      </c>
      <c r="AR614" s="47">
        <f t="shared" si="150"/>
        <v>8.0543261999990179E-2</v>
      </c>
      <c r="AS614" s="30"/>
      <c r="AT614" s="32"/>
      <c r="AU614" s="30"/>
      <c r="AV614" s="32"/>
      <c r="AW614" s="30"/>
      <c r="AX614" s="32"/>
      <c r="AY614" s="30"/>
      <c r="AZ614" s="32"/>
      <c r="BA614" s="30"/>
      <c r="BB614" s="32"/>
      <c r="BC614" s="30"/>
      <c r="BD614" s="32"/>
      <c r="BE614" s="30"/>
    </row>
    <row r="615" spans="1:57" s="2" customFormat="1" x14ac:dyDescent="0.25">
      <c r="A615" s="10" t="s">
        <v>36</v>
      </c>
      <c r="B615" s="2">
        <v>7</v>
      </c>
      <c r="C615" s="2">
        <v>248</v>
      </c>
      <c r="D615" s="33">
        <v>0.89623073499933503</v>
      </c>
      <c r="E615" s="31">
        <v>0.97573630399892797</v>
      </c>
      <c r="F615" s="33">
        <v>1.0885395999994201</v>
      </c>
      <c r="G615" s="31">
        <v>1.14784068299923</v>
      </c>
      <c r="H615" s="33">
        <v>1.5442392789991499</v>
      </c>
      <c r="I615" s="31">
        <v>1.60497482000027</v>
      </c>
      <c r="J615" s="33">
        <v>1.7468640320002999</v>
      </c>
      <c r="K615" s="31">
        <v>1.80619563499931</v>
      </c>
      <c r="L615" s="33">
        <v>2.2030215169997902</v>
      </c>
      <c r="M615" s="31">
        <v>2.2721196399997998</v>
      </c>
      <c r="N615" s="33">
        <v>2.6179764989992602</v>
      </c>
      <c r="O615" s="31">
        <v>2.6974820689993</v>
      </c>
      <c r="P615" s="33">
        <v>3.0232870429990699</v>
      </c>
      <c r="Q615" s="31">
        <v>3.09250724899902</v>
      </c>
      <c r="R615" s="33"/>
      <c r="S615" s="31"/>
      <c r="T615" s="33"/>
      <c r="U615" s="31"/>
      <c r="V615" s="33"/>
      <c r="W615" s="31"/>
      <c r="X615" s="33"/>
      <c r="Y615" s="31"/>
      <c r="Z615" s="33"/>
      <c r="AA615" s="31"/>
      <c r="AB615" s="33"/>
      <c r="AC615" s="31">
        <v>1</v>
      </c>
      <c r="AD615" s="36">
        <f t="shared" si="149"/>
        <v>2.1962765139996847</v>
      </c>
      <c r="AE615" s="44">
        <f t="shared" si="143"/>
        <v>0.1128032960004921</v>
      </c>
      <c r="AF615" s="44">
        <f t="shared" si="144"/>
        <v>0.39639859599991989</v>
      </c>
      <c r="AG615" s="44">
        <f t="shared" si="145"/>
        <v>0.14188921200002991</v>
      </c>
      <c r="AH615" s="44">
        <f t="shared" si="146"/>
        <v>0.39682588200048019</v>
      </c>
      <c r="AI615" s="44">
        <f t="shared" si="147"/>
        <v>0.34585685899946039</v>
      </c>
      <c r="AJ615" s="46">
        <f t="shared" si="148"/>
        <v>0.32580497399976993</v>
      </c>
      <c r="AK615" s="31"/>
      <c r="AL615" s="47">
        <f t="shared" si="151"/>
        <v>7.9505568999592935E-2</v>
      </c>
      <c r="AM615" s="47">
        <f t="shared" si="152"/>
        <v>5.9301082999809962E-2</v>
      </c>
      <c r="AN615" s="47">
        <f t="shared" si="153"/>
        <v>6.0735541001120108E-2</v>
      </c>
      <c r="AO615" s="47">
        <f t="shared" si="154"/>
        <v>5.933160299901008E-2</v>
      </c>
      <c r="AP615" s="47">
        <f t="shared" si="155"/>
        <v>6.9098123000009615E-2</v>
      </c>
      <c r="AQ615" s="47">
        <f t="shared" si="156"/>
        <v>7.9505570000039771E-2</v>
      </c>
      <c r="AR615" s="47">
        <f t="shared" si="150"/>
        <v>6.9220205999950046E-2</v>
      </c>
      <c r="AS615" s="31"/>
      <c r="AT615" s="33"/>
      <c r="AU615" s="31"/>
      <c r="AV615" s="33"/>
      <c r="AW615" s="31"/>
      <c r="AX615" s="33"/>
      <c r="AY615" s="31"/>
      <c r="AZ615" s="33"/>
      <c r="BA615" s="31"/>
      <c r="BB615" s="33"/>
      <c r="BC615" s="31"/>
      <c r="BD615" s="33"/>
      <c r="BE615" s="31"/>
    </row>
    <row r="616" spans="1:57" x14ac:dyDescent="0.25">
      <c r="A616" s="8" t="s">
        <v>37</v>
      </c>
      <c r="B616">
        <v>9</v>
      </c>
      <c r="C616">
        <v>249</v>
      </c>
      <c r="D616" s="32">
        <v>19.187028840000401</v>
      </c>
      <c r="E616" s="30">
        <v>19.251152142000102</v>
      </c>
      <c r="F616" s="32">
        <v>19.393987485000199</v>
      </c>
      <c r="G616" s="30">
        <v>19.453563250999601</v>
      </c>
      <c r="H616" s="32">
        <v>19.637051730000099</v>
      </c>
      <c r="I616" s="30">
        <v>19.675904162999299</v>
      </c>
      <c r="J616" s="32">
        <v>19.839676482000801</v>
      </c>
      <c r="K616" s="30">
        <v>19.878345794000701</v>
      </c>
      <c r="L616" s="32">
        <v>20.102853653999698</v>
      </c>
      <c r="M616" s="30">
        <v>20.162185257000601</v>
      </c>
      <c r="N616" s="32">
        <v>20.730840834999899</v>
      </c>
      <c r="O616" s="30">
        <v>20.7902334789996</v>
      </c>
      <c r="P616" s="32">
        <v>21.2372653729999</v>
      </c>
      <c r="Q616" s="30">
        <v>21.286494732999898</v>
      </c>
      <c r="R616" s="32">
        <v>21.4699221699993</v>
      </c>
      <c r="S616" s="30">
        <v>21.509140849000602</v>
      </c>
      <c r="T616" s="32">
        <v>21.773966119000701</v>
      </c>
      <c r="U616" s="30">
        <v>21.8126049109996</v>
      </c>
      <c r="V616" s="32"/>
      <c r="W616" s="30"/>
      <c r="X616" s="32"/>
      <c r="Y616" s="30"/>
      <c r="Z616" s="32"/>
      <c r="AA616" s="30"/>
      <c r="AB616" s="32"/>
      <c r="AC616" s="30">
        <v>3</v>
      </c>
      <c r="AD616" s="36">
        <f>U616-D616</f>
        <v>2.6255760709991982</v>
      </c>
      <c r="AE616" s="44">
        <f t="shared" si="143"/>
        <v>0.14283534300009748</v>
      </c>
      <c r="AF616" s="44">
        <f t="shared" si="144"/>
        <v>0.18348847900049847</v>
      </c>
      <c r="AG616" s="44">
        <f t="shared" si="145"/>
        <v>0.16377231900150235</v>
      </c>
      <c r="AH616" s="44">
        <f t="shared" si="146"/>
        <v>0.22450785999899736</v>
      </c>
      <c r="AI616" s="44">
        <f t="shared" si="147"/>
        <v>0.56865557799929789</v>
      </c>
      <c r="AJ616" s="46">
        <f t="shared" ref="AJ616:AJ644" si="157">P616-O616</f>
        <v>0.44703189400030041</v>
      </c>
      <c r="AK616" s="46">
        <f t="shared" ref="AK616:AK644" si="158">R616-Q616</f>
        <v>0.183427436999402</v>
      </c>
      <c r="AL616" s="47">
        <f t="shared" si="151"/>
        <v>6.4123301999700288E-2</v>
      </c>
      <c r="AM616" s="47">
        <f t="shared" si="152"/>
        <v>5.9575765999401398E-2</v>
      </c>
      <c r="AN616" s="47">
        <f t="shared" si="153"/>
        <v>3.8852432999199493E-2</v>
      </c>
      <c r="AO616" s="47">
        <f t="shared" si="154"/>
        <v>3.8669311999900202E-2</v>
      </c>
      <c r="AP616" s="47">
        <f t="shared" si="155"/>
        <v>5.9331603000902788E-2</v>
      </c>
      <c r="AQ616" s="47">
        <f t="shared" si="156"/>
        <v>5.9392643999700567E-2</v>
      </c>
      <c r="AR616" s="47">
        <f t="shared" si="150"/>
        <v>4.9229359999998223E-2</v>
      </c>
      <c r="AS616" s="47">
        <f>S616-R616</f>
        <v>3.9218679001301382E-2</v>
      </c>
      <c r="AT616" s="47">
        <f>U616-T616</f>
        <v>3.863879199889908E-2</v>
      </c>
      <c r="AU616" s="30"/>
      <c r="AV616" s="32"/>
      <c r="AW616" s="30"/>
      <c r="AX616" s="32"/>
      <c r="AY616" s="30"/>
      <c r="AZ616" s="32"/>
      <c r="BA616" s="30"/>
      <c r="BB616" s="32"/>
      <c r="BC616" s="30"/>
      <c r="BD616" s="32"/>
      <c r="BE616" s="30"/>
    </row>
    <row r="617" spans="1:57" x14ac:dyDescent="0.25">
      <c r="A617" s="8" t="s">
        <v>37</v>
      </c>
      <c r="B617">
        <v>9</v>
      </c>
      <c r="C617">
        <v>250</v>
      </c>
      <c r="D617" s="33">
        <v>5.0114451399986102</v>
      </c>
      <c r="E617" s="31">
        <v>5.0610712649995504</v>
      </c>
      <c r="F617" s="33">
        <v>5.2339691739998599</v>
      </c>
      <c r="G617" s="31">
        <v>5.2946436729998796</v>
      </c>
      <c r="H617" s="33">
        <v>5.4872577429996401</v>
      </c>
      <c r="I617" s="31">
        <v>5.5466809089993996</v>
      </c>
      <c r="J617" s="33">
        <v>5.70987333999983</v>
      </c>
      <c r="K617" s="31">
        <v>5.7692659839995004</v>
      </c>
      <c r="L617" s="33">
        <v>5.9731420709995202</v>
      </c>
      <c r="M617" s="31">
        <v>6.04282008100017</v>
      </c>
      <c r="N617" s="33">
        <v>6.6011292519997298</v>
      </c>
      <c r="O617" s="31">
        <v>6.6610102229988097</v>
      </c>
      <c r="P617" s="33">
        <v>7.0869525389989496</v>
      </c>
      <c r="Q617" s="31">
        <v>7.1359987779997001</v>
      </c>
      <c r="R617" s="33">
        <v>7.2997710969993896</v>
      </c>
      <c r="S617" s="31">
        <v>7.3489088959995499</v>
      </c>
      <c r="T617" s="33">
        <v>7.5628567049989197</v>
      </c>
      <c r="U617" s="31">
        <v>7.6329925219997596</v>
      </c>
      <c r="V617" s="33"/>
      <c r="W617" s="31"/>
      <c r="X617" s="33"/>
      <c r="Y617" s="31"/>
      <c r="Z617" s="33"/>
      <c r="AA617" s="31"/>
      <c r="AB617" s="33"/>
      <c r="AC617" s="31"/>
      <c r="AD617" s="36">
        <f t="shared" ref="AD617:AD645" si="159">U617-D617</f>
        <v>2.6215473820011495</v>
      </c>
      <c r="AE617" s="44">
        <f t="shared" si="143"/>
        <v>0.17289790900030955</v>
      </c>
      <c r="AF617" s="44">
        <f t="shared" si="144"/>
        <v>0.1926140699997605</v>
      </c>
      <c r="AG617" s="44">
        <f t="shared" si="145"/>
        <v>0.16319243100043046</v>
      </c>
      <c r="AH617" s="44">
        <f t="shared" si="146"/>
        <v>0.2038760870000198</v>
      </c>
      <c r="AI617" s="44">
        <f t="shared" si="147"/>
        <v>0.55830917099955979</v>
      </c>
      <c r="AJ617" s="46">
        <f t="shared" si="157"/>
        <v>0.42594231600013988</v>
      </c>
      <c r="AK617" s="46">
        <f t="shared" si="158"/>
        <v>0.16377231899968958</v>
      </c>
      <c r="AL617" s="47">
        <f t="shared" si="151"/>
        <v>4.9626125000940213E-2</v>
      </c>
      <c r="AM617" s="47">
        <f t="shared" si="152"/>
        <v>6.0674499000019644E-2</v>
      </c>
      <c r="AN617" s="47">
        <f t="shared" si="153"/>
        <v>5.9423165999759497E-2</v>
      </c>
      <c r="AO617" s="47">
        <f t="shared" si="154"/>
        <v>5.9392643999670369E-2</v>
      </c>
      <c r="AP617" s="47">
        <f t="shared" si="155"/>
        <v>6.967801000064977E-2</v>
      </c>
      <c r="AQ617" s="47">
        <f t="shared" si="156"/>
        <v>5.9880970999079963E-2</v>
      </c>
      <c r="AR617" s="47">
        <f t="shared" si="150"/>
        <v>4.9046239000750447E-2</v>
      </c>
      <c r="AS617" s="47">
        <f t="shared" ref="AS617:AS644" si="160">S617-R617</f>
        <v>4.9137799000160243E-2</v>
      </c>
      <c r="AT617" s="47">
        <f t="shared" ref="AT617:AT644" si="161">U617-T617</f>
        <v>7.0135817000839928E-2</v>
      </c>
      <c r="AU617" s="31"/>
      <c r="AV617" s="33"/>
      <c r="AW617" s="31"/>
      <c r="AX617" s="33"/>
      <c r="AY617" s="31"/>
      <c r="AZ617" s="33"/>
      <c r="BA617" s="31"/>
      <c r="BB617" s="33"/>
      <c r="BC617" s="31"/>
      <c r="BD617" s="33"/>
      <c r="BE617" s="31"/>
    </row>
    <row r="618" spans="1:57" x14ac:dyDescent="0.25">
      <c r="A618" s="8" t="s">
        <v>37</v>
      </c>
      <c r="B618">
        <v>9</v>
      </c>
      <c r="C618">
        <v>251</v>
      </c>
      <c r="D618" s="32">
        <v>2.6398596059989301</v>
      </c>
      <c r="E618" s="30">
        <v>2.7193956959999901</v>
      </c>
      <c r="F618" s="32">
        <v>2.9233938659999601</v>
      </c>
      <c r="G618" s="30">
        <v>2.99301083499995</v>
      </c>
      <c r="H618" s="32">
        <v>3.2172440109989102</v>
      </c>
      <c r="I618" s="30">
        <v>3.27657561399973</v>
      </c>
      <c r="J618" s="32">
        <v>3.4809400269987201</v>
      </c>
      <c r="K618" s="30">
        <v>3.5396307030005101</v>
      </c>
      <c r="L618" s="32">
        <v>3.7640470019996402</v>
      </c>
      <c r="M618" s="30">
        <v>3.8129406369989698</v>
      </c>
      <c r="N618" s="32">
        <v>4.3009308729997402</v>
      </c>
      <c r="O618" s="30">
        <v>4.3699069129997898</v>
      </c>
      <c r="P618" s="32">
        <v>4.7661834270002101</v>
      </c>
      <c r="Q618" s="30">
        <v>4.82588127599956</v>
      </c>
      <c r="R618" s="32">
        <v>4.9789409429995404</v>
      </c>
      <c r="S618" s="30">
        <v>5.0281703029995697</v>
      </c>
      <c r="T618" s="32">
        <v>5.2419044699999997</v>
      </c>
      <c r="U618" s="30">
        <v>5.3114298789987497</v>
      </c>
      <c r="V618" s="32"/>
      <c r="W618" s="30"/>
      <c r="X618" s="32"/>
      <c r="Y618" s="30"/>
      <c r="Z618" s="32"/>
      <c r="AA618" s="30"/>
      <c r="AB618" s="32"/>
      <c r="AC618" s="30"/>
      <c r="AD618" s="36">
        <f t="shared" si="159"/>
        <v>2.6715702729998196</v>
      </c>
      <c r="AE618" s="44">
        <f t="shared" si="143"/>
        <v>0.20399816999997</v>
      </c>
      <c r="AF618" s="44">
        <f t="shared" si="144"/>
        <v>0.2242331759989602</v>
      </c>
      <c r="AG618" s="44">
        <f t="shared" si="145"/>
        <v>0.20436441299899011</v>
      </c>
      <c r="AH618" s="44">
        <f t="shared" si="146"/>
        <v>0.22441629899913007</v>
      </c>
      <c r="AI618" s="44">
        <f t="shared" si="147"/>
        <v>0.48799023600077041</v>
      </c>
      <c r="AJ618" s="46">
        <f t="shared" si="157"/>
        <v>0.3962765140004203</v>
      </c>
      <c r="AK618" s="46">
        <f t="shared" si="158"/>
        <v>0.15305966699998041</v>
      </c>
      <c r="AL618" s="47">
        <f t="shared" si="151"/>
        <v>7.9536090001059989E-2</v>
      </c>
      <c r="AM618" s="47">
        <f t="shared" si="152"/>
        <v>6.9616968999989925E-2</v>
      </c>
      <c r="AN618" s="47">
        <f t="shared" si="153"/>
        <v>5.9331603000819744E-2</v>
      </c>
      <c r="AO618" s="47">
        <f t="shared" si="154"/>
        <v>5.869067600179001E-2</v>
      </c>
      <c r="AP618" s="47">
        <f t="shared" si="155"/>
        <v>4.8893634999329638E-2</v>
      </c>
      <c r="AQ618" s="47">
        <f t="shared" si="156"/>
        <v>6.8976040000049643E-2</v>
      </c>
      <c r="AR618" s="47">
        <f t="shared" si="150"/>
        <v>5.9697848999349823E-2</v>
      </c>
      <c r="AS618" s="47">
        <f t="shared" si="160"/>
        <v>4.922936000002931E-2</v>
      </c>
      <c r="AT618" s="47">
        <f t="shared" si="161"/>
        <v>6.9525408998750038E-2</v>
      </c>
      <c r="AU618" s="30"/>
      <c r="AV618" s="32"/>
      <c r="AW618" s="30"/>
      <c r="AX618" s="32"/>
      <c r="AY618" s="30"/>
      <c r="AZ618" s="32"/>
      <c r="BA618" s="30"/>
      <c r="BB618" s="32"/>
      <c r="BC618" s="30"/>
      <c r="BD618" s="32"/>
      <c r="BE618" s="30"/>
    </row>
    <row r="619" spans="1:57" x14ac:dyDescent="0.25">
      <c r="A619" s="8" t="s">
        <v>37</v>
      </c>
      <c r="B619">
        <v>9</v>
      </c>
      <c r="C619">
        <v>252</v>
      </c>
      <c r="D619" s="33">
        <v>1.64767282200045</v>
      </c>
      <c r="E619" s="31">
        <v>1.70694338500106</v>
      </c>
      <c r="F619" s="33">
        <v>1.9613001680008799</v>
      </c>
      <c r="G619" s="31">
        <v>2.0017701820015601</v>
      </c>
      <c r="H619" s="33">
        <v>2.2056462680011402</v>
      </c>
      <c r="I619" s="31">
        <v>2.2434304910002498</v>
      </c>
      <c r="J619" s="33">
        <v>2.4068976040016401</v>
      </c>
      <c r="K619" s="31">
        <v>2.4457500370008298</v>
      </c>
      <c r="L619" s="33">
        <v>2.6801770180008999</v>
      </c>
      <c r="M619" s="31">
        <v>2.72974210300162</v>
      </c>
      <c r="N619" s="33">
        <v>3.3588280170006302</v>
      </c>
      <c r="O619" s="31">
        <v>3.4074774910004599</v>
      </c>
      <c r="P619" s="33">
        <v>3.85457042600137</v>
      </c>
      <c r="Q619" s="31">
        <v>3.90401342800032</v>
      </c>
      <c r="R619" s="33">
        <v>4.0671448190005304</v>
      </c>
      <c r="S619" s="31">
        <v>4.1164047000002002</v>
      </c>
      <c r="T619" s="33">
        <v>4.3202807860016001</v>
      </c>
      <c r="U619" s="31">
        <v>4.4006104070012899</v>
      </c>
      <c r="V619" s="33"/>
      <c r="W619" s="31"/>
      <c r="X619" s="33"/>
      <c r="Y619" s="31"/>
      <c r="Z619" s="33"/>
      <c r="AA619" s="31"/>
      <c r="AB619" s="33"/>
      <c r="AC619" s="31"/>
      <c r="AD619" s="36">
        <f t="shared" si="159"/>
        <v>2.75293758500084</v>
      </c>
      <c r="AE619" s="44">
        <f t="shared" si="143"/>
        <v>0.2543567829998199</v>
      </c>
      <c r="AF619" s="44">
        <f t="shared" si="144"/>
        <v>0.20387608599958007</v>
      </c>
      <c r="AG619" s="44">
        <f t="shared" si="145"/>
        <v>0.16346711300139027</v>
      </c>
      <c r="AH619" s="44">
        <f t="shared" si="146"/>
        <v>0.23442698100007009</v>
      </c>
      <c r="AI619" s="44">
        <f t="shared" si="147"/>
        <v>0.62908591399901015</v>
      </c>
      <c r="AJ619" s="46">
        <f t="shared" si="157"/>
        <v>0.44709293500091007</v>
      </c>
      <c r="AK619" s="46">
        <f t="shared" si="158"/>
        <v>0.16313139100021035</v>
      </c>
      <c r="AL619" s="47">
        <f t="shared" si="151"/>
        <v>5.9270563000610066E-2</v>
      </c>
      <c r="AM619" s="47">
        <f t="shared" si="152"/>
        <v>4.0470014000680177E-2</v>
      </c>
      <c r="AN619" s="47">
        <f t="shared" si="153"/>
        <v>3.7784222999109662E-2</v>
      </c>
      <c r="AO619" s="47">
        <f t="shared" si="154"/>
        <v>3.8852432999189723E-2</v>
      </c>
      <c r="AP619" s="47">
        <f t="shared" si="155"/>
        <v>4.9565085000720099E-2</v>
      </c>
      <c r="AQ619" s="47">
        <f t="shared" si="156"/>
        <v>4.8649473999829773E-2</v>
      </c>
      <c r="AR619" s="47">
        <f t="shared" si="150"/>
        <v>4.944300199895002E-2</v>
      </c>
      <c r="AS619" s="47">
        <f t="shared" si="160"/>
        <v>4.9259880999669825E-2</v>
      </c>
      <c r="AT619" s="47">
        <f t="shared" si="161"/>
        <v>8.0329620999689766E-2</v>
      </c>
      <c r="AU619" s="31"/>
      <c r="AV619" s="33"/>
      <c r="AW619" s="31"/>
      <c r="AX619" s="33"/>
      <c r="AY619" s="31"/>
      <c r="AZ619" s="33"/>
      <c r="BA619" s="31"/>
      <c r="BB619" s="33"/>
      <c r="BC619" s="31"/>
      <c r="BD619" s="33"/>
      <c r="BE619" s="31"/>
    </row>
    <row r="620" spans="1:57" x14ac:dyDescent="0.25">
      <c r="A620" s="8" t="s">
        <v>37</v>
      </c>
      <c r="B620">
        <v>9</v>
      </c>
      <c r="C620">
        <v>253</v>
      </c>
      <c r="D620" s="32">
        <v>1.9752479779999701</v>
      </c>
      <c r="E620" s="30">
        <v>2.04269799999929</v>
      </c>
      <c r="F620" s="32">
        <v>2.2165725609993299</v>
      </c>
      <c r="G620" s="30">
        <v>2.2556081179991398</v>
      </c>
      <c r="H620" s="32">
        <v>2.43931024099947</v>
      </c>
      <c r="I620" s="30">
        <v>2.49943537299986</v>
      </c>
      <c r="J620" s="32">
        <v>2.6416908279989002</v>
      </c>
      <c r="K620" s="30">
        <v>2.6910422689998001</v>
      </c>
      <c r="L620" s="32">
        <v>2.8959865699998701</v>
      </c>
      <c r="M620" s="30">
        <v>2.9542194409987101</v>
      </c>
      <c r="N620" s="32">
        <v>3.4043338920000599</v>
      </c>
      <c r="O620" s="30">
        <v>3.4501144499990901</v>
      </c>
      <c r="P620" s="32">
        <v>3.9074622299995099</v>
      </c>
      <c r="Q620" s="30">
        <v>3.97662139400017</v>
      </c>
      <c r="R620" s="32">
        <v>4.1400274679999702</v>
      </c>
      <c r="S620" s="30">
        <v>4.1995421939991502</v>
      </c>
      <c r="T620" s="32">
        <v>4.4339996939997901</v>
      </c>
      <c r="U620" s="30">
        <v>4.4831680139995997</v>
      </c>
      <c r="V620" s="32"/>
      <c r="W620" s="30"/>
      <c r="X620" s="32"/>
      <c r="Y620" s="30"/>
      <c r="Z620" s="32"/>
      <c r="AA620" s="30"/>
      <c r="AB620" s="32"/>
      <c r="AC620" s="30"/>
      <c r="AD620" s="36">
        <f t="shared" si="159"/>
        <v>2.5079200359996294</v>
      </c>
      <c r="AE620" s="44">
        <f t="shared" si="143"/>
        <v>0.17387456100003984</v>
      </c>
      <c r="AF620" s="44">
        <f t="shared" si="144"/>
        <v>0.18370212300033018</v>
      </c>
      <c r="AG620" s="44">
        <f t="shared" si="145"/>
        <v>0.14225545499904024</v>
      </c>
      <c r="AH620" s="44">
        <f t="shared" si="146"/>
        <v>0.20494430100006999</v>
      </c>
      <c r="AI620" s="44">
        <f t="shared" si="147"/>
        <v>0.45011445100134972</v>
      </c>
      <c r="AJ620" s="46">
        <f t="shared" si="157"/>
        <v>0.45734778000041976</v>
      </c>
      <c r="AK620" s="46">
        <f t="shared" si="158"/>
        <v>0.16340607399980023</v>
      </c>
      <c r="AL620" s="47">
        <f t="shared" si="151"/>
        <v>6.7450021999319931E-2</v>
      </c>
      <c r="AM620" s="47">
        <f t="shared" si="152"/>
        <v>3.9035556999809984E-2</v>
      </c>
      <c r="AN620" s="47">
        <f t="shared" si="153"/>
        <v>6.0125132000389936E-2</v>
      </c>
      <c r="AO620" s="47">
        <f t="shared" si="154"/>
        <v>4.9351441000899943E-2</v>
      </c>
      <c r="AP620" s="47">
        <f t="shared" si="155"/>
        <v>5.8232870998840003E-2</v>
      </c>
      <c r="AQ620" s="47">
        <f t="shared" si="156"/>
        <v>4.5780557999030247E-2</v>
      </c>
      <c r="AR620" s="47">
        <f t="shared" si="150"/>
        <v>6.9159164000660134E-2</v>
      </c>
      <c r="AS620" s="47">
        <f t="shared" si="160"/>
        <v>5.9514725999179952E-2</v>
      </c>
      <c r="AT620" s="47">
        <f t="shared" si="161"/>
        <v>4.916831999980964E-2</v>
      </c>
      <c r="AU620" s="30"/>
      <c r="AV620" s="32"/>
      <c r="AW620" s="30"/>
      <c r="AX620" s="32"/>
      <c r="AY620" s="30"/>
      <c r="AZ620" s="32"/>
      <c r="BA620" s="30"/>
      <c r="BB620" s="32"/>
      <c r="BC620" s="30"/>
      <c r="BD620" s="32"/>
      <c r="BE620" s="30"/>
    </row>
    <row r="621" spans="1:57" x14ac:dyDescent="0.25">
      <c r="A621" s="8" t="s">
        <v>37</v>
      </c>
      <c r="B621">
        <v>9</v>
      </c>
      <c r="C621">
        <v>254</v>
      </c>
      <c r="D621" s="33">
        <v>6.6876239880002597</v>
      </c>
      <c r="E621" s="31">
        <v>6.72479780299909</v>
      </c>
      <c r="F621" s="33">
        <v>6.8778879900000902</v>
      </c>
      <c r="G621" s="31">
        <v>6.9470166319988396</v>
      </c>
      <c r="H621" s="33">
        <v>7.13090187600028</v>
      </c>
      <c r="I621" s="31">
        <v>7.1802227970001598</v>
      </c>
      <c r="J621" s="33">
        <v>7.3738745609989502</v>
      </c>
      <c r="K621" s="31">
        <v>7.4230428800001302</v>
      </c>
      <c r="L621" s="33">
        <v>7.6471844949992303</v>
      </c>
      <c r="M621" s="31">
        <v>7.7070044239990203</v>
      </c>
      <c r="N621" s="33">
        <v>8.2747138710001291</v>
      </c>
      <c r="O621" s="31">
        <v>8.3446055229997</v>
      </c>
      <c r="P621" s="33">
        <v>8.7303525099996406</v>
      </c>
      <c r="Q621" s="31">
        <v>8.7592553020003798</v>
      </c>
      <c r="R621" s="33">
        <v>8.9532733089999894</v>
      </c>
      <c r="S621" s="31">
        <v>9.0019838230000406</v>
      </c>
      <c r="T621" s="33">
        <v>9.2061956359993893</v>
      </c>
      <c r="U621" s="31">
        <v>9.2347321830002294</v>
      </c>
      <c r="V621" s="33"/>
      <c r="W621" s="31"/>
      <c r="X621" s="33"/>
      <c r="Y621" s="31"/>
      <c r="Z621" s="33"/>
      <c r="AA621" s="31"/>
      <c r="AB621" s="33"/>
      <c r="AC621" s="31"/>
      <c r="AD621" s="36">
        <f t="shared" si="159"/>
        <v>2.5471081949999697</v>
      </c>
      <c r="AE621" s="44">
        <f t="shared" si="143"/>
        <v>0.15309018700100019</v>
      </c>
      <c r="AF621" s="44">
        <f t="shared" si="144"/>
        <v>0.18388524400144046</v>
      </c>
      <c r="AG621" s="44">
        <f t="shared" si="145"/>
        <v>0.19365176399879047</v>
      </c>
      <c r="AH621" s="44">
        <f t="shared" si="146"/>
        <v>0.22414161499910001</v>
      </c>
      <c r="AI621" s="44">
        <f t="shared" si="147"/>
        <v>0.56770944700110881</v>
      </c>
      <c r="AJ621" s="46">
        <f t="shared" si="157"/>
        <v>0.38574698699994059</v>
      </c>
      <c r="AK621" s="46">
        <f t="shared" si="158"/>
        <v>0.19401800699960958</v>
      </c>
      <c r="AL621" s="47">
        <f t="shared" si="151"/>
        <v>3.7173814998830323E-2</v>
      </c>
      <c r="AM621" s="47">
        <f t="shared" si="152"/>
        <v>6.9128641998749352E-2</v>
      </c>
      <c r="AN621" s="47">
        <f t="shared" si="153"/>
        <v>4.9320920999879725E-2</v>
      </c>
      <c r="AO621" s="47">
        <f t="shared" si="154"/>
        <v>4.9168319001180016E-2</v>
      </c>
      <c r="AP621" s="47">
        <f t="shared" si="155"/>
        <v>5.9819928999790051E-2</v>
      </c>
      <c r="AQ621" s="47">
        <f t="shared" si="156"/>
        <v>6.9891651999570925E-2</v>
      </c>
      <c r="AR621" s="47">
        <f t="shared" si="150"/>
        <v>2.8902792000739197E-2</v>
      </c>
      <c r="AS621" s="47">
        <f t="shared" si="160"/>
        <v>4.8710514000051219E-2</v>
      </c>
      <c r="AT621" s="47">
        <f t="shared" si="161"/>
        <v>2.8536547000840073E-2</v>
      </c>
      <c r="AU621" s="31"/>
      <c r="AV621" s="33"/>
      <c r="AW621" s="31"/>
      <c r="AX621" s="33"/>
      <c r="AY621" s="31"/>
      <c r="AZ621" s="33"/>
      <c r="BA621" s="31"/>
      <c r="BB621" s="33"/>
      <c r="BC621" s="31"/>
      <c r="BD621" s="33"/>
      <c r="BE621" s="31"/>
    </row>
    <row r="622" spans="1:57" x14ac:dyDescent="0.25">
      <c r="A622" s="8" t="s">
        <v>37</v>
      </c>
      <c r="B622">
        <v>9</v>
      </c>
      <c r="C622">
        <v>255</v>
      </c>
      <c r="D622" s="32">
        <v>3.2320769110010499</v>
      </c>
      <c r="E622" s="30">
        <v>3.2759652059994502</v>
      </c>
      <c r="F622" s="32">
        <v>3.4498397669994998</v>
      </c>
      <c r="G622" s="30">
        <v>3.4990691290004099</v>
      </c>
      <c r="H622" s="32">
        <v>3.68271020900101</v>
      </c>
      <c r="I622" s="30">
        <v>3.7425301380008</v>
      </c>
      <c r="J622" s="32">
        <v>3.8970242630002701</v>
      </c>
      <c r="K622" s="30">
        <v>3.9748817330000699</v>
      </c>
      <c r="L622" s="32">
        <v>4.2089119480006003</v>
      </c>
      <c r="M622" s="30">
        <v>4.2683045930007202</v>
      </c>
      <c r="N622" s="32">
        <v>4.8572256980005397</v>
      </c>
      <c r="O622" s="30">
        <v>4.9061803750009796</v>
      </c>
      <c r="P622" s="32">
        <v>5.3634060740005198</v>
      </c>
      <c r="Q622" s="30">
        <v>5.4018312219995996</v>
      </c>
      <c r="R622" s="32">
        <v>5.6161147559996598</v>
      </c>
      <c r="S622" s="30">
        <v>5.6650083940003197</v>
      </c>
      <c r="T622" s="32">
        <v>5.87959713100099</v>
      </c>
      <c r="U622" s="30">
        <v>5.9383183259997097</v>
      </c>
      <c r="V622" s="32"/>
      <c r="W622" s="30"/>
      <c r="X622" s="32"/>
      <c r="Y622" s="30"/>
      <c r="Z622" s="32"/>
      <c r="AA622" s="30"/>
      <c r="AB622" s="32"/>
      <c r="AC622" s="30"/>
      <c r="AD622" s="36">
        <f t="shared" si="159"/>
        <v>2.7062414149986598</v>
      </c>
      <c r="AE622" s="44">
        <f t="shared" si="143"/>
        <v>0.17387456100004961</v>
      </c>
      <c r="AF622" s="44">
        <f t="shared" si="144"/>
        <v>0.18364108000060009</v>
      </c>
      <c r="AG622" s="44">
        <f t="shared" si="145"/>
        <v>0.15449412499947002</v>
      </c>
      <c r="AH622" s="44">
        <f t="shared" si="146"/>
        <v>0.23403021500053045</v>
      </c>
      <c r="AI622" s="44">
        <f t="shared" si="147"/>
        <v>0.58892110499981953</v>
      </c>
      <c r="AJ622" s="46">
        <f t="shared" si="157"/>
        <v>0.45722569899954024</v>
      </c>
      <c r="AK622" s="46">
        <f t="shared" si="158"/>
        <v>0.21428353400006017</v>
      </c>
      <c r="AL622" s="47">
        <f t="shared" si="151"/>
        <v>4.3888294998400301E-2</v>
      </c>
      <c r="AM622" s="47">
        <f t="shared" si="152"/>
        <v>4.9229362000910104E-2</v>
      </c>
      <c r="AN622" s="47">
        <f t="shared" si="153"/>
        <v>5.9819928999790051E-2</v>
      </c>
      <c r="AO622" s="47">
        <f t="shared" si="154"/>
        <v>7.7857469999799811E-2</v>
      </c>
      <c r="AP622" s="47">
        <f t="shared" si="155"/>
        <v>5.939264500011987E-2</v>
      </c>
      <c r="AQ622" s="47">
        <f t="shared" si="156"/>
        <v>4.8954677000439872E-2</v>
      </c>
      <c r="AR622" s="47">
        <f t="shared" si="150"/>
        <v>3.8425147999079812E-2</v>
      </c>
      <c r="AS622" s="47">
        <f t="shared" si="160"/>
        <v>4.8893638000659934E-2</v>
      </c>
      <c r="AT622" s="47">
        <f t="shared" si="161"/>
        <v>5.8721194998719639E-2</v>
      </c>
      <c r="AU622" s="30"/>
      <c r="AV622" s="32"/>
      <c r="AW622" s="30"/>
      <c r="AX622" s="32"/>
      <c r="AY622" s="30"/>
      <c r="AZ622" s="32"/>
      <c r="BA622" s="30"/>
      <c r="BB622" s="32"/>
      <c r="BC622" s="30"/>
      <c r="BD622" s="32"/>
      <c r="BE622" s="30"/>
    </row>
    <row r="623" spans="1:57" x14ac:dyDescent="0.25">
      <c r="A623" s="8" t="s">
        <v>37</v>
      </c>
      <c r="B623">
        <v>9</v>
      </c>
      <c r="C623">
        <v>256</v>
      </c>
      <c r="D623" s="33">
        <v>0.78861590099950196</v>
      </c>
      <c r="E623" s="31">
        <v>0.847703342000386</v>
      </c>
      <c r="F623" s="33">
        <v>1.13267205800002</v>
      </c>
      <c r="G623" s="31">
        <v>1.1818403790002701</v>
      </c>
      <c r="H623" s="33">
        <v>1.37582786500024</v>
      </c>
      <c r="I623" s="31">
        <v>1.42459942099958</v>
      </c>
      <c r="J623" s="33">
        <v>1.6388219139989799</v>
      </c>
      <c r="K623" s="31">
        <v>1.69787883400022</v>
      </c>
      <c r="L623" s="33">
        <v>1.9327636199995999</v>
      </c>
      <c r="M623" s="31">
        <v>1.9817793370002601</v>
      </c>
      <c r="N623" s="33">
        <v>2.5905997249992598</v>
      </c>
      <c r="O623" s="31">
        <v>2.64980924799965</v>
      </c>
      <c r="P623" s="33">
        <v>3.0661681679994199</v>
      </c>
      <c r="Q623" s="31">
        <v>3.1351136880002701</v>
      </c>
      <c r="R623" s="33">
        <v>3.3292537769993902</v>
      </c>
      <c r="S623" s="31">
        <v>3.3786052180002999</v>
      </c>
      <c r="T623" s="33">
        <v>3.59261406999939</v>
      </c>
      <c r="U623" s="31">
        <v>3.6516709909992602</v>
      </c>
      <c r="V623" s="33"/>
      <c r="W623" s="31"/>
      <c r="X623" s="33"/>
      <c r="Y623" s="31"/>
      <c r="Z623" s="33"/>
      <c r="AA623" s="31"/>
      <c r="AB623" s="33"/>
      <c r="AC623" s="31"/>
      <c r="AD623" s="36">
        <f t="shared" si="159"/>
        <v>2.863055089999758</v>
      </c>
      <c r="AE623" s="44">
        <f t="shared" si="143"/>
        <v>0.28496871599963403</v>
      </c>
      <c r="AF623" s="44">
        <f t="shared" si="144"/>
        <v>0.19398748599996996</v>
      </c>
      <c r="AG623" s="44">
        <f t="shared" si="145"/>
        <v>0.21422249299939988</v>
      </c>
      <c r="AH623" s="44">
        <f t="shared" si="146"/>
        <v>0.2348847859993799</v>
      </c>
      <c r="AI623" s="44">
        <f t="shared" si="147"/>
        <v>0.60882038799899973</v>
      </c>
      <c r="AJ623" s="46">
        <f t="shared" si="157"/>
        <v>0.41635891999976993</v>
      </c>
      <c r="AK623" s="46">
        <f t="shared" si="158"/>
        <v>0.19414008899912005</v>
      </c>
      <c r="AL623" s="47">
        <f t="shared" si="151"/>
        <v>5.9087441000884033E-2</v>
      </c>
      <c r="AM623" s="47">
        <f t="shared" si="152"/>
        <v>4.9168321000250037E-2</v>
      </c>
      <c r="AN623" s="47">
        <f t="shared" si="153"/>
        <v>4.8771555999340022E-2</v>
      </c>
      <c r="AO623" s="47">
        <f t="shared" si="154"/>
        <v>5.9056920001240076E-2</v>
      </c>
      <c r="AP623" s="47">
        <f t="shared" si="155"/>
        <v>4.9015717000660208E-2</v>
      </c>
      <c r="AQ623" s="47">
        <f t="shared" si="156"/>
        <v>5.9209523000390174E-2</v>
      </c>
      <c r="AR623" s="47">
        <f t="shared" si="150"/>
        <v>6.8945520000850191E-2</v>
      </c>
      <c r="AS623" s="47">
        <f t="shared" si="160"/>
        <v>4.9351441000909713E-2</v>
      </c>
      <c r="AT623" s="47">
        <f t="shared" si="161"/>
        <v>5.9056920999870144E-2</v>
      </c>
      <c r="AU623" s="31"/>
      <c r="AV623" s="33"/>
      <c r="AW623" s="31"/>
      <c r="AX623" s="33"/>
      <c r="AY623" s="31"/>
      <c r="AZ623" s="33"/>
      <c r="BA623" s="31"/>
      <c r="BB623" s="33"/>
      <c r="BC623" s="31"/>
      <c r="BD623" s="33"/>
      <c r="BE623" s="31"/>
    </row>
    <row r="624" spans="1:57" x14ac:dyDescent="0.25">
      <c r="A624" s="8" t="s">
        <v>37</v>
      </c>
      <c r="B624">
        <v>9</v>
      </c>
      <c r="C624">
        <v>257</v>
      </c>
      <c r="D624" s="32">
        <v>3.4389745150001501</v>
      </c>
      <c r="E624" s="30">
        <v>3.49839768099991</v>
      </c>
      <c r="F624" s="32">
        <v>3.6410498999994099</v>
      </c>
      <c r="G624" s="30">
        <v>3.7009308720007499</v>
      </c>
      <c r="H624" s="32">
        <v>3.8743171059995798</v>
      </c>
      <c r="I624" s="30">
        <v>3.9233633460007602</v>
      </c>
      <c r="J624" s="32">
        <v>4.1073096290001496</v>
      </c>
      <c r="K624" s="30">
        <v>4.1662139479994904</v>
      </c>
      <c r="L624" s="32">
        <v>4.4126659539997402</v>
      </c>
      <c r="M624" s="30">
        <v>4.5009919120002397</v>
      </c>
      <c r="N624" s="32">
        <v>5.0988554859995903</v>
      </c>
      <c r="O624" s="30">
        <v>5.1889211050001904</v>
      </c>
      <c r="P624" s="32">
        <v>5.5647184489989696</v>
      </c>
      <c r="Q624" s="30">
        <v>5.6238669300000703</v>
      </c>
      <c r="R624" s="32">
        <v>5.8279871809991102</v>
      </c>
      <c r="S624" s="30">
        <v>5.8770028990002103</v>
      </c>
      <c r="T624" s="32">
        <v>6.0911643519993897</v>
      </c>
      <c r="U624" s="30">
        <v>6.1511063620000597</v>
      </c>
      <c r="V624" s="32"/>
      <c r="W624" s="30"/>
      <c r="X624" s="32"/>
      <c r="Y624" s="30"/>
      <c r="Z624" s="32"/>
      <c r="AA624" s="30"/>
      <c r="AB624" s="32"/>
      <c r="AC624" s="30"/>
      <c r="AD624" s="36">
        <f t="shared" si="159"/>
        <v>2.7121318469999096</v>
      </c>
      <c r="AE624" s="44">
        <f t="shared" si="143"/>
        <v>0.14265221899949987</v>
      </c>
      <c r="AF624" s="44">
        <f t="shared" si="144"/>
        <v>0.17338623399882991</v>
      </c>
      <c r="AG624" s="44">
        <f t="shared" si="145"/>
        <v>0.18394628299938942</v>
      </c>
      <c r="AH624" s="44">
        <f t="shared" si="146"/>
        <v>0.24645200600024975</v>
      </c>
      <c r="AI624" s="44">
        <f t="shared" si="147"/>
        <v>0.59786357399935053</v>
      </c>
      <c r="AJ624" s="46">
        <f t="shared" si="157"/>
        <v>0.37579734399877918</v>
      </c>
      <c r="AK624" s="46">
        <f t="shared" si="158"/>
        <v>0.20412025099903985</v>
      </c>
      <c r="AL624" s="47">
        <f t="shared" si="151"/>
        <v>5.9423165999759942E-2</v>
      </c>
      <c r="AM624" s="47">
        <f t="shared" si="152"/>
        <v>5.9880972001340016E-2</v>
      </c>
      <c r="AN624" s="47">
        <f t="shared" si="153"/>
        <v>4.9046240001180408E-2</v>
      </c>
      <c r="AO624" s="47">
        <f t="shared" si="154"/>
        <v>5.8904318999340788E-2</v>
      </c>
      <c r="AP624" s="47">
        <f t="shared" si="155"/>
        <v>8.8325958000499583E-2</v>
      </c>
      <c r="AQ624" s="47">
        <f t="shared" si="156"/>
        <v>9.0065619000600172E-2</v>
      </c>
      <c r="AR624" s="47">
        <f t="shared" si="150"/>
        <v>5.9148481001100706E-2</v>
      </c>
      <c r="AS624" s="47">
        <f t="shared" si="160"/>
        <v>4.9015718001100161E-2</v>
      </c>
      <c r="AT624" s="47">
        <f t="shared" si="161"/>
        <v>5.994201000067001E-2</v>
      </c>
      <c r="AU624" s="30"/>
      <c r="AV624" s="32"/>
      <c r="AW624" s="30"/>
      <c r="AX624" s="32"/>
      <c r="AY624" s="30"/>
      <c r="AZ624" s="32"/>
      <c r="BA624" s="30"/>
      <c r="BB624" s="32"/>
      <c r="BC624" s="30"/>
      <c r="BD624" s="32"/>
      <c r="BE624" s="30"/>
    </row>
    <row r="625" spans="1:57" x14ac:dyDescent="0.25">
      <c r="A625" s="8" t="s">
        <v>37</v>
      </c>
      <c r="B625">
        <v>9</v>
      </c>
      <c r="C625">
        <v>258</v>
      </c>
      <c r="D625" s="33">
        <v>0.96084236299975601</v>
      </c>
      <c r="E625" s="31">
        <v>1.0097359990013499</v>
      </c>
      <c r="F625" s="33">
        <v>1.19349916100145</v>
      </c>
      <c r="G625" s="31">
        <v>1.2427590420011201</v>
      </c>
      <c r="H625" s="33">
        <v>1.4263085620004801</v>
      </c>
      <c r="I625" s="31">
        <v>1.4652830770009999</v>
      </c>
      <c r="J625" s="33">
        <v>1.6794445300001799</v>
      </c>
      <c r="K625" s="31">
        <v>1.7483595300000101</v>
      </c>
      <c r="L625" s="33">
        <v>1.9730505120005499</v>
      </c>
      <c r="M625" s="31">
        <v>2.0422096760012201</v>
      </c>
      <c r="N625" s="33">
        <v>2.6110178560011201</v>
      </c>
      <c r="O625" s="31">
        <v>2.66012513399982</v>
      </c>
      <c r="P625" s="33">
        <v>3.1575156430007998</v>
      </c>
      <c r="Q625" s="31">
        <v>3.2166336030004401</v>
      </c>
      <c r="R625" s="33">
        <v>3.44040897400009</v>
      </c>
      <c r="S625" s="31">
        <v>3.5100259430000702</v>
      </c>
      <c r="T625" s="33">
        <v>3.7447276050006599</v>
      </c>
      <c r="U625" s="31">
        <v>3.79346864200124</v>
      </c>
      <c r="V625" s="33"/>
      <c r="W625" s="31"/>
      <c r="X625" s="33"/>
      <c r="Y625" s="31"/>
      <c r="Z625" s="33"/>
      <c r="AA625" s="31"/>
      <c r="AB625" s="33"/>
      <c r="AC625" s="31"/>
      <c r="AD625" s="36">
        <f t="shared" si="159"/>
        <v>2.832626279001484</v>
      </c>
      <c r="AE625" s="44">
        <f t="shared" si="143"/>
        <v>0.18376316200010012</v>
      </c>
      <c r="AF625" s="44">
        <f t="shared" si="144"/>
        <v>0.18354951999935998</v>
      </c>
      <c r="AG625" s="44">
        <f t="shared" si="145"/>
        <v>0.21416145299917999</v>
      </c>
      <c r="AH625" s="44">
        <f t="shared" si="146"/>
        <v>0.22469098200053983</v>
      </c>
      <c r="AI625" s="44">
        <f t="shared" si="147"/>
        <v>0.56880817999990008</v>
      </c>
      <c r="AJ625" s="46">
        <f t="shared" si="157"/>
        <v>0.49739050900097981</v>
      </c>
      <c r="AK625" s="46">
        <f t="shared" si="158"/>
        <v>0.22377537099964995</v>
      </c>
      <c r="AL625" s="47">
        <f t="shared" si="151"/>
        <v>4.889363600159391E-2</v>
      </c>
      <c r="AM625" s="47">
        <f t="shared" si="152"/>
        <v>4.9259880999670047E-2</v>
      </c>
      <c r="AN625" s="47">
        <f t="shared" si="153"/>
        <v>3.8974515000519849E-2</v>
      </c>
      <c r="AO625" s="47">
        <f t="shared" si="154"/>
        <v>6.8914999999830195E-2</v>
      </c>
      <c r="AP625" s="47">
        <f t="shared" si="155"/>
        <v>6.9159164000670126E-2</v>
      </c>
      <c r="AQ625" s="47">
        <f t="shared" si="156"/>
        <v>4.910727799869985E-2</v>
      </c>
      <c r="AR625" s="47">
        <f t="shared" si="150"/>
        <v>5.9117959999640313E-2</v>
      </c>
      <c r="AS625" s="47">
        <f t="shared" si="160"/>
        <v>6.9616968999980156E-2</v>
      </c>
      <c r="AT625" s="47">
        <f t="shared" si="161"/>
        <v>4.8741037000580079E-2</v>
      </c>
      <c r="AU625" s="31"/>
      <c r="AV625" s="33"/>
      <c r="AW625" s="31"/>
      <c r="AX625" s="33"/>
      <c r="AY625" s="31"/>
      <c r="AZ625" s="33"/>
      <c r="BA625" s="31"/>
      <c r="BB625" s="33"/>
      <c r="BC625" s="31"/>
      <c r="BD625" s="33"/>
      <c r="BE625" s="31"/>
    </row>
    <row r="626" spans="1:57" x14ac:dyDescent="0.25">
      <c r="A626" s="8" t="s">
        <v>37</v>
      </c>
      <c r="B626">
        <v>9</v>
      </c>
      <c r="C626">
        <v>259</v>
      </c>
      <c r="D626" s="32">
        <v>3.5889821469991099</v>
      </c>
      <c r="E626" s="30">
        <v>3.64126354399923</v>
      </c>
      <c r="F626" s="32">
        <v>3.79496413800006</v>
      </c>
      <c r="G626" s="30">
        <v>3.8541126199997899</v>
      </c>
      <c r="H626" s="32">
        <v>4.0377537009990103</v>
      </c>
      <c r="I626" s="30">
        <v>4.1069739049998999</v>
      </c>
      <c r="J626" s="32">
        <v>4.3515336479995304</v>
      </c>
      <c r="K626" s="30">
        <v>4.42145582099874</v>
      </c>
      <c r="L626" s="32">
        <v>4.8578666270004698</v>
      </c>
      <c r="M626" s="30">
        <v>4.9172287499986798</v>
      </c>
      <c r="N626" s="32">
        <v>5.5969784829994698</v>
      </c>
      <c r="O626" s="30">
        <v>5.6460552409989697</v>
      </c>
      <c r="P626" s="32">
        <v>6.1537921569997698</v>
      </c>
      <c r="Q626" s="30">
        <v>6.2123912709994302</v>
      </c>
      <c r="R626" s="32">
        <v>6.3868762399997596</v>
      </c>
      <c r="S626" s="30">
        <v>6.4553944749986796</v>
      </c>
      <c r="T626" s="32">
        <v>6.6899740579992697</v>
      </c>
      <c r="U626" s="30">
        <v>6.7391728969996603</v>
      </c>
      <c r="V626" s="32"/>
      <c r="W626" s="30"/>
      <c r="X626" s="32"/>
      <c r="Y626" s="30"/>
      <c r="Z626" s="32"/>
      <c r="AA626" s="30"/>
      <c r="AB626" s="32"/>
      <c r="AC626" s="30"/>
      <c r="AD626" s="36">
        <f t="shared" si="159"/>
        <v>3.1501907500005504</v>
      </c>
      <c r="AE626" s="44">
        <f t="shared" si="143"/>
        <v>0.15370059400083003</v>
      </c>
      <c r="AF626" s="44">
        <f t="shared" si="144"/>
        <v>0.18364108099922039</v>
      </c>
      <c r="AG626" s="44">
        <f t="shared" si="145"/>
        <v>0.24455974299963046</v>
      </c>
      <c r="AH626" s="44">
        <f t="shared" si="146"/>
        <v>0.43641080600172977</v>
      </c>
      <c r="AI626" s="44">
        <f t="shared" si="147"/>
        <v>0.67974973300079</v>
      </c>
      <c r="AJ626" s="46">
        <f t="shared" si="157"/>
        <v>0.50773691600080006</v>
      </c>
      <c r="AK626" s="46">
        <f t="shared" si="158"/>
        <v>0.17448496900032939</v>
      </c>
      <c r="AL626" s="47">
        <f t="shared" si="151"/>
        <v>5.2281397000120133E-2</v>
      </c>
      <c r="AM626" s="47">
        <f t="shared" si="152"/>
        <v>5.9148481999729885E-2</v>
      </c>
      <c r="AN626" s="47">
        <f t="shared" si="153"/>
        <v>6.9220204000889574E-2</v>
      </c>
      <c r="AO626" s="47">
        <f t="shared" si="154"/>
        <v>6.9922172999209664E-2</v>
      </c>
      <c r="AP626" s="47">
        <f t="shared" si="155"/>
        <v>5.9362122998209976E-2</v>
      </c>
      <c r="AQ626" s="47">
        <f t="shared" si="156"/>
        <v>4.9076757999499954E-2</v>
      </c>
      <c r="AR626" s="47">
        <f t="shared" si="150"/>
        <v>5.8599113999660446E-2</v>
      </c>
      <c r="AS626" s="47">
        <f t="shared" si="160"/>
        <v>6.8518234998919958E-2</v>
      </c>
      <c r="AT626" s="47">
        <f t="shared" si="161"/>
        <v>4.9198839000390571E-2</v>
      </c>
      <c r="AU626" s="30"/>
      <c r="AV626" s="32"/>
      <c r="AW626" s="30"/>
      <c r="AX626" s="32"/>
      <c r="AY626" s="30"/>
      <c r="AZ626" s="32"/>
      <c r="BA626" s="30"/>
      <c r="BB626" s="32"/>
      <c r="BC626" s="30"/>
      <c r="BD626" s="32"/>
      <c r="BE626" s="30"/>
    </row>
    <row r="627" spans="1:57" x14ac:dyDescent="0.25">
      <c r="A627" s="8" t="s">
        <v>37</v>
      </c>
      <c r="B627">
        <v>9</v>
      </c>
      <c r="C627">
        <v>260</v>
      </c>
      <c r="D627" s="33">
        <v>1.7078589929988</v>
      </c>
      <c r="E627" s="31">
        <v>1.7678010059989899</v>
      </c>
      <c r="F627" s="33">
        <v>1.9711582459985899</v>
      </c>
      <c r="G627" s="31">
        <v>2.05099954099932</v>
      </c>
      <c r="H627" s="33">
        <v>2.234793222</v>
      </c>
      <c r="I627" s="31">
        <v>2.2836258190000001</v>
      </c>
      <c r="J627" s="33">
        <v>2.4976957099988701</v>
      </c>
      <c r="K627" s="31">
        <v>2.5671600770001501</v>
      </c>
      <c r="L627" s="33">
        <v>2.8216389419994798</v>
      </c>
      <c r="M627" s="31">
        <v>2.8705936189999099</v>
      </c>
      <c r="N627" s="33">
        <v>3.4410193779985998</v>
      </c>
      <c r="O627" s="31">
        <v>3.4882954349995998</v>
      </c>
      <c r="P627" s="33">
        <v>3.9046238339997199</v>
      </c>
      <c r="Q627" s="31">
        <v>3.95431100099995</v>
      </c>
      <c r="R627" s="33">
        <v>4.1472913159996097</v>
      </c>
      <c r="S627" s="31">
        <v>4.2067755209991402</v>
      </c>
      <c r="T627" s="33">
        <v>4.4310697359996896</v>
      </c>
      <c r="U627" s="31">
        <v>4.49037082099857</v>
      </c>
      <c r="V627" s="33"/>
      <c r="W627" s="31"/>
      <c r="X627" s="33"/>
      <c r="Y627" s="31"/>
      <c r="Z627" s="33"/>
      <c r="AA627" s="31"/>
      <c r="AB627" s="33"/>
      <c r="AC627" s="31"/>
      <c r="AD627" s="36">
        <f t="shared" si="159"/>
        <v>2.78251182799977</v>
      </c>
      <c r="AE627" s="44">
        <f t="shared" si="143"/>
        <v>0.20335723999959998</v>
      </c>
      <c r="AF627" s="44">
        <f t="shared" si="144"/>
        <v>0.18379368100067994</v>
      </c>
      <c r="AG627" s="44">
        <f t="shared" si="145"/>
        <v>0.21406989099887008</v>
      </c>
      <c r="AH627" s="44">
        <f t="shared" si="146"/>
        <v>0.2544788649993297</v>
      </c>
      <c r="AI627" s="44">
        <f t="shared" si="147"/>
        <v>0.57042575899868986</v>
      </c>
      <c r="AJ627" s="46">
        <f t="shared" si="157"/>
        <v>0.41632839900012009</v>
      </c>
      <c r="AK627" s="46">
        <f t="shared" si="158"/>
        <v>0.19298031499965962</v>
      </c>
      <c r="AL627" s="47">
        <f t="shared" si="151"/>
        <v>5.9942013000189975E-2</v>
      </c>
      <c r="AM627" s="47">
        <f t="shared" si="152"/>
        <v>7.9841295000730117E-2</v>
      </c>
      <c r="AN627" s="47">
        <f t="shared" si="153"/>
        <v>4.8832597000000089E-2</v>
      </c>
      <c r="AO627" s="47">
        <f t="shared" si="154"/>
        <v>6.9464367001280003E-2</v>
      </c>
      <c r="AP627" s="47">
        <f t="shared" si="155"/>
        <v>4.8954677000430102E-2</v>
      </c>
      <c r="AQ627" s="47">
        <f t="shared" si="156"/>
        <v>4.7276057001000016E-2</v>
      </c>
      <c r="AR627" s="47">
        <f t="shared" si="150"/>
        <v>4.9687167000230126E-2</v>
      </c>
      <c r="AS627" s="47">
        <f t="shared" si="160"/>
        <v>5.9484204999530554E-2</v>
      </c>
      <c r="AT627" s="47">
        <f t="shared" si="161"/>
        <v>5.9301084998880427E-2</v>
      </c>
      <c r="AU627" s="31"/>
      <c r="AV627" s="33"/>
      <c r="AW627" s="31"/>
      <c r="AX627" s="33"/>
      <c r="AY627" s="31"/>
      <c r="AZ627" s="33"/>
      <c r="BA627" s="31"/>
      <c r="BB627" s="33"/>
      <c r="BC627" s="31"/>
      <c r="BD627" s="33"/>
      <c r="BE627" s="31"/>
    </row>
    <row r="628" spans="1:57" x14ac:dyDescent="0.25">
      <c r="A628" s="8" t="s">
        <v>37</v>
      </c>
      <c r="B628">
        <v>9</v>
      </c>
      <c r="C628">
        <v>261</v>
      </c>
      <c r="D628" s="32">
        <v>3.78473981299976</v>
      </c>
      <c r="E628" s="30">
        <v>3.85417366000001</v>
      </c>
      <c r="F628" s="32">
        <v>4.0579276649987097</v>
      </c>
      <c r="G628" s="30">
        <v>4.0771860199983996</v>
      </c>
      <c r="H628" s="32">
        <v>4.2908591479990701</v>
      </c>
      <c r="I628" s="30">
        <v>4.3211658769996504</v>
      </c>
      <c r="J628" s="32">
        <v>4.4830154119990704</v>
      </c>
      <c r="K628" s="30">
        <v>4.5438425129996096</v>
      </c>
      <c r="L628" s="32">
        <v>4.6853960009993898</v>
      </c>
      <c r="M628" s="30">
        <v>4.7549519289987003</v>
      </c>
      <c r="N628" s="32">
        <v>5.1108805109997704</v>
      </c>
      <c r="O628" s="30">
        <v>5.1800396739999996</v>
      </c>
      <c r="P628" s="32">
        <v>5.5558370189992203</v>
      </c>
      <c r="Q628" s="30">
        <v>5.6153212249992004</v>
      </c>
      <c r="R628" s="32">
        <v>5.7786357379991298</v>
      </c>
      <c r="S628" s="30">
        <v>5.8410804189988896</v>
      </c>
      <c r="T628" s="32">
        <v>5.9707614819999399</v>
      </c>
      <c r="U628" s="30">
        <v>6.0503586129998403</v>
      </c>
      <c r="V628" s="32"/>
      <c r="W628" s="30"/>
      <c r="X628" s="32"/>
      <c r="Y628" s="30"/>
      <c r="Z628" s="32"/>
      <c r="AA628" s="30"/>
      <c r="AB628" s="32"/>
      <c r="AC628" s="30"/>
      <c r="AD628" s="36">
        <f t="shared" si="159"/>
        <v>2.2656188000000803</v>
      </c>
      <c r="AE628" s="44">
        <f t="shared" si="143"/>
        <v>0.20375400499869967</v>
      </c>
      <c r="AF628" s="44">
        <f t="shared" si="144"/>
        <v>0.21367312800067051</v>
      </c>
      <c r="AG628" s="44">
        <f t="shared" si="145"/>
        <v>0.16184953499942001</v>
      </c>
      <c r="AH628" s="44">
        <f t="shared" si="146"/>
        <v>0.14155348799978018</v>
      </c>
      <c r="AI628" s="44">
        <f t="shared" si="147"/>
        <v>0.35592858200107003</v>
      </c>
      <c r="AJ628" s="46">
        <f t="shared" si="157"/>
        <v>0.37579734499922068</v>
      </c>
      <c r="AK628" s="46">
        <f t="shared" si="158"/>
        <v>0.16331451299992938</v>
      </c>
      <c r="AL628" s="47">
        <f t="shared" si="151"/>
        <v>6.9433847000250015E-2</v>
      </c>
      <c r="AM628" s="47">
        <f t="shared" si="152"/>
        <v>1.9258354999689864E-2</v>
      </c>
      <c r="AN628" s="47">
        <f t="shared" si="153"/>
        <v>3.030672900058029E-2</v>
      </c>
      <c r="AO628" s="47">
        <f t="shared" si="154"/>
        <v>6.082710100053923E-2</v>
      </c>
      <c r="AP628" s="47">
        <f t="shared" si="155"/>
        <v>6.9555927999310541E-2</v>
      </c>
      <c r="AQ628" s="47">
        <f t="shared" si="156"/>
        <v>6.9159163000229285E-2</v>
      </c>
      <c r="AR628" s="47">
        <f t="shared" si="150"/>
        <v>5.9484205999980055E-2</v>
      </c>
      <c r="AS628" s="47">
        <f t="shared" si="160"/>
        <v>6.2444680999759861E-2</v>
      </c>
      <c r="AT628" s="47">
        <f t="shared" si="161"/>
        <v>7.9597130999900401E-2</v>
      </c>
      <c r="AU628" s="30"/>
      <c r="AV628" s="32"/>
      <c r="AW628" s="30"/>
      <c r="AX628" s="32"/>
      <c r="AY628" s="30"/>
      <c r="AZ628" s="32"/>
      <c r="BA628" s="30"/>
      <c r="BB628" s="32"/>
      <c r="BC628" s="30"/>
      <c r="BD628" s="32"/>
      <c r="BE628" s="30"/>
    </row>
    <row r="629" spans="1:57" x14ac:dyDescent="0.25">
      <c r="A629" s="8" t="s">
        <v>37</v>
      </c>
      <c r="B629">
        <v>9</v>
      </c>
      <c r="C629">
        <v>262</v>
      </c>
      <c r="D629" s="33">
        <v>2.7229360590008498</v>
      </c>
      <c r="E629" s="31">
        <v>2.78196246000152</v>
      </c>
      <c r="F629" s="33">
        <v>2.9251945680007299</v>
      </c>
      <c r="G629" s="31">
        <v>2.9643216849999501</v>
      </c>
      <c r="H629" s="33">
        <v>3.0965664580016798</v>
      </c>
      <c r="I629" s="31">
        <v>3.1366091870004298</v>
      </c>
      <c r="J629" s="33">
        <v>3.2590264010013898</v>
      </c>
      <c r="K629" s="31">
        <v>3.3084083630001202</v>
      </c>
      <c r="L629" s="33">
        <v>3.4430337240009901</v>
      </c>
      <c r="M629" s="31">
        <v>3.51121623700055</v>
      </c>
      <c r="N629" s="33">
        <v>3.8058293920002999</v>
      </c>
      <c r="O629" s="31">
        <v>3.8651915150003302</v>
      </c>
      <c r="P629" s="33">
        <v>4.2307340150000501</v>
      </c>
      <c r="Q629" s="31">
        <v>4.2906760260011598</v>
      </c>
      <c r="R629" s="33">
        <v>4.43354189000092</v>
      </c>
      <c r="S629" s="31">
        <v>4.4925682890007002</v>
      </c>
      <c r="T629" s="33">
        <v>4.6457500380001804</v>
      </c>
      <c r="U629" s="31">
        <v>4.7055394480012103</v>
      </c>
      <c r="V629" s="33"/>
      <c r="W629" s="31"/>
      <c r="X629" s="33"/>
      <c r="Y629" s="31"/>
      <c r="Z629" s="33"/>
      <c r="AA629" s="31"/>
      <c r="AB629" s="33"/>
      <c r="AC629" s="31"/>
      <c r="AD629" s="36">
        <f t="shared" si="159"/>
        <v>1.9826033890003605</v>
      </c>
      <c r="AE629" s="44">
        <f t="shared" si="143"/>
        <v>0.14323210799920982</v>
      </c>
      <c r="AF629" s="44">
        <f t="shared" si="144"/>
        <v>0.13224477300172977</v>
      </c>
      <c r="AG629" s="44">
        <f t="shared" si="145"/>
        <v>0.12241721400096006</v>
      </c>
      <c r="AH629" s="44">
        <f t="shared" si="146"/>
        <v>0.13462536100086986</v>
      </c>
      <c r="AI629" s="44">
        <f t="shared" si="147"/>
        <v>0.29461315499974994</v>
      </c>
      <c r="AJ629" s="46">
        <f t="shared" si="157"/>
        <v>0.36554249999971988</v>
      </c>
      <c r="AK629" s="46">
        <f t="shared" si="158"/>
        <v>0.1428658639997602</v>
      </c>
      <c r="AL629" s="47">
        <f t="shared" si="151"/>
        <v>5.9026401000670248E-2</v>
      </c>
      <c r="AM629" s="47">
        <f t="shared" si="152"/>
        <v>3.9127116999220224E-2</v>
      </c>
      <c r="AN629" s="47">
        <f t="shared" si="153"/>
        <v>4.0042728998749944E-2</v>
      </c>
      <c r="AO629" s="47">
        <f t="shared" si="154"/>
        <v>4.938196199873035E-2</v>
      </c>
      <c r="AP629" s="47">
        <f t="shared" si="155"/>
        <v>6.8182512999559908E-2</v>
      </c>
      <c r="AQ629" s="47">
        <f t="shared" si="156"/>
        <v>5.9362123000030298E-2</v>
      </c>
      <c r="AR629" s="47">
        <f t="shared" si="150"/>
        <v>5.9942011001109741E-2</v>
      </c>
      <c r="AS629" s="47">
        <f t="shared" si="160"/>
        <v>5.9026398999780127E-2</v>
      </c>
      <c r="AT629" s="47">
        <f t="shared" si="161"/>
        <v>5.9789410001029886E-2</v>
      </c>
      <c r="AU629" s="31"/>
      <c r="AV629" s="33"/>
      <c r="AW629" s="31"/>
      <c r="AX629" s="33"/>
      <c r="AY629" s="31"/>
      <c r="AZ629" s="33"/>
      <c r="BA629" s="31"/>
      <c r="BB629" s="33"/>
      <c r="BC629" s="31"/>
      <c r="BD629" s="33"/>
      <c r="BE629" s="31"/>
    </row>
    <row r="630" spans="1:57" x14ac:dyDescent="0.25">
      <c r="A630" s="8" t="s">
        <v>37</v>
      </c>
      <c r="B630">
        <v>9</v>
      </c>
      <c r="C630">
        <v>263</v>
      </c>
      <c r="D630" s="32">
        <v>4.4946131540000298</v>
      </c>
      <c r="E630" s="30">
        <v>4.5536700730008297</v>
      </c>
      <c r="F630" s="32">
        <v>4.7275141139998498</v>
      </c>
      <c r="G630" s="30">
        <v>4.7561117029999798</v>
      </c>
      <c r="H630" s="32">
        <v>4.9197008990013202</v>
      </c>
      <c r="I630" s="30">
        <v>4.9690828610000599</v>
      </c>
      <c r="J630" s="32">
        <v>5.1022127260002801</v>
      </c>
      <c r="K630" s="30">
        <v>5.1611170440010001</v>
      </c>
      <c r="L630" s="32">
        <v>5.3347474420006602</v>
      </c>
      <c r="M630" s="30">
        <v>5.3943232100009402</v>
      </c>
      <c r="N630" s="32">
        <v>5.7720128170003502</v>
      </c>
      <c r="O630" s="30">
        <v>5.8198382400005304</v>
      </c>
      <c r="P630" s="32">
        <v>6.1951472590007999</v>
      </c>
      <c r="Q630" s="30">
        <v>6.2553639540001296</v>
      </c>
      <c r="R630" s="32">
        <v>6.4080878969998496</v>
      </c>
      <c r="S630" s="30">
        <v>6.4773691419995796</v>
      </c>
      <c r="T630" s="32">
        <v>6.6101632829995598</v>
      </c>
      <c r="U630" s="30">
        <v>6.6896993730006198</v>
      </c>
      <c r="V630" s="32"/>
      <c r="W630" s="30"/>
      <c r="X630" s="32"/>
      <c r="Y630" s="30"/>
      <c r="Z630" s="32"/>
      <c r="AA630" s="30"/>
      <c r="AB630" s="32"/>
      <c r="AC630" s="30"/>
      <c r="AD630" s="36">
        <f t="shared" si="159"/>
        <v>2.19508621900059</v>
      </c>
      <c r="AE630" s="44">
        <f t="shared" si="143"/>
        <v>0.17384404099902007</v>
      </c>
      <c r="AF630" s="44">
        <f t="shared" si="144"/>
        <v>0.16358919600134048</v>
      </c>
      <c r="AG630" s="44">
        <f t="shared" si="145"/>
        <v>0.13312986500022017</v>
      </c>
      <c r="AH630" s="44">
        <f t="shared" si="146"/>
        <v>0.17363039799966007</v>
      </c>
      <c r="AI630" s="44">
        <f t="shared" si="147"/>
        <v>0.37768960699941001</v>
      </c>
      <c r="AJ630" s="46">
        <f t="shared" si="157"/>
        <v>0.37530901900026947</v>
      </c>
      <c r="AK630" s="46">
        <f t="shared" si="158"/>
        <v>0.15272394299972003</v>
      </c>
      <c r="AL630" s="47">
        <f t="shared" si="151"/>
        <v>5.9056919000799901E-2</v>
      </c>
      <c r="AM630" s="47">
        <f t="shared" si="152"/>
        <v>2.8597589000129986E-2</v>
      </c>
      <c r="AN630" s="47">
        <f t="shared" si="153"/>
        <v>4.9381961998739676E-2</v>
      </c>
      <c r="AO630" s="47">
        <f t="shared" si="154"/>
        <v>5.8904318000720046E-2</v>
      </c>
      <c r="AP630" s="47">
        <f t="shared" si="155"/>
        <v>5.9575768000279972E-2</v>
      </c>
      <c r="AQ630" s="47">
        <f t="shared" si="156"/>
        <v>4.7825423000180223E-2</v>
      </c>
      <c r="AR630" s="47">
        <f t="shared" si="150"/>
        <v>6.021669499932969E-2</v>
      </c>
      <c r="AS630" s="47">
        <f t="shared" si="160"/>
        <v>6.9281244999729985E-2</v>
      </c>
      <c r="AT630" s="47">
        <f t="shared" si="161"/>
        <v>7.9536090001059989E-2</v>
      </c>
      <c r="AU630" s="30"/>
      <c r="AV630" s="32"/>
      <c r="AW630" s="30"/>
      <c r="AX630" s="32"/>
      <c r="AY630" s="30"/>
      <c r="AZ630" s="32"/>
      <c r="BA630" s="30"/>
      <c r="BB630" s="32"/>
      <c r="BC630" s="30"/>
      <c r="BD630" s="32"/>
      <c r="BE630" s="30"/>
    </row>
    <row r="631" spans="1:57" s="2" customFormat="1" x14ac:dyDescent="0.25">
      <c r="A631" s="10" t="s">
        <v>37</v>
      </c>
      <c r="B631" s="2">
        <v>9</v>
      </c>
      <c r="C631" s="2">
        <v>264</v>
      </c>
      <c r="D631" s="33">
        <v>39.295131995999299</v>
      </c>
      <c r="E631" s="31">
        <v>39.366549665999599</v>
      </c>
      <c r="F631" s="33">
        <v>39.549183574999901</v>
      </c>
      <c r="G631" s="31">
        <v>39.618953146000401</v>
      </c>
      <c r="H631" s="33">
        <v>39.802472146000497</v>
      </c>
      <c r="I631" s="31">
        <v>39.861864788999803</v>
      </c>
      <c r="J631" s="33">
        <v>40.0250572200002</v>
      </c>
      <c r="K631" s="31">
        <v>40.0945826289989</v>
      </c>
      <c r="L631" s="33">
        <v>40.3899893130001</v>
      </c>
      <c r="M631" s="31">
        <v>40.459362118999699</v>
      </c>
      <c r="N631" s="33">
        <v>40.936303977999998</v>
      </c>
      <c r="O631" s="31">
        <v>40.995818703000602</v>
      </c>
      <c r="P631" s="33">
        <v>41.381779331999397</v>
      </c>
      <c r="Q631" s="31">
        <v>41.441385620999398</v>
      </c>
      <c r="R631" s="33">
        <v>41.624813055999702</v>
      </c>
      <c r="S631" s="31">
        <v>41.663848612999502</v>
      </c>
      <c r="T631" s="33">
        <v>41.867785741000198</v>
      </c>
      <c r="U631" s="31">
        <v>41.906668694999098</v>
      </c>
      <c r="V631" s="33"/>
      <c r="W631" s="31"/>
      <c r="X631" s="33"/>
      <c r="Y631" s="31"/>
      <c r="Z631" s="33"/>
      <c r="AA631" s="31"/>
      <c r="AB631" s="33"/>
      <c r="AC631" s="31"/>
      <c r="AD631" s="36">
        <f t="shared" si="159"/>
        <v>2.6115366989997995</v>
      </c>
      <c r="AE631" s="44">
        <f t="shared" si="143"/>
        <v>0.18263390900030174</v>
      </c>
      <c r="AF631" s="44">
        <f t="shared" si="144"/>
        <v>0.18351900000009636</v>
      </c>
      <c r="AG631" s="44">
        <f t="shared" si="145"/>
        <v>0.16319243100039671</v>
      </c>
      <c r="AH631" s="44">
        <f t="shared" si="146"/>
        <v>0.2954066840012004</v>
      </c>
      <c r="AI631" s="44">
        <f t="shared" si="147"/>
        <v>0.47694185900029851</v>
      </c>
      <c r="AJ631" s="46">
        <f t="shared" si="157"/>
        <v>0.38596062899879513</v>
      </c>
      <c r="AK631" s="46">
        <f t="shared" si="158"/>
        <v>0.18342743500030423</v>
      </c>
      <c r="AL631" s="47">
        <f t="shared" si="151"/>
        <v>7.1417670000300859E-2</v>
      </c>
      <c r="AM631" s="47">
        <f t="shared" si="152"/>
        <v>6.9769571000499297E-2</v>
      </c>
      <c r="AN631" s="47">
        <f t="shared" si="153"/>
        <v>5.9392642999306133E-2</v>
      </c>
      <c r="AO631" s="47">
        <f t="shared" si="154"/>
        <v>6.95254089987003E-2</v>
      </c>
      <c r="AP631" s="47">
        <f t="shared" si="155"/>
        <v>6.9372805999599052E-2</v>
      </c>
      <c r="AQ631" s="47">
        <f t="shared" si="156"/>
        <v>5.9514725000603619E-2</v>
      </c>
      <c r="AR631" s="47">
        <f t="shared" si="150"/>
        <v>5.9606289000001311E-2</v>
      </c>
      <c r="AS631" s="47">
        <f t="shared" si="160"/>
        <v>3.9035556999799326E-2</v>
      </c>
      <c r="AT631" s="47">
        <f t="shared" si="161"/>
        <v>3.8882953998900405E-2</v>
      </c>
      <c r="AU631" s="31"/>
      <c r="AV631" s="33"/>
      <c r="AW631" s="31"/>
      <c r="AX631" s="33"/>
      <c r="AY631" s="31"/>
      <c r="AZ631" s="33"/>
      <c r="BA631" s="31"/>
      <c r="BB631" s="33"/>
      <c r="BC631" s="31"/>
      <c r="BD631" s="33"/>
      <c r="BE631" s="31"/>
    </row>
    <row r="632" spans="1:57" s="2" customFormat="1" x14ac:dyDescent="0.25">
      <c r="A632" s="10" t="s">
        <v>37</v>
      </c>
      <c r="B632" s="2">
        <v>9</v>
      </c>
      <c r="C632" s="2">
        <v>265</v>
      </c>
      <c r="D632" s="32">
        <v>0.87880360099916199</v>
      </c>
      <c r="E632" s="30">
        <v>0.92809400199985204</v>
      </c>
      <c r="F632" s="32">
        <v>1.1418586899999299</v>
      </c>
      <c r="G632" s="30">
        <v>1.1916374190004699</v>
      </c>
      <c r="H632" s="32">
        <v>1.3849839769991299</v>
      </c>
      <c r="I632" s="30">
        <v>1.43537311100044</v>
      </c>
      <c r="J632" s="32">
        <v>1.6886922020003099</v>
      </c>
      <c r="K632" s="30">
        <v>1.7482069279994901</v>
      </c>
      <c r="L632" s="32">
        <v>2.0230123609999202</v>
      </c>
      <c r="M632" s="30">
        <v>2.0927514119994099</v>
      </c>
      <c r="N632" s="32">
        <v>2.6709293450003302</v>
      </c>
      <c r="O632" s="30">
        <v>2.7297421029998001</v>
      </c>
      <c r="P632" s="32">
        <v>3.1362124209990698</v>
      </c>
      <c r="Q632" s="30">
        <v>3.1958492300000199</v>
      </c>
      <c r="R632" s="32">
        <v>3.3692965049995101</v>
      </c>
      <c r="S632" s="30">
        <v>3.4186174269998402</v>
      </c>
      <c r="T632" s="32">
        <v>3.6528612860001801</v>
      </c>
      <c r="U632" s="30">
        <v>3.7018159620001798</v>
      </c>
      <c r="V632" s="32"/>
      <c r="W632" s="30"/>
      <c r="X632" s="32"/>
      <c r="Y632" s="30"/>
      <c r="Z632" s="32"/>
      <c r="AA632" s="30"/>
      <c r="AB632" s="32"/>
      <c r="AC632" s="30"/>
      <c r="AD632" s="36">
        <f t="shared" si="159"/>
        <v>2.8230123610010178</v>
      </c>
      <c r="AE632" s="44">
        <f t="shared" si="143"/>
        <v>0.21376468800007786</v>
      </c>
      <c r="AF632" s="44">
        <f t="shared" si="144"/>
        <v>0.19334655799865996</v>
      </c>
      <c r="AG632" s="44">
        <f t="shared" si="145"/>
        <v>0.25331909099986993</v>
      </c>
      <c r="AH632" s="44">
        <f t="shared" si="146"/>
        <v>0.27480543300043014</v>
      </c>
      <c r="AI632" s="44">
        <f t="shared" si="147"/>
        <v>0.57817793300092024</v>
      </c>
      <c r="AJ632" s="46">
        <f t="shared" si="157"/>
        <v>0.40647031799926969</v>
      </c>
      <c r="AK632" s="46">
        <f t="shared" si="158"/>
        <v>0.1734472749994902</v>
      </c>
      <c r="AL632" s="47">
        <f t="shared" si="151"/>
        <v>4.9290401000690043E-2</v>
      </c>
      <c r="AM632" s="47">
        <f t="shared" si="152"/>
        <v>4.9778729000540034E-2</v>
      </c>
      <c r="AN632" s="47">
        <f t="shared" si="153"/>
        <v>5.0389134001310065E-2</v>
      </c>
      <c r="AO632" s="47">
        <f t="shared" si="154"/>
        <v>5.9514725999180174E-2</v>
      </c>
      <c r="AP632" s="47">
        <f t="shared" si="155"/>
        <v>6.9739050999489738E-2</v>
      </c>
      <c r="AQ632" s="47">
        <f t="shared" si="156"/>
        <v>5.8812757999469945E-2</v>
      </c>
      <c r="AR632" s="47">
        <f t="shared" si="150"/>
        <v>5.9636809000950031E-2</v>
      </c>
      <c r="AS632" s="47">
        <f t="shared" si="160"/>
        <v>4.9320922000330114E-2</v>
      </c>
      <c r="AT632" s="47">
        <f t="shared" si="161"/>
        <v>4.8954675999999697E-2</v>
      </c>
      <c r="AU632" s="30"/>
      <c r="AV632" s="32"/>
      <c r="AW632" s="30"/>
      <c r="AX632" s="32"/>
      <c r="AY632" s="30"/>
      <c r="AZ632" s="32"/>
      <c r="BA632" s="30"/>
      <c r="BB632" s="32"/>
      <c r="BC632" s="30"/>
      <c r="BD632" s="32"/>
      <c r="BE632" s="30"/>
    </row>
    <row r="633" spans="1:57" s="2" customFormat="1" x14ac:dyDescent="0.25">
      <c r="A633" s="10" t="s">
        <v>37</v>
      </c>
      <c r="B633" s="2">
        <v>9</v>
      </c>
      <c r="C633" s="2">
        <v>266</v>
      </c>
      <c r="D633" s="33">
        <v>1.7591332229985699</v>
      </c>
      <c r="E633" s="31">
        <v>1.80772165499911</v>
      </c>
      <c r="F633" s="33">
        <v>1.98153517499849</v>
      </c>
      <c r="G633" s="31">
        <v>2.0408362599991898</v>
      </c>
      <c r="H633" s="33">
        <v>2.19407904799845</v>
      </c>
      <c r="I633" s="31">
        <v>2.2637570589995399</v>
      </c>
      <c r="J633" s="33">
        <v>2.4681825129991899</v>
      </c>
      <c r="K633" s="31">
        <v>2.5204333900000999</v>
      </c>
      <c r="L633" s="33">
        <v>2.7713413719993598</v>
      </c>
      <c r="M633" s="31">
        <v>2.82044864999988</v>
      </c>
      <c r="N633" s="33">
        <v>3.26745002399911</v>
      </c>
      <c r="O633" s="31">
        <v>3.3169845869997499</v>
      </c>
      <c r="P633" s="33">
        <v>3.7736303980000199</v>
      </c>
      <c r="Q633" s="31">
        <v>3.8329314829988999</v>
      </c>
      <c r="R633" s="33">
        <v>3.9854723039989</v>
      </c>
      <c r="S633" s="31">
        <v>4.0251487879995604</v>
      </c>
      <c r="T633" s="33">
        <v>4.2695864489996804</v>
      </c>
      <c r="U633" s="31">
        <v>4.3286433699995497</v>
      </c>
      <c r="V633" s="33"/>
      <c r="W633" s="31"/>
      <c r="X633" s="33"/>
      <c r="Y633" s="31"/>
      <c r="Z633" s="33"/>
      <c r="AA633" s="31"/>
      <c r="AB633" s="33"/>
      <c r="AC633" s="31"/>
      <c r="AD633" s="36">
        <f t="shared" si="159"/>
        <v>2.5695101470009796</v>
      </c>
      <c r="AE633" s="44">
        <f t="shared" si="143"/>
        <v>0.17381351999938</v>
      </c>
      <c r="AF633" s="44">
        <f t="shared" si="144"/>
        <v>0.15324278799926017</v>
      </c>
      <c r="AG633" s="44">
        <f t="shared" si="145"/>
        <v>0.20442545399964995</v>
      </c>
      <c r="AH633" s="44">
        <f t="shared" si="146"/>
        <v>0.2509079819992599</v>
      </c>
      <c r="AI633" s="44">
        <f t="shared" si="147"/>
        <v>0.44700137399923001</v>
      </c>
      <c r="AJ633" s="46">
        <f t="shared" si="157"/>
        <v>0.45664581100027002</v>
      </c>
      <c r="AK633" s="46">
        <f t="shared" si="158"/>
        <v>0.1525408210000001</v>
      </c>
      <c r="AL633" s="47">
        <f t="shared" si="151"/>
        <v>4.8588432000540083E-2</v>
      </c>
      <c r="AM633" s="47">
        <f t="shared" si="152"/>
        <v>5.930108500069986E-2</v>
      </c>
      <c r="AN633" s="47">
        <f t="shared" si="153"/>
        <v>6.9678011001089946E-2</v>
      </c>
      <c r="AO633" s="47">
        <f t="shared" si="154"/>
        <v>5.2250877000910023E-2</v>
      </c>
      <c r="AP633" s="47">
        <f t="shared" si="155"/>
        <v>4.9107278000520171E-2</v>
      </c>
      <c r="AQ633" s="47">
        <f t="shared" si="156"/>
        <v>4.9534563000639853E-2</v>
      </c>
      <c r="AR633" s="47">
        <f t="shared" si="150"/>
        <v>5.9301084998879983E-2</v>
      </c>
      <c r="AS633" s="47">
        <f t="shared" si="160"/>
        <v>3.9676484000660484E-2</v>
      </c>
      <c r="AT633" s="47">
        <f t="shared" si="161"/>
        <v>5.9056920999869256E-2</v>
      </c>
      <c r="AU633" s="31"/>
      <c r="AV633" s="33"/>
      <c r="AW633" s="31"/>
      <c r="AX633" s="33"/>
      <c r="AY633" s="31"/>
      <c r="AZ633" s="33"/>
      <c r="BA633" s="31"/>
      <c r="BB633" s="33"/>
      <c r="BC633" s="31"/>
      <c r="BD633" s="33"/>
      <c r="BE633" s="31"/>
    </row>
    <row r="634" spans="1:57" s="2" customFormat="1" x14ac:dyDescent="0.25">
      <c r="A634" s="10" t="s">
        <v>37</v>
      </c>
      <c r="B634" s="2">
        <v>9</v>
      </c>
      <c r="C634" s="2">
        <v>267</v>
      </c>
      <c r="D634" s="32">
        <v>0.72955897999963704</v>
      </c>
      <c r="E634" s="30">
        <v>0.77778116899935401</v>
      </c>
      <c r="F634" s="32">
        <v>0.99169845799951795</v>
      </c>
      <c r="G634" s="30">
        <v>1.02050968900039</v>
      </c>
      <c r="H634" s="32">
        <v>1.20427285200094</v>
      </c>
      <c r="I634" s="30">
        <v>1.2437662129996101</v>
      </c>
      <c r="J634" s="32">
        <v>1.4473981379996901</v>
      </c>
      <c r="K634" s="30">
        <v>1.5165267810007199</v>
      </c>
      <c r="L634" s="32">
        <v>1.7106058280005501</v>
      </c>
      <c r="M634" s="30">
        <v>1.7697543110007199</v>
      </c>
      <c r="N634" s="32">
        <v>2.14750495900079</v>
      </c>
      <c r="O634" s="30">
        <v>2.1848008529996101</v>
      </c>
      <c r="P634" s="32">
        <v>2.5316954070003699</v>
      </c>
      <c r="Q634" s="30">
        <v>2.5801312370003799</v>
      </c>
      <c r="R634" s="32">
        <v>2.7331298640001398</v>
      </c>
      <c r="S634" s="30">
        <v>2.7921562629999199</v>
      </c>
      <c r="T634" s="32">
        <v>3.18116892999933</v>
      </c>
      <c r="U634" s="30">
        <v>3.22783457900004</v>
      </c>
      <c r="V634" s="32"/>
      <c r="W634" s="30"/>
      <c r="X634" s="32"/>
      <c r="Y634" s="30"/>
      <c r="Z634" s="32"/>
      <c r="AA634" s="30"/>
      <c r="AB634" s="32"/>
      <c r="AC634" s="30"/>
      <c r="AD634" s="36">
        <f t="shared" si="159"/>
        <v>2.4982755990004031</v>
      </c>
      <c r="AE634" s="44">
        <f t="shared" si="143"/>
        <v>0.21391728900016393</v>
      </c>
      <c r="AF634" s="44">
        <f t="shared" si="144"/>
        <v>0.18376316300055007</v>
      </c>
      <c r="AG634" s="44">
        <f t="shared" si="145"/>
        <v>0.20363192500007998</v>
      </c>
      <c r="AH634" s="44">
        <f t="shared" si="146"/>
        <v>0.19407904699983014</v>
      </c>
      <c r="AI634" s="44">
        <f t="shared" si="147"/>
        <v>0.37775064800007008</v>
      </c>
      <c r="AJ634" s="46">
        <f t="shared" si="157"/>
        <v>0.34689455400075975</v>
      </c>
      <c r="AK634" s="46">
        <f t="shared" si="158"/>
        <v>0.15299862699975986</v>
      </c>
      <c r="AL634" s="47">
        <f t="shared" si="151"/>
        <v>4.8222188999716975E-2</v>
      </c>
      <c r="AM634" s="47">
        <f t="shared" si="152"/>
        <v>2.8811231000872017E-2</v>
      </c>
      <c r="AN634" s="47">
        <f t="shared" si="153"/>
        <v>3.9493360998670068E-2</v>
      </c>
      <c r="AO634" s="47">
        <f t="shared" si="154"/>
        <v>6.9128643001029833E-2</v>
      </c>
      <c r="AP634" s="47">
        <f t="shared" si="155"/>
        <v>5.9148483000169838E-2</v>
      </c>
      <c r="AQ634" s="47">
        <f t="shared" si="156"/>
        <v>3.7295893998820162E-2</v>
      </c>
      <c r="AR634" s="47">
        <f t="shared" si="150"/>
        <v>4.8435830000010061E-2</v>
      </c>
      <c r="AS634" s="47">
        <f t="shared" si="160"/>
        <v>5.9026398999780127E-2</v>
      </c>
      <c r="AT634" s="47">
        <f t="shared" si="161"/>
        <v>4.6665649000710019E-2</v>
      </c>
      <c r="AU634" s="30"/>
      <c r="AV634" s="32"/>
      <c r="AW634" s="30"/>
      <c r="AX634" s="32"/>
      <c r="AY634" s="30"/>
      <c r="AZ634" s="32"/>
      <c r="BA634" s="30"/>
      <c r="BB634" s="32"/>
      <c r="BC634" s="30"/>
      <c r="BD634" s="32"/>
      <c r="BE634" s="30"/>
    </row>
    <row r="635" spans="1:57" s="2" customFormat="1" x14ac:dyDescent="0.25">
      <c r="A635" s="10" t="s">
        <v>37</v>
      </c>
      <c r="B635" s="2">
        <v>9</v>
      </c>
      <c r="C635" s="2">
        <v>268</v>
      </c>
      <c r="D635" s="33">
        <v>1.0844498719998199</v>
      </c>
      <c r="E635" s="31">
        <v>1.14372043399998</v>
      </c>
      <c r="F635" s="33">
        <v>1.39813825800047</v>
      </c>
      <c r="G635" s="31">
        <v>1.4781626730000399</v>
      </c>
      <c r="H635" s="33">
        <v>1.621059056999</v>
      </c>
      <c r="I635" s="31">
        <v>1.6495040440004201</v>
      </c>
      <c r="J635" s="33">
        <v>1.95501296899965</v>
      </c>
      <c r="K635" s="31">
        <v>2.0054326270001099</v>
      </c>
      <c r="L635" s="33">
        <v>2.5423775369999899</v>
      </c>
      <c r="M635" s="31">
        <v>2.6121471080004901</v>
      </c>
      <c r="N635" s="33">
        <v>3.1194262179997101</v>
      </c>
      <c r="O635" s="31">
        <v>3.1786052190000098</v>
      </c>
      <c r="P635" s="33">
        <v>3.3013886770004301</v>
      </c>
      <c r="Q635" s="31">
        <v>3.3611475659999899</v>
      </c>
      <c r="R635" s="33">
        <v>3.6356477949993802</v>
      </c>
      <c r="S635" s="31">
        <v>3.6948573169993302</v>
      </c>
      <c r="T635" s="33">
        <v>4.0101327629999997</v>
      </c>
      <c r="U635" s="31">
        <v>4.0589958790005696</v>
      </c>
      <c r="V635" s="33"/>
      <c r="W635" s="31"/>
      <c r="X635" s="33"/>
      <c r="Y635" s="31"/>
      <c r="Z635" s="33"/>
      <c r="AA635" s="31"/>
      <c r="AB635" s="33"/>
      <c r="AC635" s="31"/>
      <c r="AD635" s="36">
        <f t="shared" si="159"/>
        <v>2.9745460070007494</v>
      </c>
      <c r="AE635" s="44">
        <f t="shared" si="143"/>
        <v>0.25441782400048996</v>
      </c>
      <c r="AF635" s="44">
        <f t="shared" si="144"/>
        <v>0.1428963839989601</v>
      </c>
      <c r="AG635" s="44">
        <f t="shared" si="145"/>
        <v>0.30550892499922999</v>
      </c>
      <c r="AH635" s="44">
        <f t="shared" si="146"/>
        <v>0.53694490999987998</v>
      </c>
      <c r="AI635" s="44">
        <f t="shared" si="147"/>
        <v>0.50727910999921999</v>
      </c>
      <c r="AJ635" s="46">
        <f t="shared" si="157"/>
        <v>0.12278345800042034</v>
      </c>
      <c r="AK635" s="46">
        <f t="shared" si="158"/>
        <v>0.27450022899939031</v>
      </c>
      <c r="AL635" s="47">
        <f t="shared" si="151"/>
        <v>5.9270562000160121E-2</v>
      </c>
      <c r="AM635" s="47">
        <f t="shared" si="152"/>
        <v>8.0024414999569915E-2</v>
      </c>
      <c r="AN635" s="47">
        <f t="shared" si="153"/>
        <v>2.8444987001420063E-2</v>
      </c>
      <c r="AO635" s="47">
        <f t="shared" si="154"/>
        <v>5.0419658000459888E-2</v>
      </c>
      <c r="AP635" s="47">
        <f t="shared" si="155"/>
        <v>6.9769571000500186E-2</v>
      </c>
      <c r="AQ635" s="47">
        <f t="shared" si="156"/>
        <v>5.9179001000299714E-2</v>
      </c>
      <c r="AR635" s="47">
        <f t="shared" si="150"/>
        <v>5.9758888999559723E-2</v>
      </c>
      <c r="AS635" s="47">
        <f t="shared" si="160"/>
        <v>5.9209521999949999E-2</v>
      </c>
      <c r="AT635" s="47">
        <f t="shared" si="161"/>
        <v>4.8863116000569917E-2</v>
      </c>
      <c r="AU635" s="31"/>
      <c r="AV635" s="33"/>
      <c r="AW635" s="31"/>
      <c r="AX635" s="33"/>
      <c r="AY635" s="31"/>
      <c r="AZ635" s="33"/>
      <c r="BA635" s="31"/>
      <c r="BB635" s="33"/>
      <c r="BC635" s="31"/>
      <c r="BD635" s="33"/>
      <c r="BE635" s="31"/>
    </row>
    <row r="636" spans="1:57" s="2" customFormat="1" x14ac:dyDescent="0.25">
      <c r="A636" s="10" t="s">
        <v>37</v>
      </c>
      <c r="B636" s="2">
        <v>9</v>
      </c>
      <c r="C636" s="2">
        <v>269</v>
      </c>
      <c r="D636" s="32">
        <v>0.52586601499933705</v>
      </c>
      <c r="E636" s="30">
        <v>0.57469861099889297</v>
      </c>
      <c r="F636" s="32">
        <v>0.73792156199851799</v>
      </c>
      <c r="G636" s="30">
        <v>0.79734472799827905</v>
      </c>
      <c r="H636" s="32">
        <v>0.94091255799867202</v>
      </c>
      <c r="I636" s="30">
        <v>1.0104379689983001</v>
      </c>
      <c r="J636" s="32">
        <v>1.1333435059987</v>
      </c>
      <c r="K636" s="30">
        <v>1.1832443159982999</v>
      </c>
      <c r="L636" s="32">
        <v>1.30529528499937</v>
      </c>
      <c r="M636" s="30">
        <v>1.3748206929994899</v>
      </c>
      <c r="N636" s="32">
        <v>1.80180070299866</v>
      </c>
      <c r="O636" s="30">
        <v>1.87086830499902</v>
      </c>
      <c r="P636" s="32">
        <v>2.2669922169989101</v>
      </c>
      <c r="Q636" s="30">
        <v>2.3267511069989202</v>
      </c>
      <c r="R636" s="32">
        <v>2.5100259419996198</v>
      </c>
      <c r="S636" s="30">
        <v>2.5592247819986298</v>
      </c>
      <c r="T636" s="32">
        <v>2.86433694399966</v>
      </c>
      <c r="U636" s="30">
        <v>2.9234549069988098</v>
      </c>
      <c r="V636" s="32"/>
      <c r="W636" s="30"/>
      <c r="X636" s="32"/>
      <c r="Y636" s="30"/>
      <c r="Z636" s="32"/>
      <c r="AA636" s="30"/>
      <c r="AB636" s="32"/>
      <c r="AC636" s="30"/>
      <c r="AD636" s="36">
        <f t="shared" si="159"/>
        <v>2.3975888919994728</v>
      </c>
      <c r="AE636" s="44">
        <f t="shared" si="143"/>
        <v>0.16322295099962503</v>
      </c>
      <c r="AF636" s="44">
        <f t="shared" si="144"/>
        <v>0.14356783000039297</v>
      </c>
      <c r="AG636" s="44">
        <f t="shared" si="145"/>
        <v>0.12290553700039997</v>
      </c>
      <c r="AH636" s="44">
        <f t="shared" si="146"/>
        <v>0.12205096900107004</v>
      </c>
      <c r="AI636" s="44">
        <f t="shared" si="147"/>
        <v>0.42698000999917007</v>
      </c>
      <c r="AJ636" s="46">
        <f t="shared" si="157"/>
        <v>0.39612391199989005</v>
      </c>
      <c r="AK636" s="46">
        <f t="shared" si="158"/>
        <v>0.18327483500069963</v>
      </c>
      <c r="AL636" s="47">
        <f t="shared" si="151"/>
        <v>4.8832595999555917E-2</v>
      </c>
      <c r="AM636" s="47">
        <f t="shared" si="152"/>
        <v>5.9423165999761052E-2</v>
      </c>
      <c r="AN636" s="47">
        <f t="shared" si="153"/>
        <v>6.9525410999628057E-2</v>
      </c>
      <c r="AO636" s="47">
        <f t="shared" si="154"/>
        <v>4.9900809999599893E-2</v>
      </c>
      <c r="AP636" s="47">
        <f t="shared" si="155"/>
        <v>6.952540800011997E-2</v>
      </c>
      <c r="AQ636" s="47">
        <f t="shared" si="156"/>
        <v>6.9067602000359996E-2</v>
      </c>
      <c r="AR636" s="47">
        <f t="shared" si="150"/>
        <v>5.9758890000010112E-2</v>
      </c>
      <c r="AS636" s="47">
        <f t="shared" si="160"/>
        <v>4.919883999900998E-2</v>
      </c>
      <c r="AT636" s="47">
        <f t="shared" si="161"/>
        <v>5.9117962999149842E-2</v>
      </c>
      <c r="AU636" s="30"/>
      <c r="AV636" s="32"/>
      <c r="AW636" s="30"/>
      <c r="AX636" s="32"/>
      <c r="AY636" s="30"/>
      <c r="AZ636" s="32"/>
      <c r="BA636" s="30"/>
      <c r="BB636" s="32"/>
      <c r="BC636" s="30"/>
      <c r="BD636" s="32"/>
      <c r="BE636" s="30"/>
    </row>
    <row r="637" spans="1:57" s="2" customFormat="1" x14ac:dyDescent="0.25">
      <c r="A637" s="10" t="s">
        <v>37</v>
      </c>
      <c r="B637" s="2">
        <v>9</v>
      </c>
      <c r="C637" s="2">
        <v>270</v>
      </c>
      <c r="D637" s="33">
        <v>0.81901419099995099</v>
      </c>
      <c r="E637" s="31">
        <v>0.87797954900088304</v>
      </c>
      <c r="F637" s="33">
        <v>1.1124675710016101</v>
      </c>
      <c r="G637" s="31">
        <v>1.15153364800062</v>
      </c>
      <c r="H637" s="33">
        <v>1.2743476250016099</v>
      </c>
      <c r="I637" s="31">
        <v>1.3237295890012299</v>
      </c>
      <c r="J637" s="33">
        <v>1.45652372900076</v>
      </c>
      <c r="K637" s="31">
        <v>1.50535632399987</v>
      </c>
      <c r="L637" s="33">
        <v>1.67941400700146</v>
      </c>
      <c r="M637" s="31">
        <v>1.7484205690015999</v>
      </c>
      <c r="N637" s="33">
        <v>2.1244620770012199</v>
      </c>
      <c r="O637" s="31">
        <v>2.1527544620003001</v>
      </c>
      <c r="P637" s="33">
        <v>2.5492751400015501</v>
      </c>
      <c r="Q637" s="31">
        <v>2.6087288250000702</v>
      </c>
      <c r="R637" s="33">
        <v>2.7576987620013802</v>
      </c>
      <c r="S637" s="31">
        <v>2.81477185900075</v>
      </c>
      <c r="T637" s="33">
        <v>3.0958339670014499</v>
      </c>
      <c r="U637" s="31">
        <v>3.1251030040002599</v>
      </c>
      <c r="V637" s="33"/>
      <c r="W637" s="31"/>
      <c r="X637" s="33"/>
      <c r="Y637" s="31"/>
      <c r="Z637" s="33"/>
      <c r="AA637" s="31"/>
      <c r="AB637" s="33"/>
      <c r="AC637" s="31"/>
      <c r="AD637" s="36">
        <f t="shared" si="159"/>
        <v>2.3060888130003088</v>
      </c>
      <c r="AE637" s="44">
        <f t="shared" si="143"/>
        <v>0.23448802200072705</v>
      </c>
      <c r="AF637" s="44">
        <f t="shared" si="144"/>
        <v>0.12281397700098995</v>
      </c>
      <c r="AG637" s="44">
        <f t="shared" si="145"/>
        <v>0.13279413999953005</v>
      </c>
      <c r="AH637" s="44">
        <f t="shared" si="146"/>
        <v>0.17405768300159008</v>
      </c>
      <c r="AI637" s="44">
        <f t="shared" si="147"/>
        <v>0.37604150799961999</v>
      </c>
      <c r="AJ637" s="46">
        <f t="shared" si="157"/>
        <v>0.39652067800125002</v>
      </c>
      <c r="AK637" s="46">
        <f t="shared" si="158"/>
        <v>0.14896993700131</v>
      </c>
      <c r="AL637" s="47">
        <f t="shared" si="151"/>
        <v>5.8965358000932055E-2</v>
      </c>
      <c r="AM637" s="47">
        <f t="shared" si="152"/>
        <v>3.906607699900988E-2</v>
      </c>
      <c r="AN637" s="47">
        <f t="shared" si="153"/>
        <v>4.9381963999620027E-2</v>
      </c>
      <c r="AO637" s="47">
        <f t="shared" si="154"/>
        <v>4.8832594999109968E-2</v>
      </c>
      <c r="AP637" s="47">
        <f t="shared" si="155"/>
        <v>6.9006562000139882E-2</v>
      </c>
      <c r="AQ637" s="47">
        <f t="shared" si="156"/>
        <v>2.8292384999080156E-2</v>
      </c>
      <c r="AR637" s="47">
        <f t="shared" si="150"/>
        <v>5.9453684998520107E-2</v>
      </c>
      <c r="AS637" s="47">
        <f t="shared" si="160"/>
        <v>5.7073096999369799E-2</v>
      </c>
      <c r="AT637" s="47">
        <f t="shared" si="161"/>
        <v>2.9269036998810005E-2</v>
      </c>
      <c r="AU637" s="31"/>
      <c r="AV637" s="33"/>
      <c r="AW637" s="31"/>
      <c r="AX637" s="33"/>
      <c r="AY637" s="31"/>
      <c r="AZ637" s="33"/>
      <c r="BA637" s="31"/>
      <c r="BB637" s="33"/>
      <c r="BC637" s="31"/>
      <c r="BD637" s="33"/>
      <c r="BE637" s="31"/>
    </row>
    <row r="638" spans="1:57" s="2" customFormat="1" x14ac:dyDescent="0.25">
      <c r="A638" s="10" t="s">
        <v>37</v>
      </c>
      <c r="B638" s="2">
        <v>9</v>
      </c>
      <c r="C638" s="2">
        <v>271</v>
      </c>
      <c r="D638" s="32">
        <v>0.48860064099972</v>
      </c>
      <c r="E638" s="30">
        <v>0.53557149399966797</v>
      </c>
      <c r="F638" s="32">
        <v>0.65832443299950605</v>
      </c>
      <c r="G638" s="30">
        <v>0.70740119100082599</v>
      </c>
      <c r="H638" s="32">
        <v>0.820265526999719</v>
      </c>
      <c r="I638" s="30">
        <v>0.86925072499980105</v>
      </c>
      <c r="J638" s="32">
        <v>0.98217610299980096</v>
      </c>
      <c r="K638" s="30">
        <v>1.03158858599999</v>
      </c>
      <c r="L638" s="32">
        <v>1.15424996100045</v>
      </c>
      <c r="M638" s="30">
        <v>1.2041202489999701</v>
      </c>
      <c r="N638" s="32">
        <v>1.5393254999999</v>
      </c>
      <c r="O638" s="30">
        <v>1.5986265829997099</v>
      </c>
      <c r="P638" s="32">
        <v>1.8445902650000701</v>
      </c>
      <c r="Q638" s="30">
        <v>1.9021516859993399</v>
      </c>
      <c r="R638" s="32">
        <v>2.0169998469991599</v>
      </c>
      <c r="S638" s="30">
        <v>2.04352205000031</v>
      </c>
      <c r="T638" s="32">
        <v>2.47041050000007</v>
      </c>
      <c r="U638" s="30">
        <v>2.4992827709993399</v>
      </c>
      <c r="V638" s="32"/>
      <c r="W638" s="30"/>
      <c r="X638" s="32"/>
      <c r="Y638" s="30"/>
      <c r="Z638" s="32"/>
      <c r="AA638" s="30"/>
      <c r="AB638" s="32"/>
      <c r="AC638" s="30"/>
      <c r="AD638" s="36">
        <f t="shared" si="159"/>
        <v>2.01068212999962</v>
      </c>
      <c r="AE638" s="44">
        <f t="shared" si="143"/>
        <v>0.12275293899983808</v>
      </c>
      <c r="AF638" s="44">
        <f t="shared" si="144"/>
        <v>0.11286433599889301</v>
      </c>
      <c r="AG638" s="44">
        <f t="shared" si="145"/>
        <v>0.11292537799999991</v>
      </c>
      <c r="AH638" s="44">
        <f t="shared" si="146"/>
        <v>0.12266137500045993</v>
      </c>
      <c r="AI638" s="44">
        <f t="shared" si="147"/>
        <v>0.33520525099992993</v>
      </c>
      <c r="AJ638" s="46">
        <f t="shared" si="157"/>
        <v>0.24596368200036012</v>
      </c>
      <c r="AK638" s="46">
        <f t="shared" si="158"/>
        <v>0.11484816099981998</v>
      </c>
      <c r="AL638" s="47">
        <f t="shared" si="151"/>
        <v>4.6970852999947965E-2</v>
      </c>
      <c r="AM638" s="47">
        <f t="shared" si="152"/>
        <v>4.9076758001319942E-2</v>
      </c>
      <c r="AN638" s="47">
        <f t="shared" si="153"/>
        <v>4.8985198000082053E-2</v>
      </c>
      <c r="AO638" s="47">
        <f t="shared" si="154"/>
        <v>4.9412483000189078E-2</v>
      </c>
      <c r="AP638" s="47">
        <f t="shared" si="155"/>
        <v>4.9870287999520091E-2</v>
      </c>
      <c r="AQ638" s="47">
        <f t="shared" si="156"/>
        <v>5.9301082999809962E-2</v>
      </c>
      <c r="AR638" s="47">
        <f t="shared" si="150"/>
        <v>5.7561420999269863E-2</v>
      </c>
      <c r="AS638" s="47">
        <f t="shared" si="160"/>
        <v>2.6522203001150046E-2</v>
      </c>
      <c r="AT638" s="47">
        <f t="shared" si="161"/>
        <v>2.8872270999269922E-2</v>
      </c>
      <c r="AU638" s="30"/>
      <c r="AV638" s="32"/>
      <c r="AW638" s="30"/>
      <c r="AX638" s="32"/>
      <c r="AY638" s="30"/>
      <c r="AZ638" s="32"/>
      <c r="BA638" s="30"/>
      <c r="BB638" s="32"/>
      <c r="BC638" s="30"/>
      <c r="BD638" s="32"/>
      <c r="BE638" s="30"/>
    </row>
    <row r="639" spans="1:57" s="2" customFormat="1" x14ac:dyDescent="0.25">
      <c r="A639" s="10" t="s">
        <v>37</v>
      </c>
      <c r="B639" s="2">
        <v>9</v>
      </c>
      <c r="C639" s="2">
        <v>272</v>
      </c>
      <c r="D639" s="33">
        <v>2.21385624899994</v>
      </c>
      <c r="E639" s="31">
        <v>2.2640317419991298</v>
      </c>
      <c r="F639" s="33">
        <v>2.3961239130003298</v>
      </c>
      <c r="G639" s="31">
        <v>2.4452006730007199</v>
      </c>
      <c r="H639" s="33">
        <v>2.5682588130002801</v>
      </c>
      <c r="I639" s="31">
        <v>2.6093087139997801</v>
      </c>
      <c r="J639" s="33">
        <v>2.7441171989994402</v>
      </c>
      <c r="K639" s="31">
        <v>2.77906302500014</v>
      </c>
      <c r="L639" s="33">
        <v>2.90242636999937</v>
      </c>
      <c r="M639" s="31">
        <v>2.9515641689995298</v>
      </c>
      <c r="N639" s="33">
        <v>3.3683198540002102</v>
      </c>
      <c r="O639" s="31">
        <v>3.4376926610002498</v>
      </c>
      <c r="P639" s="33">
        <v>3.8033267200007601</v>
      </c>
      <c r="Q639" s="31">
        <v>3.8525560809994199</v>
      </c>
      <c r="R639" s="33">
        <v>3.9755837030006602</v>
      </c>
      <c r="S639" s="31">
        <v>4.0246909809993596</v>
      </c>
      <c r="T639" s="33">
        <v>4.3601403939992398</v>
      </c>
      <c r="U639" s="31">
        <v>4.4094307949999303</v>
      </c>
      <c r="V639" s="33"/>
      <c r="W639" s="31"/>
      <c r="X639" s="33"/>
      <c r="Y639" s="31"/>
      <c r="Z639" s="33"/>
      <c r="AA639" s="31"/>
      <c r="AB639" s="33"/>
      <c r="AC639" s="31"/>
      <c r="AD639" s="36">
        <f t="shared" si="159"/>
        <v>2.1955745459999902</v>
      </c>
      <c r="AE639" s="44">
        <f t="shared" si="143"/>
        <v>0.13209217100119997</v>
      </c>
      <c r="AF639" s="44">
        <f t="shared" si="144"/>
        <v>0.12305813999956028</v>
      </c>
      <c r="AG639" s="44">
        <f t="shared" si="145"/>
        <v>0.13480848499966003</v>
      </c>
      <c r="AH639" s="44">
        <f t="shared" si="146"/>
        <v>0.12336334499922996</v>
      </c>
      <c r="AI639" s="44">
        <f t="shared" si="147"/>
        <v>0.41675568500068039</v>
      </c>
      <c r="AJ639" s="46">
        <f t="shared" si="157"/>
        <v>0.36563405900051027</v>
      </c>
      <c r="AK639" s="46">
        <f t="shared" si="158"/>
        <v>0.12302762200124029</v>
      </c>
      <c r="AL639" s="47">
        <f t="shared" si="151"/>
        <v>5.0175492999189775E-2</v>
      </c>
      <c r="AM639" s="47">
        <f t="shared" si="152"/>
        <v>4.9076760000390074E-2</v>
      </c>
      <c r="AN639" s="47">
        <f t="shared" si="153"/>
        <v>4.1049900999500011E-2</v>
      </c>
      <c r="AO639" s="47">
        <f t="shared" si="154"/>
        <v>3.4945826000699842E-2</v>
      </c>
      <c r="AP639" s="47">
        <f t="shared" si="155"/>
        <v>4.9137799000159799E-2</v>
      </c>
      <c r="AQ639" s="47">
        <f t="shared" si="156"/>
        <v>6.9372807000039671E-2</v>
      </c>
      <c r="AR639" s="47">
        <f t="shared" si="150"/>
        <v>4.9229360998659821E-2</v>
      </c>
      <c r="AS639" s="47">
        <f t="shared" si="160"/>
        <v>4.9107277998699406E-2</v>
      </c>
      <c r="AT639" s="47">
        <f t="shared" si="161"/>
        <v>4.9290401000690487E-2</v>
      </c>
      <c r="AU639" s="31"/>
      <c r="AV639" s="33"/>
      <c r="AW639" s="31"/>
      <c r="AX639" s="33"/>
      <c r="AY639" s="31"/>
      <c r="AZ639" s="33"/>
      <c r="BA639" s="31"/>
      <c r="BB639" s="33"/>
      <c r="BC639" s="31"/>
      <c r="BD639" s="33"/>
      <c r="BE639" s="31"/>
    </row>
    <row r="640" spans="1:57" s="2" customFormat="1" x14ac:dyDescent="0.25">
      <c r="A640" s="10" t="s">
        <v>37</v>
      </c>
      <c r="B640" s="2">
        <v>9</v>
      </c>
      <c r="C640" s="2">
        <v>273</v>
      </c>
      <c r="D640" s="32">
        <v>0.51912101400012001</v>
      </c>
      <c r="E640" s="30">
        <v>0.56712955900002204</v>
      </c>
      <c r="F640" s="32">
        <v>0.67840683699978399</v>
      </c>
      <c r="G640" s="30">
        <v>0.72781931999997995</v>
      </c>
      <c r="H640" s="32">
        <v>0.84043949499937298</v>
      </c>
      <c r="I640" s="30">
        <v>0.88991301799978795</v>
      </c>
      <c r="J640" s="32">
        <v>0.992247827000028</v>
      </c>
      <c r="K640" s="30">
        <v>1.04166030899978</v>
      </c>
      <c r="L640" s="32">
        <v>1.16529833799904</v>
      </c>
      <c r="M640" s="30">
        <v>1.2240500539992301</v>
      </c>
      <c r="N640" s="32">
        <v>1.6000305219986299</v>
      </c>
      <c r="O640" s="30">
        <v>1.64871051499903</v>
      </c>
      <c r="P640" s="32">
        <v>1.954066839</v>
      </c>
      <c r="Q640" s="30">
        <v>2.0035708849991298</v>
      </c>
      <c r="R640" s="32">
        <v>2.10605829399901</v>
      </c>
      <c r="S640" s="30">
        <v>2.1657561429983598</v>
      </c>
      <c r="T640" s="32">
        <v>2.2976346719988201</v>
      </c>
      <c r="U640" s="30">
        <v>2.3166183439989201</v>
      </c>
      <c r="V640" s="32"/>
      <c r="W640" s="30"/>
      <c r="X640" s="32"/>
      <c r="Y640" s="30"/>
      <c r="Z640" s="32"/>
      <c r="AA640" s="30"/>
      <c r="AB640" s="32"/>
      <c r="AC640" s="30"/>
      <c r="AD640" s="36">
        <f t="shared" si="159"/>
        <v>1.7974973299988002</v>
      </c>
      <c r="AE640" s="44">
        <f t="shared" si="143"/>
        <v>0.11127727799976195</v>
      </c>
      <c r="AF640" s="44">
        <f t="shared" si="144"/>
        <v>0.11262017499939303</v>
      </c>
      <c r="AG640" s="44">
        <f t="shared" si="145"/>
        <v>0.10233480900024006</v>
      </c>
      <c r="AH640" s="44">
        <f t="shared" si="146"/>
        <v>0.12363802899926002</v>
      </c>
      <c r="AI640" s="44">
        <f t="shared" si="147"/>
        <v>0.37598046799939988</v>
      </c>
      <c r="AJ640" s="46">
        <f t="shared" si="157"/>
        <v>0.30535632400097001</v>
      </c>
      <c r="AK640" s="46">
        <f t="shared" si="158"/>
        <v>0.10248740899988018</v>
      </c>
      <c r="AL640" s="47">
        <f t="shared" si="151"/>
        <v>4.8008544999902036E-2</v>
      </c>
      <c r="AM640" s="47">
        <f t="shared" si="152"/>
        <v>4.9412483000195961E-2</v>
      </c>
      <c r="AN640" s="47">
        <f t="shared" si="153"/>
        <v>4.9473523000414965E-2</v>
      </c>
      <c r="AO640" s="47">
        <f t="shared" si="154"/>
        <v>4.9412481999752011E-2</v>
      </c>
      <c r="AP640" s="47">
        <f t="shared" si="155"/>
        <v>5.8751716000190024E-2</v>
      </c>
      <c r="AQ640" s="47">
        <f t="shared" si="156"/>
        <v>4.8679993000400046E-2</v>
      </c>
      <c r="AR640" s="47">
        <f t="shared" si="150"/>
        <v>4.9504045999129831E-2</v>
      </c>
      <c r="AS640" s="47">
        <f t="shared" si="160"/>
        <v>5.9697848999349823E-2</v>
      </c>
      <c r="AT640" s="47">
        <f t="shared" si="161"/>
        <v>1.8983672000099983E-2</v>
      </c>
      <c r="AU640" s="30"/>
      <c r="AV640" s="32"/>
      <c r="AW640" s="30"/>
      <c r="AX640" s="32"/>
      <c r="AY640" s="30"/>
      <c r="AZ640" s="32"/>
      <c r="BA640" s="30"/>
      <c r="BB640" s="32"/>
      <c r="BC640" s="30"/>
      <c r="BD640" s="32"/>
      <c r="BE640" s="30"/>
    </row>
    <row r="641" spans="1:57" s="2" customFormat="1" x14ac:dyDescent="0.25">
      <c r="A641" s="10" t="s">
        <v>37</v>
      </c>
      <c r="B641" s="2">
        <v>9</v>
      </c>
      <c r="C641" s="2">
        <v>274</v>
      </c>
      <c r="D641" s="33">
        <v>26.7793071830001</v>
      </c>
      <c r="E641" s="31">
        <v>26.834335415998702</v>
      </c>
      <c r="F641" s="33">
        <v>27.048069582999201</v>
      </c>
      <c r="G641" s="31">
        <v>27.107401187999098</v>
      </c>
      <c r="H641" s="33">
        <v>27.260460853998602</v>
      </c>
      <c r="I641" s="31">
        <v>27.320402866000201</v>
      </c>
      <c r="J641" s="33">
        <v>27.463116126999001</v>
      </c>
      <c r="K641" s="31">
        <v>27.5120708039994</v>
      </c>
      <c r="L641" s="33">
        <v>27.716343656999001</v>
      </c>
      <c r="M641" s="31">
        <v>27.7858385439994</v>
      </c>
      <c r="N641" s="33">
        <v>28.141522963000099</v>
      </c>
      <c r="O641" s="31">
        <v>28.200549363998999</v>
      </c>
      <c r="P641" s="33">
        <v>28.556813669998501</v>
      </c>
      <c r="Q641" s="31">
        <v>28.616023190999801</v>
      </c>
      <c r="R641" s="33">
        <v>28.769571184999201</v>
      </c>
      <c r="S641" s="31">
        <v>28.8081489369997</v>
      </c>
      <c r="T641" s="33">
        <v>28.961666408999001</v>
      </c>
      <c r="U641" s="31">
        <v>29.031222337000099</v>
      </c>
      <c r="V641" s="33"/>
      <c r="W641" s="31"/>
      <c r="X641" s="33"/>
      <c r="Y641" s="31"/>
      <c r="Z641" s="33"/>
      <c r="AA641" s="31"/>
      <c r="AB641" s="33"/>
      <c r="AC641" s="31"/>
      <c r="AD641" s="36">
        <f t="shared" si="159"/>
        <v>2.2519151539999989</v>
      </c>
      <c r="AE641" s="44">
        <f t="shared" si="143"/>
        <v>0.2137341670004993</v>
      </c>
      <c r="AF641" s="44">
        <f t="shared" si="144"/>
        <v>0.15305966599950338</v>
      </c>
      <c r="AG641" s="44">
        <f t="shared" si="145"/>
        <v>0.1427132609988</v>
      </c>
      <c r="AH641" s="44">
        <f t="shared" si="146"/>
        <v>0.20427285299960118</v>
      </c>
      <c r="AI641" s="44">
        <f t="shared" si="147"/>
        <v>0.35568441900069914</v>
      </c>
      <c r="AJ641" s="46">
        <f t="shared" si="157"/>
        <v>0.35626430599950254</v>
      </c>
      <c r="AK641" s="46">
        <f t="shared" si="158"/>
        <v>0.15354799399939978</v>
      </c>
      <c r="AL641" s="47">
        <f t="shared" si="151"/>
        <v>5.5028232998601823E-2</v>
      </c>
      <c r="AM641" s="47">
        <f t="shared" si="152"/>
        <v>5.9331604999897536E-2</v>
      </c>
      <c r="AN641" s="47">
        <f t="shared" si="153"/>
        <v>5.994201200159921E-2</v>
      </c>
      <c r="AO641" s="47">
        <f t="shared" si="154"/>
        <v>4.8954677000399016E-2</v>
      </c>
      <c r="AP641" s="47">
        <f t="shared" si="155"/>
        <v>6.9494887000399075E-2</v>
      </c>
      <c r="AQ641" s="47">
        <f t="shared" si="156"/>
        <v>5.902640099889922E-2</v>
      </c>
      <c r="AR641" s="47">
        <f t="shared" si="150"/>
        <v>5.9209521001299947E-2</v>
      </c>
      <c r="AS641" s="47">
        <f t="shared" si="160"/>
        <v>3.8577752000499288E-2</v>
      </c>
      <c r="AT641" s="47">
        <f t="shared" si="161"/>
        <v>6.9555928001097556E-2</v>
      </c>
      <c r="AU641" s="31"/>
      <c r="AV641" s="33"/>
      <c r="AW641" s="31"/>
      <c r="AX641" s="33"/>
      <c r="AY641" s="31"/>
      <c r="AZ641" s="33"/>
      <c r="BA641" s="31"/>
      <c r="BB641" s="33"/>
      <c r="BC641" s="31"/>
      <c r="BD641" s="33"/>
      <c r="BE641" s="31"/>
    </row>
    <row r="642" spans="1:57" s="2" customFormat="1" x14ac:dyDescent="0.25">
      <c r="A642" s="10" t="s">
        <v>37</v>
      </c>
      <c r="B642" s="2">
        <v>9</v>
      </c>
      <c r="C642" s="2">
        <v>275</v>
      </c>
      <c r="D642" s="32">
        <v>0.66760262400020998</v>
      </c>
      <c r="E642" s="30">
        <v>0.71732031200008295</v>
      </c>
      <c r="F642" s="32">
        <v>0.910331144999872</v>
      </c>
      <c r="G642" s="30">
        <v>0.97060887999941703</v>
      </c>
      <c r="H642" s="32">
        <v>1.10352510300072</v>
      </c>
      <c r="I642" s="30">
        <v>1.1730505109990099</v>
      </c>
      <c r="J642" s="32">
        <v>1.3363650230003199</v>
      </c>
      <c r="K642" s="30">
        <v>1.3854723029999101</v>
      </c>
      <c r="L642" s="32">
        <v>1.5789714629991001</v>
      </c>
      <c r="M642" s="30">
        <v>1.62035708700022</v>
      </c>
      <c r="N642" s="32">
        <v>2.0148329000003198</v>
      </c>
      <c r="O642" s="30">
        <v>2.0741645029993299</v>
      </c>
      <c r="P642" s="32">
        <v>2.39212574299926</v>
      </c>
      <c r="Q642" s="30">
        <v>2.4691896839994998</v>
      </c>
      <c r="R642" s="32">
        <v>2.6023195470006599</v>
      </c>
      <c r="S642" s="30">
        <v>2.6621089580003101</v>
      </c>
      <c r="T642" s="32">
        <v>2.98669311699995</v>
      </c>
      <c r="U642" s="30">
        <v>3.04559743500067</v>
      </c>
      <c r="V642" s="32"/>
      <c r="W642" s="30"/>
      <c r="X642" s="32"/>
      <c r="Y642" s="30"/>
      <c r="Z642" s="32"/>
      <c r="AA642" s="30"/>
      <c r="AB642" s="32"/>
      <c r="AC642" s="30"/>
      <c r="AD642" s="36">
        <f t="shared" si="159"/>
        <v>2.3779948110004598</v>
      </c>
      <c r="AE642" s="44">
        <f t="shared" si="143"/>
        <v>0.19301083299978905</v>
      </c>
      <c r="AF642" s="44">
        <f t="shared" si="144"/>
        <v>0.13291622300130301</v>
      </c>
      <c r="AG642" s="44">
        <f t="shared" si="145"/>
        <v>0.16331451200130997</v>
      </c>
      <c r="AH642" s="44">
        <f t="shared" si="146"/>
        <v>0.19349915999918998</v>
      </c>
      <c r="AI642" s="44">
        <f t="shared" si="147"/>
        <v>0.39447581300009982</v>
      </c>
      <c r="AJ642" s="46">
        <f t="shared" si="157"/>
        <v>0.31796123999993009</v>
      </c>
      <c r="AK642" s="46">
        <f t="shared" si="158"/>
        <v>0.13312986300116014</v>
      </c>
      <c r="AL642" s="47">
        <f t="shared" si="151"/>
        <v>4.9717687999872973E-2</v>
      </c>
      <c r="AM642" s="47">
        <f t="shared" si="152"/>
        <v>6.027773499954503E-2</v>
      </c>
      <c r="AN642" s="47">
        <f t="shared" si="153"/>
        <v>6.9525407998289879E-2</v>
      </c>
      <c r="AO642" s="47">
        <f t="shared" si="154"/>
        <v>4.9107279999590192E-2</v>
      </c>
      <c r="AP642" s="47">
        <f t="shared" si="155"/>
        <v>4.1385624001119892E-2</v>
      </c>
      <c r="AQ642" s="47">
        <f t="shared" si="156"/>
        <v>5.933160299901008E-2</v>
      </c>
      <c r="AR642" s="47">
        <f t="shared" si="150"/>
        <v>7.7063941000239833E-2</v>
      </c>
      <c r="AS642" s="47">
        <f t="shared" si="160"/>
        <v>5.9789410999650183E-2</v>
      </c>
      <c r="AT642" s="47">
        <f t="shared" si="161"/>
        <v>5.8904318000720046E-2</v>
      </c>
      <c r="AU642" s="30"/>
      <c r="AV642" s="32"/>
      <c r="AW642" s="30"/>
      <c r="AX642" s="32"/>
      <c r="AY642" s="30"/>
      <c r="AZ642" s="32"/>
      <c r="BA642" s="30"/>
      <c r="BB642" s="32"/>
      <c r="BC642" s="30"/>
      <c r="BD642" s="32"/>
      <c r="BE642" s="30"/>
    </row>
    <row r="643" spans="1:57" s="2" customFormat="1" x14ac:dyDescent="0.25">
      <c r="A643" s="10" t="s">
        <v>37</v>
      </c>
      <c r="B643" s="2">
        <v>9</v>
      </c>
      <c r="C643" s="2">
        <v>276</v>
      </c>
      <c r="D643" s="33">
        <v>0.535998781000671</v>
      </c>
      <c r="E643" s="31">
        <v>0.59502518000044802</v>
      </c>
      <c r="F643" s="33">
        <v>0.78889058599997897</v>
      </c>
      <c r="G643" s="31">
        <v>0.83815046600102505</v>
      </c>
      <c r="H643" s="33">
        <v>1.0013734170006501</v>
      </c>
      <c r="I643" s="31">
        <v>1.0509690220005701</v>
      </c>
      <c r="J643" s="33">
        <v>1.1934075990011399</v>
      </c>
      <c r="K643" s="31">
        <v>1.24318632700124</v>
      </c>
      <c r="L643" s="33">
        <v>1.41651152200029</v>
      </c>
      <c r="M643" s="31">
        <v>1.4858843279998799</v>
      </c>
      <c r="N643" s="33">
        <v>1.8927208910008599</v>
      </c>
      <c r="O643" s="31">
        <v>1.9515336490003301</v>
      </c>
      <c r="P643" s="33">
        <v>2.2976957110004101</v>
      </c>
      <c r="Q643" s="31">
        <v>2.3467114310005801</v>
      </c>
      <c r="R643" s="33">
        <v>2.5099649010007798</v>
      </c>
      <c r="S643" s="31">
        <v>2.5493667030004801</v>
      </c>
      <c r="T643" s="33">
        <v>2.7429269029998902</v>
      </c>
      <c r="U643" s="31">
        <v>2.8021669469999302</v>
      </c>
      <c r="V643" s="33"/>
      <c r="W643" s="31"/>
      <c r="X643" s="33"/>
      <c r="Y643" s="31"/>
      <c r="Z643" s="33"/>
      <c r="AA643" s="31"/>
      <c r="AB643" s="33"/>
      <c r="AC643" s="31"/>
      <c r="AD643" s="36">
        <f t="shared" si="159"/>
        <v>2.2661681659992592</v>
      </c>
      <c r="AE643" s="44">
        <f t="shared" ref="AE643:AE706" si="162">F643-E643</f>
        <v>0.19386540599953095</v>
      </c>
      <c r="AF643" s="44">
        <f t="shared" ref="AF643:AF706" si="163">H643-G643</f>
        <v>0.16322295099962503</v>
      </c>
      <c r="AG643" s="44">
        <f t="shared" ref="AG643:AG706" si="164">J643-I643</f>
        <v>0.14243857700056983</v>
      </c>
      <c r="AH643" s="44">
        <f t="shared" ref="AH643:AH706" si="165">L643-K643</f>
        <v>0.17332519499904997</v>
      </c>
      <c r="AI643" s="44">
        <f t="shared" ref="AI643:AI706" si="166">N643-M643</f>
        <v>0.40683656300098003</v>
      </c>
      <c r="AJ643" s="46">
        <f t="shared" si="157"/>
        <v>0.34616206200008004</v>
      </c>
      <c r="AK643" s="46">
        <f t="shared" si="158"/>
        <v>0.16325347000019974</v>
      </c>
      <c r="AL643" s="47">
        <f t="shared" si="151"/>
        <v>5.9026398999777019E-2</v>
      </c>
      <c r="AM643" s="47">
        <f t="shared" si="152"/>
        <v>4.9259880001046086E-2</v>
      </c>
      <c r="AN643" s="47">
        <f t="shared" si="153"/>
        <v>4.9595604999919995E-2</v>
      </c>
      <c r="AO643" s="47">
        <f t="shared" si="154"/>
        <v>4.9778728000100081E-2</v>
      </c>
      <c r="AP643" s="47">
        <f t="shared" si="155"/>
        <v>6.9372805999589948E-2</v>
      </c>
      <c r="AQ643" s="47">
        <f t="shared" si="156"/>
        <v>5.8812757999470167E-2</v>
      </c>
      <c r="AR643" s="47">
        <f t="shared" si="150"/>
        <v>4.901572000016996E-2</v>
      </c>
      <c r="AS643" s="47">
        <f t="shared" si="160"/>
        <v>3.9401801999700226E-2</v>
      </c>
      <c r="AT643" s="47">
        <f t="shared" si="161"/>
        <v>5.9240044000040015E-2</v>
      </c>
      <c r="AU643" s="31"/>
      <c r="AV643" s="33"/>
      <c r="AW643" s="31"/>
      <c r="AX643" s="33"/>
      <c r="AY643" s="31"/>
      <c r="AZ643" s="33"/>
      <c r="BA643" s="31"/>
      <c r="BB643" s="33"/>
      <c r="BC643" s="31"/>
      <c r="BD643" s="33"/>
      <c r="BE643" s="31"/>
    </row>
    <row r="644" spans="1:57" s="2" customFormat="1" x14ac:dyDescent="0.25">
      <c r="A644" s="10" t="s">
        <v>37</v>
      </c>
      <c r="B644" s="2">
        <v>9</v>
      </c>
      <c r="C644" s="2">
        <v>277</v>
      </c>
      <c r="D644" s="32">
        <v>0.66580192299988905</v>
      </c>
      <c r="E644" s="30">
        <v>0.72464519999994004</v>
      </c>
      <c r="F644" s="32">
        <v>0.84785594399909303</v>
      </c>
      <c r="G644" s="30">
        <v>0.90734014900044702</v>
      </c>
      <c r="H644" s="32">
        <v>1.0401037689989601</v>
      </c>
      <c r="I644" s="30">
        <v>1.0895467720001699</v>
      </c>
      <c r="J644" s="32">
        <v>1.22276819800026</v>
      </c>
      <c r="K644" s="30">
        <v>1.2718449570002099</v>
      </c>
      <c r="L644" s="32">
        <v>1.4781626730000399</v>
      </c>
      <c r="M644" s="30">
        <v>1.5552266149989</v>
      </c>
      <c r="N644" s="32">
        <v>2.1534869530005301</v>
      </c>
      <c r="O644" s="30">
        <v>2.2126964750004801</v>
      </c>
      <c r="P644" s="32">
        <v>2.6289943539995799</v>
      </c>
      <c r="Q644" s="30">
        <v>2.6889058449996801</v>
      </c>
      <c r="R644" s="32">
        <v>2.8111399360004699</v>
      </c>
      <c r="S644" s="30">
        <v>2.8712040280006401</v>
      </c>
      <c r="T644" s="32">
        <v>3.0036014039997099</v>
      </c>
      <c r="U644" s="30">
        <v>3.0731268109993799</v>
      </c>
      <c r="V644" s="32"/>
      <c r="W644" s="30"/>
      <c r="X644" s="32"/>
      <c r="Y644" s="30"/>
      <c r="Z644" s="32"/>
      <c r="AA644" s="30"/>
      <c r="AB644" s="32"/>
      <c r="AC644" s="30"/>
      <c r="AD644" s="36">
        <f t="shared" si="159"/>
        <v>2.4073248879994908</v>
      </c>
      <c r="AE644" s="44">
        <f t="shared" si="162"/>
        <v>0.12321074399915299</v>
      </c>
      <c r="AF644" s="44">
        <f t="shared" si="163"/>
        <v>0.13276361999851305</v>
      </c>
      <c r="AG644" s="44">
        <f t="shared" si="164"/>
        <v>0.13322142600009013</v>
      </c>
      <c r="AH644" s="44">
        <f t="shared" si="165"/>
        <v>0.20631771599982995</v>
      </c>
      <c r="AI644" s="44">
        <f t="shared" si="166"/>
        <v>0.59826033800163003</v>
      </c>
      <c r="AJ644" s="46">
        <f t="shared" si="157"/>
        <v>0.41629787899909987</v>
      </c>
      <c r="AK644" s="46">
        <f t="shared" si="158"/>
        <v>0.12223409100078975</v>
      </c>
      <c r="AL644" s="47">
        <f t="shared" si="151"/>
        <v>5.8843277000050986E-2</v>
      </c>
      <c r="AM644" s="47">
        <f t="shared" si="152"/>
        <v>5.9484205001353985E-2</v>
      </c>
      <c r="AN644" s="47">
        <f t="shared" si="153"/>
        <v>4.9443003001209851E-2</v>
      </c>
      <c r="AO644" s="47">
        <f t="shared" si="154"/>
        <v>4.9076758999949899E-2</v>
      </c>
      <c r="AP644" s="47">
        <f t="shared" si="155"/>
        <v>7.706394199886013E-2</v>
      </c>
      <c r="AQ644" s="47">
        <f t="shared" si="156"/>
        <v>5.9209521999949999E-2</v>
      </c>
      <c r="AR644" s="47">
        <f t="shared" si="150"/>
        <v>5.9911491000100181E-2</v>
      </c>
      <c r="AS644" s="47">
        <f t="shared" si="160"/>
        <v>6.0064092000170266E-2</v>
      </c>
      <c r="AT644" s="47">
        <f t="shared" si="161"/>
        <v>6.9525406999670025E-2</v>
      </c>
      <c r="AU644" s="30"/>
      <c r="AV644" s="32"/>
      <c r="AW644" s="30"/>
      <c r="AX644" s="32"/>
      <c r="AY644" s="30"/>
      <c r="AZ644" s="32"/>
      <c r="BA644" s="30"/>
      <c r="BB644" s="32"/>
      <c r="BC644" s="30"/>
      <c r="BD644" s="32"/>
      <c r="BE644" s="30"/>
    </row>
    <row r="645" spans="1:57" s="2" customFormat="1" x14ac:dyDescent="0.25">
      <c r="A645" s="10" t="s">
        <v>37</v>
      </c>
      <c r="B645" s="2">
        <v>9</v>
      </c>
      <c r="C645" s="2">
        <v>278</v>
      </c>
      <c r="D645" s="33">
        <v>0.66473371199936004</v>
      </c>
      <c r="E645" s="31">
        <v>0.73438120100035997</v>
      </c>
      <c r="F645" s="33">
        <v>0.87788799100053405</v>
      </c>
      <c r="G645" s="31">
        <v>0.94701663399973701</v>
      </c>
      <c r="H645" s="33">
        <v>1.0601556549991</v>
      </c>
      <c r="I645" s="31">
        <v>1.1095681379993001</v>
      </c>
      <c r="J645" s="33">
        <v>1.2222798719994801</v>
      </c>
      <c r="K645" s="31">
        <v>1.2607660619996699</v>
      </c>
      <c r="L645" s="33">
        <v>1.4551808340001999</v>
      </c>
      <c r="M645" s="31">
        <v>1.5442087600004</v>
      </c>
      <c r="N645" s="33">
        <v>2.1536090339995999</v>
      </c>
      <c r="O645" s="31">
        <v>2.2027773549998502</v>
      </c>
      <c r="P645" s="33">
        <v>2.6394628420002801</v>
      </c>
      <c r="Q645" s="31">
        <v>2.6984892420005</v>
      </c>
      <c r="R645" s="33">
        <v>2.84175187000073</v>
      </c>
      <c r="S645" s="31">
        <v>2.8914695580005998</v>
      </c>
      <c r="T645" s="33">
        <v>3.1152754470003798</v>
      </c>
      <c r="U645" s="31">
        <v>3.1844956530003401</v>
      </c>
      <c r="V645" s="33"/>
      <c r="W645" s="31"/>
      <c r="X645" s="33"/>
      <c r="Y645" s="31"/>
      <c r="Z645" s="33"/>
      <c r="AA645" s="31"/>
      <c r="AB645" s="33"/>
      <c r="AC645" s="31">
        <v>3</v>
      </c>
      <c r="AD645" s="36">
        <f t="shared" si="159"/>
        <v>2.5197619410009802</v>
      </c>
      <c r="AE645" s="44">
        <f t="shared" si="162"/>
        <v>0.14350679000017408</v>
      </c>
      <c r="AF645" s="44">
        <f t="shared" si="163"/>
        <v>0.11313902099936302</v>
      </c>
      <c r="AG645" s="44">
        <f t="shared" si="164"/>
        <v>0.11271173400017998</v>
      </c>
      <c r="AH645" s="44">
        <f t="shared" si="165"/>
        <v>0.19441477200053003</v>
      </c>
      <c r="AI645" s="44">
        <f t="shared" si="166"/>
        <v>0.60940027399919994</v>
      </c>
      <c r="AJ645" s="46">
        <f>P645-O645</f>
        <v>0.43668548700042997</v>
      </c>
      <c r="AK645" s="46">
        <f>R645-Q645</f>
        <v>0.14326262800023004</v>
      </c>
      <c r="AL645" s="47">
        <f t="shared" si="151"/>
        <v>6.9647489000999929E-2</v>
      </c>
      <c r="AM645" s="47">
        <f t="shared" si="152"/>
        <v>6.9128642999202961E-2</v>
      </c>
      <c r="AN645" s="47">
        <f t="shared" si="153"/>
        <v>4.9412483000200069E-2</v>
      </c>
      <c r="AO645" s="47">
        <f t="shared" si="154"/>
        <v>3.8486190000189824E-2</v>
      </c>
      <c r="AP645" s="47">
        <f t="shared" si="155"/>
        <v>8.9027926000200042E-2</v>
      </c>
      <c r="AQ645" s="47">
        <f t="shared" si="156"/>
        <v>4.9168321000250259E-2</v>
      </c>
      <c r="AR645" s="47">
        <f t="shared" si="150"/>
        <v>5.9026400000219859E-2</v>
      </c>
      <c r="AS645" s="47">
        <f>S645-R645</f>
        <v>4.9717687999869753E-2</v>
      </c>
      <c r="AT645" s="47">
        <f>U645-T645</f>
        <v>6.922020599996026E-2</v>
      </c>
      <c r="AU645" s="31"/>
      <c r="AV645" s="33"/>
      <c r="AW645" s="31"/>
      <c r="AX645" s="33"/>
      <c r="AY645" s="31"/>
      <c r="AZ645" s="33"/>
      <c r="BA645" s="31"/>
      <c r="BB645" s="33"/>
      <c r="BC645" s="31"/>
      <c r="BD645" s="33"/>
      <c r="BE645" s="31"/>
    </row>
    <row r="646" spans="1:57" x14ac:dyDescent="0.25">
      <c r="A646" s="8" t="s">
        <v>38</v>
      </c>
      <c r="B646">
        <v>6</v>
      </c>
      <c r="C646">
        <v>279</v>
      </c>
      <c r="D646" s="32">
        <v>3.98480085499977</v>
      </c>
      <c r="E646" s="30">
        <v>4.0313444219991599</v>
      </c>
      <c r="F646" s="32">
        <v>4.5597741479996303</v>
      </c>
      <c r="G646" s="30">
        <v>4.64162978700005</v>
      </c>
      <c r="H646" s="32">
        <v>4.7945673739995902</v>
      </c>
      <c r="I646" s="30">
        <v>4.87248588299917</v>
      </c>
      <c r="J646" s="32">
        <v>5.0060430329995098</v>
      </c>
      <c r="K646" s="30">
        <v>5.0856096449988399</v>
      </c>
      <c r="L646" s="32">
        <v>5.2285365480001902</v>
      </c>
      <c r="M646" s="30">
        <v>5.2979703950004398</v>
      </c>
      <c r="N646" s="32">
        <v>5.7047764369999596</v>
      </c>
      <c r="O646" s="30">
        <v>5.7743628859989196</v>
      </c>
      <c r="P646" s="32"/>
      <c r="Q646" s="30"/>
      <c r="R646" s="32"/>
      <c r="S646" s="30"/>
      <c r="T646" s="32"/>
      <c r="U646" s="30"/>
      <c r="V646" s="32"/>
      <c r="W646" s="30"/>
      <c r="X646" s="32"/>
      <c r="Y646" s="30"/>
      <c r="Z646" s="32"/>
      <c r="AA646" s="30"/>
      <c r="AB646" s="32"/>
      <c r="AC646" s="30"/>
      <c r="AD646" s="36">
        <f>O646-D646</f>
        <v>1.7895620309991496</v>
      </c>
      <c r="AE646" s="44">
        <f t="shared" si="162"/>
        <v>0.52842972600047045</v>
      </c>
      <c r="AF646" s="44">
        <f t="shared" si="163"/>
        <v>0.15293758699954019</v>
      </c>
      <c r="AG646" s="44">
        <f t="shared" si="164"/>
        <v>0.13355715000033985</v>
      </c>
      <c r="AH646" s="44">
        <f t="shared" si="165"/>
        <v>0.14292690300135025</v>
      </c>
      <c r="AI646" s="44">
        <f t="shared" si="166"/>
        <v>0.40680604199951986</v>
      </c>
      <c r="AJ646" s="46">
        <f>T685-S685</f>
        <v>0.35447180600030137</v>
      </c>
      <c r="AK646" s="46">
        <f>T508-S508</f>
        <v>0.27556844200080999</v>
      </c>
      <c r="AL646" s="47">
        <f t="shared" si="151"/>
        <v>4.6543566999389885E-2</v>
      </c>
      <c r="AM646" s="47">
        <f t="shared" si="152"/>
        <v>8.18556390004197E-2</v>
      </c>
      <c r="AN646" s="47">
        <f t="shared" si="153"/>
        <v>7.791850899957975E-2</v>
      </c>
      <c r="AO646" s="47">
        <f t="shared" si="154"/>
        <v>7.9566611999330128E-2</v>
      </c>
      <c r="AP646" s="47">
        <f t="shared" si="155"/>
        <v>6.9433847000249571E-2</v>
      </c>
      <c r="AQ646" s="47">
        <f t="shared" si="156"/>
        <v>6.9586448998959938E-2</v>
      </c>
      <c r="AR646" s="47"/>
      <c r="AS646" s="47"/>
      <c r="AT646" s="47"/>
      <c r="AU646" s="30"/>
      <c r="AV646" s="32"/>
      <c r="AW646" s="30"/>
      <c r="AX646" s="32"/>
      <c r="AY646" s="30"/>
      <c r="AZ646" s="32"/>
      <c r="BA646" s="30"/>
      <c r="BB646" s="32"/>
      <c r="BC646" s="30"/>
      <c r="BD646" s="32"/>
      <c r="BE646" s="30"/>
    </row>
    <row r="647" spans="1:57" x14ac:dyDescent="0.25">
      <c r="A647" s="8" t="s">
        <v>38</v>
      </c>
      <c r="B647">
        <v>6</v>
      </c>
      <c r="C647">
        <v>280</v>
      </c>
      <c r="D647" s="33">
        <v>0.50569204899875297</v>
      </c>
      <c r="E647" s="31">
        <v>0.58528917999865304</v>
      </c>
      <c r="F647" s="33">
        <v>1.0036929649995701</v>
      </c>
      <c r="G647" s="31">
        <v>1.06159011099953</v>
      </c>
      <c r="H647" s="33">
        <v>1.2148329020001201</v>
      </c>
      <c r="I647" s="31">
        <v>1.28441934999864</v>
      </c>
      <c r="J647" s="33">
        <v>1.44806958799927</v>
      </c>
      <c r="K647" s="31">
        <v>1.49729894799929</v>
      </c>
      <c r="L647" s="33">
        <v>1.6509385019999101</v>
      </c>
      <c r="M647" s="31">
        <v>1.7200671449991201</v>
      </c>
      <c r="N647" s="33">
        <v>2.20811841899922</v>
      </c>
      <c r="O647" s="31">
        <v>2.2773386239987299</v>
      </c>
      <c r="P647" s="33"/>
      <c r="Q647" s="31"/>
      <c r="R647" s="33"/>
      <c r="S647" s="31"/>
      <c r="T647" s="33"/>
      <c r="U647" s="31"/>
      <c r="V647" s="33"/>
      <c r="W647" s="31"/>
      <c r="X647" s="33"/>
      <c r="Y647" s="31"/>
      <c r="Z647" s="33"/>
      <c r="AA647" s="31"/>
      <c r="AB647" s="33"/>
      <c r="AC647" s="31"/>
      <c r="AD647" s="36">
        <f t="shared" ref="AD647:AD684" si="167">O647-D647</f>
        <v>1.771646574999977</v>
      </c>
      <c r="AE647" s="44">
        <f t="shared" si="162"/>
        <v>0.41840378500091702</v>
      </c>
      <c r="AF647" s="44">
        <f t="shared" si="163"/>
        <v>0.15324279100059002</v>
      </c>
      <c r="AG647" s="44">
        <f t="shared" si="164"/>
        <v>0.16365023800062994</v>
      </c>
      <c r="AH647" s="44">
        <f t="shared" si="165"/>
        <v>0.15363955400062013</v>
      </c>
      <c r="AI647" s="44">
        <f t="shared" si="166"/>
        <v>0.48805127400009995</v>
      </c>
      <c r="AJ647" s="46">
        <f>T686-S686</f>
        <v>0.33486857499973999</v>
      </c>
      <c r="AK647" s="46">
        <f>T509-S509</f>
        <v>0.2853349620000003</v>
      </c>
      <c r="AL647" s="47">
        <f t="shared" si="151"/>
        <v>7.9597130999900068E-2</v>
      </c>
      <c r="AM647" s="47">
        <f t="shared" si="152"/>
        <v>5.7897145999959987E-2</v>
      </c>
      <c r="AN647" s="47">
        <f t="shared" si="153"/>
        <v>6.9586447998519985E-2</v>
      </c>
      <c r="AO647" s="47">
        <f t="shared" si="154"/>
        <v>4.9229360000019984E-2</v>
      </c>
      <c r="AP647" s="47">
        <f t="shared" si="155"/>
        <v>6.9128642999209955E-2</v>
      </c>
      <c r="AQ647" s="47">
        <f t="shared" si="156"/>
        <v>6.9220204999509871E-2</v>
      </c>
      <c r="AR647" s="47"/>
      <c r="AS647" s="47"/>
      <c r="AT647" s="47"/>
      <c r="AU647" s="31"/>
      <c r="AV647" s="33"/>
      <c r="AW647" s="31"/>
      <c r="AX647" s="33"/>
      <c r="AY647" s="31"/>
      <c r="AZ647" s="33"/>
      <c r="BA647" s="31"/>
      <c r="BB647" s="33"/>
      <c r="BC647" s="31"/>
      <c r="BD647" s="33"/>
      <c r="BE647" s="31"/>
    </row>
    <row r="648" spans="1:57" x14ac:dyDescent="0.25">
      <c r="A648" s="8" t="s">
        <v>38</v>
      </c>
      <c r="B648">
        <v>6</v>
      </c>
      <c r="C648">
        <v>281</v>
      </c>
      <c r="D648" s="32">
        <v>0.465801923000981</v>
      </c>
      <c r="E648" s="30">
        <v>0.53596825800013903</v>
      </c>
      <c r="F648" s="32">
        <v>0.95189989300160904</v>
      </c>
      <c r="G648" s="30">
        <v>1.0115366999998501</v>
      </c>
      <c r="H648" s="32">
        <v>1.1649931320007401</v>
      </c>
      <c r="I648" s="30">
        <v>1.2344575000006399</v>
      </c>
      <c r="J648" s="32">
        <v>1.3673737230001199</v>
      </c>
      <c r="K648" s="30">
        <v>1.42688844800068</v>
      </c>
      <c r="L648" s="32">
        <v>1.58007019700016</v>
      </c>
      <c r="M648" s="30">
        <v>1.62942163800107</v>
      </c>
      <c r="N648" s="32">
        <v>2.5224782540008102</v>
      </c>
      <c r="O648" s="30">
        <v>2.5919426210002698</v>
      </c>
      <c r="P648" s="32"/>
      <c r="Q648" s="30"/>
      <c r="R648" s="32"/>
      <c r="S648" s="30"/>
      <c r="T648" s="32"/>
      <c r="U648" s="30"/>
      <c r="V648" s="32"/>
      <c r="W648" s="30"/>
      <c r="X648" s="32"/>
      <c r="Y648" s="30"/>
      <c r="Z648" s="32"/>
      <c r="AA648" s="30"/>
      <c r="AB648" s="32"/>
      <c r="AC648" s="30"/>
      <c r="AD648" s="36">
        <f t="shared" si="167"/>
        <v>2.126140697999289</v>
      </c>
      <c r="AE648" s="44">
        <f t="shared" si="162"/>
        <v>0.41593163500147001</v>
      </c>
      <c r="AF648" s="44">
        <f t="shared" si="163"/>
        <v>0.15345643200088999</v>
      </c>
      <c r="AG648" s="44">
        <f t="shared" si="164"/>
        <v>0.13291622299948003</v>
      </c>
      <c r="AH648" s="44">
        <f t="shared" si="165"/>
        <v>0.15318174899948001</v>
      </c>
      <c r="AI648" s="44">
        <f t="shared" si="166"/>
        <v>0.89305661599974018</v>
      </c>
      <c r="AJ648" s="46">
        <f>T687-S687</f>
        <v>0.35414232700032011</v>
      </c>
      <c r="AK648" s="46">
        <f>T510-S510</f>
        <v>0.31674042400118019</v>
      </c>
      <c r="AL648" s="47">
        <f t="shared" si="151"/>
        <v>7.0166334999158031E-2</v>
      </c>
      <c r="AM648" s="47">
        <f t="shared" si="152"/>
        <v>5.9636806998241032E-2</v>
      </c>
      <c r="AN648" s="47">
        <f t="shared" si="153"/>
        <v>6.9464367999899856E-2</v>
      </c>
      <c r="AO648" s="47">
        <f t="shared" si="154"/>
        <v>5.9514725000560098E-2</v>
      </c>
      <c r="AP648" s="47">
        <f t="shared" si="155"/>
        <v>4.9351441000909935E-2</v>
      </c>
      <c r="AQ648" s="47">
        <f t="shared" si="156"/>
        <v>6.9464366999459681E-2</v>
      </c>
      <c r="AR648" s="47"/>
      <c r="AS648" s="47"/>
      <c r="AT648" s="47"/>
      <c r="AU648" s="30"/>
      <c r="AV648" s="32"/>
      <c r="AW648" s="30"/>
      <c r="AX648" s="32"/>
      <c r="AY648" s="30"/>
      <c r="AZ648" s="32"/>
      <c r="BA648" s="30"/>
      <c r="BB648" s="32"/>
      <c r="BC648" s="30"/>
      <c r="BD648" s="32"/>
      <c r="BE648" s="30"/>
    </row>
    <row r="649" spans="1:57" x14ac:dyDescent="0.25">
      <c r="A649" s="8" t="s">
        <v>38</v>
      </c>
      <c r="B649">
        <v>6</v>
      </c>
      <c r="C649">
        <v>282</v>
      </c>
      <c r="D649" s="33">
        <v>0.50645505799911905</v>
      </c>
      <c r="E649" s="31">
        <v>0.56560354199973495</v>
      </c>
      <c r="F649" s="33">
        <v>1.0130016780003599</v>
      </c>
      <c r="G649" s="31">
        <v>1.0821608419992099</v>
      </c>
      <c r="H649" s="33">
        <v>1.2458110799998301</v>
      </c>
      <c r="I649" s="31">
        <v>1.3050206009993399</v>
      </c>
      <c r="J649" s="33">
        <v>1.4685792780000999</v>
      </c>
      <c r="K649" s="31">
        <v>1.5283686870006901</v>
      </c>
      <c r="L649" s="33">
        <v>1.68127575200014</v>
      </c>
      <c r="M649" s="31">
        <v>1.7406073549991501</v>
      </c>
      <c r="N649" s="33">
        <v>2.4921715250002299</v>
      </c>
      <c r="O649" s="31">
        <v>2.5523576989999102</v>
      </c>
      <c r="P649" s="33"/>
      <c r="Q649" s="31"/>
      <c r="R649" s="33"/>
      <c r="S649" s="31"/>
      <c r="T649" s="33"/>
      <c r="U649" s="31"/>
      <c r="V649" s="33"/>
      <c r="W649" s="31"/>
      <c r="X649" s="33"/>
      <c r="Y649" s="31"/>
      <c r="Z649" s="33"/>
      <c r="AA649" s="31"/>
      <c r="AB649" s="33"/>
      <c r="AC649" s="31"/>
      <c r="AD649" s="36">
        <f t="shared" si="167"/>
        <v>2.045902641000791</v>
      </c>
      <c r="AE649" s="44">
        <f t="shared" si="162"/>
        <v>0.44739813600062495</v>
      </c>
      <c r="AF649" s="44">
        <f t="shared" si="163"/>
        <v>0.16365023800062017</v>
      </c>
      <c r="AG649" s="44">
        <f t="shared" si="164"/>
        <v>0.16355867700075999</v>
      </c>
      <c r="AH649" s="44">
        <f t="shared" si="165"/>
        <v>0.15290706499944995</v>
      </c>
      <c r="AI649" s="44">
        <f t="shared" si="166"/>
        <v>0.75156417000107978</v>
      </c>
      <c r="AJ649" s="46">
        <f>T688-S688</f>
        <v>0.39143035100005008</v>
      </c>
      <c r="AK649" s="46">
        <f>T511-S511</f>
        <v>0.31542804799937008</v>
      </c>
      <c r="AL649" s="47">
        <f t="shared" si="151"/>
        <v>5.9148484000615897E-2</v>
      </c>
      <c r="AM649" s="47">
        <f t="shared" si="152"/>
        <v>6.9159163998850026E-2</v>
      </c>
      <c r="AN649" s="47">
        <f t="shared" si="153"/>
        <v>5.9209520999509824E-2</v>
      </c>
      <c r="AO649" s="47">
        <f t="shared" si="154"/>
        <v>5.9789409000590155E-2</v>
      </c>
      <c r="AP649" s="47">
        <f t="shared" si="155"/>
        <v>5.933160299901008E-2</v>
      </c>
      <c r="AQ649" s="47">
        <f t="shared" si="156"/>
        <v>6.0186173999680292E-2</v>
      </c>
      <c r="AR649" s="47"/>
      <c r="AS649" s="47"/>
      <c r="AT649" s="47"/>
      <c r="AU649" s="31"/>
      <c r="AV649" s="33"/>
      <c r="AW649" s="31"/>
      <c r="AX649" s="33"/>
      <c r="AY649" s="31"/>
      <c r="AZ649" s="33"/>
      <c r="BA649" s="31"/>
      <c r="BB649" s="33"/>
      <c r="BC649" s="31"/>
      <c r="BD649" s="33"/>
      <c r="BE649" s="31"/>
    </row>
    <row r="650" spans="1:57" x14ac:dyDescent="0.25">
      <c r="A650" s="8" t="s">
        <v>38</v>
      </c>
      <c r="B650">
        <v>6</v>
      </c>
      <c r="C650">
        <v>283</v>
      </c>
      <c r="D650" s="32">
        <v>0.55498245000126101</v>
      </c>
      <c r="E650" s="30">
        <v>0.64437662099953696</v>
      </c>
      <c r="F650" s="32">
        <v>1.0008240500010199</v>
      </c>
      <c r="G650" s="30">
        <v>1.06027773599998</v>
      </c>
      <c r="H650" s="32">
        <v>1.21327636200112</v>
      </c>
      <c r="I650" s="30">
        <v>1.2929345339998599</v>
      </c>
      <c r="J650" s="32">
        <v>1.4260949190011101</v>
      </c>
      <c r="K650" s="30">
        <v>1.4956813669996301</v>
      </c>
      <c r="L650" s="32">
        <v>1.6391881580002501</v>
      </c>
      <c r="M650" s="30">
        <v>1.7184495649999001</v>
      </c>
      <c r="N650" s="32">
        <v>2.5810163290007</v>
      </c>
      <c r="O650" s="30">
        <v>2.6402258500002</v>
      </c>
      <c r="P650" s="32"/>
      <c r="Q650" s="30"/>
      <c r="R650" s="32"/>
      <c r="S650" s="30"/>
      <c r="T650" s="32"/>
      <c r="U650" s="30"/>
      <c r="V650" s="32"/>
      <c r="W650" s="30"/>
      <c r="X650" s="32"/>
      <c r="Y650" s="30"/>
      <c r="Z650" s="32"/>
      <c r="AA650" s="30"/>
      <c r="AB650" s="32"/>
      <c r="AC650" s="30"/>
      <c r="AD650" s="36">
        <f t="shared" si="167"/>
        <v>2.085243399998939</v>
      </c>
      <c r="AE650" s="44">
        <f t="shared" si="162"/>
        <v>0.35644742900148296</v>
      </c>
      <c r="AF650" s="44">
        <f t="shared" si="163"/>
        <v>0.15299862600114</v>
      </c>
      <c r="AG650" s="44">
        <f t="shared" si="164"/>
        <v>0.13316038500125016</v>
      </c>
      <c r="AH650" s="44">
        <f t="shared" si="165"/>
        <v>0.14350679100062003</v>
      </c>
      <c r="AI650" s="44">
        <f t="shared" si="166"/>
        <v>0.8625667640007999</v>
      </c>
      <c r="AJ650" s="46">
        <f>T689-S689</f>
        <v>0.36190696299990988</v>
      </c>
      <c r="AK650" s="46">
        <f>T512-S512</f>
        <v>0.31600793500002</v>
      </c>
      <c r="AL650" s="47">
        <f t="shared" si="151"/>
        <v>8.9394170998275957E-2</v>
      </c>
      <c r="AM650" s="47">
        <f t="shared" si="152"/>
        <v>5.945368599896006E-2</v>
      </c>
      <c r="AN650" s="47">
        <f t="shared" si="153"/>
        <v>7.9658171998739924E-2</v>
      </c>
      <c r="AO650" s="47">
        <f t="shared" si="154"/>
        <v>6.9586447998519985E-2</v>
      </c>
      <c r="AP650" s="47">
        <f t="shared" si="155"/>
        <v>7.9261406999650008E-2</v>
      </c>
      <c r="AQ650" s="47">
        <f t="shared" si="156"/>
        <v>5.9209520999500054E-2</v>
      </c>
      <c r="AR650" s="47"/>
      <c r="AS650" s="47"/>
      <c r="AT650" s="47"/>
      <c r="AU650" s="30"/>
      <c r="AV650" s="32"/>
      <c r="AW650" s="30"/>
      <c r="AX650" s="32"/>
      <c r="AY650" s="30"/>
      <c r="AZ650" s="32"/>
      <c r="BA650" s="30"/>
      <c r="BB650" s="32"/>
      <c r="BC650" s="30"/>
      <c r="BD650" s="32"/>
      <c r="BE650" s="30"/>
    </row>
    <row r="651" spans="1:57" x14ac:dyDescent="0.25">
      <c r="A651" s="8" t="s">
        <v>38</v>
      </c>
      <c r="B651">
        <v>6</v>
      </c>
      <c r="C651">
        <v>284</v>
      </c>
      <c r="D651" s="33">
        <v>0.37445444799959599</v>
      </c>
      <c r="E651" s="31">
        <v>0.44407141699957697</v>
      </c>
      <c r="F651" s="33">
        <v>1.0127269949989499</v>
      </c>
      <c r="G651" s="31">
        <v>1.0926598519999899</v>
      </c>
      <c r="H651" s="33">
        <v>1.2659545239985099</v>
      </c>
      <c r="I651" s="31">
        <v>1.33532733199899</v>
      </c>
      <c r="J651" s="33">
        <v>1.48866168099993</v>
      </c>
      <c r="K651" s="31">
        <v>1.54829848899862</v>
      </c>
      <c r="L651" s="33">
        <v>1.7013886770000599</v>
      </c>
      <c r="M651" s="31">
        <v>1.7709751249985799</v>
      </c>
      <c r="N651" s="33">
        <v>2.4610407439995399</v>
      </c>
      <c r="O651" s="31">
        <v>2.5309018769985401</v>
      </c>
      <c r="P651" s="33"/>
      <c r="Q651" s="31"/>
      <c r="R651" s="33"/>
      <c r="S651" s="31"/>
      <c r="T651" s="33"/>
      <c r="U651" s="31"/>
      <c r="V651" s="33"/>
      <c r="W651" s="31"/>
      <c r="X651" s="33"/>
      <c r="Y651" s="31"/>
      <c r="Z651" s="33"/>
      <c r="AA651" s="31"/>
      <c r="AB651" s="33"/>
      <c r="AC651" s="31"/>
      <c r="AD651" s="36">
        <f t="shared" si="167"/>
        <v>2.1564474289989439</v>
      </c>
      <c r="AE651" s="44">
        <f t="shared" si="162"/>
        <v>0.56865557799937294</v>
      </c>
      <c r="AF651" s="44">
        <f t="shared" si="163"/>
        <v>0.17329467199852</v>
      </c>
      <c r="AG651" s="44">
        <f t="shared" si="164"/>
        <v>0.15333434900094001</v>
      </c>
      <c r="AH651" s="44">
        <f t="shared" si="165"/>
        <v>0.15309018800143992</v>
      </c>
      <c r="AI651" s="44">
        <f t="shared" si="166"/>
        <v>0.69006561900095997</v>
      </c>
      <c r="AJ651" s="46">
        <f>T690-S690</f>
        <v>0.13565907600014016</v>
      </c>
      <c r="AK651" s="46">
        <f>T513-S513</f>
        <v>0.31558064999989988</v>
      </c>
      <c r="AL651" s="47">
        <f t="shared" si="151"/>
        <v>6.9616968999980988E-2</v>
      </c>
      <c r="AM651" s="47">
        <f t="shared" si="152"/>
        <v>7.9932857001040025E-2</v>
      </c>
      <c r="AN651" s="47">
        <f t="shared" si="153"/>
        <v>6.9372808000480068E-2</v>
      </c>
      <c r="AO651" s="47">
        <f t="shared" si="154"/>
        <v>5.9636807998689978E-2</v>
      </c>
      <c r="AP651" s="47">
        <f t="shared" si="155"/>
        <v>6.9586447998519985E-2</v>
      </c>
      <c r="AQ651" s="47">
        <f t="shared" si="156"/>
        <v>6.9861132999000208E-2</v>
      </c>
      <c r="AR651" s="47"/>
      <c r="AS651" s="47"/>
      <c r="AT651" s="47"/>
      <c r="AU651" s="31"/>
      <c r="AV651" s="33"/>
      <c r="AW651" s="31"/>
      <c r="AX651" s="33"/>
      <c r="AY651" s="31"/>
      <c r="AZ651" s="33"/>
      <c r="BA651" s="31"/>
      <c r="BB651" s="33"/>
      <c r="BC651" s="31"/>
      <c r="BD651" s="33"/>
      <c r="BE651" s="31"/>
    </row>
    <row r="652" spans="1:57" x14ac:dyDescent="0.25">
      <c r="A652" s="8" t="s">
        <v>38</v>
      </c>
      <c r="B652">
        <v>6</v>
      </c>
      <c r="C652">
        <v>285</v>
      </c>
      <c r="D652" s="32">
        <v>0.425423470000168</v>
      </c>
      <c r="E652" s="30">
        <v>0.48448039100003298</v>
      </c>
      <c r="F652" s="32">
        <v>0.94185869099965203</v>
      </c>
      <c r="G652" s="30">
        <v>1.0316496260002099</v>
      </c>
      <c r="H652" s="32">
        <v>1.20515794399943</v>
      </c>
      <c r="I652" s="30">
        <v>1.27480543299861</v>
      </c>
      <c r="J652" s="32">
        <v>1.4380283840000601</v>
      </c>
      <c r="K652" s="30">
        <v>1.50798107799892</v>
      </c>
      <c r="L652" s="32">
        <v>1.6608881430001901</v>
      </c>
      <c r="M652" s="30">
        <v>1.7100564629999999</v>
      </c>
      <c r="N652" s="32">
        <v>2.40045780499895</v>
      </c>
      <c r="O652" s="30">
        <v>2.4802990999996801</v>
      </c>
      <c r="P652" s="32"/>
      <c r="Q652" s="30"/>
      <c r="R652" s="32"/>
      <c r="S652" s="30"/>
      <c r="T652" s="32"/>
      <c r="U652" s="30"/>
      <c r="V652" s="32"/>
      <c r="W652" s="30"/>
      <c r="X652" s="32"/>
      <c r="Y652" s="30"/>
      <c r="Z652" s="32"/>
      <c r="AA652" s="30"/>
      <c r="AB652" s="32"/>
      <c r="AC652" s="30"/>
      <c r="AD652" s="36">
        <f t="shared" si="167"/>
        <v>2.0548756299995121</v>
      </c>
      <c r="AE652" s="44">
        <f t="shared" si="162"/>
        <v>0.45737829999961904</v>
      </c>
      <c r="AF652" s="44">
        <f t="shared" si="163"/>
        <v>0.17350831799922006</v>
      </c>
      <c r="AG652" s="44">
        <f t="shared" si="164"/>
        <v>0.16322295100145001</v>
      </c>
      <c r="AH652" s="44">
        <f t="shared" si="165"/>
        <v>0.15290706500127005</v>
      </c>
      <c r="AI652" s="44">
        <f t="shared" si="166"/>
        <v>0.69040134199895009</v>
      </c>
      <c r="AJ652" s="46">
        <f>T691-S691</f>
        <v>0.38958477799997038</v>
      </c>
      <c r="AK652" s="46">
        <f>T514-S514</f>
        <v>0.30569204799940053</v>
      </c>
      <c r="AL652" s="47">
        <f t="shared" si="151"/>
        <v>5.9056920999864981E-2</v>
      </c>
      <c r="AM652" s="47">
        <f t="shared" si="152"/>
        <v>8.9790935000557903E-2</v>
      </c>
      <c r="AN652" s="47">
        <f t="shared" si="153"/>
        <v>6.9647488999180052E-2</v>
      </c>
      <c r="AO652" s="47">
        <f t="shared" si="154"/>
        <v>6.9952693998859949E-2</v>
      </c>
      <c r="AP652" s="47">
        <f t="shared" si="155"/>
        <v>4.9168319999809862E-2</v>
      </c>
      <c r="AQ652" s="47">
        <f t="shared" si="156"/>
        <v>7.9841295000730117E-2</v>
      </c>
      <c r="AR652" s="47"/>
      <c r="AS652" s="47"/>
      <c r="AT652" s="47"/>
      <c r="AU652" s="30"/>
      <c r="AV652" s="32"/>
      <c r="AW652" s="30"/>
      <c r="AX652" s="32"/>
      <c r="AY652" s="30"/>
      <c r="AZ652" s="32"/>
      <c r="BA652" s="30"/>
      <c r="BB652" s="32"/>
      <c r="BC652" s="30"/>
      <c r="BD652" s="32"/>
      <c r="BE652" s="30"/>
    </row>
    <row r="653" spans="1:57" x14ac:dyDescent="0.25">
      <c r="A653" s="8" t="s">
        <v>38</v>
      </c>
      <c r="B653">
        <v>6</v>
      </c>
      <c r="C653">
        <v>286</v>
      </c>
      <c r="D653" s="33">
        <v>0.50477643900012403</v>
      </c>
      <c r="E653" s="31">
        <v>0.57390508199932799</v>
      </c>
      <c r="F653" s="33">
        <v>1.0104379669992301</v>
      </c>
      <c r="G653" s="31">
        <v>1.09046238500013</v>
      </c>
      <c r="H653" s="33">
        <v>1.2540821009988501</v>
      </c>
      <c r="I653" s="31">
        <v>1.3334655879989401</v>
      </c>
      <c r="J653" s="33">
        <v>1.4762704099994099</v>
      </c>
      <c r="K653" s="31">
        <v>1.56603082699984</v>
      </c>
      <c r="L653" s="33">
        <v>1.6990691289993201</v>
      </c>
      <c r="M653" s="31">
        <v>1.76856401699842</v>
      </c>
      <c r="N653" s="33">
        <v>2.2663512889994299</v>
      </c>
      <c r="O653" s="31">
        <v>2.3055089270001101</v>
      </c>
      <c r="P653" s="33"/>
      <c r="Q653" s="31"/>
      <c r="R653" s="33"/>
      <c r="S653" s="31"/>
      <c r="T653" s="33"/>
      <c r="U653" s="31"/>
      <c r="V653" s="33"/>
      <c r="W653" s="31"/>
      <c r="X653" s="33"/>
      <c r="Y653" s="31"/>
      <c r="Z653" s="33"/>
      <c r="AA653" s="31"/>
      <c r="AB653" s="33"/>
      <c r="AC653" s="31"/>
      <c r="AD653" s="36">
        <f t="shared" si="167"/>
        <v>1.8007324879999862</v>
      </c>
      <c r="AE653" s="44">
        <f t="shared" si="162"/>
        <v>0.43653288499990206</v>
      </c>
      <c r="AF653" s="44">
        <f t="shared" si="163"/>
        <v>0.16361971599872005</v>
      </c>
      <c r="AG653" s="44">
        <f t="shared" si="164"/>
        <v>0.14280482200046984</v>
      </c>
      <c r="AH653" s="44">
        <f t="shared" si="165"/>
        <v>0.13303830199948008</v>
      </c>
      <c r="AI653" s="44">
        <f t="shared" si="166"/>
        <v>0.49778727200100992</v>
      </c>
      <c r="AJ653" s="46">
        <f>T692-S692</f>
        <v>0.37062201600020006</v>
      </c>
      <c r="AK653" s="46">
        <f>T515-S515</f>
        <v>0.2859148480001803</v>
      </c>
      <c r="AL653" s="47">
        <f t="shared" si="151"/>
        <v>6.912864299920396E-2</v>
      </c>
      <c r="AM653" s="47">
        <f t="shared" si="152"/>
        <v>8.0024418000899988E-2</v>
      </c>
      <c r="AN653" s="47">
        <f t="shared" si="153"/>
        <v>7.9383487000090014E-2</v>
      </c>
      <c r="AO653" s="47">
        <f t="shared" si="154"/>
        <v>8.9760417000430026E-2</v>
      </c>
      <c r="AP653" s="47">
        <f t="shared" si="155"/>
        <v>6.9494887999099975E-2</v>
      </c>
      <c r="AQ653" s="47">
        <f t="shared" si="156"/>
        <v>3.9157638000680173E-2</v>
      </c>
      <c r="AR653" s="47"/>
      <c r="AS653" s="47"/>
      <c r="AT653" s="47"/>
      <c r="AU653" s="31"/>
      <c r="AV653" s="33"/>
      <c r="AW653" s="31"/>
      <c r="AX653" s="33"/>
      <c r="AY653" s="31"/>
      <c r="AZ653" s="33"/>
      <c r="BA653" s="31"/>
      <c r="BB653" s="33"/>
      <c r="BC653" s="31"/>
      <c r="BD653" s="33"/>
      <c r="BE653" s="31"/>
    </row>
    <row r="654" spans="1:57" x14ac:dyDescent="0.25">
      <c r="A654" s="8" t="s">
        <v>38</v>
      </c>
      <c r="B654">
        <v>6</v>
      </c>
      <c r="C654">
        <v>287</v>
      </c>
      <c r="D654" s="32">
        <v>0.47453074899931302</v>
      </c>
      <c r="E654" s="30">
        <v>0.56447428600040395</v>
      </c>
      <c r="F654" s="32">
        <v>0.96065923999958602</v>
      </c>
      <c r="G654" s="30">
        <v>1.0500839309988801</v>
      </c>
      <c r="H654" s="32">
        <v>1.20399816899953</v>
      </c>
      <c r="I654" s="30">
        <v>1.26345185399986</v>
      </c>
      <c r="J654" s="32">
        <v>1.4265222039994101</v>
      </c>
      <c r="K654" s="30">
        <v>1.4759041659999601</v>
      </c>
      <c r="L654" s="32">
        <v>1.6289333129989201</v>
      </c>
      <c r="M654" s="30">
        <v>1.68872272299995</v>
      </c>
      <c r="N654" s="32">
        <v>2.5102701050000098</v>
      </c>
      <c r="O654" s="30">
        <v>2.58953151199966</v>
      </c>
      <c r="P654" s="32"/>
      <c r="Q654" s="30"/>
      <c r="R654" s="32"/>
      <c r="S654" s="30"/>
      <c r="T654" s="32"/>
      <c r="U654" s="30"/>
      <c r="V654" s="32"/>
      <c r="W654" s="30"/>
      <c r="X654" s="32"/>
      <c r="Y654" s="30"/>
      <c r="Z654" s="32"/>
      <c r="AA654" s="30"/>
      <c r="AB654" s="32"/>
      <c r="AC654" s="30"/>
      <c r="AD654" s="36">
        <f t="shared" si="167"/>
        <v>2.1150007630003471</v>
      </c>
      <c r="AE654" s="44">
        <f t="shared" si="162"/>
        <v>0.39618495399918208</v>
      </c>
      <c r="AF654" s="44">
        <f t="shared" si="163"/>
        <v>0.15391423800064996</v>
      </c>
      <c r="AG654" s="44">
        <f t="shared" si="164"/>
        <v>0.16307034999955006</v>
      </c>
      <c r="AH654" s="44">
        <f t="shared" si="165"/>
        <v>0.15302914699895998</v>
      </c>
      <c r="AI654" s="44">
        <f t="shared" si="166"/>
        <v>0.82154738200005983</v>
      </c>
      <c r="AJ654" s="46">
        <f>T693-S693</f>
        <v>0.40403691499978001</v>
      </c>
      <c r="AK654" s="46">
        <f>T516-S516</f>
        <v>0.29577292899921037</v>
      </c>
      <c r="AL654" s="47">
        <f t="shared" si="151"/>
        <v>8.9943537001090923E-2</v>
      </c>
      <c r="AM654" s="47">
        <f t="shared" si="152"/>
        <v>8.9424690999294065E-2</v>
      </c>
      <c r="AN654" s="47">
        <f t="shared" si="153"/>
        <v>5.9453685000329992E-2</v>
      </c>
      <c r="AO654" s="47">
        <f t="shared" si="154"/>
        <v>4.9381962000550006E-2</v>
      </c>
      <c r="AP654" s="47">
        <f t="shared" si="155"/>
        <v>5.9789410001029886E-2</v>
      </c>
      <c r="AQ654" s="47">
        <f t="shared" si="156"/>
        <v>7.926140699965023E-2</v>
      </c>
      <c r="AR654" s="47"/>
      <c r="AS654" s="47"/>
      <c r="AT654" s="47"/>
      <c r="AU654" s="30"/>
      <c r="AV654" s="32"/>
      <c r="AW654" s="30"/>
      <c r="AX654" s="32"/>
      <c r="AY654" s="30"/>
      <c r="AZ654" s="32"/>
      <c r="BA654" s="30"/>
      <c r="BB654" s="32"/>
      <c r="BC654" s="30"/>
      <c r="BD654" s="32"/>
      <c r="BE654" s="30"/>
    </row>
    <row r="655" spans="1:57" x14ac:dyDescent="0.25">
      <c r="A655" s="8" t="s">
        <v>38</v>
      </c>
      <c r="B655">
        <v>6</v>
      </c>
      <c r="C655">
        <v>288</v>
      </c>
      <c r="D655" s="33">
        <v>0.54478864699922203</v>
      </c>
      <c r="E655" s="31">
        <v>0.633786051999777</v>
      </c>
      <c r="F655" s="33">
        <v>1.00912559099924</v>
      </c>
      <c r="G655" s="31">
        <v>1.0895162529996001</v>
      </c>
      <c r="H655" s="33">
        <v>1.2428200819995201</v>
      </c>
      <c r="I655" s="31">
        <v>1.3023042889999401</v>
      </c>
      <c r="J655" s="33">
        <v>1.4563406079996599</v>
      </c>
      <c r="K655" s="31">
        <v>1.5150618039988299</v>
      </c>
      <c r="L655" s="33">
        <v>1.668335114</v>
      </c>
      <c r="M655" s="31">
        <v>1.72784983999918</v>
      </c>
      <c r="N655" s="33">
        <v>2.38742560699938</v>
      </c>
      <c r="O655" s="31">
        <v>2.4465740889991099</v>
      </c>
      <c r="P655" s="33"/>
      <c r="Q655" s="31"/>
      <c r="R655" s="33"/>
      <c r="S655" s="31"/>
      <c r="T655" s="33"/>
      <c r="U655" s="31"/>
      <c r="V655" s="33"/>
      <c r="W655" s="31"/>
      <c r="X655" s="33"/>
      <c r="Y655" s="31"/>
      <c r="Z655" s="33"/>
      <c r="AA655" s="31"/>
      <c r="AB655" s="33"/>
      <c r="AC655" s="31"/>
      <c r="AD655" s="36">
        <f t="shared" si="167"/>
        <v>1.9017854419998879</v>
      </c>
      <c r="AE655" s="44">
        <f t="shared" si="162"/>
        <v>0.37533953899946304</v>
      </c>
      <c r="AF655" s="44">
        <f t="shared" si="163"/>
        <v>0.15330382899992001</v>
      </c>
      <c r="AG655" s="44">
        <f t="shared" si="164"/>
        <v>0.15403631899971981</v>
      </c>
      <c r="AH655" s="44">
        <f t="shared" si="165"/>
        <v>0.15327331000117006</v>
      </c>
      <c r="AI655" s="44">
        <f t="shared" si="166"/>
        <v>0.65957576700020004</v>
      </c>
      <c r="AJ655" s="46">
        <f>T694-S694</f>
        <v>0.37958602700019028</v>
      </c>
      <c r="AK655" s="46">
        <f>T517-S517</f>
        <v>0.29620021499976978</v>
      </c>
      <c r="AL655" s="47">
        <f t="shared" si="151"/>
        <v>8.8997405000554974E-2</v>
      </c>
      <c r="AM655" s="47">
        <f t="shared" si="152"/>
        <v>8.0390662000360047E-2</v>
      </c>
      <c r="AN655" s="47">
        <f t="shared" si="153"/>
        <v>5.9484207000420009E-2</v>
      </c>
      <c r="AO655" s="47">
        <f t="shared" si="154"/>
        <v>5.8721195999170028E-2</v>
      </c>
      <c r="AP655" s="47">
        <f t="shared" si="155"/>
        <v>5.9514725999179952E-2</v>
      </c>
      <c r="AQ655" s="47">
        <f t="shared" si="156"/>
        <v>5.9148481999729885E-2</v>
      </c>
      <c r="AR655" s="47"/>
      <c r="AS655" s="47"/>
      <c r="AT655" s="47"/>
      <c r="AU655" s="31"/>
      <c r="AV655" s="33"/>
      <c r="AW655" s="31"/>
      <c r="AX655" s="33"/>
      <c r="AY655" s="31"/>
      <c r="AZ655" s="33"/>
      <c r="BA655" s="31"/>
      <c r="BB655" s="33"/>
      <c r="BC655" s="31"/>
      <c r="BD655" s="33"/>
      <c r="BE655" s="31"/>
    </row>
    <row r="656" spans="1:57" x14ac:dyDescent="0.25">
      <c r="A656" s="8" t="s">
        <v>38</v>
      </c>
      <c r="B656">
        <v>6</v>
      </c>
      <c r="C656">
        <v>289</v>
      </c>
      <c r="D656" s="32">
        <v>0.65743934099918899</v>
      </c>
      <c r="E656" s="30">
        <v>0.71634365899990304</v>
      </c>
      <c r="F656" s="32">
        <v>1.1229665789996901</v>
      </c>
      <c r="G656" s="30">
        <v>1.1927056299991801</v>
      </c>
      <c r="H656" s="32">
        <v>1.3558064999997399</v>
      </c>
      <c r="I656" s="30">
        <v>1.4254845100003799</v>
      </c>
      <c r="J656" s="32">
        <v>1.5685640169995101</v>
      </c>
      <c r="K656" s="30">
        <v>1.64773386199885</v>
      </c>
      <c r="L656" s="32">
        <v>1.7916068969989201</v>
      </c>
      <c r="M656" s="30">
        <v>1.86091866199967</v>
      </c>
      <c r="N656" s="32">
        <v>2.6522813979990998</v>
      </c>
      <c r="O656" s="30">
        <v>2.72150160199998</v>
      </c>
      <c r="P656" s="32"/>
      <c r="Q656" s="30"/>
      <c r="R656" s="32"/>
      <c r="S656" s="30"/>
      <c r="T656" s="32"/>
      <c r="U656" s="30"/>
      <c r="V656" s="32"/>
      <c r="W656" s="30"/>
      <c r="X656" s="32"/>
      <c r="Y656" s="30"/>
      <c r="Z656" s="32"/>
      <c r="AA656" s="30"/>
      <c r="AB656" s="32"/>
      <c r="AC656" s="30"/>
      <c r="AD656" s="36">
        <f t="shared" si="167"/>
        <v>2.064062261000791</v>
      </c>
      <c r="AE656" s="44">
        <f t="shared" si="162"/>
        <v>0.40662291999978706</v>
      </c>
      <c r="AF656" s="44">
        <f t="shared" si="163"/>
        <v>0.16310087000055984</v>
      </c>
      <c r="AG656" s="44">
        <f t="shared" si="164"/>
        <v>0.14307950699913019</v>
      </c>
      <c r="AH656" s="44">
        <f t="shared" si="165"/>
        <v>0.14387303500007009</v>
      </c>
      <c r="AI656" s="44">
        <f t="shared" si="166"/>
        <v>0.79136273599942974</v>
      </c>
      <c r="AJ656" s="46">
        <f>T695-S695</f>
        <v>0.29617883200035022</v>
      </c>
      <c r="AK656" s="46">
        <f>T518-S518</f>
        <v>0.25521135300004971</v>
      </c>
      <c r="AL656" s="47">
        <f t="shared" si="151"/>
        <v>5.8904318000714051E-2</v>
      </c>
      <c r="AM656" s="47">
        <f t="shared" si="152"/>
        <v>6.973905099948996E-2</v>
      </c>
      <c r="AN656" s="47">
        <f t="shared" si="153"/>
        <v>6.967801000064E-2</v>
      </c>
      <c r="AO656" s="47">
        <f t="shared" si="154"/>
        <v>7.9169844999339878E-2</v>
      </c>
      <c r="AP656" s="47">
        <f t="shared" si="155"/>
        <v>6.9311765000749981E-2</v>
      </c>
      <c r="AQ656" s="47">
        <f t="shared" si="156"/>
        <v>6.9220204000880248E-2</v>
      </c>
      <c r="AR656" s="47"/>
      <c r="AS656" s="47"/>
      <c r="AT656" s="47"/>
      <c r="AU656" s="30"/>
      <c r="AV656" s="32"/>
      <c r="AW656" s="30"/>
      <c r="AX656" s="32"/>
      <c r="AY656" s="30"/>
      <c r="AZ656" s="32"/>
      <c r="BA656" s="30"/>
      <c r="BB656" s="32"/>
      <c r="BC656" s="30"/>
      <c r="BD656" s="32"/>
      <c r="BE656" s="30"/>
    </row>
    <row r="657" spans="1:57" x14ac:dyDescent="0.25">
      <c r="A657" s="8" t="s">
        <v>38</v>
      </c>
      <c r="B657">
        <v>6</v>
      </c>
      <c r="C657">
        <v>290</v>
      </c>
      <c r="D657" s="33">
        <v>0.51579429400044297</v>
      </c>
      <c r="E657" s="31">
        <v>0.59542194399909898</v>
      </c>
      <c r="F657" s="33">
        <v>0.95046543599892097</v>
      </c>
      <c r="G657" s="31">
        <v>1.0499313290001699</v>
      </c>
      <c r="H657" s="33">
        <v>1.18501449799987</v>
      </c>
      <c r="I657" s="31">
        <v>1.2743171080000999</v>
      </c>
      <c r="J657" s="33">
        <v>1.4061345949994499</v>
      </c>
      <c r="K657" s="31">
        <v>1.4856401649994899</v>
      </c>
      <c r="L657" s="33">
        <v>1.61904471199886</v>
      </c>
      <c r="M657" s="31">
        <v>1.69848924100006</v>
      </c>
      <c r="N657" s="33">
        <v>2.27755226599947</v>
      </c>
      <c r="O657" s="31">
        <v>2.34622310399936</v>
      </c>
      <c r="P657" s="33"/>
      <c r="Q657" s="31"/>
      <c r="R657" s="33"/>
      <c r="S657" s="31"/>
      <c r="T657" s="33"/>
      <c r="U657" s="31"/>
      <c r="V657" s="33"/>
      <c r="W657" s="31"/>
      <c r="X657" s="33"/>
      <c r="Y657" s="31"/>
      <c r="Z657" s="33"/>
      <c r="AA657" s="31"/>
      <c r="AB657" s="33"/>
      <c r="AC657" s="31"/>
      <c r="AD657" s="36">
        <f t="shared" si="167"/>
        <v>1.830428809998917</v>
      </c>
      <c r="AE657" s="44">
        <f t="shared" si="162"/>
        <v>0.35504349199982199</v>
      </c>
      <c r="AF657" s="44">
        <f t="shared" si="163"/>
        <v>0.13508316899970008</v>
      </c>
      <c r="AG657" s="44">
        <f t="shared" si="164"/>
        <v>0.13181748699935003</v>
      </c>
      <c r="AH657" s="44">
        <f t="shared" si="165"/>
        <v>0.1334045469993701</v>
      </c>
      <c r="AI657" s="44">
        <f t="shared" si="166"/>
        <v>0.57906302499940998</v>
      </c>
      <c r="AJ657" s="46">
        <f>T696-S696</f>
        <v>0.35535113000014018</v>
      </c>
      <c r="AK657" s="46">
        <f>T519-S519</f>
        <v>0.26546619900000223</v>
      </c>
      <c r="AL657" s="47">
        <f t="shared" si="151"/>
        <v>7.9627649998656014E-2</v>
      </c>
      <c r="AM657" s="47">
        <f t="shared" si="152"/>
        <v>9.9465893001248973E-2</v>
      </c>
      <c r="AN657" s="47">
        <f t="shared" si="153"/>
        <v>8.9302610000229876E-2</v>
      </c>
      <c r="AO657" s="47">
        <f t="shared" si="154"/>
        <v>7.9505570000039993E-2</v>
      </c>
      <c r="AP657" s="47">
        <f t="shared" si="155"/>
        <v>7.9444529001200026E-2</v>
      </c>
      <c r="AQ657" s="47">
        <f t="shared" si="156"/>
        <v>6.8670837999889933E-2</v>
      </c>
      <c r="AR657" s="47"/>
      <c r="AS657" s="47"/>
      <c r="AT657" s="47"/>
      <c r="AU657" s="31"/>
      <c r="AV657" s="33"/>
      <c r="AW657" s="31"/>
      <c r="AX657" s="33"/>
      <c r="AY657" s="31"/>
      <c r="AZ657" s="33"/>
      <c r="BA657" s="31"/>
      <c r="BB657" s="33"/>
      <c r="BC657" s="31"/>
      <c r="BD657" s="33"/>
      <c r="BE657" s="31"/>
    </row>
    <row r="658" spans="1:57" x14ac:dyDescent="0.25">
      <c r="A658" s="8" t="s">
        <v>38</v>
      </c>
      <c r="B658">
        <v>6</v>
      </c>
      <c r="C658">
        <v>291</v>
      </c>
      <c r="D658" s="32">
        <v>0.54454448300020797</v>
      </c>
      <c r="E658" s="30">
        <v>0.61330688199995997</v>
      </c>
      <c r="F658" s="32">
        <v>1.0303067299992099</v>
      </c>
      <c r="G658" s="30">
        <v>1.0898214570006499</v>
      </c>
      <c r="H658" s="32">
        <v>1.2631466500006301</v>
      </c>
      <c r="I658" s="30">
        <v>1.33261101700009</v>
      </c>
      <c r="J658" s="32">
        <v>1.47572104400023</v>
      </c>
      <c r="K658" s="30">
        <v>1.5452464520003499</v>
      </c>
      <c r="L658" s="32">
        <v>1.6888142850002601</v>
      </c>
      <c r="M658" s="30">
        <v>1.75779032500031</v>
      </c>
      <c r="N658" s="32">
        <v>2.4398290860008198</v>
      </c>
      <c r="O658" s="30">
        <v>2.5279414020005699</v>
      </c>
      <c r="P658" s="32"/>
      <c r="Q658" s="30"/>
      <c r="R658" s="32"/>
      <c r="S658" s="30"/>
      <c r="T658" s="32"/>
      <c r="U658" s="30"/>
      <c r="V658" s="32"/>
      <c r="W658" s="30"/>
      <c r="X658" s="32"/>
      <c r="Y658" s="30"/>
      <c r="Z658" s="32"/>
      <c r="AA658" s="30"/>
      <c r="AB658" s="32"/>
      <c r="AC658" s="30"/>
      <c r="AD658" s="36">
        <f t="shared" si="167"/>
        <v>1.983396919000362</v>
      </c>
      <c r="AE658" s="44">
        <f t="shared" si="162"/>
        <v>0.41699984799924994</v>
      </c>
      <c r="AF658" s="44">
        <f t="shared" si="163"/>
        <v>0.17332519299998017</v>
      </c>
      <c r="AG658" s="44">
        <f t="shared" si="164"/>
        <v>0.14311002700013997</v>
      </c>
      <c r="AH658" s="44">
        <f t="shared" si="165"/>
        <v>0.14356783299991016</v>
      </c>
      <c r="AI658" s="44">
        <f t="shared" si="166"/>
        <v>0.68203876100050986</v>
      </c>
      <c r="AJ658" s="46">
        <f>T697-S697</f>
        <v>0.38593123700001986</v>
      </c>
      <c r="AK658" s="46">
        <f>T520-S520</f>
        <v>0.26488631199935986</v>
      </c>
      <c r="AL658" s="47">
        <f t="shared" si="151"/>
        <v>6.8762398999752006E-2</v>
      </c>
      <c r="AM658" s="47">
        <f t="shared" si="152"/>
        <v>5.9514727001440004E-2</v>
      </c>
      <c r="AN658" s="47">
        <f t="shared" si="153"/>
        <v>6.9464366999459903E-2</v>
      </c>
      <c r="AO658" s="47">
        <f t="shared" si="154"/>
        <v>6.952540800011997E-2</v>
      </c>
      <c r="AP658" s="47">
        <f t="shared" si="155"/>
        <v>6.8976040000049865E-2</v>
      </c>
      <c r="AQ658" s="47">
        <f t="shared" si="156"/>
        <v>8.8112315999750113E-2</v>
      </c>
      <c r="AR658" s="47"/>
      <c r="AS658" s="47"/>
      <c r="AT658" s="47"/>
      <c r="AU658" s="30"/>
      <c r="AV658" s="32"/>
      <c r="AW658" s="30"/>
      <c r="AX658" s="32"/>
      <c r="AY658" s="30"/>
      <c r="AZ658" s="32"/>
      <c r="BA658" s="30"/>
      <c r="BB658" s="32"/>
      <c r="BC658" s="30"/>
      <c r="BD658" s="32"/>
      <c r="BE658" s="30"/>
    </row>
    <row r="659" spans="1:57" x14ac:dyDescent="0.25">
      <c r="A659" s="8" t="s">
        <v>38</v>
      </c>
      <c r="B659">
        <v>6</v>
      </c>
      <c r="C659">
        <v>292</v>
      </c>
      <c r="D659" s="33">
        <v>0.52449260000139397</v>
      </c>
      <c r="E659" s="31">
        <v>0.61397833000046298</v>
      </c>
      <c r="F659" s="33">
        <v>1.1523882200017299</v>
      </c>
      <c r="G659" s="31">
        <v>1.2316191050012999</v>
      </c>
      <c r="H659" s="33">
        <v>1.3951777810016199</v>
      </c>
      <c r="I659" s="31">
        <v>1.46448954700099</v>
      </c>
      <c r="J659" s="33">
        <v>1.6179764990010801</v>
      </c>
      <c r="K659" s="31">
        <v>1.6777964290013101</v>
      </c>
      <c r="L659" s="33">
        <v>1.82084541400035</v>
      </c>
      <c r="M659" s="31">
        <v>1.8799633750004401</v>
      </c>
      <c r="N659" s="33">
        <v>2.4889974070010701</v>
      </c>
      <c r="O659" s="31">
        <v>2.58861590100059</v>
      </c>
      <c r="P659" s="33"/>
      <c r="Q659" s="31"/>
      <c r="R659" s="33"/>
      <c r="S659" s="31"/>
      <c r="T659" s="33"/>
      <c r="U659" s="31"/>
      <c r="V659" s="33"/>
      <c r="W659" s="31"/>
      <c r="X659" s="33"/>
      <c r="Y659" s="31"/>
      <c r="Z659" s="33"/>
      <c r="AA659" s="31"/>
      <c r="AB659" s="33"/>
      <c r="AC659" s="31"/>
      <c r="AD659" s="36">
        <f t="shared" si="167"/>
        <v>2.0641233009991962</v>
      </c>
      <c r="AE659" s="44">
        <f t="shared" si="162"/>
        <v>0.53840989000126693</v>
      </c>
      <c r="AF659" s="44">
        <f t="shared" si="163"/>
        <v>0.16355867600032004</v>
      </c>
      <c r="AG659" s="44">
        <f t="shared" si="164"/>
        <v>0.1534869520000901</v>
      </c>
      <c r="AH659" s="44">
        <f t="shared" si="165"/>
        <v>0.14304898499903995</v>
      </c>
      <c r="AI659" s="44">
        <f t="shared" si="166"/>
        <v>0.60903403200063</v>
      </c>
      <c r="AJ659" s="46">
        <f>T698-S698</f>
        <v>0.32094117799988986</v>
      </c>
      <c r="AK659" s="46">
        <f>T521-S521</f>
        <v>0.27547688000049986</v>
      </c>
      <c r="AL659" s="47">
        <f t="shared" si="151"/>
        <v>8.9485729999069008E-2</v>
      </c>
      <c r="AM659" s="47">
        <f t="shared" si="152"/>
        <v>7.9230884999569984E-2</v>
      </c>
      <c r="AN659" s="47">
        <f t="shared" si="153"/>
        <v>6.9311765999370056E-2</v>
      </c>
      <c r="AO659" s="47">
        <f t="shared" si="154"/>
        <v>5.9819930000230004E-2</v>
      </c>
      <c r="AP659" s="47">
        <f t="shared" si="155"/>
        <v>5.9117961000090036E-2</v>
      </c>
      <c r="AQ659" s="47">
        <f t="shared" si="156"/>
        <v>9.9618493999519941E-2</v>
      </c>
      <c r="AR659" s="47"/>
      <c r="AS659" s="47"/>
      <c r="AT659" s="47"/>
      <c r="AU659" s="31"/>
      <c r="AV659" s="33"/>
      <c r="AW659" s="31"/>
      <c r="AX659" s="33"/>
      <c r="AY659" s="31"/>
      <c r="AZ659" s="33"/>
      <c r="BA659" s="31"/>
      <c r="BB659" s="33"/>
      <c r="BC659" s="31"/>
      <c r="BD659" s="33"/>
      <c r="BE659" s="31"/>
    </row>
    <row r="660" spans="1:57" x14ac:dyDescent="0.25">
      <c r="A660" s="8" t="s">
        <v>38</v>
      </c>
      <c r="B660">
        <v>6</v>
      </c>
      <c r="C660">
        <v>293</v>
      </c>
      <c r="D660" s="32">
        <v>0.62804822200086996</v>
      </c>
      <c r="E660" s="30">
        <v>0.67700289999993402</v>
      </c>
      <c r="F660" s="32">
        <v>1.13444224100021</v>
      </c>
      <c r="G660" s="30">
        <v>1.21394781100025</v>
      </c>
      <c r="H660" s="32">
        <v>1.37741492400164</v>
      </c>
      <c r="I660" s="30">
        <v>1.44712345500011</v>
      </c>
      <c r="J660" s="32">
        <v>1.6000610400005799</v>
      </c>
      <c r="K660" s="30">
        <v>1.6495650850010799</v>
      </c>
      <c r="L660" s="32">
        <v>1.8025331910011999</v>
      </c>
      <c r="M660" s="30">
        <v>1.86201739700118</v>
      </c>
      <c r="N660" s="32">
        <v>2.5234549060005498</v>
      </c>
      <c r="O660" s="30">
        <v>2.59108805200048</v>
      </c>
      <c r="P660" s="32"/>
      <c r="Q660" s="30"/>
      <c r="R660" s="32"/>
      <c r="S660" s="30"/>
      <c r="T660" s="32"/>
      <c r="U660" s="30"/>
      <c r="V660" s="32"/>
      <c r="W660" s="30"/>
      <c r="X660" s="32"/>
      <c r="Y660" s="30"/>
      <c r="Z660" s="32"/>
      <c r="AA660" s="30"/>
      <c r="AB660" s="32"/>
      <c r="AC660" s="30"/>
      <c r="AD660" s="36">
        <f t="shared" si="167"/>
        <v>1.9630398299996101</v>
      </c>
      <c r="AE660" s="44">
        <f t="shared" si="162"/>
        <v>0.45743934100027595</v>
      </c>
      <c r="AF660" s="44">
        <f t="shared" si="163"/>
        <v>0.16346711300139005</v>
      </c>
      <c r="AG660" s="44">
        <f t="shared" si="164"/>
        <v>0.15293758500046994</v>
      </c>
      <c r="AH660" s="44">
        <f t="shared" si="165"/>
        <v>0.15296810600012001</v>
      </c>
      <c r="AI660" s="44">
        <f t="shared" si="166"/>
        <v>0.66143750899936982</v>
      </c>
      <c r="AJ660" s="46">
        <f>T699-S699</f>
        <v>0.40513925899995007</v>
      </c>
      <c r="AK660" s="46">
        <f>T522-S522</f>
        <v>0.26516099499894974</v>
      </c>
      <c r="AL660" s="47">
        <f t="shared" si="151"/>
        <v>4.8954677999064056E-2</v>
      </c>
      <c r="AM660" s="47">
        <f t="shared" si="152"/>
        <v>7.9505570000039993E-2</v>
      </c>
      <c r="AN660" s="47">
        <f t="shared" si="153"/>
        <v>6.9708530998469964E-2</v>
      </c>
      <c r="AO660" s="47">
        <f t="shared" si="154"/>
        <v>4.9504045000499985E-2</v>
      </c>
      <c r="AP660" s="47">
        <f t="shared" si="155"/>
        <v>5.9484205999980055E-2</v>
      </c>
      <c r="AQ660" s="47">
        <f t="shared" si="156"/>
        <v>6.76331459999302E-2</v>
      </c>
      <c r="AR660" s="47"/>
      <c r="AS660" s="47"/>
      <c r="AT660" s="47"/>
      <c r="AU660" s="30"/>
      <c r="AV660" s="32"/>
      <c r="AW660" s="30"/>
      <c r="AX660" s="32"/>
      <c r="AY660" s="30"/>
      <c r="AZ660" s="32"/>
      <c r="BA660" s="30"/>
      <c r="BB660" s="32"/>
      <c r="BC660" s="30"/>
      <c r="BD660" s="32"/>
      <c r="BE660" s="30"/>
    </row>
    <row r="661" spans="1:57" x14ac:dyDescent="0.25">
      <c r="A661" s="8" t="s">
        <v>38</v>
      </c>
      <c r="B661">
        <v>6</v>
      </c>
      <c r="C661">
        <v>294</v>
      </c>
      <c r="D661" s="33">
        <v>0.69708530400021096</v>
      </c>
      <c r="E661" s="31">
        <v>0.76642759200149102</v>
      </c>
      <c r="F661" s="33">
        <v>1.2537768960009901</v>
      </c>
      <c r="G661" s="31">
        <v>1.3329162219997599</v>
      </c>
      <c r="H661" s="33">
        <v>1.4764230130003799</v>
      </c>
      <c r="I661" s="31">
        <v>1.5562337850005801</v>
      </c>
      <c r="J661" s="33">
        <v>1.69909965000078</v>
      </c>
      <c r="K661" s="31">
        <v>1.7584922940004599</v>
      </c>
      <c r="L661" s="33">
        <v>1.8914695570001601</v>
      </c>
      <c r="M661" s="31">
        <v>1.96203265700023</v>
      </c>
      <c r="N661" s="33">
        <v>2.5703036780014301</v>
      </c>
      <c r="O661" s="31">
        <v>2.6500228900003999</v>
      </c>
      <c r="P661" s="33"/>
      <c r="Q661" s="31"/>
      <c r="R661" s="33"/>
      <c r="S661" s="31"/>
      <c r="T661" s="33"/>
      <c r="U661" s="31"/>
      <c r="V661" s="33"/>
      <c r="W661" s="31"/>
      <c r="X661" s="33"/>
      <c r="Y661" s="31"/>
      <c r="Z661" s="33"/>
      <c r="AA661" s="31"/>
      <c r="AB661" s="33"/>
      <c r="AC661" s="31"/>
      <c r="AD661" s="36">
        <f t="shared" si="167"/>
        <v>1.952937586000189</v>
      </c>
      <c r="AE661" s="44">
        <f t="shared" si="162"/>
        <v>0.48734930399949905</v>
      </c>
      <c r="AF661" s="44">
        <f t="shared" si="163"/>
        <v>0.14350679100062003</v>
      </c>
      <c r="AG661" s="44">
        <f t="shared" si="164"/>
        <v>0.14286586500019993</v>
      </c>
      <c r="AH661" s="44">
        <f t="shared" si="165"/>
        <v>0.13297726299970014</v>
      </c>
      <c r="AI661" s="44">
        <f t="shared" si="166"/>
        <v>0.60827102100120012</v>
      </c>
      <c r="AJ661" s="46">
        <f>T700-S700</f>
        <v>0.45229072199981957</v>
      </c>
      <c r="AK661" s="46">
        <f>T523-S523</f>
        <v>0.26509995400010977</v>
      </c>
      <c r="AL661" s="47">
        <f t="shared" si="151"/>
        <v>6.9342288001280061E-2</v>
      </c>
      <c r="AM661" s="47">
        <f t="shared" si="152"/>
        <v>7.9139325998769827E-2</v>
      </c>
      <c r="AN661" s="47">
        <f t="shared" si="153"/>
        <v>7.9810772000200148E-2</v>
      </c>
      <c r="AO661" s="47">
        <f t="shared" si="154"/>
        <v>5.9392643999679917E-2</v>
      </c>
      <c r="AP661" s="47">
        <f t="shared" si="155"/>
        <v>7.0563100000069934E-2</v>
      </c>
      <c r="AQ661" s="47">
        <f t="shared" si="156"/>
        <v>7.9719211998969808E-2</v>
      </c>
      <c r="AR661" s="47"/>
      <c r="AS661" s="47"/>
      <c r="AT661" s="47"/>
      <c r="AU661" s="31"/>
      <c r="AV661" s="33"/>
      <c r="AW661" s="31"/>
      <c r="AX661" s="33"/>
      <c r="AY661" s="31"/>
      <c r="AZ661" s="33"/>
      <c r="BA661" s="31"/>
      <c r="BB661" s="33"/>
      <c r="BC661" s="31"/>
      <c r="BD661" s="33"/>
      <c r="BE661" s="31"/>
    </row>
    <row r="662" spans="1:57" x14ac:dyDescent="0.25">
      <c r="A662" s="8" t="s">
        <v>38</v>
      </c>
      <c r="B662">
        <v>6</v>
      </c>
      <c r="C662">
        <v>295</v>
      </c>
      <c r="D662" s="32">
        <v>0.50389134800025204</v>
      </c>
      <c r="E662" s="30">
        <v>0.58348847900015199</v>
      </c>
      <c r="F662" s="32">
        <v>1.21315428100024</v>
      </c>
      <c r="G662" s="30">
        <v>1.27193651699963</v>
      </c>
      <c r="H662" s="32">
        <v>1.4252708690000799</v>
      </c>
      <c r="I662" s="30">
        <v>1.4864947360001599</v>
      </c>
      <c r="J662" s="32">
        <v>1.61773233699932</v>
      </c>
      <c r="K662" s="30">
        <v>1.68731878499966</v>
      </c>
      <c r="L662" s="32">
        <v>1.8227987190002699</v>
      </c>
      <c r="M662" s="30">
        <v>1.8795666099995201</v>
      </c>
      <c r="N662" s="32">
        <v>2.6508469399996102</v>
      </c>
      <c r="O662" s="30">
        <v>2.70001526099986</v>
      </c>
      <c r="P662" s="32"/>
      <c r="Q662" s="30"/>
      <c r="R662" s="32"/>
      <c r="S662" s="30"/>
      <c r="T662" s="32"/>
      <c r="U662" s="30"/>
      <c r="V662" s="32"/>
      <c r="W662" s="30"/>
      <c r="X662" s="32"/>
      <c r="Y662" s="30"/>
      <c r="Z662" s="32"/>
      <c r="AA662" s="30"/>
      <c r="AB662" s="32"/>
      <c r="AC662" s="30"/>
      <c r="AD662" s="36">
        <f t="shared" si="167"/>
        <v>2.196123912999608</v>
      </c>
      <c r="AE662" s="44">
        <f t="shared" si="162"/>
        <v>0.62966580200008804</v>
      </c>
      <c r="AF662" s="44">
        <f t="shared" si="163"/>
        <v>0.15333435200044998</v>
      </c>
      <c r="AG662" s="44">
        <f t="shared" si="164"/>
        <v>0.13123760099916004</v>
      </c>
      <c r="AH662" s="44">
        <f t="shared" si="165"/>
        <v>0.13547993400060987</v>
      </c>
      <c r="AI662" s="44">
        <f t="shared" si="166"/>
        <v>0.77128033000009011</v>
      </c>
      <c r="AJ662" s="46">
        <f>T701-S701</f>
        <v>0.38413493400002974</v>
      </c>
      <c r="AK662" s="30"/>
      <c r="AL662" s="47">
        <f t="shared" si="151"/>
        <v>7.9597130999899957E-2</v>
      </c>
      <c r="AM662" s="47">
        <f t="shared" si="152"/>
        <v>5.878223599938992E-2</v>
      </c>
      <c r="AN662" s="47">
        <f t="shared" si="153"/>
        <v>6.1223867000079979E-2</v>
      </c>
      <c r="AO662" s="47">
        <f t="shared" si="154"/>
        <v>6.9586448000340084E-2</v>
      </c>
      <c r="AP662" s="47">
        <f t="shared" si="155"/>
        <v>5.676789099925017E-2</v>
      </c>
      <c r="AQ662" s="47">
        <f t="shared" si="156"/>
        <v>4.9168321000249815E-2</v>
      </c>
      <c r="AR662" s="47"/>
      <c r="AS662" s="47"/>
      <c r="AT662" s="47"/>
      <c r="AU662" s="30"/>
      <c r="AV662" s="32"/>
      <c r="AW662" s="30"/>
      <c r="AX662" s="32"/>
      <c r="AY662" s="30"/>
      <c r="AZ662" s="32"/>
      <c r="BA662" s="30"/>
      <c r="BB662" s="32"/>
      <c r="BC662" s="30"/>
      <c r="BD662" s="32"/>
      <c r="BE662" s="30"/>
    </row>
    <row r="663" spans="1:57" s="2" customFormat="1" x14ac:dyDescent="0.25">
      <c r="A663" s="10" t="s">
        <v>38</v>
      </c>
      <c r="B663" s="2">
        <v>6</v>
      </c>
      <c r="C663" s="2">
        <v>296</v>
      </c>
      <c r="D663" s="33">
        <v>31.9692659819993</v>
      </c>
      <c r="E663" s="31">
        <v>32.055638633999401</v>
      </c>
      <c r="F663" s="33">
        <v>32.5534259070009</v>
      </c>
      <c r="G663" s="31">
        <v>32.622737674000703</v>
      </c>
      <c r="H663" s="33">
        <v>32.786082705000801</v>
      </c>
      <c r="I663" s="31">
        <v>32.865618795000003</v>
      </c>
      <c r="J663" s="33">
        <v>33.008820384000501</v>
      </c>
      <c r="K663" s="31">
        <v>33.068365629000198</v>
      </c>
      <c r="L663" s="33">
        <v>33.201373412000898</v>
      </c>
      <c r="M663" s="31">
        <v>33.260613455000502</v>
      </c>
      <c r="N663" s="33">
        <v>33.9101174999996</v>
      </c>
      <c r="O663" s="31">
        <v>33.979581866000402</v>
      </c>
      <c r="P663" s="33"/>
      <c r="Q663" s="31"/>
      <c r="R663" s="33"/>
      <c r="S663" s="31"/>
      <c r="T663" s="33"/>
      <c r="U663" s="31"/>
      <c r="V663" s="33"/>
      <c r="W663" s="31"/>
      <c r="X663" s="33"/>
      <c r="Y663" s="31"/>
      <c r="Z663" s="33"/>
      <c r="AA663" s="31"/>
      <c r="AB663" s="33"/>
      <c r="AC663" s="31"/>
      <c r="AD663" s="36">
        <f t="shared" si="167"/>
        <v>2.0103158840011019</v>
      </c>
      <c r="AE663" s="44">
        <f t="shared" si="162"/>
        <v>0.49778727300149939</v>
      </c>
      <c r="AF663" s="44">
        <f t="shared" si="163"/>
        <v>0.16334503100009812</v>
      </c>
      <c r="AG663" s="44">
        <f t="shared" si="164"/>
        <v>0.14320158900049762</v>
      </c>
      <c r="AH663" s="44">
        <f t="shared" si="165"/>
        <v>0.13300778300069993</v>
      </c>
      <c r="AI663" s="44">
        <f t="shared" si="166"/>
        <v>0.64950404499909808</v>
      </c>
      <c r="AJ663" s="46">
        <f>T702-S702</f>
        <v>0.38077066300001983</v>
      </c>
      <c r="AK663" s="31"/>
      <c r="AL663" s="47">
        <f t="shared" si="151"/>
        <v>8.6372652000100913E-2</v>
      </c>
      <c r="AM663" s="47">
        <f t="shared" si="152"/>
        <v>6.9311766999803126E-2</v>
      </c>
      <c r="AN663" s="47">
        <f t="shared" si="153"/>
        <v>7.953608999920192E-2</v>
      </c>
      <c r="AO663" s="47">
        <f t="shared" si="154"/>
        <v>5.9545244999696934E-2</v>
      </c>
      <c r="AP663" s="47">
        <f t="shared" si="155"/>
        <v>5.9240042999604725E-2</v>
      </c>
      <c r="AQ663" s="47">
        <f t="shared" si="156"/>
        <v>6.9464366000801192E-2</v>
      </c>
      <c r="AR663" s="47"/>
      <c r="AS663" s="47"/>
      <c r="AT663" s="47"/>
      <c r="AU663" s="31"/>
      <c r="AV663" s="33"/>
      <c r="AW663" s="31"/>
      <c r="AX663" s="33"/>
      <c r="AY663" s="31"/>
      <c r="AZ663" s="33"/>
      <c r="BA663" s="31"/>
      <c r="BB663" s="33"/>
      <c r="BC663" s="31"/>
      <c r="BD663" s="33"/>
      <c r="BE663" s="31"/>
    </row>
    <row r="664" spans="1:57" s="2" customFormat="1" x14ac:dyDescent="0.25">
      <c r="A664" s="10" t="s">
        <v>38</v>
      </c>
      <c r="B664" s="2">
        <v>6</v>
      </c>
      <c r="C664" s="2">
        <v>297</v>
      </c>
      <c r="D664" s="32">
        <v>0.70694338400062395</v>
      </c>
      <c r="E664" s="30">
        <v>0.80622615600077496</v>
      </c>
      <c r="F664" s="32">
        <v>1.18260338599975</v>
      </c>
      <c r="G664" s="30">
        <v>1.2625057219993301</v>
      </c>
      <c r="H664" s="32">
        <v>1.4055241869991699</v>
      </c>
      <c r="I664" s="30">
        <v>1.46503891199972</v>
      </c>
      <c r="J664" s="32">
        <v>1.6181290999993501</v>
      </c>
      <c r="K664" s="30">
        <v>1.6782237139996099</v>
      </c>
      <c r="L664" s="32">
        <v>1.8104074450002301</v>
      </c>
      <c r="M664" s="30">
        <v>1.86937280600068</v>
      </c>
      <c r="N664" s="32">
        <v>2.5902640009990101</v>
      </c>
      <c r="O664" s="30">
        <v>2.6700137329989899</v>
      </c>
      <c r="P664" s="32"/>
      <c r="Q664" s="30"/>
      <c r="R664" s="32"/>
      <c r="S664" s="30"/>
      <c r="T664" s="32"/>
      <c r="U664" s="30"/>
      <c r="V664" s="32"/>
      <c r="W664" s="30"/>
      <c r="X664" s="32"/>
      <c r="Y664" s="30"/>
      <c r="Z664" s="32"/>
      <c r="AA664" s="30"/>
      <c r="AB664" s="32"/>
      <c r="AC664" s="30"/>
      <c r="AD664" s="36">
        <f t="shared" si="167"/>
        <v>1.9630703489983659</v>
      </c>
      <c r="AE664" s="44">
        <f t="shared" si="162"/>
        <v>0.37637722999897505</v>
      </c>
      <c r="AF664" s="44">
        <f t="shared" si="163"/>
        <v>0.14301846499983983</v>
      </c>
      <c r="AG664" s="44">
        <f t="shared" si="164"/>
        <v>0.15309018799963003</v>
      </c>
      <c r="AH664" s="44">
        <f t="shared" si="165"/>
        <v>0.1321837310006202</v>
      </c>
      <c r="AI664" s="44">
        <f t="shared" si="166"/>
        <v>0.7208911949983301</v>
      </c>
      <c r="AJ664" s="46">
        <f>T703-S703</f>
        <v>0.45596733699994019</v>
      </c>
      <c r="AK664" s="30"/>
      <c r="AL664" s="47">
        <f t="shared" si="151"/>
        <v>9.9282772000151009E-2</v>
      </c>
      <c r="AM664" s="47">
        <f t="shared" si="152"/>
        <v>7.9902335999580076E-2</v>
      </c>
      <c r="AN664" s="47">
        <f t="shared" si="153"/>
        <v>5.9514725000550106E-2</v>
      </c>
      <c r="AO664" s="47">
        <f t="shared" si="154"/>
        <v>6.0094614000259838E-2</v>
      </c>
      <c r="AP664" s="47">
        <f t="shared" si="155"/>
        <v>5.8965361000449912E-2</v>
      </c>
      <c r="AQ664" s="47">
        <f t="shared" si="156"/>
        <v>7.9749731999979812E-2</v>
      </c>
      <c r="AR664" s="47"/>
      <c r="AS664" s="47"/>
      <c r="AT664" s="47"/>
      <c r="AU664" s="30"/>
      <c r="AV664" s="32"/>
      <c r="AW664" s="30"/>
      <c r="AX664" s="32"/>
      <c r="AY664" s="30"/>
      <c r="AZ664" s="32"/>
      <c r="BA664" s="30"/>
      <c r="BB664" s="32"/>
      <c r="BC664" s="30"/>
      <c r="BD664" s="32"/>
      <c r="BE664" s="30"/>
    </row>
    <row r="665" spans="1:57" s="2" customFormat="1" x14ac:dyDescent="0.25">
      <c r="A665" s="10" t="s">
        <v>38</v>
      </c>
      <c r="B665" s="2">
        <v>6</v>
      </c>
      <c r="C665" s="2">
        <v>298</v>
      </c>
      <c r="D665" s="33">
        <v>0.78382420299931199</v>
      </c>
      <c r="E665" s="31">
        <v>0.88414466699941796</v>
      </c>
      <c r="F665" s="33">
        <v>1.32192888799909</v>
      </c>
      <c r="G665" s="31">
        <v>1.3810468489991701</v>
      </c>
      <c r="H665" s="33">
        <v>1.53398443399964</v>
      </c>
      <c r="I665" s="31">
        <v>1.5848313759997801</v>
      </c>
      <c r="J665" s="33">
        <v>1.72644590299933</v>
      </c>
      <c r="K665" s="31">
        <v>1.7859606279998801</v>
      </c>
      <c r="L665" s="33">
        <v>1.9088966879989999</v>
      </c>
      <c r="M665" s="31">
        <v>1.9682588129999199</v>
      </c>
      <c r="N665" s="33">
        <v>2.7393560199998301</v>
      </c>
      <c r="O665" s="31">
        <v>2.8090950709993101</v>
      </c>
      <c r="P665" s="33"/>
      <c r="Q665" s="31"/>
      <c r="R665" s="33"/>
      <c r="S665" s="31"/>
      <c r="T665" s="33"/>
      <c r="U665" s="31"/>
      <c r="V665" s="33"/>
      <c r="W665" s="31"/>
      <c r="X665" s="33"/>
      <c r="Y665" s="31"/>
      <c r="Z665" s="33"/>
      <c r="AA665" s="31"/>
      <c r="AB665" s="33"/>
      <c r="AC665" s="31"/>
      <c r="AD665" s="36">
        <f t="shared" si="167"/>
        <v>2.025270867999998</v>
      </c>
      <c r="AE665" s="44">
        <f t="shared" si="162"/>
        <v>0.43778422099967207</v>
      </c>
      <c r="AF665" s="44">
        <f t="shared" si="163"/>
        <v>0.15293758500046994</v>
      </c>
      <c r="AG665" s="44">
        <f t="shared" si="164"/>
        <v>0.14161452699954991</v>
      </c>
      <c r="AH665" s="44">
        <f t="shared" si="165"/>
        <v>0.12293605999911983</v>
      </c>
      <c r="AI665" s="44">
        <f t="shared" si="166"/>
        <v>0.77109720699991025</v>
      </c>
      <c r="AJ665" s="46">
        <f>T704-S704</f>
        <v>0.36151196300034005</v>
      </c>
      <c r="AK665" s="31"/>
      <c r="AL665" s="47">
        <f t="shared" si="151"/>
        <v>0.10032046400010597</v>
      </c>
      <c r="AM665" s="47">
        <f t="shared" si="152"/>
        <v>5.9117961000080044E-2</v>
      </c>
      <c r="AN665" s="47">
        <f t="shared" si="153"/>
        <v>5.0846942000140061E-2</v>
      </c>
      <c r="AO665" s="47">
        <f t="shared" si="154"/>
        <v>5.9514725000550106E-2</v>
      </c>
      <c r="AP665" s="47">
        <f t="shared" si="155"/>
        <v>5.9362125000919974E-2</v>
      </c>
      <c r="AQ665" s="47">
        <f t="shared" si="156"/>
        <v>6.9739050999479968E-2</v>
      </c>
      <c r="AR665" s="47"/>
      <c r="AS665" s="47"/>
      <c r="AT665" s="47"/>
      <c r="AU665" s="31"/>
      <c r="AV665" s="33"/>
      <c r="AW665" s="31"/>
      <c r="AX665" s="33"/>
      <c r="AY665" s="31"/>
      <c r="AZ665" s="33"/>
      <c r="BA665" s="31"/>
      <c r="BB665" s="33"/>
      <c r="BC665" s="31"/>
      <c r="BD665" s="33"/>
      <c r="BE665" s="31"/>
    </row>
    <row r="666" spans="1:57" s="2" customFormat="1" x14ac:dyDescent="0.25">
      <c r="A666" s="10" t="s">
        <v>38</v>
      </c>
      <c r="B666" s="2">
        <v>6</v>
      </c>
      <c r="C666" s="2">
        <v>299</v>
      </c>
      <c r="D666" s="32">
        <v>0.65786662599930401</v>
      </c>
      <c r="E666" s="30">
        <v>0.75751564099846203</v>
      </c>
      <c r="F666" s="32">
        <v>1.3761635879982299</v>
      </c>
      <c r="G666" s="30">
        <v>1.47608728799968</v>
      </c>
      <c r="H666" s="32">
        <v>1.63943231999837</v>
      </c>
      <c r="I666" s="30">
        <v>1.70926293199954</v>
      </c>
      <c r="J666" s="32">
        <v>1.8518541129997099</v>
      </c>
      <c r="K666" s="30">
        <v>1.9121928879994801</v>
      </c>
      <c r="L666" s="32">
        <v>2.03448801999911</v>
      </c>
      <c r="M666" s="30">
        <v>2.0938806639987799</v>
      </c>
      <c r="N666" s="32">
        <v>2.91561116999946</v>
      </c>
      <c r="O666" s="30">
        <v>2.9850450159992699</v>
      </c>
      <c r="P666" s="32"/>
      <c r="Q666" s="30"/>
      <c r="R666" s="32"/>
      <c r="S666" s="30"/>
      <c r="T666" s="32"/>
      <c r="U666" s="30"/>
      <c r="V666" s="32"/>
      <c r="W666" s="30"/>
      <c r="X666" s="32"/>
      <c r="Y666" s="30"/>
      <c r="Z666" s="32"/>
      <c r="AA666" s="30"/>
      <c r="AB666" s="32"/>
      <c r="AC666" s="30"/>
      <c r="AD666" s="36">
        <f t="shared" si="167"/>
        <v>2.3271783899999656</v>
      </c>
      <c r="AE666" s="44">
        <f t="shared" si="162"/>
        <v>0.61864794699976788</v>
      </c>
      <c r="AF666" s="44">
        <f t="shared" si="163"/>
        <v>0.16334503199868999</v>
      </c>
      <c r="AG666" s="44">
        <f t="shared" si="164"/>
        <v>0.14259118100016988</v>
      </c>
      <c r="AH666" s="44">
        <f t="shared" si="165"/>
        <v>0.12229513199962994</v>
      </c>
      <c r="AI666" s="44">
        <f t="shared" si="166"/>
        <v>0.82173050600068009</v>
      </c>
      <c r="AJ666" s="46">
        <f>T705-S705</f>
        <v>0.39367764400003002</v>
      </c>
      <c r="AK666" s="30"/>
      <c r="AL666" s="47">
        <f t="shared" si="151"/>
        <v>9.9649014999158014E-2</v>
      </c>
      <c r="AM666" s="47">
        <f t="shared" si="152"/>
        <v>9.9923700001450122E-2</v>
      </c>
      <c r="AN666" s="47">
        <f t="shared" si="153"/>
        <v>6.9830612001170023E-2</v>
      </c>
      <c r="AO666" s="47">
        <f t="shared" si="154"/>
        <v>6.0338774999770139E-2</v>
      </c>
      <c r="AP666" s="47">
        <f t="shared" si="155"/>
        <v>5.9392643999669925E-2</v>
      </c>
      <c r="AQ666" s="47">
        <f t="shared" si="156"/>
        <v>6.943384599980984E-2</v>
      </c>
      <c r="AR666" s="47"/>
      <c r="AS666" s="47"/>
      <c r="AT666" s="47"/>
      <c r="AU666" s="30"/>
      <c r="AV666" s="32"/>
      <c r="AW666" s="30"/>
      <c r="AX666" s="32"/>
      <c r="AY666" s="30"/>
      <c r="AZ666" s="32"/>
      <c r="BA666" s="30"/>
      <c r="BB666" s="32"/>
      <c r="BC666" s="30"/>
      <c r="BD666" s="32"/>
      <c r="BE666" s="30"/>
    </row>
    <row r="667" spans="1:57" s="2" customFormat="1" x14ac:dyDescent="0.25">
      <c r="A667" s="10" t="s">
        <v>38</v>
      </c>
      <c r="B667" s="2">
        <v>6</v>
      </c>
      <c r="C667" s="2">
        <v>300</v>
      </c>
      <c r="D667" s="33">
        <v>0.63702121099959097</v>
      </c>
      <c r="E667" s="31">
        <v>0.72659850399941195</v>
      </c>
      <c r="F667" s="33">
        <v>1.2142835340000599</v>
      </c>
      <c r="G667" s="31">
        <v>1.2937280620008</v>
      </c>
      <c r="H667" s="33">
        <v>1.45695101300043</v>
      </c>
      <c r="I667" s="31">
        <v>1.49580344800051</v>
      </c>
      <c r="J667" s="33">
        <v>1.64944300199931</v>
      </c>
      <c r="K667" s="31">
        <v>1.7088356460008001</v>
      </c>
      <c r="L667" s="33">
        <v>1.8529223250006901</v>
      </c>
      <c r="M667" s="31">
        <v>1.90144971699919</v>
      </c>
      <c r="N667" s="33">
        <v>2.77393560000018</v>
      </c>
      <c r="O667" s="31">
        <v>2.8541431409994402</v>
      </c>
      <c r="P667" s="33"/>
      <c r="Q667" s="31"/>
      <c r="R667" s="33"/>
      <c r="S667" s="31"/>
      <c r="T667" s="33"/>
      <c r="U667" s="31"/>
      <c r="V667" s="33"/>
      <c r="W667" s="31"/>
      <c r="X667" s="33"/>
      <c r="Y667" s="31"/>
      <c r="Z667" s="33"/>
      <c r="AA667" s="31"/>
      <c r="AB667" s="33"/>
      <c r="AC667" s="31"/>
      <c r="AD667" s="36">
        <f t="shared" si="167"/>
        <v>2.2171219299998493</v>
      </c>
      <c r="AE667" s="44">
        <f t="shared" si="162"/>
        <v>0.487685030000648</v>
      </c>
      <c r="AF667" s="44">
        <f t="shared" si="163"/>
        <v>0.16322295099962991</v>
      </c>
      <c r="AG667" s="44">
        <f t="shared" si="164"/>
        <v>0.15363955399880003</v>
      </c>
      <c r="AH667" s="44">
        <f t="shared" si="165"/>
        <v>0.14408667899989003</v>
      </c>
      <c r="AI667" s="44">
        <f t="shared" si="166"/>
        <v>0.87248588300099006</v>
      </c>
      <c r="AJ667" s="46">
        <f>T706-S706</f>
        <v>0.47630588099990989</v>
      </c>
      <c r="AK667" s="31"/>
      <c r="AL667" s="47">
        <f t="shared" si="151"/>
        <v>8.9577292999820979E-2</v>
      </c>
      <c r="AM667" s="47">
        <f t="shared" si="152"/>
        <v>7.9444528000740089E-2</v>
      </c>
      <c r="AN667" s="47">
        <f t="shared" si="153"/>
        <v>3.8852435000080066E-2</v>
      </c>
      <c r="AO667" s="47">
        <f t="shared" si="154"/>
        <v>5.9392644001490025E-2</v>
      </c>
      <c r="AP667" s="47">
        <f t="shared" si="155"/>
        <v>4.8527391998499869E-2</v>
      </c>
      <c r="AQ667" s="47">
        <f t="shared" si="156"/>
        <v>8.0207540999260196E-2</v>
      </c>
      <c r="AR667" s="47"/>
      <c r="AS667" s="47"/>
      <c r="AT667" s="47"/>
      <c r="AU667" s="31"/>
      <c r="AV667" s="33"/>
      <c r="AW667" s="31"/>
      <c r="AX667" s="33"/>
      <c r="AY667" s="31"/>
      <c r="AZ667" s="33"/>
      <c r="BA667" s="31"/>
      <c r="BB667" s="33"/>
      <c r="BC667" s="31"/>
      <c r="BD667" s="33"/>
      <c r="BE667" s="31"/>
    </row>
    <row r="668" spans="1:57" s="2" customFormat="1" x14ac:dyDescent="0.25">
      <c r="A668" s="10" t="s">
        <v>38</v>
      </c>
      <c r="B668" s="2">
        <v>6</v>
      </c>
      <c r="C668" s="2">
        <v>301</v>
      </c>
      <c r="D668" s="32">
        <v>0.70816419900074801</v>
      </c>
      <c r="E668" s="30">
        <v>0.79786357200100599</v>
      </c>
      <c r="F668" s="32">
        <v>1.2950404380007901</v>
      </c>
      <c r="G668" s="30">
        <v>1.3744239269999501</v>
      </c>
      <c r="H668" s="32">
        <v>1.5275141130005001</v>
      </c>
      <c r="I668" s="30">
        <v>1.5766519139997399</v>
      </c>
      <c r="J668" s="32">
        <v>1.7200061029998299</v>
      </c>
      <c r="K668" s="30">
        <v>1.7894704699992801</v>
      </c>
      <c r="L668" s="32">
        <v>1.92272241600039</v>
      </c>
      <c r="M668" s="30">
        <v>1.9847398130004801</v>
      </c>
      <c r="N668" s="32">
        <v>2.69229360400095</v>
      </c>
      <c r="O668" s="30">
        <v>2.77140240900007</v>
      </c>
      <c r="P668" s="32"/>
      <c r="Q668" s="30"/>
      <c r="R668" s="32"/>
      <c r="S668" s="30"/>
      <c r="T668" s="32"/>
      <c r="U668" s="30"/>
      <c r="V668" s="32"/>
      <c r="W668" s="30"/>
      <c r="X668" s="32"/>
      <c r="Y668" s="30"/>
      <c r="Z668" s="32"/>
      <c r="AA668" s="30"/>
      <c r="AB668" s="32"/>
      <c r="AC668" s="30"/>
      <c r="AD668" s="36">
        <f t="shared" si="167"/>
        <v>2.0632382099993221</v>
      </c>
      <c r="AE668" s="44">
        <f t="shared" si="162"/>
        <v>0.49717686599978406</v>
      </c>
      <c r="AF668" s="44">
        <f t="shared" si="163"/>
        <v>0.15309018600055002</v>
      </c>
      <c r="AG668" s="44">
        <f t="shared" si="164"/>
        <v>0.14335418900009</v>
      </c>
      <c r="AH668" s="44">
        <f t="shared" si="165"/>
        <v>0.1332519460011099</v>
      </c>
      <c r="AI668" s="44">
        <f t="shared" si="166"/>
        <v>0.70755379100046989</v>
      </c>
      <c r="AJ668" s="46">
        <f>T707-S707</f>
        <v>0.10246454100023983</v>
      </c>
      <c r="AK668" s="30"/>
      <c r="AL668" s="47">
        <f t="shared" si="151"/>
        <v>8.9699373000257987E-2</v>
      </c>
      <c r="AM668" s="47">
        <f t="shared" si="152"/>
        <v>7.9383488999160035E-2</v>
      </c>
      <c r="AN668" s="47">
        <f t="shared" si="153"/>
        <v>4.9137800999239811E-2</v>
      </c>
      <c r="AO668" s="47">
        <f t="shared" si="154"/>
        <v>6.9464366999450133E-2</v>
      </c>
      <c r="AP668" s="47">
        <f t="shared" si="155"/>
        <v>6.2017397000090124E-2</v>
      </c>
      <c r="AQ668" s="47">
        <f t="shared" si="156"/>
        <v>7.9108804999119986E-2</v>
      </c>
      <c r="AR668" s="47"/>
      <c r="AS668" s="47"/>
      <c r="AT668" s="47"/>
      <c r="AU668" s="30"/>
      <c r="AV668" s="32"/>
      <c r="AW668" s="30"/>
      <c r="AX668" s="32"/>
      <c r="AY668" s="30"/>
      <c r="AZ668" s="32"/>
      <c r="BA668" s="30"/>
      <c r="BB668" s="32"/>
      <c r="BC668" s="30"/>
      <c r="BD668" s="32"/>
      <c r="BE668" s="30"/>
    </row>
    <row r="669" spans="1:57" s="2" customFormat="1" x14ac:dyDescent="0.25">
      <c r="A669" s="10" t="s">
        <v>38</v>
      </c>
      <c r="B669" s="2">
        <v>6</v>
      </c>
      <c r="C669" s="2">
        <v>302</v>
      </c>
      <c r="D669" s="33">
        <v>9.0390050360001606</v>
      </c>
      <c r="E669" s="31">
        <v>9.0871967040002293</v>
      </c>
      <c r="F669" s="33">
        <v>9.6357393559992399</v>
      </c>
      <c r="G669" s="31">
        <v>9.7049595600001304</v>
      </c>
      <c r="H669" s="33">
        <v>9.8381199439991107</v>
      </c>
      <c r="I669" s="31">
        <v>9.8974210279993695</v>
      </c>
      <c r="J669" s="33">
        <v>10.0304593299988</v>
      </c>
      <c r="K669" s="31">
        <v>10.100015259998999</v>
      </c>
      <c r="L669" s="33">
        <v>10.3868457199987</v>
      </c>
      <c r="M669" s="31">
        <v>10.454478863999601</v>
      </c>
      <c r="N669" s="33">
        <v>11.144727605000201</v>
      </c>
      <c r="O669" s="31">
        <v>11.213459483998999</v>
      </c>
      <c r="P669" s="33"/>
      <c r="Q669" s="31"/>
      <c r="R669" s="33"/>
      <c r="S669" s="31"/>
      <c r="T669" s="33"/>
      <c r="U669" s="31"/>
      <c r="V669" s="33"/>
      <c r="W669" s="31"/>
      <c r="X669" s="33"/>
      <c r="Y669" s="31"/>
      <c r="Z669" s="33"/>
      <c r="AA669" s="31"/>
      <c r="AB669" s="33"/>
      <c r="AC669" s="31"/>
      <c r="AD669" s="36">
        <f t="shared" si="167"/>
        <v>2.1744544479988388</v>
      </c>
      <c r="AE669" s="44">
        <f t="shared" si="162"/>
        <v>0.54854265199901064</v>
      </c>
      <c r="AF669" s="44">
        <f t="shared" si="163"/>
        <v>0.13316038399898034</v>
      </c>
      <c r="AG669" s="44">
        <f t="shared" si="164"/>
        <v>0.13303830199943079</v>
      </c>
      <c r="AH669" s="44">
        <f t="shared" si="165"/>
        <v>0.28683045999970069</v>
      </c>
      <c r="AI669" s="44">
        <f t="shared" si="166"/>
        <v>0.69024874100059996</v>
      </c>
      <c r="AJ669" s="46">
        <f>T708-S708</f>
        <v>0.27400935000013993</v>
      </c>
      <c r="AK669" s="31"/>
      <c r="AL669" s="47">
        <f t="shared" si="151"/>
        <v>4.8191668000068688E-2</v>
      </c>
      <c r="AM669" s="47">
        <f t="shared" si="152"/>
        <v>6.9220204000890462E-2</v>
      </c>
      <c r="AN669" s="47">
        <f t="shared" si="153"/>
        <v>5.9301084000258797E-2</v>
      </c>
      <c r="AO669" s="47">
        <f t="shared" si="154"/>
        <v>6.9555930000198884E-2</v>
      </c>
      <c r="AP669" s="47">
        <f t="shared" si="155"/>
        <v>6.7633144000900813E-2</v>
      </c>
      <c r="AQ669" s="47">
        <f t="shared" si="156"/>
        <v>6.8731878998798734E-2</v>
      </c>
      <c r="AR669" s="47"/>
      <c r="AS669" s="47"/>
      <c r="AT669" s="47"/>
      <c r="AU669" s="31"/>
      <c r="AV669" s="33"/>
      <c r="AW669" s="31"/>
      <c r="AX669" s="33"/>
      <c r="AY669" s="31"/>
      <c r="AZ669" s="33"/>
      <c r="BA669" s="31"/>
      <c r="BB669" s="33"/>
      <c r="BC669" s="31"/>
      <c r="BD669" s="33"/>
      <c r="BE669" s="31"/>
    </row>
    <row r="670" spans="1:57" s="2" customFormat="1" x14ac:dyDescent="0.25">
      <c r="A670" s="10" t="s">
        <v>38</v>
      </c>
      <c r="B670" s="2">
        <v>6</v>
      </c>
      <c r="C670" s="2">
        <v>303</v>
      </c>
      <c r="D670" s="32">
        <v>3.3047459190001902</v>
      </c>
      <c r="E670" s="30">
        <v>3.3698153519999301</v>
      </c>
      <c r="F670" s="32">
        <v>3.8173966119993499</v>
      </c>
      <c r="G670" s="30">
        <v>3.8867083789991699</v>
      </c>
      <c r="H670" s="32">
        <v>4.0201434449991202</v>
      </c>
      <c r="I670" s="30">
        <v>4.0787730800002402</v>
      </c>
      <c r="J670" s="32">
        <v>4.2118113839987901</v>
      </c>
      <c r="K670" s="30">
        <v>4.2712040280002803</v>
      </c>
      <c r="L670" s="32">
        <v>4.5968258809989404</v>
      </c>
      <c r="M670" s="30">
        <v>4.6663818099987102</v>
      </c>
      <c r="N670" s="32">
        <v>5.4271631310002704</v>
      </c>
      <c r="O670" s="30">
        <v>5.5065160989997803</v>
      </c>
      <c r="P670" s="32"/>
      <c r="Q670" s="30"/>
      <c r="R670" s="32"/>
      <c r="S670" s="30"/>
      <c r="T670" s="32"/>
      <c r="U670" s="30"/>
      <c r="V670" s="32"/>
      <c r="W670" s="30"/>
      <c r="X670" s="32"/>
      <c r="Y670" s="30"/>
      <c r="Z670" s="32"/>
      <c r="AA670" s="30"/>
      <c r="AB670" s="32"/>
      <c r="AC670" s="30"/>
      <c r="AD670" s="36">
        <f t="shared" si="167"/>
        <v>2.2017701799995901</v>
      </c>
      <c r="AE670" s="44">
        <f t="shared" si="162"/>
        <v>0.44758125999941978</v>
      </c>
      <c r="AF670" s="44">
        <f t="shared" si="163"/>
        <v>0.13343506599995036</v>
      </c>
      <c r="AG670" s="44">
        <f t="shared" si="164"/>
        <v>0.13303830399854988</v>
      </c>
      <c r="AH670" s="44">
        <f t="shared" si="165"/>
        <v>0.32562185299866009</v>
      </c>
      <c r="AI670" s="44">
        <f t="shared" si="166"/>
        <v>0.76078132100156015</v>
      </c>
      <c r="AJ670" s="46">
        <f>T709-S709</f>
        <v>0.2778877880000401</v>
      </c>
      <c r="AK670" s="30"/>
      <c r="AL670" s="47">
        <f t="shared" si="151"/>
        <v>6.5069432999739885E-2</v>
      </c>
      <c r="AM670" s="47">
        <f t="shared" si="152"/>
        <v>6.9311766999820001E-2</v>
      </c>
      <c r="AN670" s="47">
        <f t="shared" si="153"/>
        <v>5.8629635001119951E-2</v>
      </c>
      <c r="AO670" s="47">
        <f t="shared" si="154"/>
        <v>5.9392644001490247E-2</v>
      </c>
      <c r="AP670" s="47">
        <f t="shared" si="155"/>
        <v>6.9555928999769812E-2</v>
      </c>
      <c r="AQ670" s="47">
        <f t="shared" si="156"/>
        <v>7.9352967999509971E-2</v>
      </c>
      <c r="AR670" s="47"/>
      <c r="AS670" s="47"/>
      <c r="AT670" s="47"/>
      <c r="AU670" s="30"/>
      <c r="AV670" s="32"/>
      <c r="AW670" s="30"/>
      <c r="AX670" s="32"/>
      <c r="AY670" s="30"/>
      <c r="AZ670" s="32"/>
      <c r="BA670" s="30"/>
      <c r="BB670" s="32"/>
      <c r="BC670" s="30"/>
      <c r="BD670" s="32"/>
      <c r="BE670" s="30"/>
    </row>
    <row r="671" spans="1:57" s="2" customFormat="1" x14ac:dyDescent="0.25">
      <c r="A671" s="10" t="s">
        <v>38</v>
      </c>
      <c r="B671" s="2">
        <v>6</v>
      </c>
      <c r="C671" s="2">
        <v>304</v>
      </c>
      <c r="D671" s="33">
        <v>0.47315733200048199</v>
      </c>
      <c r="E671" s="31">
        <v>0.56303982899953497</v>
      </c>
      <c r="F671" s="33">
        <v>0.98968411399982803</v>
      </c>
      <c r="G671" s="31">
        <v>1.06940332699923</v>
      </c>
      <c r="H671" s="33">
        <v>1.2022585079994299</v>
      </c>
      <c r="I671" s="31">
        <v>1.2618953139990401</v>
      </c>
      <c r="J671" s="33">
        <v>1.3838547230006899</v>
      </c>
      <c r="K671" s="31">
        <v>1.44413245699979</v>
      </c>
      <c r="L671" s="33">
        <v>1.5761330679997601</v>
      </c>
      <c r="M671" s="31">
        <v>1.5851060570002999</v>
      </c>
      <c r="N671" s="33">
        <v>2.42743781399985</v>
      </c>
      <c r="O671" s="31">
        <v>2.50703494499975</v>
      </c>
      <c r="P671" s="33"/>
      <c r="Q671" s="31"/>
      <c r="R671" s="33"/>
      <c r="S671" s="31"/>
      <c r="T671" s="33"/>
      <c r="U671" s="31"/>
      <c r="V671" s="33"/>
      <c r="W671" s="31"/>
      <c r="X671" s="33"/>
      <c r="Y671" s="31"/>
      <c r="Z671" s="33"/>
      <c r="AA671" s="31"/>
      <c r="AB671" s="33"/>
      <c r="AC671" s="31"/>
      <c r="AD671" s="36">
        <f t="shared" si="167"/>
        <v>2.0338776129992682</v>
      </c>
      <c r="AE671" s="44">
        <f t="shared" si="162"/>
        <v>0.42664428500029306</v>
      </c>
      <c r="AF671" s="44">
        <f t="shared" si="163"/>
        <v>0.13285518100019988</v>
      </c>
      <c r="AG671" s="44">
        <f t="shared" si="164"/>
        <v>0.12195940900164981</v>
      </c>
      <c r="AH671" s="44">
        <f t="shared" si="165"/>
        <v>0.13200061099997007</v>
      </c>
      <c r="AI671" s="44">
        <f t="shared" si="166"/>
        <v>0.8423317569995501</v>
      </c>
      <c r="AJ671" s="46">
        <f>T710-S710</f>
        <v>0.35091076499976004</v>
      </c>
      <c r="AK671" s="31"/>
      <c r="AL671" s="47">
        <f t="shared" si="151"/>
        <v>8.9882496999052985E-2</v>
      </c>
      <c r="AM671" s="47">
        <f t="shared" si="152"/>
        <v>7.9719212999401989E-2</v>
      </c>
      <c r="AN671" s="47">
        <f t="shared" si="153"/>
        <v>5.9636805999610187E-2</v>
      </c>
      <c r="AO671" s="47">
        <f t="shared" si="154"/>
        <v>6.027773399910008E-2</v>
      </c>
      <c r="AP671" s="47">
        <f t="shared" si="155"/>
        <v>8.9729890005398882E-3</v>
      </c>
      <c r="AQ671" s="47">
        <f t="shared" si="156"/>
        <v>7.9597130999899957E-2</v>
      </c>
      <c r="AR671" s="47"/>
      <c r="AS671" s="47"/>
      <c r="AT671" s="47"/>
      <c r="AU671" s="31"/>
      <c r="AV671" s="33"/>
      <c r="AW671" s="31"/>
      <c r="AX671" s="33"/>
      <c r="AY671" s="31"/>
      <c r="AZ671" s="33"/>
      <c r="BA671" s="31"/>
      <c r="BB671" s="33"/>
      <c r="BC671" s="31"/>
      <c r="BD671" s="33"/>
      <c r="BE671" s="31"/>
    </row>
    <row r="672" spans="1:57" s="2" customFormat="1" x14ac:dyDescent="0.25">
      <c r="A672" s="10" t="s">
        <v>38</v>
      </c>
      <c r="B672" s="2">
        <v>6</v>
      </c>
      <c r="C672" s="2">
        <v>305</v>
      </c>
      <c r="D672" s="32">
        <v>1.2736151380013301</v>
      </c>
      <c r="E672" s="30">
        <v>1.3528765450009801</v>
      </c>
      <c r="F672" s="32">
        <v>1.7999084390012201</v>
      </c>
      <c r="G672" s="30">
        <v>1.8993438120014601</v>
      </c>
      <c r="H672" s="32">
        <v>2.0427590410017702</v>
      </c>
      <c r="I672" s="30">
        <v>2.1023958480000098</v>
      </c>
      <c r="J672" s="32">
        <v>2.2150160240016699</v>
      </c>
      <c r="K672" s="30">
        <v>2.2847245530010598</v>
      </c>
      <c r="L672" s="32">
        <v>2.67074622400105</v>
      </c>
      <c r="M672" s="30">
        <v>2.6788341220017098</v>
      </c>
      <c r="N672" s="32">
        <v>4.2705631010012404</v>
      </c>
      <c r="O672" s="30">
        <v>4.3298641830006002</v>
      </c>
      <c r="P672" s="32"/>
      <c r="Q672" s="30"/>
      <c r="R672" s="32"/>
      <c r="S672" s="30"/>
      <c r="T672" s="32"/>
      <c r="U672" s="30"/>
      <c r="V672" s="32"/>
      <c r="W672" s="30"/>
      <c r="X672" s="32"/>
      <c r="Y672" s="30"/>
      <c r="Z672" s="32"/>
      <c r="AA672" s="30"/>
      <c r="AB672" s="32"/>
      <c r="AC672" s="30"/>
      <c r="AD672" s="36">
        <f t="shared" si="167"/>
        <v>3.0562490449992703</v>
      </c>
      <c r="AE672" s="44">
        <f t="shared" si="162"/>
        <v>0.44703189400024002</v>
      </c>
      <c r="AF672" s="44">
        <f t="shared" si="163"/>
        <v>0.14341522900031012</v>
      </c>
      <c r="AG672" s="44">
        <f t="shared" si="164"/>
        <v>0.11262017600166008</v>
      </c>
      <c r="AH672" s="44">
        <f t="shared" si="165"/>
        <v>0.38602167099999019</v>
      </c>
      <c r="AI672" s="44">
        <f t="shared" si="166"/>
        <v>1.5917289789995306</v>
      </c>
      <c r="AJ672" s="46">
        <f>T711-S711</f>
        <v>0.29090570599964027</v>
      </c>
      <c r="AK672" s="30"/>
      <c r="AL672" s="47">
        <f t="shared" ref="AL672:AL735" si="168">E672-D672</f>
        <v>7.9261406999650008E-2</v>
      </c>
      <c r="AM672" s="47">
        <f t="shared" ref="AM672:AM735" si="169">G672-F672</f>
        <v>9.9435373000239968E-2</v>
      </c>
      <c r="AN672" s="47">
        <f t="shared" ref="AN672:AN735" si="170">I672-H672</f>
        <v>5.9636806998239589E-2</v>
      </c>
      <c r="AO672" s="47">
        <f t="shared" ref="AO672:AO735" si="171">K672-J672</f>
        <v>6.9708528999389952E-2</v>
      </c>
      <c r="AP672" s="47">
        <f t="shared" ref="AP672:AP735" si="172">M672-L672</f>
        <v>8.0878980006597878E-3</v>
      </c>
      <c r="AQ672" s="47">
        <f t="shared" ref="AQ672:AQ735" si="173">O672-N672</f>
        <v>5.9301081999359795E-2</v>
      </c>
      <c r="AR672" s="47"/>
      <c r="AS672" s="47"/>
      <c r="AT672" s="47"/>
      <c r="AU672" s="30"/>
      <c r="AV672" s="32"/>
      <c r="AW672" s="30"/>
      <c r="AX672" s="32"/>
      <c r="AY672" s="30"/>
      <c r="AZ672" s="32"/>
      <c r="BA672" s="30"/>
      <c r="BB672" s="32"/>
      <c r="BC672" s="30"/>
      <c r="BD672" s="32"/>
      <c r="BE672" s="30"/>
    </row>
    <row r="673" spans="1:57" s="2" customFormat="1" x14ac:dyDescent="0.25">
      <c r="A673" s="10" t="s">
        <v>38</v>
      </c>
      <c r="B673" s="2">
        <v>6</v>
      </c>
      <c r="C673" s="2">
        <v>306</v>
      </c>
      <c r="D673" s="33">
        <v>0.60695864400076904</v>
      </c>
      <c r="E673" s="31">
        <v>0.69623073399998203</v>
      </c>
      <c r="F673" s="33">
        <v>1.10279261300092</v>
      </c>
      <c r="G673" s="31">
        <v>1.17244010400099</v>
      </c>
      <c r="H673" s="33">
        <v>1.3054478860012699</v>
      </c>
      <c r="I673" s="31">
        <v>1.37512589500147</v>
      </c>
      <c r="J673" s="33">
        <v>1.49790935300006</v>
      </c>
      <c r="K673" s="31">
        <v>1.55788188500082</v>
      </c>
      <c r="L673" s="33">
        <v>1.6600640920005301</v>
      </c>
      <c r="M673" s="31">
        <v>1.72937585700128</v>
      </c>
      <c r="N673" s="33">
        <v>2.48008545599986</v>
      </c>
      <c r="O673" s="31">
        <v>2.5293148159998902</v>
      </c>
      <c r="P673" s="33"/>
      <c r="Q673" s="31"/>
      <c r="R673" s="33"/>
      <c r="S673" s="31"/>
      <c r="T673" s="33"/>
      <c r="U673" s="31"/>
      <c r="V673" s="33"/>
      <c r="W673" s="31"/>
      <c r="X673" s="33"/>
      <c r="Y673" s="31"/>
      <c r="Z673" s="33"/>
      <c r="AA673" s="31"/>
      <c r="AB673" s="33"/>
      <c r="AC673" s="31"/>
      <c r="AD673" s="36">
        <f t="shared" si="167"/>
        <v>1.9223561719991211</v>
      </c>
      <c r="AE673" s="44">
        <f t="shared" si="162"/>
        <v>0.40656187900093799</v>
      </c>
      <c r="AF673" s="44">
        <f t="shared" si="163"/>
        <v>0.13300778200027996</v>
      </c>
      <c r="AG673" s="44">
        <f t="shared" si="164"/>
        <v>0.12278345799859003</v>
      </c>
      <c r="AH673" s="44">
        <f t="shared" si="165"/>
        <v>0.10218220699971003</v>
      </c>
      <c r="AI673" s="44">
        <f t="shared" si="166"/>
        <v>0.75070959899857992</v>
      </c>
      <c r="AJ673" s="46">
        <f>T712-S712</f>
        <v>0.32757018800020998</v>
      </c>
      <c r="AK673" s="31"/>
      <c r="AL673" s="47">
        <f t="shared" si="168"/>
        <v>8.9272089999212989E-2</v>
      </c>
      <c r="AM673" s="47">
        <f t="shared" si="169"/>
        <v>6.964749100006995E-2</v>
      </c>
      <c r="AN673" s="47">
        <f t="shared" si="170"/>
        <v>6.9678009000200047E-2</v>
      </c>
      <c r="AO673" s="47">
        <f t="shared" si="171"/>
        <v>5.9972532000760026E-2</v>
      </c>
      <c r="AP673" s="47">
        <f t="shared" si="172"/>
        <v>6.9311765000749981E-2</v>
      </c>
      <c r="AQ673" s="47">
        <f t="shared" si="173"/>
        <v>4.9229360000030198E-2</v>
      </c>
      <c r="AR673" s="47"/>
      <c r="AS673" s="47"/>
      <c r="AT673" s="47"/>
      <c r="AU673" s="31"/>
      <c r="AV673" s="33"/>
      <c r="AW673" s="31"/>
      <c r="AX673" s="33"/>
      <c r="AY673" s="31"/>
      <c r="AZ673" s="33"/>
      <c r="BA673" s="31"/>
      <c r="BB673" s="33"/>
      <c r="BC673" s="31"/>
      <c r="BD673" s="33"/>
      <c r="BE673" s="31"/>
    </row>
    <row r="674" spans="1:57" s="2" customFormat="1" x14ac:dyDescent="0.25">
      <c r="A674" s="10" t="s">
        <v>38</v>
      </c>
      <c r="B674" s="2">
        <v>6</v>
      </c>
      <c r="C674" s="2">
        <v>307</v>
      </c>
      <c r="D674" s="32">
        <v>2.3395391419999201</v>
      </c>
      <c r="E674" s="30">
        <v>2.4387608720007798</v>
      </c>
      <c r="F674" s="32">
        <v>2.8571036170014801</v>
      </c>
      <c r="G674" s="30">
        <v>2.92513352700007</v>
      </c>
      <c r="H674" s="32">
        <v>3.0577140230016</v>
      </c>
      <c r="I674" s="30">
        <v>3.1275751550001498</v>
      </c>
      <c r="J674" s="32">
        <v>3.25008393100142</v>
      </c>
      <c r="K674" s="30">
        <v>3.3201587050007202</v>
      </c>
      <c r="L674" s="32">
        <v>3.4225240330015301</v>
      </c>
      <c r="M674" s="30">
        <v>3.4815504350008202</v>
      </c>
      <c r="N674" s="32">
        <v>4.1112772760006902</v>
      </c>
      <c r="O674" s="30">
        <v>4.1804364409999799</v>
      </c>
      <c r="P674" s="32"/>
      <c r="Q674" s="30"/>
      <c r="R674" s="32"/>
      <c r="S674" s="30"/>
      <c r="T674" s="32"/>
      <c r="U674" s="30"/>
      <c r="V674" s="32"/>
      <c r="W674" s="30"/>
      <c r="X674" s="32"/>
      <c r="Y674" s="30"/>
      <c r="Z674" s="32"/>
      <c r="AA674" s="30"/>
      <c r="AB674" s="32"/>
      <c r="AC674" s="30"/>
      <c r="AD674" s="36">
        <f t="shared" si="167"/>
        <v>1.8408972990000598</v>
      </c>
      <c r="AE674" s="44">
        <f t="shared" si="162"/>
        <v>0.41834274500070023</v>
      </c>
      <c r="AF674" s="44">
        <f t="shared" si="163"/>
        <v>0.13258049600152999</v>
      </c>
      <c r="AG674" s="44">
        <f t="shared" si="164"/>
        <v>0.12250877600127019</v>
      </c>
      <c r="AH674" s="44">
        <f t="shared" si="165"/>
        <v>0.10236532800080989</v>
      </c>
      <c r="AI674" s="44">
        <f t="shared" si="166"/>
        <v>0.62972684099986997</v>
      </c>
      <c r="AJ674" s="46">
        <f>T713-S713</f>
        <v>0.31110544700004983</v>
      </c>
      <c r="AK674" s="30"/>
      <c r="AL674" s="47">
        <f t="shared" si="168"/>
        <v>9.9221730000859765E-2</v>
      </c>
      <c r="AM674" s="47">
        <f t="shared" si="169"/>
        <v>6.8029909998589932E-2</v>
      </c>
      <c r="AN674" s="47">
        <f t="shared" si="170"/>
        <v>6.9861131998549819E-2</v>
      </c>
      <c r="AO674" s="47">
        <f t="shared" si="171"/>
        <v>7.0074773999300177E-2</v>
      </c>
      <c r="AP674" s="47">
        <f t="shared" si="172"/>
        <v>5.9026401999290101E-2</v>
      </c>
      <c r="AQ674" s="47">
        <f t="shared" si="173"/>
        <v>6.9159164999289757E-2</v>
      </c>
      <c r="AR674" s="47"/>
      <c r="AS674" s="47"/>
      <c r="AT674" s="47"/>
      <c r="AU674" s="30"/>
      <c r="AV674" s="32"/>
      <c r="AW674" s="30"/>
      <c r="AX674" s="32"/>
      <c r="AY674" s="30"/>
      <c r="AZ674" s="32"/>
      <c r="BA674" s="30"/>
      <c r="BB674" s="32"/>
      <c r="BC674" s="30"/>
      <c r="BD674" s="32"/>
      <c r="BE674" s="30"/>
    </row>
    <row r="675" spans="1:57" s="2" customFormat="1" x14ac:dyDescent="0.25">
      <c r="A675" s="10" t="s">
        <v>38</v>
      </c>
      <c r="B675" s="2">
        <v>6</v>
      </c>
      <c r="C675" s="2">
        <v>308</v>
      </c>
      <c r="D675" s="33">
        <v>0.58495345699884604</v>
      </c>
      <c r="E675" s="31">
        <v>0.695101481000165</v>
      </c>
      <c r="F675" s="33">
        <v>1.09150007700009</v>
      </c>
      <c r="G675" s="31">
        <v>1.16117808600029</v>
      </c>
      <c r="H675" s="33">
        <v>1.29366702299921</v>
      </c>
      <c r="I675" s="31">
        <v>1.3431100260004301</v>
      </c>
      <c r="J675" s="33">
        <v>1.4760262479994699</v>
      </c>
      <c r="K675" s="31">
        <v>1.5355409739986401</v>
      </c>
      <c r="L675" s="33">
        <v>1.6383030679990001</v>
      </c>
      <c r="M675" s="31">
        <v>1.7173813529989199</v>
      </c>
      <c r="N675" s="33">
        <v>2.4788646429988099</v>
      </c>
      <c r="O675" s="31">
        <v>2.5883412189996302</v>
      </c>
      <c r="P675" s="33"/>
      <c r="Q675" s="31"/>
      <c r="R675" s="33"/>
      <c r="S675" s="31"/>
      <c r="T675" s="33"/>
      <c r="U675" s="31"/>
      <c r="V675" s="33"/>
      <c r="W675" s="31"/>
      <c r="X675" s="33"/>
      <c r="Y675" s="31"/>
      <c r="Z675" s="33"/>
      <c r="AA675" s="31"/>
      <c r="AB675" s="33"/>
      <c r="AC675" s="31"/>
      <c r="AD675" s="36">
        <f t="shared" si="167"/>
        <v>2.0033877620007843</v>
      </c>
      <c r="AE675" s="44">
        <f t="shared" si="162"/>
        <v>0.396398595999925</v>
      </c>
      <c r="AF675" s="44">
        <f t="shared" si="163"/>
        <v>0.13248893699891995</v>
      </c>
      <c r="AG675" s="44">
        <f t="shared" si="164"/>
        <v>0.13291622199903985</v>
      </c>
      <c r="AH675" s="44">
        <f t="shared" si="165"/>
        <v>0.10276209400035996</v>
      </c>
      <c r="AI675" s="44">
        <f t="shared" si="166"/>
        <v>0.76148328999989001</v>
      </c>
      <c r="AJ675" s="46">
        <f>T714-S714</f>
        <v>0.26129596300005997</v>
      </c>
      <c r="AK675" s="31"/>
      <c r="AL675" s="47">
        <f t="shared" si="168"/>
        <v>0.11014802400131896</v>
      </c>
      <c r="AM675" s="47">
        <f t="shared" si="169"/>
        <v>6.9678009000200047E-2</v>
      </c>
      <c r="AN675" s="47">
        <f t="shared" si="170"/>
        <v>4.9443003001220065E-2</v>
      </c>
      <c r="AO675" s="47">
        <f t="shared" si="171"/>
        <v>5.9514725999170182E-2</v>
      </c>
      <c r="AP675" s="47">
        <f t="shared" si="172"/>
        <v>7.9078284999919868E-2</v>
      </c>
      <c r="AQ675" s="47">
        <f t="shared" si="173"/>
        <v>0.10947657600082028</v>
      </c>
      <c r="AR675" s="47"/>
      <c r="AS675" s="47"/>
      <c r="AT675" s="47"/>
      <c r="AU675" s="31"/>
      <c r="AV675" s="33"/>
      <c r="AW675" s="31"/>
      <c r="AX675" s="33"/>
      <c r="AY675" s="31"/>
      <c r="AZ675" s="33"/>
      <c r="BA675" s="31"/>
      <c r="BB675" s="33"/>
      <c r="BC675" s="31"/>
      <c r="BD675" s="33"/>
      <c r="BE675" s="31"/>
    </row>
    <row r="676" spans="1:57" s="2" customFormat="1" x14ac:dyDescent="0.25">
      <c r="A676" s="10" t="s">
        <v>38</v>
      </c>
      <c r="B676" s="2">
        <v>6</v>
      </c>
      <c r="C676" s="2">
        <v>309</v>
      </c>
      <c r="D676" s="32">
        <v>1.4167251649996599</v>
      </c>
      <c r="E676" s="30">
        <v>1.51689302699924</v>
      </c>
      <c r="F676" s="32">
        <v>2.0545399059992602</v>
      </c>
      <c r="G676" s="30">
        <v>2.1245536400001499</v>
      </c>
      <c r="H676" s="32">
        <v>2.2672974220004098</v>
      </c>
      <c r="I676" s="30">
        <v>2.3469555939991502</v>
      </c>
      <c r="J676" s="32">
        <v>2.4697085299994699</v>
      </c>
      <c r="K676" s="30">
        <v>2.5288570129996502</v>
      </c>
      <c r="L676" s="32">
        <v>2.6423622780002902</v>
      </c>
      <c r="M676" s="30">
        <v>2.7111551960006102</v>
      </c>
      <c r="N676" s="32">
        <v>3.4733099349996301</v>
      </c>
      <c r="O676" s="30">
        <v>3.5417976499993502</v>
      </c>
      <c r="P676" s="32"/>
      <c r="Q676" s="30"/>
      <c r="R676" s="32"/>
      <c r="S676" s="30"/>
      <c r="T676" s="32"/>
      <c r="U676" s="30"/>
      <c r="V676" s="32"/>
      <c r="W676" s="30"/>
      <c r="X676" s="32"/>
      <c r="Y676" s="30"/>
      <c r="Z676" s="32"/>
      <c r="AA676" s="30"/>
      <c r="AB676" s="32"/>
      <c r="AC676" s="30"/>
      <c r="AD676" s="36">
        <f t="shared" si="167"/>
        <v>2.1250724849996905</v>
      </c>
      <c r="AE676" s="44">
        <f t="shared" si="162"/>
        <v>0.53764687900002017</v>
      </c>
      <c r="AF676" s="44">
        <f t="shared" si="163"/>
        <v>0.14274378200025994</v>
      </c>
      <c r="AG676" s="44">
        <f t="shared" si="164"/>
        <v>0.12275293600031967</v>
      </c>
      <c r="AH676" s="44">
        <f t="shared" si="165"/>
        <v>0.11350526500064007</v>
      </c>
      <c r="AI676" s="44">
        <f t="shared" si="166"/>
        <v>0.76215473899901998</v>
      </c>
      <c r="AJ676" s="46">
        <f>T715-S715</f>
        <v>0.31285487499959785</v>
      </c>
      <c r="AK676" s="30"/>
      <c r="AL676" s="47">
        <f t="shared" si="168"/>
        <v>0.10016786199958005</v>
      </c>
      <c r="AM676" s="47">
        <f t="shared" si="169"/>
        <v>7.0013734000889727E-2</v>
      </c>
      <c r="AN676" s="47">
        <f t="shared" si="170"/>
        <v>7.9658171998740368E-2</v>
      </c>
      <c r="AO676" s="47">
        <f t="shared" si="171"/>
        <v>5.9148483000180274E-2</v>
      </c>
      <c r="AP676" s="47">
        <f t="shared" si="172"/>
        <v>6.8792918000319947E-2</v>
      </c>
      <c r="AQ676" s="47">
        <f t="shared" si="173"/>
        <v>6.8487714999720062E-2</v>
      </c>
      <c r="AR676" s="47"/>
      <c r="AS676" s="47"/>
      <c r="AT676" s="47"/>
      <c r="AU676" s="30"/>
      <c r="AV676" s="32"/>
      <c r="AW676" s="30"/>
      <c r="AX676" s="32"/>
      <c r="AY676" s="30"/>
      <c r="AZ676" s="32"/>
      <c r="BA676" s="30"/>
      <c r="BB676" s="32"/>
      <c r="BC676" s="30"/>
      <c r="BD676" s="32"/>
      <c r="BE676" s="30"/>
    </row>
    <row r="677" spans="1:57" s="2" customFormat="1" x14ac:dyDescent="0.25">
      <c r="A677" s="10" t="s">
        <v>38</v>
      </c>
      <c r="B677" s="2">
        <v>6</v>
      </c>
      <c r="C677" s="2">
        <v>310</v>
      </c>
      <c r="D677" s="33">
        <v>0.45548603499992102</v>
      </c>
      <c r="E677" s="31">
        <v>0.52421791400047302</v>
      </c>
      <c r="F677" s="33">
        <v>0.88005493600030604</v>
      </c>
      <c r="G677" s="31">
        <v>0.92894857200008096</v>
      </c>
      <c r="H677" s="33">
        <v>1.07242484200105</v>
      </c>
      <c r="I677" s="31">
        <v>1.1419807710008101</v>
      </c>
      <c r="J677" s="33">
        <v>1.26482526899962</v>
      </c>
      <c r="K677" s="31">
        <v>1.32452311700035</v>
      </c>
      <c r="L677" s="33">
        <v>1.4470624130008201</v>
      </c>
      <c r="M677" s="31">
        <v>1.51652678000027</v>
      </c>
      <c r="N677" s="33">
        <v>2.2269800079993698</v>
      </c>
      <c r="O677" s="31">
        <v>2.29745154699958</v>
      </c>
      <c r="P677" s="33"/>
      <c r="Q677" s="31"/>
      <c r="R677" s="33"/>
      <c r="S677" s="31"/>
      <c r="T677" s="33"/>
      <c r="U677" s="31"/>
      <c r="V677" s="33"/>
      <c r="W677" s="31"/>
      <c r="X677" s="33"/>
      <c r="Y677" s="31"/>
      <c r="Z677" s="33"/>
      <c r="AA677" s="31"/>
      <c r="AB677" s="33"/>
      <c r="AC677" s="31"/>
      <c r="AD677" s="36">
        <f t="shared" si="167"/>
        <v>1.841965511999659</v>
      </c>
      <c r="AE677" s="44">
        <f t="shared" si="162"/>
        <v>0.35583702199983303</v>
      </c>
      <c r="AF677" s="44">
        <f t="shared" si="163"/>
        <v>0.14347627000096908</v>
      </c>
      <c r="AG677" s="44">
        <f t="shared" si="164"/>
        <v>0.12284449799880992</v>
      </c>
      <c r="AH677" s="44">
        <f t="shared" si="165"/>
        <v>0.12253929600047009</v>
      </c>
      <c r="AI677" s="44">
        <f t="shared" si="166"/>
        <v>0.71045322799909982</v>
      </c>
      <c r="AJ677" s="46">
        <f>T716-S716</f>
        <v>0.36426868199988016</v>
      </c>
      <c r="AK677" s="31"/>
      <c r="AL677" s="47">
        <f t="shared" si="168"/>
        <v>6.8731879000551999E-2</v>
      </c>
      <c r="AM677" s="47">
        <f t="shared" si="169"/>
        <v>4.889363599977492E-2</v>
      </c>
      <c r="AN677" s="47">
        <f t="shared" si="170"/>
        <v>6.9555928999760042E-2</v>
      </c>
      <c r="AO677" s="47">
        <f t="shared" si="171"/>
        <v>5.9697848000729969E-2</v>
      </c>
      <c r="AP677" s="47">
        <f t="shared" si="172"/>
        <v>6.9464366999449911E-2</v>
      </c>
      <c r="AQ677" s="47">
        <f t="shared" si="173"/>
        <v>7.0471539000210193E-2</v>
      </c>
      <c r="AR677" s="47"/>
      <c r="AS677" s="47"/>
      <c r="AT677" s="47"/>
      <c r="AU677" s="31"/>
      <c r="AV677" s="33"/>
      <c r="AW677" s="31"/>
      <c r="AX677" s="33"/>
      <c r="AY677" s="31"/>
      <c r="AZ677" s="33"/>
      <c r="BA677" s="31"/>
      <c r="BB677" s="33"/>
      <c r="BC677" s="31"/>
      <c r="BD677" s="33"/>
      <c r="BE677" s="31"/>
    </row>
    <row r="678" spans="1:57" s="2" customFormat="1" x14ac:dyDescent="0.25">
      <c r="A678" s="10" t="s">
        <v>38</v>
      </c>
      <c r="B678" s="2">
        <v>6</v>
      </c>
      <c r="C678" s="2">
        <v>311</v>
      </c>
      <c r="D678" s="32">
        <v>0.41458873699957599</v>
      </c>
      <c r="E678" s="30">
        <v>0.48252708499967401</v>
      </c>
      <c r="F678" s="32">
        <v>0.88869220000015003</v>
      </c>
      <c r="G678" s="30">
        <v>0.97823897200032595</v>
      </c>
      <c r="H678" s="32">
        <v>1.1317564450000599</v>
      </c>
      <c r="I678" s="30">
        <v>1.2012818549992501</v>
      </c>
      <c r="J678" s="32">
        <v>1.33422859699931</v>
      </c>
      <c r="K678" s="30">
        <v>1.39398748500025</v>
      </c>
      <c r="L678" s="32">
        <v>1.56719059799979</v>
      </c>
      <c r="M678" s="30">
        <v>1.60619563299951</v>
      </c>
      <c r="N678" s="32">
        <v>2.2351594669999</v>
      </c>
      <c r="O678" s="30">
        <v>2.3354494109989901</v>
      </c>
      <c r="P678" s="32"/>
      <c r="Q678" s="30"/>
      <c r="R678" s="32"/>
      <c r="S678" s="30"/>
      <c r="T678" s="32"/>
      <c r="U678" s="30"/>
      <c r="V678" s="32"/>
      <c r="W678" s="30"/>
      <c r="X678" s="32"/>
      <c r="Y678" s="30"/>
      <c r="Z678" s="32"/>
      <c r="AA678" s="30"/>
      <c r="AB678" s="32"/>
      <c r="AC678" s="30"/>
      <c r="AD678" s="36">
        <f t="shared" si="167"/>
        <v>1.9208606739994141</v>
      </c>
      <c r="AE678" s="44">
        <f t="shared" si="162"/>
        <v>0.40616511500047603</v>
      </c>
      <c r="AF678" s="44">
        <f t="shared" si="163"/>
        <v>0.15351747299973395</v>
      </c>
      <c r="AG678" s="44">
        <f t="shared" si="164"/>
        <v>0.13294674200005985</v>
      </c>
      <c r="AH678" s="44">
        <f t="shared" si="165"/>
        <v>0.17320311299953994</v>
      </c>
      <c r="AI678" s="44">
        <f t="shared" si="166"/>
        <v>0.62896383400039002</v>
      </c>
      <c r="AJ678" s="46">
        <f>T717-S717</f>
        <v>0.39170618500020016</v>
      </c>
      <c r="AK678" s="30"/>
      <c r="AL678" s="47">
        <f t="shared" si="168"/>
        <v>6.7938348000098014E-2</v>
      </c>
      <c r="AM678" s="47">
        <f t="shared" si="169"/>
        <v>8.9546772000175912E-2</v>
      </c>
      <c r="AN678" s="47">
        <f t="shared" si="170"/>
        <v>6.9525409999190213E-2</v>
      </c>
      <c r="AO678" s="47">
        <f t="shared" si="171"/>
        <v>5.9758888000940091E-2</v>
      </c>
      <c r="AP678" s="47">
        <f t="shared" si="172"/>
        <v>3.9005034999719967E-2</v>
      </c>
      <c r="AQ678" s="47">
        <f t="shared" si="173"/>
        <v>0.10028994399909008</v>
      </c>
      <c r="AR678" s="47"/>
      <c r="AS678" s="47"/>
      <c r="AT678" s="47"/>
      <c r="AU678" s="30"/>
      <c r="AV678" s="32"/>
      <c r="AW678" s="30"/>
      <c r="AX678" s="32"/>
      <c r="AY678" s="30"/>
      <c r="AZ678" s="32"/>
      <c r="BA678" s="30"/>
      <c r="BB678" s="32"/>
      <c r="BC678" s="30"/>
      <c r="BD678" s="32"/>
      <c r="BE678" s="30"/>
    </row>
    <row r="679" spans="1:57" s="2" customFormat="1" x14ac:dyDescent="0.25">
      <c r="A679" s="10" t="s">
        <v>38</v>
      </c>
      <c r="B679" s="2">
        <v>6</v>
      </c>
      <c r="C679" s="2">
        <v>312</v>
      </c>
      <c r="D679" s="33">
        <v>9.0601556520014093</v>
      </c>
      <c r="E679" s="31">
        <v>9.1195482969997101</v>
      </c>
      <c r="F679" s="33">
        <v>9.5352052480011409</v>
      </c>
      <c r="G679" s="31">
        <v>9.5858690650002192</v>
      </c>
      <c r="H679" s="33">
        <v>9.7076758729999693</v>
      </c>
      <c r="I679" s="31">
        <v>9.7572714770012592</v>
      </c>
      <c r="J679" s="33">
        <v>9.8803296180012694</v>
      </c>
      <c r="K679" s="31">
        <v>9.9293758570001902</v>
      </c>
      <c r="L679" s="33">
        <v>10.3060888119998</v>
      </c>
      <c r="M679" s="31">
        <v>10.354860368001001</v>
      </c>
      <c r="N679" s="33">
        <v>10.944117196000599</v>
      </c>
      <c r="O679" s="31">
        <v>10.992888751999899</v>
      </c>
      <c r="P679" s="33"/>
      <c r="Q679" s="31"/>
      <c r="R679" s="33"/>
      <c r="S679" s="31"/>
      <c r="T679" s="33"/>
      <c r="U679" s="31"/>
      <c r="V679" s="33"/>
      <c r="W679" s="31"/>
      <c r="X679" s="33"/>
      <c r="Y679" s="31"/>
      <c r="Z679" s="33"/>
      <c r="AA679" s="31"/>
      <c r="AB679" s="33"/>
      <c r="AC679" s="31"/>
      <c r="AD679" s="36">
        <f t="shared" si="167"/>
        <v>1.9327330999984902</v>
      </c>
      <c r="AE679" s="44">
        <f t="shared" si="162"/>
        <v>0.41565695100143074</v>
      </c>
      <c r="AF679" s="44">
        <f t="shared" si="163"/>
        <v>0.12180680799975008</v>
      </c>
      <c r="AG679" s="44">
        <f t="shared" si="164"/>
        <v>0.12305814100001022</v>
      </c>
      <c r="AH679" s="44">
        <f t="shared" si="165"/>
        <v>0.37671295499960955</v>
      </c>
      <c r="AI679" s="44">
        <f t="shared" si="166"/>
        <v>0.58925682799959844</v>
      </c>
      <c r="AJ679" s="46">
        <f>T718-S718</f>
        <v>0.29097565399979008</v>
      </c>
      <c r="AK679" s="31"/>
      <c r="AL679" s="47">
        <f t="shared" si="168"/>
        <v>5.9392644998300881E-2</v>
      </c>
      <c r="AM679" s="47">
        <f t="shared" si="169"/>
        <v>5.0663816999078293E-2</v>
      </c>
      <c r="AN679" s="47">
        <f t="shared" si="170"/>
        <v>4.9595604001289928E-2</v>
      </c>
      <c r="AO679" s="47">
        <f t="shared" si="171"/>
        <v>4.9046238998920799E-2</v>
      </c>
      <c r="AP679" s="47">
        <f t="shared" si="172"/>
        <v>4.8771556001200977E-2</v>
      </c>
      <c r="AQ679" s="47">
        <f t="shared" si="173"/>
        <v>4.8771555999300276E-2</v>
      </c>
      <c r="AR679" s="47"/>
      <c r="AS679" s="47"/>
      <c r="AT679" s="47"/>
      <c r="AU679" s="31"/>
      <c r="AV679" s="33"/>
      <c r="AW679" s="31"/>
      <c r="AX679" s="33"/>
      <c r="AY679" s="31"/>
      <c r="AZ679" s="33"/>
      <c r="BA679" s="31"/>
      <c r="BB679" s="33"/>
      <c r="BC679" s="31"/>
      <c r="BD679" s="33"/>
      <c r="BE679" s="31"/>
    </row>
    <row r="680" spans="1:57" s="2" customFormat="1" x14ac:dyDescent="0.25">
      <c r="A680" s="10" t="s">
        <v>38</v>
      </c>
      <c r="B680" s="2">
        <v>6</v>
      </c>
      <c r="C680" s="2">
        <v>313</v>
      </c>
      <c r="D680" s="32">
        <v>0.54600946199934697</v>
      </c>
      <c r="E680" s="30">
        <v>0.59475049599859597</v>
      </c>
      <c r="F680" s="32">
        <v>0.99133221499869195</v>
      </c>
      <c r="G680" s="30">
        <v>1.0408667789997701</v>
      </c>
      <c r="H680" s="32">
        <v>1.1738440409990201</v>
      </c>
      <c r="I680" s="30">
        <v>1.2228292379986601</v>
      </c>
      <c r="J680" s="32">
        <v>1.34588737999911</v>
      </c>
      <c r="K680" s="30">
        <v>1.3949641389990499</v>
      </c>
      <c r="L680" s="32">
        <v>1.5078284749997599</v>
      </c>
      <c r="M680" s="30">
        <v>1.5569357549993501</v>
      </c>
      <c r="N680" s="32">
        <v>2.2880207539983499</v>
      </c>
      <c r="O680" s="30">
        <v>2.33694490999914</v>
      </c>
      <c r="P680" s="32"/>
      <c r="Q680" s="30"/>
      <c r="R680" s="32"/>
      <c r="S680" s="30"/>
      <c r="T680" s="32"/>
      <c r="U680" s="30"/>
      <c r="V680" s="32"/>
      <c r="W680" s="30"/>
      <c r="X680" s="32"/>
      <c r="Y680" s="30"/>
      <c r="Z680" s="32"/>
      <c r="AA680" s="30"/>
      <c r="AB680" s="32"/>
      <c r="AC680" s="30"/>
      <c r="AD680" s="36">
        <f t="shared" si="167"/>
        <v>1.790935447999793</v>
      </c>
      <c r="AE680" s="44">
        <f t="shared" si="162"/>
        <v>0.39658171900009598</v>
      </c>
      <c r="AF680" s="44">
        <f t="shared" si="163"/>
        <v>0.13297726199924997</v>
      </c>
      <c r="AG680" s="44">
        <f t="shared" si="164"/>
        <v>0.12305814200044995</v>
      </c>
      <c r="AH680" s="44">
        <f t="shared" si="165"/>
        <v>0.11286433600071</v>
      </c>
      <c r="AI680" s="44">
        <f t="shared" si="166"/>
        <v>0.73108499899899981</v>
      </c>
      <c r="AJ680" s="46">
        <f>T719-S719</f>
        <v>0.34298930500018021</v>
      </c>
      <c r="AK680" s="30"/>
      <c r="AL680" s="47">
        <f t="shared" si="168"/>
        <v>4.8741033999249006E-2</v>
      </c>
      <c r="AM680" s="47">
        <f t="shared" si="169"/>
        <v>4.9534564001078141E-2</v>
      </c>
      <c r="AN680" s="47">
        <f t="shared" si="170"/>
        <v>4.8985196999639991E-2</v>
      </c>
      <c r="AO680" s="47">
        <f t="shared" si="171"/>
        <v>4.9076758999939907E-2</v>
      </c>
      <c r="AP680" s="47">
        <f t="shared" si="172"/>
        <v>4.9107279999590192E-2</v>
      </c>
      <c r="AQ680" s="47">
        <f t="shared" si="173"/>
        <v>4.8924156000790031E-2</v>
      </c>
      <c r="AR680" s="47"/>
      <c r="AS680" s="47"/>
      <c r="AT680" s="47"/>
      <c r="AU680" s="30"/>
      <c r="AV680" s="32"/>
      <c r="AW680" s="30"/>
      <c r="AX680" s="32"/>
      <c r="AY680" s="30"/>
      <c r="AZ680" s="32"/>
      <c r="BA680" s="30"/>
      <c r="BB680" s="32"/>
      <c r="BC680" s="30"/>
      <c r="BD680" s="32"/>
      <c r="BE680" s="30"/>
    </row>
    <row r="681" spans="1:57" s="2" customFormat="1" x14ac:dyDescent="0.25">
      <c r="A681" s="10" t="s">
        <v>38</v>
      </c>
      <c r="B681" s="2">
        <v>6</v>
      </c>
      <c r="C681" s="2">
        <v>314</v>
      </c>
      <c r="D681" s="33">
        <v>0.55556233800052701</v>
      </c>
      <c r="E681" s="31">
        <v>0.60454753700105301</v>
      </c>
      <c r="F681" s="33">
        <v>1.0413245840009</v>
      </c>
      <c r="G681" s="31">
        <v>1.09052342299946</v>
      </c>
      <c r="H681" s="33">
        <v>1.2236227680004901</v>
      </c>
      <c r="I681" s="31">
        <v>1.2829238510003</v>
      </c>
      <c r="J681" s="33">
        <v>1.40598199300075</v>
      </c>
      <c r="K681" s="31">
        <v>1.44480390600074</v>
      </c>
      <c r="L681" s="33">
        <v>1.5681062099993099</v>
      </c>
      <c r="M681" s="31">
        <v>1.61754921300052</v>
      </c>
      <c r="N681" s="33">
        <v>2.3686860970010399</v>
      </c>
      <c r="O681" s="31">
        <v>2.4072943680002901</v>
      </c>
      <c r="P681" s="33"/>
      <c r="Q681" s="31"/>
      <c r="R681" s="33"/>
      <c r="S681" s="31"/>
      <c r="T681" s="33"/>
      <c r="U681" s="31"/>
      <c r="V681" s="33"/>
      <c r="W681" s="31"/>
      <c r="X681" s="33"/>
      <c r="Y681" s="31"/>
      <c r="Z681" s="33"/>
      <c r="AA681" s="31"/>
      <c r="AB681" s="33"/>
      <c r="AC681" s="31"/>
      <c r="AD681" s="36">
        <f t="shared" si="167"/>
        <v>1.8517320299997631</v>
      </c>
      <c r="AE681" s="44">
        <f t="shared" si="162"/>
        <v>0.43677704699984699</v>
      </c>
      <c r="AF681" s="44">
        <f t="shared" si="163"/>
        <v>0.13309934500103004</v>
      </c>
      <c r="AG681" s="44">
        <f t="shared" si="164"/>
        <v>0.12305814200044995</v>
      </c>
      <c r="AH681" s="44">
        <f t="shared" si="165"/>
        <v>0.1233023039985699</v>
      </c>
      <c r="AI681" s="44">
        <f t="shared" si="166"/>
        <v>0.75113688400051992</v>
      </c>
      <c r="AJ681" s="46">
        <f>V717-U717</f>
        <v>0.4447382739999699</v>
      </c>
      <c r="AK681" s="31"/>
      <c r="AL681" s="47">
        <f t="shared" si="168"/>
        <v>4.8985199000526003E-2</v>
      </c>
      <c r="AM681" s="47">
        <f t="shared" si="169"/>
        <v>4.9198838998560035E-2</v>
      </c>
      <c r="AN681" s="47">
        <f t="shared" si="170"/>
        <v>5.9301082999809962E-2</v>
      </c>
      <c r="AO681" s="47">
        <f t="shared" si="171"/>
        <v>3.8821912999990049E-2</v>
      </c>
      <c r="AP681" s="47">
        <f t="shared" si="172"/>
        <v>4.9443003001210073E-2</v>
      </c>
      <c r="AQ681" s="47">
        <f t="shared" si="173"/>
        <v>3.8608270999250127E-2</v>
      </c>
      <c r="AR681" s="47"/>
      <c r="AS681" s="47"/>
      <c r="AT681" s="47"/>
      <c r="AU681" s="31"/>
      <c r="AV681" s="33"/>
      <c r="AW681" s="31"/>
      <c r="AX681" s="33"/>
      <c r="AY681" s="31"/>
      <c r="AZ681" s="33"/>
      <c r="BA681" s="31"/>
      <c r="BB681" s="33"/>
      <c r="BC681" s="31"/>
      <c r="BD681" s="33"/>
      <c r="BE681" s="31"/>
    </row>
    <row r="682" spans="1:57" s="2" customFormat="1" x14ac:dyDescent="0.25">
      <c r="A682" s="10" t="s">
        <v>38</v>
      </c>
      <c r="B682" s="2">
        <v>6</v>
      </c>
      <c r="C682" s="2">
        <v>315</v>
      </c>
      <c r="D682" s="32">
        <v>0.46528307699918497</v>
      </c>
      <c r="E682" s="30">
        <v>0.50410498999917697</v>
      </c>
      <c r="F682" s="32">
        <v>0.94109568199928595</v>
      </c>
      <c r="G682" s="30">
        <v>0.97015107599872796</v>
      </c>
      <c r="H682" s="32">
        <v>1.1233328250000301</v>
      </c>
      <c r="I682" s="30">
        <v>1.16279566599951</v>
      </c>
      <c r="J682" s="32">
        <v>1.29546772399953</v>
      </c>
      <c r="K682" s="30">
        <v>1.34500228799879</v>
      </c>
      <c r="L682" s="32">
        <v>1.467755226</v>
      </c>
      <c r="M682" s="30">
        <v>1.52769723799974</v>
      </c>
      <c r="N682" s="32">
        <v>2.2076606119990099</v>
      </c>
      <c r="O682" s="30">
        <v>2.2389745149994198</v>
      </c>
      <c r="P682" s="32"/>
      <c r="Q682" s="30"/>
      <c r="R682" s="32"/>
      <c r="S682" s="30"/>
      <c r="T682" s="32"/>
      <c r="U682" s="30"/>
      <c r="V682" s="32"/>
      <c r="W682" s="30"/>
      <c r="X682" s="32"/>
      <c r="Y682" s="30"/>
      <c r="Z682" s="32"/>
      <c r="AA682" s="30"/>
      <c r="AB682" s="32"/>
      <c r="AC682" s="30"/>
      <c r="AD682" s="36">
        <f t="shared" si="167"/>
        <v>1.7736914380002349</v>
      </c>
      <c r="AE682" s="44">
        <f t="shared" si="162"/>
        <v>0.43699069200010898</v>
      </c>
      <c r="AF682" s="44">
        <f t="shared" si="163"/>
        <v>0.1531817490013021</v>
      </c>
      <c r="AG682" s="44">
        <f t="shared" si="164"/>
        <v>0.13267205800002002</v>
      </c>
      <c r="AH682" s="44">
        <f t="shared" si="165"/>
        <v>0.12275293800121001</v>
      </c>
      <c r="AI682" s="44">
        <f t="shared" si="166"/>
        <v>0.67996337399926987</v>
      </c>
      <c r="AJ682" s="46">
        <f>V718-U718</f>
        <v>0.3529446699999399</v>
      </c>
      <c r="AK682" s="30"/>
      <c r="AL682" s="47">
        <f t="shared" si="168"/>
        <v>3.8821912999991992E-2</v>
      </c>
      <c r="AM682" s="47">
        <f t="shared" si="169"/>
        <v>2.9055393999442014E-2</v>
      </c>
      <c r="AN682" s="47">
        <f t="shared" si="170"/>
        <v>3.9462840999479942E-2</v>
      </c>
      <c r="AO682" s="47">
        <f t="shared" si="171"/>
        <v>4.9534563999259928E-2</v>
      </c>
      <c r="AP682" s="47">
        <f t="shared" si="172"/>
        <v>5.994201199974003E-2</v>
      </c>
      <c r="AQ682" s="47">
        <f t="shared" si="173"/>
        <v>3.1313903000409926E-2</v>
      </c>
      <c r="AR682" s="47"/>
      <c r="AS682" s="47"/>
      <c r="AT682" s="47"/>
      <c r="AU682" s="30"/>
      <c r="AV682" s="32"/>
      <c r="AW682" s="30"/>
      <c r="AX682" s="32"/>
      <c r="AY682" s="30"/>
      <c r="AZ682" s="32"/>
      <c r="BA682" s="30"/>
      <c r="BB682" s="32"/>
      <c r="BC682" s="30"/>
      <c r="BD682" s="32"/>
      <c r="BE682" s="30"/>
    </row>
    <row r="683" spans="1:57" s="2" customFormat="1" x14ac:dyDescent="0.25">
      <c r="A683" s="10" t="s">
        <v>38</v>
      </c>
      <c r="B683" s="2">
        <v>6</v>
      </c>
      <c r="C683" s="2">
        <v>316</v>
      </c>
      <c r="D683" s="33">
        <v>0.46497787299995202</v>
      </c>
      <c r="E683" s="31">
        <v>0.53355714899953399</v>
      </c>
      <c r="F683" s="33">
        <v>0.91185716499967295</v>
      </c>
      <c r="G683" s="31">
        <v>0.95949946600012403</v>
      </c>
      <c r="H683" s="33">
        <v>1.0927514119994099</v>
      </c>
      <c r="I683" s="31">
        <v>1.1416145269995399</v>
      </c>
      <c r="J683" s="33">
        <v>1.2647337099988301</v>
      </c>
      <c r="K683" s="31">
        <v>1.30352510299962</v>
      </c>
      <c r="L683" s="33">
        <v>1.42667480499949</v>
      </c>
      <c r="M683" s="31">
        <v>1.4759957259993799</v>
      </c>
      <c r="N683" s="33">
        <v>2.11573325300014</v>
      </c>
      <c r="O683" s="31">
        <v>2.1653288569996199</v>
      </c>
      <c r="P683" s="33"/>
      <c r="Q683" s="31"/>
      <c r="R683" s="33"/>
      <c r="S683" s="31"/>
      <c r="T683" s="33"/>
      <c r="U683" s="31"/>
      <c r="V683" s="33"/>
      <c r="W683" s="31"/>
      <c r="X683" s="33"/>
      <c r="Y683" s="31"/>
      <c r="Z683" s="33"/>
      <c r="AA683" s="31"/>
      <c r="AB683" s="33"/>
      <c r="AC683" s="31"/>
      <c r="AD683" s="36">
        <f t="shared" si="167"/>
        <v>1.7003509839996678</v>
      </c>
      <c r="AE683" s="44">
        <f t="shared" si="162"/>
        <v>0.37830001600013896</v>
      </c>
      <c r="AF683" s="44">
        <f t="shared" si="163"/>
        <v>0.13325194599928591</v>
      </c>
      <c r="AG683" s="44">
        <f t="shared" si="164"/>
        <v>0.12311918299929014</v>
      </c>
      <c r="AH683" s="44">
        <f t="shared" si="165"/>
        <v>0.12314970199986996</v>
      </c>
      <c r="AI683" s="44">
        <f t="shared" si="166"/>
        <v>0.63973752700076014</v>
      </c>
      <c r="AJ683" s="46">
        <f>V719-U719</f>
        <v>0.35031279499981016</v>
      </c>
      <c r="AK683" s="31"/>
      <c r="AL683" s="47">
        <f t="shared" si="168"/>
        <v>6.8579275999581968E-2</v>
      </c>
      <c r="AM683" s="47">
        <f t="shared" si="169"/>
        <v>4.7642301000451082E-2</v>
      </c>
      <c r="AN683" s="47">
        <f t="shared" si="170"/>
        <v>4.8863115000129964E-2</v>
      </c>
      <c r="AO683" s="47">
        <f t="shared" si="171"/>
        <v>3.8791393000789931E-2</v>
      </c>
      <c r="AP683" s="47">
        <f t="shared" si="172"/>
        <v>4.9320920999889939E-2</v>
      </c>
      <c r="AQ683" s="47">
        <f t="shared" si="173"/>
        <v>4.959560399947982E-2</v>
      </c>
      <c r="AR683" s="47"/>
      <c r="AS683" s="47"/>
      <c r="AT683" s="47"/>
      <c r="AU683" s="31"/>
      <c r="AV683" s="33"/>
      <c r="AW683" s="31"/>
      <c r="AX683" s="33"/>
      <c r="AY683" s="31"/>
      <c r="AZ683" s="33"/>
      <c r="BA683" s="31"/>
      <c r="BB683" s="33"/>
      <c r="BC683" s="31"/>
      <c r="BD683" s="33"/>
      <c r="BE683" s="31"/>
    </row>
    <row r="684" spans="1:57" s="2" customFormat="1" x14ac:dyDescent="0.25">
      <c r="A684" s="10" t="s">
        <v>38</v>
      </c>
      <c r="B684" s="2">
        <v>6</v>
      </c>
      <c r="C684" s="2">
        <v>317</v>
      </c>
      <c r="D684" s="32">
        <v>0.46351289500125797</v>
      </c>
      <c r="E684" s="30">
        <v>0.51277277500048501</v>
      </c>
      <c r="F684" s="32">
        <v>0.90883564900104796</v>
      </c>
      <c r="G684" s="30">
        <v>0.95794292800019298</v>
      </c>
      <c r="H684" s="32">
        <v>1.0908591490006001</v>
      </c>
      <c r="I684" s="30">
        <v>1.1399969480007699</v>
      </c>
      <c r="J684" s="32">
        <v>1.26308561000041</v>
      </c>
      <c r="K684" s="30">
        <v>1.31268121500033</v>
      </c>
      <c r="L684" s="32">
        <v>1.4254845110008301</v>
      </c>
      <c r="M684" s="30">
        <v>1.46439798700157</v>
      </c>
      <c r="N684" s="32">
        <v>2.1642606450004598</v>
      </c>
      <c r="O684" s="30">
        <v>2.2140698920011301</v>
      </c>
      <c r="P684" s="32"/>
      <c r="Q684" s="30"/>
      <c r="R684" s="32"/>
      <c r="S684" s="30"/>
      <c r="T684" s="32"/>
      <c r="U684" s="30"/>
      <c r="V684" s="32"/>
      <c r="W684" s="30"/>
      <c r="X684" s="32"/>
      <c r="Y684" s="30"/>
      <c r="Z684" s="32"/>
      <c r="AA684" s="30"/>
      <c r="AB684" s="32"/>
      <c r="AC684" s="30"/>
      <c r="AD684" s="36">
        <f t="shared" si="167"/>
        <v>1.7505569969998722</v>
      </c>
      <c r="AE684" s="44">
        <f t="shared" si="162"/>
        <v>0.39606287400056295</v>
      </c>
      <c r="AF684" s="44">
        <f t="shared" si="163"/>
        <v>0.13291622100040712</v>
      </c>
      <c r="AG684" s="44">
        <f t="shared" si="164"/>
        <v>0.12308866199964008</v>
      </c>
      <c r="AH684" s="44">
        <f t="shared" si="165"/>
        <v>0.1128032960005001</v>
      </c>
      <c r="AI684" s="44">
        <f t="shared" si="166"/>
        <v>0.6998626579988898</v>
      </c>
      <c r="AJ684" s="44">
        <f>R71-Q71</f>
        <v>0.21700245700002974</v>
      </c>
      <c r="AK684" s="30"/>
      <c r="AL684" s="47">
        <f t="shared" si="168"/>
        <v>4.9259879999227041E-2</v>
      </c>
      <c r="AM684" s="47">
        <f t="shared" si="169"/>
        <v>4.9107278999145021E-2</v>
      </c>
      <c r="AN684" s="47">
        <f t="shared" si="170"/>
        <v>4.9137799000169791E-2</v>
      </c>
      <c r="AO684" s="47">
        <f t="shared" si="171"/>
        <v>4.9595604999919995E-2</v>
      </c>
      <c r="AP684" s="47">
        <f t="shared" si="172"/>
        <v>3.8913476000739911E-2</v>
      </c>
      <c r="AQ684" s="47">
        <f t="shared" si="173"/>
        <v>4.9809247000670354E-2</v>
      </c>
      <c r="AR684" s="47"/>
      <c r="AS684" s="47"/>
      <c r="AT684" s="47"/>
      <c r="AU684" s="30"/>
      <c r="AV684" s="32"/>
      <c r="AW684" s="30"/>
      <c r="AX684" s="32"/>
      <c r="AY684" s="30"/>
      <c r="AZ684" s="32"/>
      <c r="BA684" s="30"/>
      <c r="BB684" s="32"/>
      <c r="BC684" s="30"/>
      <c r="BD684" s="32"/>
      <c r="BE684" s="30"/>
    </row>
    <row r="685" spans="1:57" x14ac:dyDescent="0.25">
      <c r="A685" s="8" t="s">
        <v>39</v>
      </c>
      <c r="B685">
        <v>10</v>
      </c>
      <c r="C685">
        <v>1</v>
      </c>
      <c r="D685" s="33">
        <v>15.033638842</v>
      </c>
      <c r="E685" s="31">
        <v>15.081553949999901</v>
      </c>
      <c r="F685" s="33">
        <v>15.207810212999901</v>
      </c>
      <c r="G685" s="31">
        <v>15.2620496449999</v>
      </c>
      <c r="H685" s="33">
        <v>15.393960752000099</v>
      </c>
      <c r="I685" s="31">
        <v>15.434168881</v>
      </c>
      <c r="J685" s="33">
        <v>15.569029311000101</v>
      </c>
      <c r="K685" s="31">
        <v>15.6177855139999</v>
      </c>
      <c r="L685" s="33">
        <v>15.775944801000101</v>
      </c>
      <c r="M685" s="31">
        <v>15.8254149099998</v>
      </c>
      <c r="N685" s="33">
        <v>16.147862703000101</v>
      </c>
      <c r="O685" s="31">
        <v>16.198624061999901</v>
      </c>
      <c r="P685" s="33">
        <v>16.332306158999899</v>
      </c>
      <c r="Q685" s="31">
        <v>16.388897622000002</v>
      </c>
      <c r="R685" s="33">
        <v>16.554712690999999</v>
      </c>
      <c r="S685" s="31">
        <v>16.6036183209998</v>
      </c>
      <c r="T685" s="33">
        <v>16.958090127000101</v>
      </c>
      <c r="U685" s="31">
        <v>17.019443987000098</v>
      </c>
      <c r="V685" s="33">
        <v>17.3654260009998</v>
      </c>
      <c r="W685" s="31">
        <v>17.427216579999801</v>
      </c>
      <c r="X685" s="33"/>
      <c r="Y685" s="31"/>
      <c r="Z685" s="33"/>
      <c r="AA685" s="31"/>
      <c r="AB685" s="33"/>
      <c r="AC685" s="31">
        <v>4</v>
      </c>
      <c r="AD685" s="37">
        <f>W685-D685</f>
        <v>2.3935777379998004</v>
      </c>
      <c r="AE685" s="44">
        <f t="shared" si="162"/>
        <v>0.12625626300000015</v>
      </c>
      <c r="AF685" s="44">
        <f t="shared" si="163"/>
        <v>0.13191110700019948</v>
      </c>
      <c r="AG685" s="44">
        <f t="shared" si="164"/>
        <v>0.13486043000010106</v>
      </c>
      <c r="AH685" s="44">
        <f t="shared" si="165"/>
        <v>0.15815928700020088</v>
      </c>
      <c r="AI685" s="44">
        <f t="shared" si="166"/>
        <v>0.32244779300030046</v>
      </c>
      <c r="AJ685" s="44">
        <f t="shared" ref="AJ685:AJ719" si="174">P685-O685</f>
        <v>0.13368209699999767</v>
      </c>
      <c r="AK685" s="44">
        <f t="shared" ref="AK685:AK719" si="175">R685-Q685</f>
        <v>0.1658150689999971</v>
      </c>
      <c r="AL685" s="47">
        <f t="shared" si="168"/>
        <v>4.7915107999900286E-2</v>
      </c>
      <c r="AM685" s="47">
        <f t="shared" si="169"/>
        <v>5.4239431999999255E-2</v>
      </c>
      <c r="AN685" s="47">
        <f t="shared" si="170"/>
        <v>4.0208128999900339E-2</v>
      </c>
      <c r="AO685" s="47">
        <f t="shared" si="171"/>
        <v>4.8756202999799214E-2</v>
      </c>
      <c r="AP685" s="47">
        <f t="shared" si="172"/>
        <v>4.9470108999699391E-2</v>
      </c>
      <c r="AQ685" s="47">
        <f t="shared" si="173"/>
        <v>5.0761358999800166E-2</v>
      </c>
      <c r="AR685" s="47">
        <f t="shared" ref="AR646:AR709" si="176">Q685-P685</f>
        <v>5.6591463000103204E-2</v>
      </c>
      <c r="AS685" s="47">
        <f t="shared" ref="AS646:AS709" si="177">S685-R685</f>
        <v>4.8905629999801192E-2</v>
      </c>
      <c r="AT685" s="47">
        <f t="shared" ref="AT646:AT709" si="178">U685-T685</f>
        <v>6.1353859999996985E-2</v>
      </c>
      <c r="AU685" s="31"/>
      <c r="AV685" s="33"/>
      <c r="AW685" s="31"/>
      <c r="AX685" s="33"/>
      <c r="AY685" s="31"/>
      <c r="AZ685" s="33"/>
      <c r="BA685" s="31"/>
      <c r="BB685" s="33"/>
      <c r="BC685" s="31"/>
      <c r="BD685" s="33"/>
      <c r="BE685" s="31"/>
    </row>
    <row r="686" spans="1:57" x14ac:dyDescent="0.25">
      <c r="A686" s="8" t="s">
        <v>39</v>
      </c>
      <c r="B686">
        <v>10</v>
      </c>
      <c r="C686">
        <v>2</v>
      </c>
      <c r="D686" s="32">
        <v>0.42771790699998702</v>
      </c>
      <c r="E686" s="30">
        <v>0.47610338000003999</v>
      </c>
      <c r="F686" s="32">
        <v>0.58529500600025097</v>
      </c>
      <c r="G686" s="30">
        <v>0.65071917900013398</v>
      </c>
      <c r="H686" s="32">
        <v>0.76803945100027704</v>
      </c>
      <c r="I686" s="30">
        <v>0.82388570700004404</v>
      </c>
      <c r="J686" s="32">
        <v>0.94408983300036198</v>
      </c>
      <c r="K686" s="30">
        <v>1.0021223910002801</v>
      </c>
      <c r="L686" s="32">
        <v>1.1426752180000199</v>
      </c>
      <c r="M686" s="30">
        <v>1.1911363680001099</v>
      </c>
      <c r="N686" s="32">
        <v>1.4612684789999499</v>
      </c>
      <c r="O686" s="30">
        <v>1.5143417130002399</v>
      </c>
      <c r="P686" s="32">
        <v>1.66785839500016</v>
      </c>
      <c r="Q686" s="30">
        <v>1.71276454500002</v>
      </c>
      <c r="R686" s="32">
        <v>1.84921601700034</v>
      </c>
      <c r="S686" s="30">
        <v>1.9040169600002601</v>
      </c>
      <c r="T686" s="32">
        <v>2.2388855350000001</v>
      </c>
      <c r="U686" s="30">
        <v>2.3012584060002101</v>
      </c>
      <c r="V686" s="32">
        <v>2.6326336470001399</v>
      </c>
      <c r="W686" s="30">
        <v>2.6826165689999399</v>
      </c>
      <c r="X686" s="32"/>
      <c r="Y686" s="30"/>
      <c r="Z686" s="32"/>
      <c r="AA686" s="30"/>
      <c r="AB686" s="32"/>
      <c r="AC686" s="30"/>
      <c r="AD686" s="37">
        <f t="shared" ref="AD686:AD718" si="179">W686-D686</f>
        <v>2.2548986619999529</v>
      </c>
      <c r="AE686" s="44">
        <f t="shared" si="162"/>
        <v>0.10919162600021098</v>
      </c>
      <c r="AF686" s="44">
        <f t="shared" si="163"/>
        <v>0.11732027200014306</v>
      </c>
      <c r="AG686" s="44">
        <f t="shared" si="164"/>
        <v>0.12020412600031793</v>
      </c>
      <c r="AH686" s="44">
        <f t="shared" si="165"/>
        <v>0.14055282699973981</v>
      </c>
      <c r="AI686" s="44">
        <f t="shared" si="166"/>
        <v>0.27013211099984002</v>
      </c>
      <c r="AJ686" s="44">
        <f t="shared" si="174"/>
        <v>0.15351668199992008</v>
      </c>
      <c r="AK686" s="44">
        <f t="shared" si="175"/>
        <v>0.13645147200032004</v>
      </c>
      <c r="AL686" s="47">
        <f t="shared" si="168"/>
        <v>4.838547300005297E-2</v>
      </c>
      <c r="AM686" s="47">
        <f t="shared" si="169"/>
        <v>6.5424172999883012E-2</v>
      </c>
      <c r="AN686" s="47">
        <f t="shared" si="170"/>
        <v>5.5846255999767003E-2</v>
      </c>
      <c r="AO686" s="47">
        <f t="shared" si="171"/>
        <v>5.8032557999918133E-2</v>
      </c>
      <c r="AP686" s="47">
        <f t="shared" si="172"/>
        <v>4.8461150000089992E-2</v>
      </c>
      <c r="AQ686" s="47">
        <f t="shared" si="173"/>
        <v>5.3073234000289959E-2</v>
      </c>
      <c r="AR686" s="47">
        <f t="shared" si="176"/>
        <v>4.4906149999859979E-2</v>
      </c>
      <c r="AS686" s="47">
        <f t="shared" si="177"/>
        <v>5.480094299992011E-2</v>
      </c>
      <c r="AT686" s="47">
        <f t="shared" si="178"/>
        <v>6.2372871000210051E-2</v>
      </c>
      <c r="AU686" s="30"/>
      <c r="AV686" s="32"/>
      <c r="AW686" s="30"/>
      <c r="AX686" s="32"/>
      <c r="AY686" s="30"/>
      <c r="AZ686" s="32"/>
      <c r="BA686" s="30"/>
      <c r="BB686" s="32"/>
      <c r="BC686" s="30"/>
      <c r="BD686" s="32"/>
      <c r="BE686" s="30"/>
    </row>
    <row r="687" spans="1:57" x14ac:dyDescent="0.25">
      <c r="A687" s="8" t="s">
        <v>39</v>
      </c>
      <c r="B687">
        <v>10</v>
      </c>
      <c r="C687">
        <v>3</v>
      </c>
      <c r="D687" s="33">
        <v>0.41962577000003798</v>
      </c>
      <c r="E687" s="31">
        <v>0.46564155600026402</v>
      </c>
      <c r="F687" s="33">
        <v>0.58449818200006098</v>
      </c>
      <c r="G687" s="31">
        <v>0.63235954200035804</v>
      </c>
      <c r="H687" s="33">
        <v>0.76651200300011602</v>
      </c>
      <c r="I687" s="31">
        <v>0.81447247599999095</v>
      </c>
      <c r="J687" s="33">
        <v>0.959341397000116</v>
      </c>
      <c r="K687" s="31">
        <v>0.99818254600040701</v>
      </c>
      <c r="L687" s="33">
        <v>1.1517621970001499</v>
      </c>
      <c r="M687" s="31">
        <v>1.19525761800014</v>
      </c>
      <c r="N687" s="33">
        <v>1.5173923380002601</v>
      </c>
      <c r="O687" s="31">
        <v>1.5683526030002199</v>
      </c>
      <c r="P687" s="33">
        <v>1.71313537800006</v>
      </c>
      <c r="Q687" s="31">
        <v>1.7609869460002301</v>
      </c>
      <c r="R687" s="33">
        <v>1.90463779300034</v>
      </c>
      <c r="S687" s="31">
        <v>1.9528323290001</v>
      </c>
      <c r="T687" s="33">
        <v>2.3069746560004201</v>
      </c>
      <c r="U687" s="31">
        <v>2.3565263800001</v>
      </c>
      <c r="V687" s="33">
        <v>2.6997198000003602</v>
      </c>
      <c r="W687" s="31">
        <v>2.7557701180003198</v>
      </c>
      <c r="X687" s="33"/>
      <c r="Y687" s="31"/>
      <c r="Z687" s="33"/>
      <c r="AA687" s="31"/>
      <c r="AB687" s="33"/>
      <c r="AC687" s="31"/>
      <c r="AD687" s="37">
        <f t="shared" si="179"/>
        <v>2.3361443480002819</v>
      </c>
      <c r="AE687" s="44">
        <f t="shared" si="162"/>
        <v>0.11885662599979696</v>
      </c>
      <c r="AF687" s="44">
        <f t="shared" si="163"/>
        <v>0.13415246099975797</v>
      </c>
      <c r="AG687" s="44">
        <f t="shared" si="164"/>
        <v>0.14486892100012505</v>
      </c>
      <c r="AH687" s="44">
        <f t="shared" si="165"/>
        <v>0.15357965099974291</v>
      </c>
      <c r="AI687" s="44">
        <f t="shared" si="166"/>
        <v>0.32213472000012011</v>
      </c>
      <c r="AJ687" s="44">
        <f t="shared" si="174"/>
        <v>0.14478277499984005</v>
      </c>
      <c r="AK687" s="44">
        <f t="shared" si="175"/>
        <v>0.14365084700010988</v>
      </c>
      <c r="AL687" s="47">
        <f t="shared" si="168"/>
        <v>4.6015786000226044E-2</v>
      </c>
      <c r="AM687" s="47">
        <f t="shared" si="169"/>
        <v>4.786136000029706E-2</v>
      </c>
      <c r="AN687" s="47">
        <f t="shared" si="170"/>
        <v>4.7960472999874937E-2</v>
      </c>
      <c r="AO687" s="47">
        <f t="shared" si="171"/>
        <v>3.8841149000291009E-2</v>
      </c>
      <c r="AP687" s="47">
        <f t="shared" si="172"/>
        <v>4.3495420999990042E-2</v>
      </c>
      <c r="AQ687" s="47">
        <f t="shared" si="173"/>
        <v>5.096026499995987E-2</v>
      </c>
      <c r="AR687" s="47">
        <f t="shared" si="176"/>
        <v>4.7851568000170097E-2</v>
      </c>
      <c r="AS687" s="47">
        <f t="shared" si="177"/>
        <v>4.819453599975998E-2</v>
      </c>
      <c r="AT687" s="47">
        <f t="shared" si="178"/>
        <v>4.9551723999679886E-2</v>
      </c>
      <c r="AU687" s="31"/>
      <c r="AV687" s="33"/>
      <c r="AW687" s="31"/>
      <c r="AX687" s="33"/>
      <c r="AY687" s="31"/>
      <c r="AZ687" s="33"/>
      <c r="BA687" s="31"/>
      <c r="BB687" s="33"/>
      <c r="BC687" s="31"/>
      <c r="BD687" s="33"/>
      <c r="BE687" s="31"/>
    </row>
    <row r="688" spans="1:57" x14ac:dyDescent="0.25">
      <c r="A688" s="8" t="s">
        <v>39</v>
      </c>
      <c r="B688">
        <v>10</v>
      </c>
      <c r="C688">
        <v>4</v>
      </c>
      <c r="D688" s="32">
        <v>0.41922624000017</v>
      </c>
      <c r="E688" s="30">
        <v>0.465914265000265</v>
      </c>
      <c r="F688" s="32">
        <v>0.59271938200026797</v>
      </c>
      <c r="G688" s="30">
        <v>0.65016178299992999</v>
      </c>
      <c r="H688" s="32">
        <v>0.78630393200000903</v>
      </c>
      <c r="I688" s="30">
        <v>0.83270669700004796</v>
      </c>
      <c r="J688" s="32">
        <v>0.99297020299991301</v>
      </c>
      <c r="K688" s="30">
        <v>1.0415989580001199</v>
      </c>
      <c r="L688" s="32">
        <v>1.20177157800026</v>
      </c>
      <c r="M688" s="30">
        <v>1.24629121799989</v>
      </c>
      <c r="N688" s="32">
        <v>1.56704072899992</v>
      </c>
      <c r="O688" s="30">
        <v>1.6125143270000899</v>
      </c>
      <c r="P688" s="32">
        <v>1.7578288730000999</v>
      </c>
      <c r="Q688" s="30">
        <v>1.8037216900002</v>
      </c>
      <c r="R688" s="32">
        <v>1.9718645190000601</v>
      </c>
      <c r="S688" s="30">
        <v>2.01766582600021</v>
      </c>
      <c r="T688" s="32">
        <v>2.4090961770002601</v>
      </c>
      <c r="U688" s="30">
        <v>2.47502404900023</v>
      </c>
      <c r="V688" s="32">
        <v>2.83783851099997</v>
      </c>
      <c r="W688" s="30">
        <v>2.8897867979999301</v>
      </c>
      <c r="X688" s="32"/>
      <c r="Y688" s="30"/>
      <c r="Z688" s="32"/>
      <c r="AA688" s="30"/>
      <c r="AB688" s="32"/>
      <c r="AC688" s="30"/>
      <c r="AD688" s="37">
        <f t="shared" si="179"/>
        <v>2.47056055799976</v>
      </c>
      <c r="AE688" s="44">
        <f t="shared" si="162"/>
        <v>0.12680511700000296</v>
      </c>
      <c r="AF688" s="44">
        <f t="shared" si="163"/>
        <v>0.13614214900007904</v>
      </c>
      <c r="AG688" s="44">
        <f t="shared" si="164"/>
        <v>0.16026350599986505</v>
      </c>
      <c r="AH688" s="44">
        <f t="shared" si="165"/>
        <v>0.1601726200001401</v>
      </c>
      <c r="AI688" s="44">
        <f t="shared" si="166"/>
        <v>0.32074951100003002</v>
      </c>
      <c r="AJ688" s="44">
        <f t="shared" si="174"/>
        <v>0.14531454600001004</v>
      </c>
      <c r="AK688" s="44">
        <f t="shared" si="175"/>
        <v>0.16814282899986011</v>
      </c>
      <c r="AL688" s="47">
        <f t="shared" si="168"/>
        <v>4.6688025000095001E-2</v>
      </c>
      <c r="AM688" s="47">
        <f t="shared" si="169"/>
        <v>5.7442400999662024E-2</v>
      </c>
      <c r="AN688" s="47">
        <f t="shared" si="170"/>
        <v>4.6402765000038926E-2</v>
      </c>
      <c r="AO688" s="47">
        <f t="shared" si="171"/>
        <v>4.8628755000206914E-2</v>
      </c>
      <c r="AP688" s="47">
        <f t="shared" si="172"/>
        <v>4.4519639999629934E-2</v>
      </c>
      <c r="AQ688" s="47">
        <f t="shared" si="173"/>
        <v>4.5473598000169924E-2</v>
      </c>
      <c r="AR688" s="47">
        <f t="shared" si="176"/>
        <v>4.5892817000100061E-2</v>
      </c>
      <c r="AS688" s="47">
        <f t="shared" si="177"/>
        <v>4.5801307000149949E-2</v>
      </c>
      <c r="AT688" s="47">
        <f t="shared" si="178"/>
        <v>6.5927871999969856E-2</v>
      </c>
      <c r="AU688" s="30"/>
      <c r="AV688" s="32"/>
      <c r="AW688" s="30"/>
      <c r="AX688" s="32"/>
      <c r="AY688" s="30"/>
      <c r="AZ688" s="32"/>
      <c r="BA688" s="30"/>
      <c r="BB688" s="32"/>
      <c r="BC688" s="30"/>
      <c r="BD688" s="32"/>
      <c r="BE688" s="30"/>
    </row>
    <row r="689" spans="1:57" x14ac:dyDescent="0.25">
      <c r="A689" s="8" t="s">
        <v>39</v>
      </c>
      <c r="B689">
        <v>10</v>
      </c>
      <c r="C689">
        <v>5</v>
      </c>
      <c r="D689" s="33">
        <v>0.47576291299992501</v>
      </c>
      <c r="E689" s="31">
        <v>0.52210052200007295</v>
      </c>
      <c r="F689" s="33">
        <v>0.65347636800015596</v>
      </c>
      <c r="G689" s="31">
        <v>0.70238199799996404</v>
      </c>
      <c r="H689" s="33">
        <v>0.85293857499982495</v>
      </c>
      <c r="I689" s="31">
        <v>0.90193113199984498</v>
      </c>
      <c r="J689" s="33">
        <v>1.03627369800005</v>
      </c>
      <c r="K689" s="31">
        <v>1.0920520889999299</v>
      </c>
      <c r="L689" s="33">
        <v>1.2512976259999899</v>
      </c>
      <c r="M689" s="31">
        <v>1.29097335799997</v>
      </c>
      <c r="N689" s="33">
        <v>1.6551652690000001</v>
      </c>
      <c r="O689" s="31">
        <v>1.70558694200008</v>
      </c>
      <c r="P689" s="33">
        <v>1.8557293519997899</v>
      </c>
      <c r="Q689" s="31">
        <v>1.9126208160000699</v>
      </c>
      <c r="R689" s="33">
        <v>2.0814169790000898</v>
      </c>
      <c r="S689" s="31">
        <v>2.1316192760000301</v>
      </c>
      <c r="T689" s="33">
        <v>2.49352623899994</v>
      </c>
      <c r="U689" s="31">
        <v>2.5438477540001201</v>
      </c>
      <c r="V689" s="33">
        <v>2.9075494570001799</v>
      </c>
      <c r="W689" s="31">
        <v>2.9502357639998902</v>
      </c>
      <c r="X689" s="33"/>
      <c r="Y689" s="31"/>
      <c r="Z689" s="33"/>
      <c r="AA689" s="31"/>
      <c r="AB689" s="33"/>
      <c r="AC689" s="31"/>
      <c r="AD689" s="37">
        <f t="shared" si="179"/>
        <v>2.4744728509999652</v>
      </c>
      <c r="AE689" s="44">
        <f t="shared" si="162"/>
        <v>0.13137584600008301</v>
      </c>
      <c r="AF689" s="44">
        <f t="shared" si="163"/>
        <v>0.15055657699986091</v>
      </c>
      <c r="AG689" s="44">
        <f t="shared" si="164"/>
        <v>0.134342566000205</v>
      </c>
      <c r="AH689" s="44">
        <f t="shared" si="165"/>
        <v>0.15924553700006006</v>
      </c>
      <c r="AI689" s="44">
        <f t="shared" si="166"/>
        <v>0.36419191100003001</v>
      </c>
      <c r="AJ689" s="44">
        <f t="shared" si="174"/>
        <v>0.15014240999970996</v>
      </c>
      <c r="AK689" s="44">
        <f t="shared" si="175"/>
        <v>0.16879616300001987</v>
      </c>
      <c r="AL689" s="47">
        <f t="shared" si="168"/>
        <v>4.6337609000147939E-2</v>
      </c>
      <c r="AM689" s="47">
        <f t="shared" si="169"/>
        <v>4.8905629999808076E-2</v>
      </c>
      <c r="AN689" s="47">
        <f t="shared" si="170"/>
        <v>4.8992557000020032E-2</v>
      </c>
      <c r="AO689" s="47">
        <f t="shared" si="171"/>
        <v>5.5778390999879912E-2</v>
      </c>
      <c r="AP689" s="47">
        <f t="shared" si="172"/>
        <v>3.9675731999980091E-2</v>
      </c>
      <c r="AQ689" s="47">
        <f t="shared" si="173"/>
        <v>5.0421673000079936E-2</v>
      </c>
      <c r="AR689" s="47">
        <f t="shared" si="176"/>
        <v>5.6891464000280001E-2</v>
      </c>
      <c r="AS689" s="47">
        <f t="shared" si="177"/>
        <v>5.0202296999940277E-2</v>
      </c>
      <c r="AT689" s="47">
        <f t="shared" si="178"/>
        <v>5.0321515000180117E-2</v>
      </c>
      <c r="AU689" s="31"/>
      <c r="AV689" s="33"/>
      <c r="AW689" s="31"/>
      <c r="AX689" s="33"/>
      <c r="AY689" s="31"/>
      <c r="AZ689" s="33"/>
      <c r="BA689" s="31"/>
      <c r="BB689" s="33"/>
      <c r="BC689" s="31"/>
      <c r="BD689" s="33"/>
      <c r="BE689" s="31"/>
    </row>
    <row r="690" spans="1:57" x14ac:dyDescent="0.25">
      <c r="A690" s="8" t="s">
        <v>39</v>
      </c>
      <c r="B690">
        <v>10</v>
      </c>
      <c r="C690">
        <v>6</v>
      </c>
      <c r="D690" s="32">
        <v>0.41975993799997002</v>
      </c>
      <c r="E690" s="30">
        <v>0.46575410900004499</v>
      </c>
      <c r="F690" s="32">
        <v>0.59379177799974003</v>
      </c>
      <c r="G690" s="30">
        <v>0.64884261699989998</v>
      </c>
      <c r="H690" s="32">
        <v>0.78183367199971998</v>
      </c>
      <c r="I690" s="30">
        <v>0.83912633399995595</v>
      </c>
      <c r="J690" s="32">
        <v>0.96638150299986503</v>
      </c>
      <c r="K690" s="30">
        <v>1.0123036429999901</v>
      </c>
      <c r="L690" s="32">
        <v>1.1645548040000899</v>
      </c>
      <c r="M690" s="30">
        <v>1.1951073069999401</v>
      </c>
      <c r="N690" s="32">
        <v>1.36732888699998</v>
      </c>
      <c r="O690" s="30">
        <v>1.40451779699969</v>
      </c>
      <c r="P690" s="32">
        <v>1.7368508509998699</v>
      </c>
      <c r="Q690" s="30">
        <v>1.77637757299999</v>
      </c>
      <c r="R690" s="32">
        <v>1.9099227429996899</v>
      </c>
      <c r="S690" s="30">
        <v>1.96586868599979</v>
      </c>
      <c r="T690" s="32">
        <v>2.1015277619999302</v>
      </c>
      <c r="U690" s="30">
        <v>2.1503701629999301</v>
      </c>
      <c r="V690" s="32">
        <v>2.5254653039996802</v>
      </c>
      <c r="W690" s="30">
        <v>2.5910288519999001</v>
      </c>
      <c r="X690" s="32"/>
      <c r="Y690" s="30"/>
      <c r="Z690" s="32"/>
      <c r="AA690" s="30"/>
      <c r="AB690" s="32"/>
      <c r="AC690" s="30"/>
      <c r="AD690" s="37">
        <f t="shared" si="179"/>
        <v>2.1712689139999299</v>
      </c>
      <c r="AE690" s="44">
        <f t="shared" si="162"/>
        <v>0.12803766899969504</v>
      </c>
      <c r="AF690" s="44">
        <f t="shared" si="163"/>
        <v>0.13299105499982</v>
      </c>
      <c r="AG690" s="44">
        <f t="shared" si="164"/>
        <v>0.12725516899990907</v>
      </c>
      <c r="AH690" s="44">
        <f t="shared" si="165"/>
        <v>0.15225116100009983</v>
      </c>
      <c r="AI690" s="44">
        <f t="shared" si="166"/>
        <v>0.17222158000003995</v>
      </c>
      <c r="AJ690" s="44">
        <f t="shared" si="174"/>
        <v>0.33233305400017987</v>
      </c>
      <c r="AK690" s="44">
        <f t="shared" si="175"/>
        <v>0.1335451699996999</v>
      </c>
      <c r="AL690" s="47">
        <f t="shared" si="168"/>
        <v>4.5994171000074968E-2</v>
      </c>
      <c r="AM690" s="47">
        <f t="shared" si="169"/>
        <v>5.5050839000159946E-2</v>
      </c>
      <c r="AN690" s="47">
        <f t="shared" si="170"/>
        <v>5.7292662000235972E-2</v>
      </c>
      <c r="AO690" s="47">
        <f t="shared" si="171"/>
        <v>4.5922140000125067E-2</v>
      </c>
      <c r="AP690" s="47">
        <f t="shared" si="172"/>
        <v>3.0552502999850129E-2</v>
      </c>
      <c r="AQ690" s="47">
        <f t="shared" si="173"/>
        <v>3.7188909999710029E-2</v>
      </c>
      <c r="AR690" s="47">
        <f t="shared" si="176"/>
        <v>3.9526722000120085E-2</v>
      </c>
      <c r="AS690" s="47">
        <f t="shared" si="177"/>
        <v>5.594594300010014E-2</v>
      </c>
      <c r="AT690" s="47">
        <f t="shared" si="178"/>
        <v>4.8842400999999924E-2</v>
      </c>
      <c r="AU690" s="30"/>
      <c r="AV690" s="32"/>
      <c r="AW690" s="30"/>
      <c r="AX690" s="32"/>
      <c r="AY690" s="30"/>
      <c r="AZ690" s="32"/>
      <c r="BA690" s="30"/>
      <c r="BB690" s="32"/>
      <c r="BC690" s="30"/>
      <c r="BD690" s="32"/>
      <c r="BE690" s="30"/>
    </row>
    <row r="691" spans="1:57" x14ac:dyDescent="0.25">
      <c r="A691" s="8" t="s">
        <v>39</v>
      </c>
      <c r="B691">
        <v>10</v>
      </c>
      <c r="C691">
        <v>7</v>
      </c>
      <c r="D691" s="33">
        <v>0.39118149600017199</v>
      </c>
      <c r="E691" s="31">
        <v>0.43686113600006099</v>
      </c>
      <c r="F691" s="33">
        <v>0.57042963799994995</v>
      </c>
      <c r="G691" s="31">
        <v>0.628217457000118</v>
      </c>
      <c r="H691" s="33">
        <v>0.76950002300009102</v>
      </c>
      <c r="I691" s="31">
        <v>0.82638919500004704</v>
      </c>
      <c r="J691" s="33">
        <v>0.97792499200022498</v>
      </c>
      <c r="K691" s="31">
        <v>1.0258708300002499</v>
      </c>
      <c r="L691" s="33">
        <v>1.1854404290002001</v>
      </c>
      <c r="M691" s="31">
        <v>1.24250585100026</v>
      </c>
      <c r="N691" s="33">
        <v>1.6414356330001201</v>
      </c>
      <c r="O691" s="31">
        <v>1.69808105299989</v>
      </c>
      <c r="P691" s="33">
        <v>1.81962184600024</v>
      </c>
      <c r="Q691" s="31">
        <v>1.8779900290000999</v>
      </c>
      <c r="R691" s="33">
        <v>2.0270263980000802</v>
      </c>
      <c r="S691" s="31">
        <v>2.0809491640002298</v>
      </c>
      <c r="T691" s="33">
        <v>2.4705339420002002</v>
      </c>
      <c r="U691" s="31">
        <v>2.5365776470002799</v>
      </c>
      <c r="V691" s="33">
        <v>2.922966696</v>
      </c>
      <c r="W691" s="31">
        <v>2.9756378470001401</v>
      </c>
      <c r="X691" s="33"/>
      <c r="Y691" s="31"/>
      <c r="Z691" s="33"/>
      <c r="AA691" s="31"/>
      <c r="AB691" s="33"/>
      <c r="AC691" s="31"/>
      <c r="AD691" s="37">
        <f t="shared" si="179"/>
        <v>2.5844563509999681</v>
      </c>
      <c r="AE691" s="44">
        <f t="shared" si="162"/>
        <v>0.13356850199988896</v>
      </c>
      <c r="AF691" s="44">
        <f t="shared" si="163"/>
        <v>0.14128256599997302</v>
      </c>
      <c r="AG691" s="44">
        <f t="shared" si="164"/>
        <v>0.15153579700017794</v>
      </c>
      <c r="AH691" s="44">
        <f t="shared" si="165"/>
        <v>0.15956959899995016</v>
      </c>
      <c r="AI691" s="44">
        <f t="shared" si="166"/>
        <v>0.39892978199986007</v>
      </c>
      <c r="AJ691" s="44">
        <f t="shared" si="174"/>
        <v>0.12154079300035003</v>
      </c>
      <c r="AK691" s="44">
        <f t="shared" si="175"/>
        <v>0.1490363689999803</v>
      </c>
      <c r="AL691" s="47">
        <f t="shared" si="168"/>
        <v>4.5679639999888999E-2</v>
      </c>
      <c r="AM691" s="47">
        <f t="shared" si="169"/>
        <v>5.778781900016805E-2</v>
      </c>
      <c r="AN691" s="47">
        <f t="shared" si="170"/>
        <v>5.6889171999956023E-2</v>
      </c>
      <c r="AO691" s="47">
        <f t="shared" si="171"/>
        <v>4.7945838000024943E-2</v>
      </c>
      <c r="AP691" s="47">
        <f t="shared" si="172"/>
        <v>5.7065422000059929E-2</v>
      </c>
      <c r="AQ691" s="47">
        <f t="shared" si="173"/>
        <v>5.6645419999769908E-2</v>
      </c>
      <c r="AR691" s="47">
        <f t="shared" si="176"/>
        <v>5.8368182999859908E-2</v>
      </c>
      <c r="AS691" s="47">
        <f t="shared" si="177"/>
        <v>5.3922766000149558E-2</v>
      </c>
      <c r="AT691" s="47">
        <f t="shared" si="178"/>
        <v>6.6043705000079722E-2</v>
      </c>
      <c r="AU691" s="31"/>
      <c r="AV691" s="33"/>
      <c r="AW691" s="31"/>
      <c r="AX691" s="33"/>
      <c r="AY691" s="31"/>
      <c r="AZ691" s="33"/>
      <c r="BA691" s="31"/>
      <c r="BB691" s="33"/>
      <c r="BC691" s="31"/>
      <c r="BD691" s="33"/>
      <c r="BE691" s="31"/>
    </row>
    <row r="692" spans="1:57" x14ac:dyDescent="0.25">
      <c r="A692" s="8" t="s">
        <v>39</v>
      </c>
      <c r="B692">
        <v>10</v>
      </c>
      <c r="C692">
        <v>8</v>
      </c>
      <c r="D692" s="32">
        <v>0.36615659900007802</v>
      </c>
      <c r="E692" s="30">
        <v>0.40280978000009698</v>
      </c>
      <c r="F692" s="32">
        <v>0.53991708600005905</v>
      </c>
      <c r="G692" s="30">
        <v>0.58433469400006199</v>
      </c>
      <c r="H692" s="32">
        <v>0.70944236300010699</v>
      </c>
      <c r="I692" s="30">
        <v>0.767626899999868</v>
      </c>
      <c r="J692" s="32">
        <v>0.91159165399994802</v>
      </c>
      <c r="K692" s="30">
        <v>0.96245832600016001</v>
      </c>
      <c r="L692" s="32">
        <v>1.12187000799985</v>
      </c>
      <c r="M692" s="30">
        <v>1.1747723569997099</v>
      </c>
      <c r="N692" s="32">
        <v>1.4972314000001401</v>
      </c>
      <c r="O692" s="30">
        <v>1.5539249989997099</v>
      </c>
      <c r="P692" s="32">
        <v>1.6982672009999</v>
      </c>
      <c r="Q692" s="30">
        <v>1.7545537169998999</v>
      </c>
      <c r="R692" s="32">
        <v>1.9169504000001301</v>
      </c>
      <c r="S692" s="30">
        <v>1.9617300919999201</v>
      </c>
      <c r="T692" s="32">
        <v>2.3323521080001202</v>
      </c>
      <c r="U692" s="30">
        <v>2.3853776339997199</v>
      </c>
      <c r="V692" s="32">
        <v>2.7395427729998101</v>
      </c>
      <c r="W692" s="30">
        <v>2.7916493409998102</v>
      </c>
      <c r="X692" s="32"/>
      <c r="Y692" s="30"/>
      <c r="Z692" s="32"/>
      <c r="AA692" s="30"/>
      <c r="AB692" s="32"/>
      <c r="AC692" s="30"/>
      <c r="AD692" s="37">
        <f t="shared" si="179"/>
        <v>2.4254927419997321</v>
      </c>
      <c r="AE692" s="44">
        <f t="shared" si="162"/>
        <v>0.13710730599996207</v>
      </c>
      <c r="AF692" s="44">
        <f t="shared" si="163"/>
        <v>0.125107669000045</v>
      </c>
      <c r="AG692" s="44">
        <f t="shared" si="164"/>
        <v>0.14396475400008002</v>
      </c>
      <c r="AH692" s="44">
        <f t="shared" si="165"/>
        <v>0.15941168199969002</v>
      </c>
      <c r="AI692" s="44">
        <f t="shared" si="166"/>
        <v>0.32245904300043016</v>
      </c>
      <c r="AJ692" s="44">
        <f t="shared" si="174"/>
        <v>0.1443422020001901</v>
      </c>
      <c r="AK692" s="44">
        <f t="shared" si="175"/>
        <v>0.16239668300023014</v>
      </c>
      <c r="AL692" s="47">
        <f t="shared" si="168"/>
        <v>3.6653181000018964E-2</v>
      </c>
      <c r="AM692" s="47">
        <f t="shared" si="169"/>
        <v>4.4417608000002939E-2</v>
      </c>
      <c r="AN692" s="47">
        <f t="shared" si="170"/>
        <v>5.8184536999761005E-2</v>
      </c>
      <c r="AO692" s="47">
        <f t="shared" si="171"/>
        <v>5.0866672000211999E-2</v>
      </c>
      <c r="AP692" s="47">
        <f t="shared" si="172"/>
        <v>5.2902348999859905E-2</v>
      </c>
      <c r="AQ692" s="47">
        <f t="shared" si="173"/>
        <v>5.6693598999569828E-2</v>
      </c>
      <c r="AR692" s="47">
        <f t="shared" si="176"/>
        <v>5.6286515999999898E-2</v>
      </c>
      <c r="AS692" s="47">
        <f t="shared" si="177"/>
        <v>4.4779691999790039E-2</v>
      </c>
      <c r="AT692" s="47">
        <f t="shared" si="178"/>
        <v>5.3025525999599754E-2</v>
      </c>
      <c r="AU692" s="30"/>
      <c r="AV692" s="32"/>
      <c r="AW692" s="30"/>
      <c r="AX692" s="32"/>
      <c r="AY692" s="30"/>
      <c r="AZ692" s="32"/>
      <c r="BA692" s="30"/>
      <c r="BB692" s="32"/>
      <c r="BC692" s="30"/>
      <c r="BD692" s="32"/>
      <c r="BE692" s="30"/>
    </row>
    <row r="693" spans="1:57" x14ac:dyDescent="0.25">
      <c r="A693" s="8" t="s">
        <v>39</v>
      </c>
      <c r="B693">
        <v>10</v>
      </c>
      <c r="C693">
        <v>9</v>
      </c>
      <c r="D693" s="33">
        <v>0.38201873600019098</v>
      </c>
      <c r="E693" s="31">
        <v>0.439099105999957</v>
      </c>
      <c r="F693" s="33">
        <v>0.58022865100019705</v>
      </c>
      <c r="G693" s="31">
        <v>0.62753797899995301</v>
      </c>
      <c r="H693" s="33">
        <v>0.77070783699991796</v>
      </c>
      <c r="I693" s="31">
        <v>0.82706107200010504</v>
      </c>
      <c r="J693" s="33">
        <v>0.96038598099994399</v>
      </c>
      <c r="K693" s="31">
        <v>1.01869942400026</v>
      </c>
      <c r="L693" s="33">
        <v>1.2039961099999299</v>
      </c>
      <c r="M693" s="31">
        <v>1.2682186679999099</v>
      </c>
      <c r="N693" s="33">
        <v>1.58808635600007</v>
      </c>
      <c r="O693" s="31">
        <v>1.631207506</v>
      </c>
      <c r="P693" s="33">
        <v>1.7955863239999399</v>
      </c>
      <c r="Q693" s="31">
        <v>1.8505720070002001</v>
      </c>
      <c r="R693" s="33">
        <v>2.0165345760001401</v>
      </c>
      <c r="S693" s="31">
        <v>2.07179505000021</v>
      </c>
      <c r="T693" s="33">
        <v>2.47583196499999</v>
      </c>
      <c r="U693" s="31">
        <v>2.5189984280000299</v>
      </c>
      <c r="V693" s="33">
        <v>2.9809457650003401</v>
      </c>
      <c r="W693" s="31">
        <v>3.0333449889999402</v>
      </c>
      <c r="X693" s="33"/>
      <c r="Y693" s="31"/>
      <c r="Z693" s="33"/>
      <c r="AA693" s="31"/>
      <c r="AB693" s="33"/>
      <c r="AC693" s="31"/>
      <c r="AD693" s="37">
        <f t="shared" si="179"/>
        <v>2.6513262529997492</v>
      </c>
      <c r="AE693" s="44">
        <f t="shared" si="162"/>
        <v>0.14112954500024005</v>
      </c>
      <c r="AF693" s="44">
        <f t="shared" si="163"/>
        <v>0.14316985799996496</v>
      </c>
      <c r="AG693" s="44">
        <f t="shared" si="164"/>
        <v>0.13332490899983895</v>
      </c>
      <c r="AH693" s="44">
        <f t="shared" si="165"/>
        <v>0.18529668599966986</v>
      </c>
      <c r="AI693" s="44">
        <f t="shared" si="166"/>
        <v>0.31986768800016008</v>
      </c>
      <c r="AJ693" s="44">
        <f t="shared" si="174"/>
        <v>0.16437881799993992</v>
      </c>
      <c r="AK693" s="44">
        <f t="shared" si="175"/>
        <v>0.16596256899994</v>
      </c>
      <c r="AL693" s="47">
        <f t="shared" si="168"/>
        <v>5.7080369999766012E-2</v>
      </c>
      <c r="AM693" s="47">
        <f t="shared" si="169"/>
        <v>4.7309327999755957E-2</v>
      </c>
      <c r="AN693" s="47">
        <f t="shared" si="170"/>
        <v>5.6353235000187074E-2</v>
      </c>
      <c r="AO693" s="47">
        <f t="shared" si="171"/>
        <v>5.8313443000316045E-2</v>
      </c>
      <c r="AP693" s="47">
        <f t="shared" si="172"/>
        <v>6.4222557999980001E-2</v>
      </c>
      <c r="AQ693" s="47">
        <f t="shared" si="173"/>
        <v>4.3121149999929997E-2</v>
      </c>
      <c r="AR693" s="47">
        <f t="shared" si="176"/>
        <v>5.4985683000260188E-2</v>
      </c>
      <c r="AS693" s="47">
        <f t="shared" si="177"/>
        <v>5.5260474000069948E-2</v>
      </c>
      <c r="AT693" s="47">
        <f t="shared" si="178"/>
        <v>4.3166463000039901E-2</v>
      </c>
      <c r="AU693" s="31"/>
      <c r="AV693" s="33"/>
      <c r="AW693" s="31"/>
      <c r="AX693" s="33"/>
      <c r="AY693" s="31"/>
      <c r="AZ693" s="33"/>
      <c r="BA693" s="31"/>
      <c r="BB693" s="33"/>
      <c r="BC693" s="31"/>
      <c r="BD693" s="33"/>
      <c r="BE693" s="31"/>
    </row>
    <row r="694" spans="1:57" x14ac:dyDescent="0.25">
      <c r="A694" s="8" t="s">
        <v>39</v>
      </c>
      <c r="B694">
        <v>10</v>
      </c>
      <c r="C694">
        <v>10</v>
      </c>
      <c r="D694" s="32">
        <v>0.473750307000045</v>
      </c>
      <c r="E694" s="30">
        <v>0.52042041599997901</v>
      </c>
      <c r="F694" s="32">
        <v>0.65632917999982898</v>
      </c>
      <c r="G694" s="30">
        <v>0.70425366400013401</v>
      </c>
      <c r="H694" s="32">
        <v>0.83601773899999898</v>
      </c>
      <c r="I694" s="30">
        <v>0.88536706700006096</v>
      </c>
      <c r="J694" s="32">
        <v>1.04060510399995</v>
      </c>
      <c r="K694" s="30">
        <v>1.08639078499982</v>
      </c>
      <c r="L694" s="32">
        <v>1.2382502280001899</v>
      </c>
      <c r="M694" s="30">
        <v>1.295706848</v>
      </c>
      <c r="N694" s="32">
        <v>1.6476676120000699</v>
      </c>
      <c r="O694" s="30">
        <v>1.6940177209998999</v>
      </c>
      <c r="P694" s="32">
        <v>1.8345190889999601</v>
      </c>
      <c r="Q694" s="30">
        <v>1.88854320900009</v>
      </c>
      <c r="R694" s="32">
        <v>2.0462063499999199</v>
      </c>
      <c r="S694" s="30">
        <v>2.0956319279998699</v>
      </c>
      <c r="T694" s="32">
        <v>2.4752179550000601</v>
      </c>
      <c r="U694" s="30">
        <v>2.5277790539998901</v>
      </c>
      <c r="V694" s="32">
        <v>2.8826359119998402</v>
      </c>
      <c r="W694" s="30">
        <v>2.9351287300000801</v>
      </c>
      <c r="X694" s="32"/>
      <c r="Y694" s="30"/>
      <c r="Z694" s="32"/>
      <c r="AA694" s="30"/>
      <c r="AB694" s="32"/>
      <c r="AC694" s="30"/>
      <c r="AD694" s="37">
        <f t="shared" si="179"/>
        <v>2.4613784230000353</v>
      </c>
      <c r="AE694" s="44">
        <f t="shared" si="162"/>
        <v>0.13590876399984997</v>
      </c>
      <c r="AF694" s="44">
        <f t="shared" si="163"/>
        <v>0.13176407499986498</v>
      </c>
      <c r="AG694" s="44">
        <f t="shared" si="164"/>
        <v>0.15523803699988903</v>
      </c>
      <c r="AH694" s="44">
        <f t="shared" si="165"/>
        <v>0.15185944300036991</v>
      </c>
      <c r="AI694" s="44">
        <f t="shared" si="166"/>
        <v>0.35196076400006993</v>
      </c>
      <c r="AJ694" s="44">
        <f t="shared" si="174"/>
        <v>0.14050136800006019</v>
      </c>
      <c r="AK694" s="44">
        <f t="shared" si="175"/>
        <v>0.15766314099982992</v>
      </c>
      <c r="AL694" s="47">
        <f t="shared" si="168"/>
        <v>4.6670108999934012E-2</v>
      </c>
      <c r="AM694" s="47">
        <f t="shared" si="169"/>
        <v>4.7924484000305023E-2</v>
      </c>
      <c r="AN694" s="47">
        <f t="shared" si="170"/>
        <v>4.9349328000061976E-2</v>
      </c>
      <c r="AO694" s="47">
        <f t="shared" si="171"/>
        <v>4.5785680999870015E-2</v>
      </c>
      <c r="AP694" s="47">
        <f t="shared" si="172"/>
        <v>5.745661999981011E-2</v>
      </c>
      <c r="AQ694" s="47">
        <f t="shared" si="173"/>
        <v>4.6350108999829942E-2</v>
      </c>
      <c r="AR694" s="47">
        <f t="shared" si="176"/>
        <v>5.4024120000129905E-2</v>
      </c>
      <c r="AS694" s="47">
        <f t="shared" si="177"/>
        <v>4.9425577999949954E-2</v>
      </c>
      <c r="AT694" s="47">
        <f t="shared" si="178"/>
        <v>5.2561098999829969E-2</v>
      </c>
      <c r="AU694" s="30"/>
      <c r="AV694" s="32"/>
      <c r="AW694" s="30"/>
      <c r="AX694" s="32"/>
      <c r="AY694" s="30"/>
      <c r="AZ694" s="32"/>
      <c r="BA694" s="30"/>
      <c r="BB694" s="32"/>
      <c r="BC694" s="30"/>
      <c r="BD694" s="32"/>
      <c r="BE694" s="30"/>
    </row>
    <row r="695" spans="1:57" x14ac:dyDescent="0.25">
      <c r="A695" s="8" t="s">
        <v>39</v>
      </c>
      <c r="B695">
        <v>10</v>
      </c>
      <c r="C695">
        <v>11</v>
      </c>
      <c r="D695" s="33">
        <v>0.81364627900029496</v>
      </c>
      <c r="E695" s="31">
        <v>0.86782826300031901</v>
      </c>
      <c r="F695" s="33">
        <v>0.99174093200008395</v>
      </c>
      <c r="G695" s="31">
        <v>1.0517110420000699</v>
      </c>
      <c r="H695" s="33">
        <v>1.1782544920001701</v>
      </c>
      <c r="I695" s="31">
        <v>1.2347803830002699</v>
      </c>
      <c r="J695" s="33">
        <v>1.3770045119999801</v>
      </c>
      <c r="K695" s="31">
        <v>1.42366259000027</v>
      </c>
      <c r="L695" s="33">
        <v>1.59371208600032</v>
      </c>
      <c r="M695" s="31">
        <v>1.6485986540001201</v>
      </c>
      <c r="N695" s="33">
        <v>1.9749745200001501</v>
      </c>
      <c r="O695" s="31">
        <v>2.0220101499999101</v>
      </c>
      <c r="P695" s="33">
        <v>2.1567447460001801</v>
      </c>
      <c r="Q695" s="31">
        <v>2.20347016799996</v>
      </c>
      <c r="R695" s="33">
        <v>2.35615934899988</v>
      </c>
      <c r="S695" s="31">
        <v>2.4031089889999699</v>
      </c>
      <c r="T695" s="33">
        <v>2.6992878210003202</v>
      </c>
      <c r="U695" s="31">
        <v>2.7505418890000302</v>
      </c>
      <c r="V695" s="33">
        <v>3.0804650469999602</v>
      </c>
      <c r="W695" s="31">
        <v>3.1323299999999099</v>
      </c>
      <c r="X695" s="33"/>
      <c r="Y695" s="31"/>
      <c r="Z695" s="33"/>
      <c r="AA695" s="31"/>
      <c r="AB695" s="33"/>
      <c r="AC695" s="31"/>
      <c r="AD695" s="37">
        <f t="shared" si="179"/>
        <v>2.3186837209996147</v>
      </c>
      <c r="AE695" s="44">
        <f t="shared" si="162"/>
        <v>0.12391266899976494</v>
      </c>
      <c r="AF695" s="44">
        <f t="shared" si="163"/>
        <v>0.12654345000010014</v>
      </c>
      <c r="AG695" s="44">
        <f t="shared" si="164"/>
        <v>0.14222412899971015</v>
      </c>
      <c r="AH695" s="44">
        <f t="shared" si="165"/>
        <v>0.17004949600005004</v>
      </c>
      <c r="AI695" s="44">
        <f t="shared" si="166"/>
        <v>0.32637586600002999</v>
      </c>
      <c r="AJ695" s="44">
        <f t="shared" si="174"/>
        <v>0.13473459600026993</v>
      </c>
      <c r="AK695" s="44">
        <f t="shared" si="175"/>
        <v>0.15268918099992002</v>
      </c>
      <c r="AL695" s="47">
        <f t="shared" si="168"/>
        <v>5.4181984000024053E-2</v>
      </c>
      <c r="AM695" s="47">
        <f t="shared" si="169"/>
        <v>5.9970109999985977E-2</v>
      </c>
      <c r="AN695" s="47">
        <f t="shared" si="170"/>
        <v>5.6525891000099859E-2</v>
      </c>
      <c r="AO695" s="47">
        <f t="shared" si="171"/>
        <v>4.6658078000289871E-2</v>
      </c>
      <c r="AP695" s="47">
        <f t="shared" si="172"/>
        <v>5.4886567999800073E-2</v>
      </c>
      <c r="AQ695" s="47">
        <f t="shared" si="173"/>
        <v>4.7035629999760076E-2</v>
      </c>
      <c r="AR695" s="47">
        <f t="shared" si="176"/>
        <v>4.6725421999779915E-2</v>
      </c>
      <c r="AS695" s="47">
        <f t="shared" si="177"/>
        <v>4.6949640000089943E-2</v>
      </c>
      <c r="AT695" s="47">
        <f t="shared" si="178"/>
        <v>5.1254067999709996E-2</v>
      </c>
      <c r="AU695" s="31"/>
      <c r="AV695" s="33"/>
      <c r="AW695" s="31"/>
      <c r="AX695" s="33"/>
      <c r="AY695" s="31"/>
      <c r="AZ695" s="33"/>
      <c r="BA695" s="31"/>
      <c r="BB695" s="33"/>
      <c r="BC695" s="31"/>
      <c r="BD695" s="33"/>
      <c r="BE695" s="31"/>
    </row>
    <row r="696" spans="1:57" x14ac:dyDescent="0.25">
      <c r="A696" s="8" t="s">
        <v>39</v>
      </c>
      <c r="B696">
        <v>10</v>
      </c>
      <c r="C696">
        <v>12</v>
      </c>
      <c r="D696" s="32">
        <v>0.39349134200028801</v>
      </c>
      <c r="E696" s="30">
        <v>0.45054186800007301</v>
      </c>
      <c r="F696" s="32">
        <v>0.57398443300007695</v>
      </c>
      <c r="G696" s="30">
        <v>0.62251672899992605</v>
      </c>
      <c r="H696" s="32">
        <v>0.75560158600001104</v>
      </c>
      <c r="I696" s="30">
        <v>0.81473841500019195</v>
      </c>
      <c r="J696" s="32">
        <v>0.94926801200017497</v>
      </c>
      <c r="K696" s="30">
        <v>1.00445197599992</v>
      </c>
      <c r="L696" s="32">
        <v>1.1594046469999699</v>
      </c>
      <c r="M696" s="30">
        <v>1.2124426730001601</v>
      </c>
      <c r="N696" s="32">
        <v>1.52369197500001</v>
      </c>
      <c r="O696" s="30">
        <v>1.5796072930002001</v>
      </c>
      <c r="P696" s="32">
        <v>1.7063654309999901</v>
      </c>
      <c r="Q696" s="30">
        <v>1.75871345700034</v>
      </c>
      <c r="R696" s="32">
        <v>1.9115971179999101</v>
      </c>
      <c r="S696" s="30">
        <v>1.9586793620001099</v>
      </c>
      <c r="T696" s="32">
        <v>2.3140304920002501</v>
      </c>
      <c r="U696" s="30">
        <v>2.3656872670003302</v>
      </c>
      <c r="V696" s="32">
        <v>2.6984626130001699</v>
      </c>
      <c r="W696" s="30">
        <v>2.7471858990002098</v>
      </c>
      <c r="X696" s="32"/>
      <c r="Y696" s="30"/>
      <c r="Z696" s="32"/>
      <c r="AA696" s="30"/>
      <c r="AB696" s="32"/>
      <c r="AC696" s="30"/>
      <c r="AD696" s="37">
        <f t="shared" si="179"/>
        <v>2.3536945569999217</v>
      </c>
      <c r="AE696" s="44">
        <f t="shared" si="162"/>
        <v>0.12344256500000395</v>
      </c>
      <c r="AF696" s="44">
        <f t="shared" si="163"/>
        <v>0.13308485700008499</v>
      </c>
      <c r="AG696" s="44">
        <f t="shared" si="164"/>
        <v>0.13452959699998301</v>
      </c>
      <c r="AH696" s="44">
        <f t="shared" si="165"/>
        <v>0.15495267100004995</v>
      </c>
      <c r="AI696" s="44">
        <f t="shared" si="166"/>
        <v>0.3112493019998499</v>
      </c>
      <c r="AJ696" s="44">
        <f t="shared" si="174"/>
        <v>0.12675813799978997</v>
      </c>
      <c r="AK696" s="44">
        <f t="shared" si="175"/>
        <v>0.15288366099957007</v>
      </c>
      <c r="AL696" s="47">
        <f t="shared" si="168"/>
        <v>5.7050525999784996E-2</v>
      </c>
      <c r="AM696" s="47">
        <f t="shared" si="169"/>
        <v>4.8532295999849095E-2</v>
      </c>
      <c r="AN696" s="47">
        <f t="shared" si="170"/>
        <v>5.9136829000180913E-2</v>
      </c>
      <c r="AO696" s="47">
        <f t="shared" si="171"/>
        <v>5.5183963999745012E-2</v>
      </c>
      <c r="AP696" s="47">
        <f t="shared" si="172"/>
        <v>5.3038026000190142E-2</v>
      </c>
      <c r="AQ696" s="47">
        <f t="shared" si="173"/>
        <v>5.5915318000190117E-2</v>
      </c>
      <c r="AR696" s="47">
        <f t="shared" si="176"/>
        <v>5.2348026000349934E-2</v>
      </c>
      <c r="AS696" s="47">
        <f t="shared" si="177"/>
        <v>4.7082244000199891E-2</v>
      </c>
      <c r="AT696" s="47">
        <f t="shared" si="178"/>
        <v>5.1656775000080035E-2</v>
      </c>
      <c r="AU696" s="30"/>
      <c r="AV696" s="32"/>
      <c r="AW696" s="30"/>
      <c r="AX696" s="32"/>
      <c r="AY696" s="30"/>
      <c r="AZ696" s="32"/>
      <c r="BA696" s="30"/>
      <c r="BB696" s="32"/>
      <c r="BC696" s="30"/>
      <c r="BD696" s="32"/>
      <c r="BE696" s="30"/>
    </row>
    <row r="697" spans="1:57" x14ac:dyDescent="0.25">
      <c r="A697" s="8" t="s">
        <v>39</v>
      </c>
      <c r="B697">
        <v>10</v>
      </c>
      <c r="C697">
        <v>13</v>
      </c>
      <c r="D697" s="33">
        <v>0.35223909700016498</v>
      </c>
      <c r="E697" s="31">
        <v>0.39704029899985399</v>
      </c>
      <c r="F697" s="33">
        <v>0.51785494600017001</v>
      </c>
      <c r="G697" s="31">
        <v>0.57596135899984802</v>
      </c>
      <c r="H697" s="33">
        <v>0.70451131900017505</v>
      </c>
      <c r="I697" s="31">
        <v>0.75598627199997204</v>
      </c>
      <c r="J697" s="33">
        <v>0.88922706699986498</v>
      </c>
      <c r="K697" s="31">
        <v>0.95561597999994696</v>
      </c>
      <c r="L697" s="33">
        <v>1.0925605769998501</v>
      </c>
      <c r="M697" s="31">
        <v>1.1429932900000399</v>
      </c>
      <c r="N697" s="33">
        <v>1.45662102999995</v>
      </c>
      <c r="O697" s="31">
        <v>1.4993464499998399</v>
      </c>
      <c r="P697" s="33">
        <v>1.6448826629998601</v>
      </c>
      <c r="Q697" s="31">
        <v>1.7081392320001201</v>
      </c>
      <c r="R697" s="33">
        <v>1.8621447159998701</v>
      </c>
      <c r="S697" s="31">
        <v>1.8981422189999599</v>
      </c>
      <c r="T697" s="33">
        <v>2.2840734559999798</v>
      </c>
      <c r="U697" s="31">
        <v>2.3372670029998499</v>
      </c>
      <c r="V697" s="33">
        <v>2.7173194880001499</v>
      </c>
      <c r="W697" s="31">
        <v>2.7767555880000101</v>
      </c>
      <c r="X697" s="33"/>
      <c r="Y697" s="31"/>
      <c r="Z697" s="33"/>
      <c r="AA697" s="31"/>
      <c r="AB697" s="33"/>
      <c r="AC697" s="31"/>
      <c r="AD697" s="37">
        <f t="shared" si="179"/>
        <v>2.4245164909998449</v>
      </c>
      <c r="AE697" s="44">
        <f t="shared" si="162"/>
        <v>0.12081464700031602</v>
      </c>
      <c r="AF697" s="44">
        <f t="shared" si="163"/>
        <v>0.12854996000032703</v>
      </c>
      <c r="AG697" s="44">
        <f t="shared" si="164"/>
        <v>0.13324079499989294</v>
      </c>
      <c r="AH697" s="44">
        <f t="shared" si="165"/>
        <v>0.13694459699990313</v>
      </c>
      <c r="AI697" s="44">
        <f t="shared" si="166"/>
        <v>0.31362773999991012</v>
      </c>
      <c r="AJ697" s="44">
        <f t="shared" si="174"/>
        <v>0.14553621300002018</v>
      </c>
      <c r="AK697" s="44">
        <f t="shared" si="175"/>
        <v>0.15400548399975</v>
      </c>
      <c r="AL697" s="47">
        <f t="shared" si="168"/>
        <v>4.4801201999689011E-2</v>
      </c>
      <c r="AM697" s="47">
        <f t="shared" si="169"/>
        <v>5.8106412999678003E-2</v>
      </c>
      <c r="AN697" s="47">
        <f t="shared" si="170"/>
        <v>5.1474952999796986E-2</v>
      </c>
      <c r="AO697" s="47">
        <f t="shared" si="171"/>
        <v>6.6388913000081984E-2</v>
      </c>
      <c r="AP697" s="47">
        <f t="shared" si="172"/>
        <v>5.0432713000189811E-2</v>
      </c>
      <c r="AQ697" s="47">
        <f t="shared" si="173"/>
        <v>4.272541999988988E-2</v>
      </c>
      <c r="AR697" s="47">
        <f t="shared" si="176"/>
        <v>6.3256569000259999E-2</v>
      </c>
      <c r="AS697" s="47">
        <f t="shared" si="177"/>
        <v>3.5997503000089859E-2</v>
      </c>
      <c r="AT697" s="47">
        <f t="shared" si="178"/>
        <v>5.3193546999870112E-2</v>
      </c>
      <c r="AU697" s="31"/>
      <c r="AV697" s="33"/>
      <c r="AW697" s="31"/>
      <c r="AX697" s="33"/>
      <c r="AY697" s="31"/>
      <c r="AZ697" s="33"/>
      <c r="BA697" s="31"/>
      <c r="BB697" s="33"/>
      <c r="BC697" s="31"/>
      <c r="BD697" s="33"/>
      <c r="BE697" s="31"/>
    </row>
    <row r="698" spans="1:57" x14ac:dyDescent="0.25">
      <c r="A698" s="8" t="s">
        <v>39</v>
      </c>
      <c r="B698">
        <v>10</v>
      </c>
      <c r="C698">
        <v>14</v>
      </c>
      <c r="D698" s="32">
        <v>0.38568732999965499</v>
      </c>
      <c r="E698" s="30">
        <v>0.43098186599991001</v>
      </c>
      <c r="F698" s="32">
        <v>0.56616687899986495</v>
      </c>
      <c r="G698" s="30">
        <v>0.62691235399961398</v>
      </c>
      <c r="H698" s="32">
        <v>0.75842903399961803</v>
      </c>
      <c r="I698" s="30">
        <v>0.81154565399992795</v>
      </c>
      <c r="J698" s="32">
        <v>0.93916780199970096</v>
      </c>
      <c r="K698" s="30">
        <v>0.99495916199975898</v>
      </c>
      <c r="L698" s="32">
        <v>1.1622018349998999</v>
      </c>
      <c r="M698" s="30">
        <v>1.2223590280000201</v>
      </c>
      <c r="N698" s="32">
        <v>1.51092212999992</v>
      </c>
      <c r="O698" s="30">
        <v>1.56550072899972</v>
      </c>
      <c r="P698" s="32">
        <v>1.7009208469999</v>
      </c>
      <c r="Q698" s="30">
        <v>1.758197311</v>
      </c>
      <c r="R698" s="32">
        <v>1.9199166489997801</v>
      </c>
      <c r="S698" s="30">
        <v>1.97422254000002</v>
      </c>
      <c r="T698" s="32">
        <v>2.2951637179999098</v>
      </c>
      <c r="U698" s="30">
        <v>2.36577523599999</v>
      </c>
      <c r="V698" s="32">
        <v>2.7081575089996401</v>
      </c>
      <c r="W698" s="30">
        <v>2.76473902499992</v>
      </c>
      <c r="X698" s="32"/>
      <c r="Y698" s="30"/>
      <c r="Z698" s="32"/>
      <c r="AA698" s="30"/>
      <c r="AB698" s="32"/>
      <c r="AC698" s="30"/>
      <c r="AD698" s="37">
        <f t="shared" si="179"/>
        <v>2.3790516950002649</v>
      </c>
      <c r="AE698" s="44">
        <f t="shared" si="162"/>
        <v>0.13518501299995495</v>
      </c>
      <c r="AF698" s="44">
        <f t="shared" si="163"/>
        <v>0.13151668000000405</v>
      </c>
      <c r="AG698" s="44">
        <f t="shared" si="164"/>
        <v>0.12762214799977301</v>
      </c>
      <c r="AH698" s="44">
        <f t="shared" si="165"/>
        <v>0.16724267300014095</v>
      </c>
      <c r="AI698" s="44">
        <f t="shared" si="166"/>
        <v>0.28856310199989998</v>
      </c>
      <c r="AJ698" s="44">
        <f t="shared" si="174"/>
        <v>0.13542011800017995</v>
      </c>
      <c r="AK698" s="44">
        <f t="shared" si="175"/>
        <v>0.16171933799978011</v>
      </c>
      <c r="AL698" s="47">
        <f t="shared" si="168"/>
        <v>4.5294536000255015E-2</v>
      </c>
      <c r="AM698" s="47">
        <f t="shared" si="169"/>
        <v>6.0745474999749027E-2</v>
      </c>
      <c r="AN698" s="47">
        <f t="shared" si="170"/>
        <v>5.3116620000309922E-2</v>
      </c>
      <c r="AO698" s="47">
        <f t="shared" si="171"/>
        <v>5.5791360000058021E-2</v>
      </c>
      <c r="AP698" s="47">
        <f t="shared" si="172"/>
        <v>6.0157193000120124E-2</v>
      </c>
      <c r="AQ698" s="47">
        <f t="shared" si="173"/>
        <v>5.4578598999799999E-2</v>
      </c>
      <c r="AR698" s="47">
        <f t="shared" si="176"/>
        <v>5.7276464000100002E-2</v>
      </c>
      <c r="AS698" s="47">
        <f t="shared" si="177"/>
        <v>5.4305891000239859E-2</v>
      </c>
      <c r="AT698" s="47">
        <f t="shared" si="178"/>
        <v>7.0611518000080142E-2</v>
      </c>
      <c r="AU698" s="30"/>
      <c r="AV698" s="32"/>
      <c r="AW698" s="30"/>
      <c r="AX698" s="32"/>
      <c r="AY698" s="30"/>
      <c r="AZ698" s="32"/>
      <c r="BA698" s="30"/>
      <c r="BB698" s="32"/>
      <c r="BC698" s="30"/>
      <c r="BD698" s="32"/>
      <c r="BE698" s="30"/>
    </row>
    <row r="699" spans="1:57" x14ac:dyDescent="0.25">
      <c r="A699" s="8" t="s">
        <v>39</v>
      </c>
      <c r="B699">
        <v>10</v>
      </c>
      <c r="C699">
        <v>15</v>
      </c>
      <c r="D699" s="33">
        <v>0.34909680600003401</v>
      </c>
      <c r="E699" s="31">
        <v>0.40554853000003199</v>
      </c>
      <c r="F699" s="33">
        <v>0.54330896100009296</v>
      </c>
      <c r="G699" s="31">
        <v>0.59428641400018001</v>
      </c>
      <c r="H699" s="33">
        <v>0.74971049199984896</v>
      </c>
      <c r="I699" s="31">
        <v>0.80469711200021199</v>
      </c>
      <c r="J699" s="33">
        <v>0.94803676099991196</v>
      </c>
      <c r="K699" s="31">
        <v>1.00401192300023</v>
      </c>
      <c r="L699" s="33">
        <v>1.1714488150000699</v>
      </c>
      <c r="M699" s="31">
        <v>1.2375411130001299</v>
      </c>
      <c r="N699" s="33">
        <v>1.6375808930001701</v>
      </c>
      <c r="O699" s="31">
        <v>1.7024279299998799</v>
      </c>
      <c r="P699" s="33">
        <v>1.83835023600022</v>
      </c>
      <c r="Q699" s="31">
        <v>1.89148117800004</v>
      </c>
      <c r="R699" s="33">
        <v>2.05679270500013</v>
      </c>
      <c r="S699" s="31">
        <v>2.10825817900013</v>
      </c>
      <c r="T699" s="33">
        <v>2.5133974380000801</v>
      </c>
      <c r="U699" s="31">
        <v>2.56466489100012</v>
      </c>
      <c r="V699" s="33">
        <v>2.90850414399983</v>
      </c>
      <c r="W699" s="31">
        <v>2.9614130559998499</v>
      </c>
      <c r="X699" s="33"/>
      <c r="Y699" s="31"/>
      <c r="Z699" s="33"/>
      <c r="AA699" s="31"/>
      <c r="AB699" s="33"/>
      <c r="AC699" s="31"/>
      <c r="AD699" s="37">
        <f t="shared" si="179"/>
        <v>2.6123162499998158</v>
      </c>
      <c r="AE699" s="44">
        <f t="shared" si="162"/>
        <v>0.13776043100006097</v>
      </c>
      <c r="AF699" s="44">
        <f t="shared" si="163"/>
        <v>0.15542407799966895</v>
      </c>
      <c r="AG699" s="44">
        <f t="shared" si="164"/>
        <v>0.14333964899969998</v>
      </c>
      <c r="AH699" s="44">
        <f t="shared" si="165"/>
        <v>0.16743689199983991</v>
      </c>
      <c r="AI699" s="44">
        <f t="shared" si="166"/>
        <v>0.40003978000004015</v>
      </c>
      <c r="AJ699" s="44">
        <f t="shared" si="174"/>
        <v>0.13592230600034005</v>
      </c>
      <c r="AK699" s="44">
        <f t="shared" si="175"/>
        <v>0.16531152700009</v>
      </c>
      <c r="AL699" s="47">
        <f t="shared" si="168"/>
        <v>5.6451723999997983E-2</v>
      </c>
      <c r="AM699" s="47">
        <f t="shared" si="169"/>
        <v>5.0977453000087047E-2</v>
      </c>
      <c r="AN699" s="47">
        <f t="shared" si="170"/>
        <v>5.4986620000363029E-2</v>
      </c>
      <c r="AO699" s="47">
        <f t="shared" si="171"/>
        <v>5.5975162000318046E-2</v>
      </c>
      <c r="AP699" s="47">
        <f t="shared" si="172"/>
        <v>6.6092298000060001E-2</v>
      </c>
      <c r="AQ699" s="47">
        <f t="shared" si="173"/>
        <v>6.4847036999709839E-2</v>
      </c>
      <c r="AR699" s="47">
        <f t="shared" si="176"/>
        <v>5.3130941999820047E-2</v>
      </c>
      <c r="AS699" s="47">
        <f t="shared" si="177"/>
        <v>5.1465474000000011E-2</v>
      </c>
      <c r="AT699" s="47">
        <f t="shared" si="178"/>
        <v>5.1267453000039875E-2</v>
      </c>
      <c r="AU699" s="31"/>
      <c r="AV699" s="33"/>
      <c r="AW699" s="31"/>
      <c r="AX699" s="33"/>
      <c r="AY699" s="31"/>
      <c r="AZ699" s="33"/>
      <c r="BA699" s="31"/>
      <c r="BB699" s="33"/>
      <c r="BC699" s="31"/>
      <c r="BD699" s="33"/>
      <c r="BE699" s="31"/>
    </row>
    <row r="700" spans="1:57" s="2" customFormat="1" x14ac:dyDescent="0.25">
      <c r="A700" s="10" t="s">
        <v>39</v>
      </c>
      <c r="B700" s="2">
        <v>10</v>
      </c>
      <c r="C700" s="2">
        <v>16</v>
      </c>
      <c r="D700" s="32">
        <v>6.7836287999998603</v>
      </c>
      <c r="E700" s="30">
        <v>6.8485443279996598</v>
      </c>
      <c r="F700" s="32">
        <v>6.9490400149997997</v>
      </c>
      <c r="G700" s="30">
        <v>7.0064877810000299</v>
      </c>
      <c r="H700" s="32">
        <v>7.14009086699979</v>
      </c>
      <c r="I700" s="30">
        <v>7.19695738299969</v>
      </c>
      <c r="J700" s="32">
        <v>7.3383852619999699</v>
      </c>
      <c r="K700" s="30">
        <v>7.4039843309997098</v>
      </c>
      <c r="L700" s="32">
        <v>7.5951414329997498</v>
      </c>
      <c r="M700" s="30">
        <v>7.64435414699983</v>
      </c>
      <c r="N700" s="32">
        <v>7.9862275659997897</v>
      </c>
      <c r="O700" s="30">
        <v>8.0357299669999502</v>
      </c>
      <c r="P700" s="32">
        <v>8.1679556569997604</v>
      </c>
      <c r="Q700" s="30">
        <v>8.2211970159996692</v>
      </c>
      <c r="R700" s="32">
        <v>8.3588684889996294</v>
      </c>
      <c r="S700" s="30">
        <v>8.4256455790000402</v>
      </c>
      <c r="T700" s="32">
        <v>8.8779363009998598</v>
      </c>
      <c r="U700" s="30">
        <v>8.9152929709998698</v>
      </c>
      <c r="V700" s="32">
        <v>9.2915625400000792</v>
      </c>
      <c r="W700" s="30">
        <v>9.3293724390000499</v>
      </c>
      <c r="X700" s="32"/>
      <c r="Y700" s="30"/>
      <c r="Z700" s="32"/>
      <c r="AA700" s="30"/>
      <c r="AB700" s="32"/>
      <c r="AC700" s="30"/>
      <c r="AD700" s="37">
        <f t="shared" si="179"/>
        <v>2.5457436390001895</v>
      </c>
      <c r="AE700" s="44">
        <f t="shared" si="162"/>
        <v>0.10049568700013989</v>
      </c>
      <c r="AF700" s="44">
        <f t="shared" si="163"/>
        <v>0.13360308599976012</v>
      </c>
      <c r="AG700" s="44">
        <f t="shared" si="164"/>
        <v>0.14142787900027987</v>
      </c>
      <c r="AH700" s="44">
        <f t="shared" si="165"/>
        <v>0.19115710200003999</v>
      </c>
      <c r="AI700" s="44">
        <f t="shared" si="166"/>
        <v>0.34187341899995971</v>
      </c>
      <c r="AJ700" s="44">
        <f t="shared" si="174"/>
        <v>0.13222568999981021</v>
      </c>
      <c r="AK700" s="44">
        <f t="shared" si="175"/>
        <v>0.13767147299996019</v>
      </c>
      <c r="AL700" s="47">
        <f t="shared" si="168"/>
        <v>6.4915527999799494E-2</v>
      </c>
      <c r="AM700" s="47">
        <f t="shared" si="169"/>
        <v>5.744776600023016E-2</v>
      </c>
      <c r="AN700" s="47">
        <f t="shared" si="170"/>
        <v>5.6866515999900002E-2</v>
      </c>
      <c r="AO700" s="47">
        <f t="shared" si="171"/>
        <v>6.5599068999739885E-2</v>
      </c>
      <c r="AP700" s="47">
        <f t="shared" si="172"/>
        <v>4.9212714000080204E-2</v>
      </c>
      <c r="AQ700" s="47">
        <f t="shared" si="173"/>
        <v>4.9502401000160567E-2</v>
      </c>
      <c r="AR700" s="47">
        <f t="shared" si="176"/>
        <v>5.3241358999908783E-2</v>
      </c>
      <c r="AS700" s="47">
        <f t="shared" si="177"/>
        <v>6.6777090000410766E-2</v>
      </c>
      <c r="AT700" s="47">
        <f t="shared" si="178"/>
        <v>3.7356670000010084E-2</v>
      </c>
      <c r="AU700" s="30"/>
      <c r="AV700" s="32"/>
      <c r="AW700" s="30"/>
      <c r="AX700" s="32"/>
      <c r="AY700" s="30"/>
      <c r="AZ700" s="32"/>
      <c r="BA700" s="30"/>
      <c r="BB700" s="32"/>
      <c r="BC700" s="30"/>
      <c r="BD700" s="32"/>
      <c r="BE700" s="30"/>
    </row>
    <row r="701" spans="1:57" s="2" customFormat="1" x14ac:dyDescent="0.25">
      <c r="A701" s="10" t="s">
        <v>39</v>
      </c>
      <c r="B701" s="2">
        <v>10</v>
      </c>
      <c r="C701" s="2">
        <v>17</v>
      </c>
      <c r="D701" s="33">
        <v>0.47158957800002099</v>
      </c>
      <c r="E701" s="31">
        <v>0.536551875999975</v>
      </c>
      <c r="F701" s="33">
        <v>0.661431107000225</v>
      </c>
      <c r="G701" s="31">
        <v>0.71759673799988299</v>
      </c>
      <c r="H701" s="33">
        <v>0.84945966800023598</v>
      </c>
      <c r="I701" s="31">
        <v>0.89890628700004505</v>
      </c>
      <c r="J701" s="33">
        <v>1.06265427200014</v>
      </c>
      <c r="K701" s="31">
        <v>1.11392912100018</v>
      </c>
      <c r="L701" s="33">
        <v>1.2957257020002499</v>
      </c>
      <c r="M701" s="31">
        <v>1.3476122689999099</v>
      </c>
      <c r="N701" s="33">
        <v>1.71621340000001</v>
      </c>
      <c r="O701" s="31">
        <v>1.7537842890001201</v>
      </c>
      <c r="P701" s="33">
        <v>1.91632326399985</v>
      </c>
      <c r="Q701" s="31">
        <v>1.96873701899994</v>
      </c>
      <c r="R701" s="33">
        <v>2.1026574490001599</v>
      </c>
      <c r="S701" s="31">
        <v>2.1510325580002201</v>
      </c>
      <c r="T701" s="33">
        <v>2.5351674920002498</v>
      </c>
      <c r="U701" s="31">
        <v>2.58393239299994</v>
      </c>
      <c r="V701" s="33">
        <v>2.9453539390001402</v>
      </c>
      <c r="W701" s="31">
        <v>2.9918289960000899</v>
      </c>
      <c r="X701" s="33"/>
      <c r="Y701" s="31"/>
      <c r="Z701" s="33"/>
      <c r="AA701" s="31"/>
      <c r="AB701" s="33"/>
      <c r="AC701" s="31"/>
      <c r="AD701" s="37">
        <f t="shared" si="179"/>
        <v>2.5202394180000689</v>
      </c>
      <c r="AE701" s="44">
        <f t="shared" si="162"/>
        <v>0.12487923100025</v>
      </c>
      <c r="AF701" s="44">
        <f t="shared" si="163"/>
        <v>0.13186293000035298</v>
      </c>
      <c r="AG701" s="44">
        <f t="shared" si="164"/>
        <v>0.16374798500009491</v>
      </c>
      <c r="AH701" s="44">
        <f t="shared" si="165"/>
        <v>0.1817965810000699</v>
      </c>
      <c r="AI701" s="44">
        <f t="shared" si="166"/>
        <v>0.36860113100010006</v>
      </c>
      <c r="AJ701" s="44">
        <f t="shared" si="174"/>
        <v>0.16253897499972991</v>
      </c>
      <c r="AK701" s="44">
        <f t="shared" si="175"/>
        <v>0.13392043000021991</v>
      </c>
      <c r="AL701" s="47">
        <f t="shared" si="168"/>
        <v>6.4962297999954011E-2</v>
      </c>
      <c r="AM701" s="47">
        <f t="shared" si="169"/>
        <v>5.6165630999657989E-2</v>
      </c>
      <c r="AN701" s="47">
        <f t="shared" si="170"/>
        <v>4.9446618999809067E-2</v>
      </c>
      <c r="AO701" s="47">
        <f t="shared" si="171"/>
        <v>5.127484900004009E-2</v>
      </c>
      <c r="AP701" s="47">
        <f t="shared" si="172"/>
        <v>5.1886566999659989E-2</v>
      </c>
      <c r="AQ701" s="47">
        <f t="shared" si="173"/>
        <v>3.7570889000110075E-2</v>
      </c>
      <c r="AR701" s="47">
        <f t="shared" si="176"/>
        <v>5.2413755000090045E-2</v>
      </c>
      <c r="AS701" s="47">
        <f t="shared" si="177"/>
        <v>4.8375109000060146E-2</v>
      </c>
      <c r="AT701" s="47">
        <f t="shared" si="178"/>
        <v>4.8764900999690219E-2</v>
      </c>
      <c r="AU701" s="31"/>
      <c r="AV701" s="33"/>
      <c r="AW701" s="31"/>
      <c r="AX701" s="33"/>
      <c r="AY701" s="31"/>
      <c r="AZ701" s="33"/>
      <c r="BA701" s="31"/>
      <c r="BB701" s="33"/>
      <c r="BC701" s="31"/>
      <c r="BD701" s="33"/>
      <c r="BE701" s="31"/>
    </row>
    <row r="702" spans="1:57" s="2" customFormat="1" x14ac:dyDescent="0.25">
      <c r="A702" s="10" t="s">
        <v>39</v>
      </c>
      <c r="B702" s="2">
        <v>10</v>
      </c>
      <c r="C702" s="2">
        <v>18</v>
      </c>
      <c r="D702" s="32">
        <v>0.407179364000057</v>
      </c>
      <c r="E702" s="30">
        <v>0.455514628999935</v>
      </c>
      <c r="F702" s="32">
        <v>0.57596859900013397</v>
      </c>
      <c r="G702" s="30">
        <v>0.61897110400013799</v>
      </c>
      <c r="H702" s="32">
        <v>0.78983622500027195</v>
      </c>
      <c r="I702" s="30">
        <v>0.842412636000062</v>
      </c>
      <c r="J702" s="32">
        <v>1.00548187100002</v>
      </c>
      <c r="K702" s="30">
        <v>1.0527861469999999</v>
      </c>
      <c r="L702" s="32">
        <v>1.2280975700000401</v>
      </c>
      <c r="M702" s="30">
        <v>1.28281320099995</v>
      </c>
      <c r="N702" s="32">
        <v>1.6242861519999601</v>
      </c>
      <c r="O702" s="30">
        <v>1.6725494900001601</v>
      </c>
      <c r="P702" s="32">
        <v>1.83405528699995</v>
      </c>
      <c r="Q702" s="30">
        <v>1.88785013599999</v>
      </c>
      <c r="R702" s="32">
        <v>2.04931207900017</v>
      </c>
      <c r="S702" s="30">
        <v>2.0958784899999001</v>
      </c>
      <c r="T702" s="32">
        <v>2.4766491529999199</v>
      </c>
      <c r="U702" s="30">
        <v>2.5183581679998399</v>
      </c>
      <c r="V702" s="32">
        <v>2.9231317500002598</v>
      </c>
      <c r="W702" s="30">
        <v>2.9653837330001802</v>
      </c>
      <c r="X702" s="32"/>
      <c r="Y702" s="30"/>
      <c r="Z702" s="32"/>
      <c r="AA702" s="30"/>
      <c r="AB702" s="32"/>
      <c r="AC702" s="30"/>
      <c r="AD702" s="37">
        <f t="shared" si="179"/>
        <v>2.5582043690001233</v>
      </c>
      <c r="AE702" s="44">
        <f t="shared" si="162"/>
        <v>0.12045397000019897</v>
      </c>
      <c r="AF702" s="44">
        <f t="shared" si="163"/>
        <v>0.17086512100013396</v>
      </c>
      <c r="AG702" s="44">
        <f t="shared" si="164"/>
        <v>0.16306923499995796</v>
      </c>
      <c r="AH702" s="44">
        <f t="shared" si="165"/>
        <v>0.1753114230000401</v>
      </c>
      <c r="AI702" s="44">
        <f t="shared" si="166"/>
        <v>0.34147295100001007</v>
      </c>
      <c r="AJ702" s="44">
        <f t="shared" si="174"/>
        <v>0.16150579699978995</v>
      </c>
      <c r="AK702" s="44">
        <f t="shared" si="175"/>
        <v>0.16146194300018002</v>
      </c>
      <c r="AL702" s="47">
        <f t="shared" si="168"/>
        <v>4.8335264999878003E-2</v>
      </c>
      <c r="AM702" s="47">
        <f t="shared" si="169"/>
        <v>4.3002505000004021E-2</v>
      </c>
      <c r="AN702" s="47">
        <f t="shared" si="170"/>
        <v>5.2576410999790046E-2</v>
      </c>
      <c r="AO702" s="47">
        <f t="shared" si="171"/>
        <v>4.7304275999979994E-2</v>
      </c>
      <c r="AP702" s="47">
        <f t="shared" si="172"/>
        <v>5.4715630999909948E-2</v>
      </c>
      <c r="AQ702" s="47">
        <f t="shared" si="173"/>
        <v>4.8263338000199996E-2</v>
      </c>
      <c r="AR702" s="47">
        <f t="shared" si="176"/>
        <v>5.3794849000039946E-2</v>
      </c>
      <c r="AS702" s="47">
        <f t="shared" si="177"/>
        <v>4.6566410999730135E-2</v>
      </c>
      <c r="AT702" s="47">
        <f t="shared" si="178"/>
        <v>4.1709014999919969E-2</v>
      </c>
      <c r="AU702" s="30"/>
      <c r="AV702" s="32"/>
      <c r="AW702" s="30"/>
      <c r="AX702" s="32"/>
      <c r="AY702" s="30"/>
      <c r="AZ702" s="32"/>
      <c r="BA702" s="30"/>
      <c r="BB702" s="32"/>
      <c r="BC702" s="30"/>
      <c r="BD702" s="32"/>
      <c r="BE702" s="30"/>
    </row>
    <row r="703" spans="1:57" s="2" customFormat="1" x14ac:dyDescent="0.25">
      <c r="A703" s="10" t="s">
        <v>39</v>
      </c>
      <c r="B703" s="2">
        <v>10</v>
      </c>
      <c r="C703" s="2">
        <v>19</v>
      </c>
      <c r="D703" s="33">
        <v>0.441320878000169</v>
      </c>
      <c r="E703" s="31">
        <v>0.48696036199998999</v>
      </c>
      <c r="F703" s="33">
        <v>0.61577167700033897</v>
      </c>
      <c r="G703" s="31">
        <v>0.66025329600006399</v>
      </c>
      <c r="H703" s="33">
        <v>0.80344450800021106</v>
      </c>
      <c r="I703" s="31">
        <v>0.85363149200020405</v>
      </c>
      <c r="J703" s="33">
        <v>1.16411334600024</v>
      </c>
      <c r="K703" s="31">
        <v>1.20998913099992</v>
      </c>
      <c r="L703" s="33">
        <v>1.5717710950002499</v>
      </c>
      <c r="M703" s="31">
        <v>1.6164596930002499</v>
      </c>
      <c r="N703" s="33">
        <v>1.76980246900029</v>
      </c>
      <c r="O703" s="31">
        <v>1.8233337760002499</v>
      </c>
      <c r="P703" s="33">
        <v>1.99370473099997</v>
      </c>
      <c r="Q703" s="31">
        <v>2.0373736930000601</v>
      </c>
      <c r="R703" s="33">
        <v>2.48533649800037</v>
      </c>
      <c r="S703" s="31">
        <v>2.52750811700025</v>
      </c>
      <c r="T703" s="33">
        <v>2.9834754540001902</v>
      </c>
      <c r="U703" s="31">
        <v>3.0344651469999899</v>
      </c>
      <c r="V703" s="33">
        <v>3.4407258640003402</v>
      </c>
      <c r="W703" s="31">
        <v>3.50585691200012</v>
      </c>
      <c r="X703" s="33"/>
      <c r="Y703" s="31"/>
      <c r="Z703" s="33"/>
      <c r="AA703" s="31"/>
      <c r="AB703" s="33"/>
      <c r="AC703" s="31"/>
      <c r="AD703" s="37">
        <f t="shared" si="179"/>
        <v>3.0645360339999508</v>
      </c>
      <c r="AE703" s="44">
        <f t="shared" si="162"/>
        <v>0.12881131500034898</v>
      </c>
      <c r="AF703" s="44">
        <f t="shared" si="163"/>
        <v>0.14319121200014706</v>
      </c>
      <c r="AG703" s="44">
        <f t="shared" si="164"/>
        <v>0.31048185400003592</v>
      </c>
      <c r="AH703" s="44">
        <f t="shared" si="165"/>
        <v>0.36178196400032991</v>
      </c>
      <c r="AI703" s="44">
        <f t="shared" si="166"/>
        <v>0.15334277600004009</v>
      </c>
      <c r="AJ703" s="44">
        <f t="shared" si="174"/>
        <v>0.1703709549997201</v>
      </c>
      <c r="AK703" s="44">
        <f t="shared" si="175"/>
        <v>0.44796280500030994</v>
      </c>
      <c r="AL703" s="47">
        <f t="shared" si="168"/>
        <v>4.5639483999820984E-2</v>
      </c>
      <c r="AM703" s="47">
        <f t="shared" si="169"/>
        <v>4.4481618999725026E-2</v>
      </c>
      <c r="AN703" s="47">
        <f t="shared" si="170"/>
        <v>5.0186983999992996E-2</v>
      </c>
      <c r="AO703" s="47">
        <f t="shared" si="171"/>
        <v>4.5875784999680036E-2</v>
      </c>
      <c r="AP703" s="47">
        <f t="shared" si="172"/>
        <v>4.4688598000000024E-2</v>
      </c>
      <c r="AQ703" s="47">
        <f t="shared" si="173"/>
        <v>5.3531306999959893E-2</v>
      </c>
      <c r="AR703" s="47">
        <f t="shared" si="176"/>
        <v>4.3668962000090072E-2</v>
      </c>
      <c r="AS703" s="47">
        <f t="shared" si="177"/>
        <v>4.2171618999879978E-2</v>
      </c>
      <c r="AT703" s="47">
        <f t="shared" si="178"/>
        <v>5.0989692999799718E-2</v>
      </c>
      <c r="AU703" s="31"/>
      <c r="AV703" s="33"/>
      <c r="AW703" s="31"/>
      <c r="AX703" s="33"/>
      <c r="AY703" s="31"/>
      <c r="AZ703" s="33"/>
      <c r="BA703" s="31"/>
      <c r="BB703" s="33"/>
      <c r="BC703" s="31"/>
      <c r="BD703" s="33"/>
      <c r="BE703" s="31"/>
    </row>
    <row r="704" spans="1:57" s="2" customFormat="1" x14ac:dyDescent="0.25">
      <c r="A704" s="10" t="s">
        <v>39</v>
      </c>
      <c r="B704" s="2">
        <v>10</v>
      </c>
      <c r="C704" s="2">
        <v>20</v>
      </c>
      <c r="D704" s="32">
        <v>0.513108488999932</v>
      </c>
      <c r="E704" s="30">
        <v>0.56919713999968702</v>
      </c>
      <c r="F704" s="32">
        <v>0.72152929100002405</v>
      </c>
      <c r="G704" s="30">
        <v>0.77344169199977797</v>
      </c>
      <c r="H704" s="32">
        <v>0.89590477699994098</v>
      </c>
      <c r="I704" s="30">
        <v>0.94292837500006499</v>
      </c>
      <c r="J704" s="32">
        <v>1.1025354749999601</v>
      </c>
      <c r="K704" s="30">
        <v>1.14969626099991</v>
      </c>
      <c r="L704" s="32">
        <v>1.32433007999998</v>
      </c>
      <c r="M704" s="30">
        <v>1.3736567519999801</v>
      </c>
      <c r="N704" s="32">
        <v>1.6904105849998801</v>
      </c>
      <c r="O704" s="30">
        <v>1.73992923600008</v>
      </c>
      <c r="P704" s="32">
        <v>1.8799738329998901</v>
      </c>
      <c r="Q704" s="30">
        <v>1.93812363100005</v>
      </c>
      <c r="R704" s="32">
        <v>2.1046015639999398</v>
      </c>
      <c r="S704" s="30">
        <v>2.16978365399972</v>
      </c>
      <c r="T704" s="32">
        <v>2.53129561700006</v>
      </c>
      <c r="U704" s="30">
        <v>2.5783511419999701</v>
      </c>
      <c r="V704" s="32">
        <v>3.0161562379998901</v>
      </c>
      <c r="W704" s="30">
        <v>3.0731374419997302</v>
      </c>
      <c r="X704" s="32"/>
      <c r="Y704" s="30"/>
      <c r="Z704" s="32"/>
      <c r="AA704" s="30"/>
      <c r="AB704" s="32"/>
      <c r="AC704" s="30"/>
      <c r="AD704" s="37">
        <f t="shared" si="179"/>
        <v>2.5600289529997982</v>
      </c>
      <c r="AE704" s="44">
        <f t="shared" si="162"/>
        <v>0.15233215100033703</v>
      </c>
      <c r="AF704" s="44">
        <f t="shared" si="163"/>
        <v>0.12246308500016301</v>
      </c>
      <c r="AG704" s="44">
        <f t="shared" si="164"/>
        <v>0.15960709999989509</v>
      </c>
      <c r="AH704" s="44">
        <f t="shared" si="165"/>
        <v>0.17463381900007002</v>
      </c>
      <c r="AI704" s="44">
        <f t="shared" si="166"/>
        <v>0.31675383299990001</v>
      </c>
      <c r="AJ704" s="44">
        <f t="shared" si="174"/>
        <v>0.14004459699981009</v>
      </c>
      <c r="AK704" s="44">
        <f t="shared" si="175"/>
        <v>0.16647793299988978</v>
      </c>
      <c r="AL704" s="47">
        <f t="shared" si="168"/>
        <v>5.6088650999755019E-2</v>
      </c>
      <c r="AM704" s="47">
        <f t="shared" si="169"/>
        <v>5.1912400999753916E-2</v>
      </c>
      <c r="AN704" s="47">
        <f t="shared" si="170"/>
        <v>4.7023598000124012E-2</v>
      </c>
      <c r="AO704" s="47">
        <f t="shared" si="171"/>
        <v>4.7160785999949884E-2</v>
      </c>
      <c r="AP704" s="47">
        <f t="shared" si="172"/>
        <v>4.9326672000000071E-2</v>
      </c>
      <c r="AQ704" s="47">
        <f t="shared" si="173"/>
        <v>4.951865100019992E-2</v>
      </c>
      <c r="AR704" s="47">
        <f t="shared" si="176"/>
        <v>5.8149798000159958E-2</v>
      </c>
      <c r="AS704" s="47">
        <f t="shared" si="177"/>
        <v>6.5182089999780146E-2</v>
      </c>
      <c r="AT704" s="47">
        <f t="shared" si="178"/>
        <v>4.7055524999910059E-2</v>
      </c>
      <c r="AU704" s="30"/>
      <c r="AV704" s="32"/>
      <c r="AW704" s="30"/>
      <c r="AX704" s="32"/>
      <c r="AY704" s="30"/>
      <c r="AZ704" s="32"/>
      <c r="BA704" s="30"/>
      <c r="BB704" s="32"/>
      <c r="BC704" s="30"/>
      <c r="BD704" s="32"/>
      <c r="BE704" s="30"/>
    </row>
    <row r="705" spans="1:57" s="2" customFormat="1" x14ac:dyDescent="0.25">
      <c r="A705" s="10" t="s">
        <v>39</v>
      </c>
      <c r="B705" s="2">
        <v>10</v>
      </c>
      <c r="C705" s="2">
        <v>21</v>
      </c>
      <c r="D705" s="33">
        <v>0.98453296300021897</v>
      </c>
      <c r="E705" s="31">
        <v>1.0332340089998899</v>
      </c>
      <c r="F705" s="33">
        <v>1.6809270419998901</v>
      </c>
      <c r="G705" s="31">
        <v>1.7228553800000499</v>
      </c>
      <c r="H705" s="33">
        <v>1.84788200699995</v>
      </c>
      <c r="I705" s="31">
        <v>1.9055525859998801</v>
      </c>
      <c r="J705" s="33">
        <v>2.0460478600002698</v>
      </c>
      <c r="K705" s="31">
        <v>2.0950627090000999</v>
      </c>
      <c r="L705" s="33">
        <v>2.2538868390001801</v>
      </c>
      <c r="M705" s="31">
        <v>2.3103689280001101</v>
      </c>
      <c r="N705" s="33">
        <v>2.6695726620000602</v>
      </c>
      <c r="O705" s="31">
        <v>2.7255626669998398</v>
      </c>
      <c r="P705" s="33">
        <v>2.8599008060000402</v>
      </c>
      <c r="Q705" s="31">
        <v>2.9244189370001501</v>
      </c>
      <c r="R705" s="33">
        <v>3.0580647320002701</v>
      </c>
      <c r="S705" s="31">
        <v>3.1151327580000698</v>
      </c>
      <c r="T705" s="33">
        <v>3.5088104020000999</v>
      </c>
      <c r="U705" s="31">
        <v>3.55503686400015</v>
      </c>
      <c r="V705" s="33">
        <v>3.9543319039999001</v>
      </c>
      <c r="W705" s="31">
        <v>4.0097170140002101</v>
      </c>
      <c r="X705" s="33"/>
      <c r="Y705" s="31"/>
      <c r="Z705" s="33"/>
      <c r="AA705" s="31"/>
      <c r="AB705" s="33"/>
      <c r="AC705" s="31"/>
      <c r="AD705" s="37">
        <f t="shared" si="179"/>
        <v>3.0251840509999912</v>
      </c>
      <c r="AE705" s="44">
        <f t="shared" si="162"/>
        <v>0.64769303300000014</v>
      </c>
      <c r="AF705" s="44">
        <f t="shared" si="163"/>
        <v>0.12502662699990008</v>
      </c>
      <c r="AG705" s="44">
        <f t="shared" si="164"/>
        <v>0.14049527400038975</v>
      </c>
      <c r="AH705" s="44">
        <f t="shared" si="165"/>
        <v>0.15882413000008011</v>
      </c>
      <c r="AI705" s="44">
        <f t="shared" si="166"/>
        <v>0.35920373399995009</v>
      </c>
      <c r="AJ705" s="44">
        <f t="shared" si="174"/>
        <v>0.13433813900020031</v>
      </c>
      <c r="AK705" s="44">
        <f t="shared" si="175"/>
        <v>0.13364579500011997</v>
      </c>
      <c r="AL705" s="47">
        <f t="shared" si="168"/>
        <v>4.8701045999670955E-2</v>
      </c>
      <c r="AM705" s="47">
        <f t="shared" si="169"/>
        <v>4.1928338000159826E-2</v>
      </c>
      <c r="AN705" s="47">
        <f t="shared" si="170"/>
        <v>5.7670578999930111E-2</v>
      </c>
      <c r="AO705" s="47">
        <f t="shared" si="171"/>
        <v>4.9014848999830107E-2</v>
      </c>
      <c r="AP705" s="47">
        <f t="shared" si="172"/>
        <v>5.6482088999930014E-2</v>
      </c>
      <c r="AQ705" s="47">
        <f t="shared" si="173"/>
        <v>5.5990004999779686E-2</v>
      </c>
      <c r="AR705" s="47">
        <f t="shared" si="176"/>
        <v>6.4518131000109946E-2</v>
      </c>
      <c r="AS705" s="47">
        <f t="shared" si="177"/>
        <v>5.7068025999799765E-2</v>
      </c>
      <c r="AT705" s="47">
        <f t="shared" si="178"/>
        <v>4.6226462000050095E-2</v>
      </c>
      <c r="AU705" s="31"/>
      <c r="AV705" s="33"/>
      <c r="AW705" s="31"/>
      <c r="AX705" s="33"/>
      <c r="AY705" s="31"/>
      <c r="AZ705" s="33"/>
      <c r="BA705" s="31"/>
      <c r="BB705" s="33"/>
      <c r="BC705" s="31"/>
      <c r="BD705" s="33"/>
      <c r="BE705" s="31"/>
    </row>
    <row r="706" spans="1:57" s="2" customFormat="1" x14ac:dyDescent="0.25">
      <c r="A706" s="10" t="s">
        <v>39</v>
      </c>
      <c r="B706" s="2">
        <v>10</v>
      </c>
      <c r="C706" s="2">
        <v>22</v>
      </c>
      <c r="D706" s="32">
        <v>0.42310097900008198</v>
      </c>
      <c r="E706" s="30">
        <v>0.47073067199971702</v>
      </c>
      <c r="F706" s="32">
        <v>0.59543990299971405</v>
      </c>
      <c r="G706" s="30">
        <v>0.65331730399975596</v>
      </c>
      <c r="H706" s="32">
        <v>0.76243403399985199</v>
      </c>
      <c r="I706" s="30">
        <v>0.82673685300005595</v>
      </c>
      <c r="J706" s="32">
        <v>0.96146952299977695</v>
      </c>
      <c r="K706" s="30">
        <v>1.0181594239998</v>
      </c>
      <c r="L706" s="32">
        <v>1.26125564599988</v>
      </c>
      <c r="M706" s="30">
        <v>1.3179684639999301</v>
      </c>
      <c r="N706" s="32">
        <v>1.75089616400009</v>
      </c>
      <c r="O706" s="30">
        <v>1.80604861699976</v>
      </c>
      <c r="P706" s="32">
        <v>1.9485583189998501</v>
      </c>
      <c r="Q706" s="30">
        <v>2.0050622310000099</v>
      </c>
      <c r="R706" s="32">
        <v>2.1383690150000798</v>
      </c>
      <c r="S706" s="30">
        <v>2.18771870699993</v>
      </c>
      <c r="T706" s="32">
        <v>2.6640245879998399</v>
      </c>
      <c r="U706" s="30">
        <v>2.71930167699974</v>
      </c>
      <c r="V706" s="32">
        <v>3.1278757279997</v>
      </c>
      <c r="W706" s="30">
        <v>3.1760544310000101</v>
      </c>
      <c r="X706" s="32"/>
      <c r="Y706" s="30"/>
      <c r="Z706" s="32"/>
      <c r="AA706" s="30"/>
      <c r="AB706" s="32"/>
      <c r="AC706" s="30"/>
      <c r="AD706" s="37">
        <f t="shared" si="179"/>
        <v>2.7529534519999279</v>
      </c>
      <c r="AE706" s="44">
        <f t="shared" si="162"/>
        <v>0.12470923099999703</v>
      </c>
      <c r="AF706" s="44">
        <f t="shared" si="163"/>
        <v>0.10911673000009603</v>
      </c>
      <c r="AG706" s="44">
        <f t="shared" si="164"/>
        <v>0.134732669999721</v>
      </c>
      <c r="AH706" s="44">
        <f t="shared" si="165"/>
        <v>0.24309622200008008</v>
      </c>
      <c r="AI706" s="44">
        <f t="shared" si="166"/>
        <v>0.4329277000001599</v>
      </c>
      <c r="AJ706" s="44">
        <f t="shared" si="174"/>
        <v>0.14250970200009005</v>
      </c>
      <c r="AK706" s="44">
        <f t="shared" si="175"/>
        <v>0.1333067840000699</v>
      </c>
      <c r="AL706" s="47">
        <f t="shared" si="168"/>
        <v>4.7629692999635043E-2</v>
      </c>
      <c r="AM706" s="47">
        <f t="shared" si="169"/>
        <v>5.7877401000041906E-2</v>
      </c>
      <c r="AN706" s="47">
        <f t="shared" si="170"/>
        <v>6.4302819000203959E-2</v>
      </c>
      <c r="AO706" s="47">
        <f t="shared" si="171"/>
        <v>5.6689901000023024E-2</v>
      </c>
      <c r="AP706" s="47">
        <f t="shared" si="172"/>
        <v>5.6712818000050014E-2</v>
      </c>
      <c r="AQ706" s="47">
        <f t="shared" si="173"/>
        <v>5.5152452999670087E-2</v>
      </c>
      <c r="AR706" s="47">
        <f t="shared" si="176"/>
        <v>5.6503912000159806E-2</v>
      </c>
      <c r="AS706" s="47">
        <f t="shared" si="177"/>
        <v>4.9349691999850176E-2</v>
      </c>
      <c r="AT706" s="47">
        <f t="shared" si="178"/>
        <v>5.5277088999900137E-2</v>
      </c>
      <c r="AU706" s="30"/>
      <c r="AV706" s="32"/>
      <c r="AW706" s="30"/>
      <c r="AX706" s="32"/>
      <c r="AY706" s="30"/>
      <c r="AZ706" s="32"/>
      <c r="BA706" s="30"/>
      <c r="BB706" s="32"/>
      <c r="BC706" s="30"/>
      <c r="BD706" s="32"/>
      <c r="BE706" s="30"/>
    </row>
    <row r="707" spans="1:57" s="2" customFormat="1" x14ac:dyDescent="0.25">
      <c r="A707" s="10" t="s">
        <v>39</v>
      </c>
      <c r="B707" s="2">
        <v>10</v>
      </c>
      <c r="C707" s="2">
        <v>23</v>
      </c>
      <c r="D707" s="33">
        <v>0.42658884500042399</v>
      </c>
      <c r="E707" s="31">
        <v>0.507881822000399</v>
      </c>
      <c r="F707" s="33">
        <v>0.582764329000383</v>
      </c>
      <c r="G707" s="31">
        <v>0.65609621100020299</v>
      </c>
      <c r="H707" s="33">
        <v>0.73221132300022795</v>
      </c>
      <c r="I707" s="31">
        <v>0.79752487100040503</v>
      </c>
      <c r="J707" s="33">
        <v>0.87327305600001603</v>
      </c>
      <c r="K707" s="31">
        <v>0.93787634400041497</v>
      </c>
      <c r="L707" s="33">
        <v>1.0231590600001199</v>
      </c>
      <c r="M707" s="31">
        <v>1.07957453500011</v>
      </c>
      <c r="N707" s="33">
        <v>1.21515408000004</v>
      </c>
      <c r="O707" s="31">
        <v>1.2951694000003</v>
      </c>
      <c r="P707" s="33">
        <v>1.59662312800037</v>
      </c>
      <c r="Q707" s="31">
        <v>1.6852317830002901</v>
      </c>
      <c r="R707" s="33">
        <v>1.7771096559999899</v>
      </c>
      <c r="S707" s="31">
        <v>1.8509466430000401</v>
      </c>
      <c r="T707" s="33">
        <v>1.9534111840002799</v>
      </c>
      <c r="U707" s="31">
        <v>2.0273648890001801</v>
      </c>
      <c r="V707" s="33">
        <v>2.3092553340002202</v>
      </c>
      <c r="W707" s="31">
        <v>2.3926385200002098</v>
      </c>
      <c r="X707" s="33"/>
      <c r="Y707" s="31"/>
      <c r="Z707" s="33"/>
      <c r="AA707" s="31"/>
      <c r="AB707" s="33"/>
      <c r="AC707" s="31"/>
      <c r="AD707" s="37">
        <f t="shared" si="179"/>
        <v>1.9660496749997858</v>
      </c>
      <c r="AE707" s="44">
        <f t="shared" ref="AE707:AE770" si="180">F707-E707</f>
        <v>7.4882506999984E-2</v>
      </c>
      <c r="AF707" s="44">
        <f t="shared" ref="AF707:AF770" si="181">H707-G707</f>
        <v>7.6115112000024965E-2</v>
      </c>
      <c r="AG707" s="44">
        <f t="shared" ref="AG707:AG770" si="182">J707-I707</f>
        <v>7.5748184999611001E-2</v>
      </c>
      <c r="AH707" s="44">
        <f t="shared" ref="AH707:AH770" si="183">L707-K707</f>
        <v>8.5282715999704939E-2</v>
      </c>
      <c r="AI707" s="44">
        <f t="shared" ref="AI707:AI770" si="184">N707-M707</f>
        <v>0.13557954499992997</v>
      </c>
      <c r="AJ707" s="44">
        <f t="shared" si="174"/>
        <v>0.30145372800006998</v>
      </c>
      <c r="AK707" s="44">
        <f t="shared" si="175"/>
        <v>9.187787299969985E-2</v>
      </c>
      <c r="AL707" s="47">
        <f t="shared" si="168"/>
        <v>8.1292976999975008E-2</v>
      </c>
      <c r="AM707" s="47">
        <f t="shared" si="169"/>
        <v>7.3331881999819992E-2</v>
      </c>
      <c r="AN707" s="47">
        <f t="shared" si="170"/>
        <v>6.531354800017708E-2</v>
      </c>
      <c r="AO707" s="47">
        <f t="shared" si="171"/>
        <v>6.460328800039894E-2</v>
      </c>
      <c r="AP707" s="47">
        <f t="shared" si="172"/>
        <v>5.6415474999990112E-2</v>
      </c>
      <c r="AQ707" s="47">
        <f t="shared" si="173"/>
        <v>8.0015320000260015E-2</v>
      </c>
      <c r="AR707" s="47">
        <f t="shared" si="176"/>
        <v>8.86086549999201E-2</v>
      </c>
      <c r="AS707" s="47">
        <f t="shared" si="177"/>
        <v>7.3836987000050147E-2</v>
      </c>
      <c r="AT707" s="47">
        <f t="shared" si="178"/>
        <v>7.3953704999900172E-2</v>
      </c>
      <c r="AU707" s="31"/>
      <c r="AV707" s="33"/>
      <c r="AW707" s="31"/>
      <c r="AX707" s="33"/>
      <c r="AY707" s="31"/>
      <c r="AZ707" s="33"/>
      <c r="BA707" s="31"/>
      <c r="BB707" s="33"/>
      <c r="BC707" s="31"/>
      <c r="BD707" s="33"/>
      <c r="BE707" s="31"/>
    </row>
    <row r="708" spans="1:57" s="2" customFormat="1" x14ac:dyDescent="0.25">
      <c r="A708" s="10" t="s">
        <v>39</v>
      </c>
      <c r="B708" s="2">
        <v>10</v>
      </c>
      <c r="C708" s="2">
        <v>24</v>
      </c>
      <c r="D708" s="32">
        <v>1.0748162540003201</v>
      </c>
      <c r="E708" s="30">
        <v>1.1547607410002401</v>
      </c>
      <c r="F708" s="32">
        <v>1.23221876900015</v>
      </c>
      <c r="G708" s="30">
        <v>1.3023936200002</v>
      </c>
      <c r="H708" s="32">
        <v>1.377504305</v>
      </c>
      <c r="I708" s="30">
        <v>1.4508883739999801</v>
      </c>
      <c r="J708" s="32">
        <v>1.54420124800026</v>
      </c>
      <c r="K708" s="30">
        <v>1.6003657330002099</v>
      </c>
      <c r="L708" s="32">
        <v>1.7027730350000601</v>
      </c>
      <c r="M708" s="30">
        <v>1.7741169480000201</v>
      </c>
      <c r="N708" s="32">
        <v>2.0423427559999201</v>
      </c>
      <c r="O708" s="30">
        <v>2.1319711510000099</v>
      </c>
      <c r="P708" s="32">
        <v>2.2163875129999702</v>
      </c>
      <c r="Q708" s="30">
        <v>2.2970027290002601</v>
      </c>
      <c r="R708" s="32">
        <v>2.3989344060000799</v>
      </c>
      <c r="S708" s="30">
        <v>2.4811658210001002</v>
      </c>
      <c r="T708" s="32">
        <v>2.7551751710002401</v>
      </c>
      <c r="U708" s="30">
        <v>2.8448966380001299</v>
      </c>
      <c r="V708" s="32">
        <v>3.1450086469999401</v>
      </c>
      <c r="W708" s="30">
        <v>3.25068667899995</v>
      </c>
      <c r="X708" s="32"/>
      <c r="Y708" s="30"/>
      <c r="Z708" s="32"/>
      <c r="AA708" s="30"/>
      <c r="AB708" s="32"/>
      <c r="AC708" s="30"/>
      <c r="AD708" s="37">
        <f t="shared" si="179"/>
        <v>2.1758704249996299</v>
      </c>
      <c r="AE708" s="44">
        <f t="shared" si="180"/>
        <v>7.7458027999909973E-2</v>
      </c>
      <c r="AF708" s="44">
        <f t="shared" si="181"/>
        <v>7.5110684999800004E-2</v>
      </c>
      <c r="AG708" s="44">
        <f t="shared" si="182"/>
        <v>9.3312874000279988E-2</v>
      </c>
      <c r="AH708" s="44">
        <f t="shared" si="183"/>
        <v>0.10240730199985015</v>
      </c>
      <c r="AI708" s="44">
        <f t="shared" si="184"/>
        <v>0.26822580799990003</v>
      </c>
      <c r="AJ708" s="44">
        <f t="shared" si="174"/>
        <v>8.4416361999960277E-2</v>
      </c>
      <c r="AK708" s="44">
        <f t="shared" si="175"/>
        <v>0.10193167699981975</v>
      </c>
      <c r="AL708" s="47">
        <f t="shared" si="168"/>
        <v>7.9944486999919961E-2</v>
      </c>
      <c r="AM708" s="47">
        <f t="shared" si="169"/>
        <v>7.0174851000049943E-2</v>
      </c>
      <c r="AN708" s="47">
        <f t="shared" si="170"/>
        <v>7.3384068999980068E-2</v>
      </c>
      <c r="AO708" s="47">
        <f t="shared" si="171"/>
        <v>5.616448499994986E-2</v>
      </c>
      <c r="AP708" s="47">
        <f t="shared" si="172"/>
        <v>7.1343912999960013E-2</v>
      </c>
      <c r="AQ708" s="47">
        <f t="shared" si="173"/>
        <v>8.9628395000089789E-2</v>
      </c>
      <c r="AR708" s="47">
        <f t="shared" si="176"/>
        <v>8.061521600028998E-2</v>
      </c>
      <c r="AS708" s="47">
        <f t="shared" si="177"/>
        <v>8.2231415000020291E-2</v>
      </c>
      <c r="AT708" s="47">
        <f t="shared" si="178"/>
        <v>8.972146699988981E-2</v>
      </c>
      <c r="AU708" s="30"/>
      <c r="AV708" s="32"/>
      <c r="AW708" s="30"/>
      <c r="AX708" s="32"/>
      <c r="AY708" s="30"/>
      <c r="AZ708" s="32"/>
      <c r="BA708" s="30"/>
      <c r="BB708" s="32"/>
      <c r="BC708" s="30"/>
      <c r="BD708" s="32"/>
      <c r="BE708" s="30"/>
    </row>
    <row r="709" spans="1:57" s="2" customFormat="1" x14ac:dyDescent="0.25">
      <c r="A709" s="10" t="s">
        <v>39</v>
      </c>
      <c r="B709" s="2">
        <v>10</v>
      </c>
      <c r="C709" s="2">
        <v>25</v>
      </c>
      <c r="D709" s="33">
        <v>0.43213186599996301</v>
      </c>
      <c r="E709" s="31">
        <v>0.49345359100016101</v>
      </c>
      <c r="F709" s="33">
        <v>0.57100427600016701</v>
      </c>
      <c r="G709" s="31">
        <v>0.65084845100000099</v>
      </c>
      <c r="H709" s="33">
        <v>0.74361736600030703</v>
      </c>
      <c r="I709" s="31">
        <v>0.819687478000105</v>
      </c>
      <c r="J709" s="33">
        <v>0.91087160100005304</v>
      </c>
      <c r="K709" s="31">
        <v>0.98440796300019395</v>
      </c>
      <c r="L709" s="33">
        <v>1.0936899010002801</v>
      </c>
      <c r="M709" s="31">
        <v>1.1647421480001801</v>
      </c>
      <c r="N709" s="33">
        <v>1.4494623320001601</v>
      </c>
      <c r="O709" s="31">
        <v>1.5399996850001101</v>
      </c>
      <c r="P709" s="33">
        <v>1.63348859999996</v>
      </c>
      <c r="Q709" s="31">
        <v>1.7122428269999499</v>
      </c>
      <c r="R709" s="33">
        <v>1.82099684800004</v>
      </c>
      <c r="S709" s="31">
        <v>1.91294638900035</v>
      </c>
      <c r="T709" s="33">
        <v>2.1908341770003901</v>
      </c>
      <c r="U709" s="31">
        <v>2.2848835090003301</v>
      </c>
      <c r="V709" s="33">
        <v>2.58065025700034</v>
      </c>
      <c r="W709" s="31">
        <v>2.6672225580000402</v>
      </c>
      <c r="X709" s="33"/>
      <c r="Y709" s="31"/>
      <c r="Z709" s="33"/>
      <c r="AA709" s="31"/>
      <c r="AB709" s="33"/>
      <c r="AC709" s="31"/>
      <c r="AD709" s="37">
        <f t="shared" si="179"/>
        <v>2.2350906920000773</v>
      </c>
      <c r="AE709" s="44">
        <f t="shared" si="180"/>
        <v>7.7550685000006003E-2</v>
      </c>
      <c r="AF709" s="44">
        <f t="shared" si="181"/>
        <v>9.276891500030604E-2</v>
      </c>
      <c r="AG709" s="44">
        <f t="shared" si="182"/>
        <v>9.1184122999948047E-2</v>
      </c>
      <c r="AH709" s="44">
        <f t="shared" si="183"/>
        <v>0.10928193800008612</v>
      </c>
      <c r="AI709" s="44">
        <f t="shared" si="184"/>
        <v>0.28472018399998</v>
      </c>
      <c r="AJ709" s="44">
        <f t="shared" si="174"/>
        <v>9.3488914999849904E-2</v>
      </c>
      <c r="AK709" s="44">
        <f t="shared" si="175"/>
        <v>0.10875402100009013</v>
      </c>
      <c r="AL709" s="47">
        <f t="shared" si="168"/>
        <v>6.1321725000198002E-2</v>
      </c>
      <c r="AM709" s="47">
        <f t="shared" si="169"/>
        <v>7.9844174999833983E-2</v>
      </c>
      <c r="AN709" s="47">
        <f t="shared" si="170"/>
        <v>7.6070111999797962E-2</v>
      </c>
      <c r="AO709" s="47">
        <f t="shared" si="171"/>
        <v>7.3536362000140909E-2</v>
      </c>
      <c r="AP709" s="47">
        <f t="shared" si="172"/>
        <v>7.1052246999899982E-2</v>
      </c>
      <c r="AQ709" s="47">
        <f t="shared" si="173"/>
        <v>9.0537352999950027E-2</v>
      </c>
      <c r="AR709" s="47">
        <f t="shared" si="176"/>
        <v>7.8754226999989907E-2</v>
      </c>
      <c r="AS709" s="47">
        <f t="shared" si="177"/>
        <v>9.1949541000309942E-2</v>
      </c>
      <c r="AT709" s="47">
        <f t="shared" si="178"/>
        <v>9.4049331999940033E-2</v>
      </c>
      <c r="AU709" s="31"/>
      <c r="AV709" s="33"/>
      <c r="AW709" s="31"/>
      <c r="AX709" s="33"/>
      <c r="AY709" s="31"/>
      <c r="AZ709" s="33"/>
      <c r="BA709" s="31"/>
      <c r="BB709" s="33"/>
      <c r="BC709" s="31"/>
      <c r="BD709" s="33"/>
      <c r="BE709" s="31"/>
    </row>
    <row r="710" spans="1:57" s="2" customFormat="1" x14ac:dyDescent="0.25">
      <c r="A710" s="10" t="s">
        <v>39</v>
      </c>
      <c r="B710" s="2">
        <v>10</v>
      </c>
      <c r="C710" s="2">
        <v>26</v>
      </c>
      <c r="D710" s="32">
        <v>0.646584908000022</v>
      </c>
      <c r="E710" s="30">
        <v>0.67623985899990602</v>
      </c>
      <c r="F710" s="32">
        <v>0.78538721399991096</v>
      </c>
      <c r="G710" s="30">
        <v>0.82350700899996798</v>
      </c>
      <c r="H710" s="32">
        <v>0.93433712500018296</v>
      </c>
      <c r="I710" s="30">
        <v>0.97316843099997596</v>
      </c>
      <c r="J710" s="32">
        <v>1.0837031810001401</v>
      </c>
      <c r="K710" s="30">
        <v>1.12208901799976</v>
      </c>
      <c r="L710" s="32">
        <v>1.24924574999977</v>
      </c>
      <c r="M710" s="30">
        <v>1.2900392950000401</v>
      </c>
      <c r="N710" s="32">
        <v>1.58076557399999</v>
      </c>
      <c r="O710" s="30">
        <v>1.6210751100002101</v>
      </c>
      <c r="P710" s="32">
        <v>1.73883095500013</v>
      </c>
      <c r="Q710" s="30">
        <v>1.7865837720000799</v>
      </c>
      <c r="R710" s="32">
        <v>1.9042080539998001</v>
      </c>
      <c r="S710" s="30">
        <v>1.9526949860000899</v>
      </c>
      <c r="T710" s="32">
        <v>2.30360575099985</v>
      </c>
      <c r="U710" s="30">
        <v>2.35127955699999</v>
      </c>
      <c r="V710" s="32">
        <v>2.70937006199983</v>
      </c>
      <c r="W710" s="30">
        <v>2.7584744939999801</v>
      </c>
      <c r="X710" s="32"/>
      <c r="Y710" s="30"/>
      <c r="Z710" s="32"/>
      <c r="AA710" s="30"/>
      <c r="AB710" s="32"/>
      <c r="AC710" s="30"/>
      <c r="AD710" s="37">
        <f t="shared" si="179"/>
        <v>2.111889585999958</v>
      </c>
      <c r="AE710" s="44">
        <f t="shared" si="180"/>
        <v>0.10914735500000494</v>
      </c>
      <c r="AF710" s="44">
        <f t="shared" si="181"/>
        <v>0.11083011600021497</v>
      </c>
      <c r="AG710" s="44">
        <f t="shared" si="182"/>
        <v>0.11053475000016411</v>
      </c>
      <c r="AH710" s="44">
        <f t="shared" si="183"/>
        <v>0.12715673200000999</v>
      </c>
      <c r="AI710" s="44">
        <f t="shared" si="184"/>
        <v>0.29072627899994985</v>
      </c>
      <c r="AJ710" s="44">
        <f t="shared" si="174"/>
        <v>0.11775584499991987</v>
      </c>
      <c r="AK710" s="44">
        <f t="shared" si="175"/>
        <v>0.11762428199972019</v>
      </c>
      <c r="AL710" s="47">
        <f t="shared" si="168"/>
        <v>2.9654950999884022E-2</v>
      </c>
      <c r="AM710" s="47">
        <f t="shared" si="169"/>
        <v>3.8119795000057022E-2</v>
      </c>
      <c r="AN710" s="47">
        <f t="shared" si="170"/>
        <v>3.8831305999793009E-2</v>
      </c>
      <c r="AO710" s="47">
        <f t="shared" si="171"/>
        <v>3.8385836999619949E-2</v>
      </c>
      <c r="AP710" s="47">
        <f t="shared" si="172"/>
        <v>4.0793545000270104E-2</v>
      </c>
      <c r="AQ710" s="47">
        <f t="shared" si="173"/>
        <v>4.0309536000220136E-2</v>
      </c>
      <c r="AR710" s="47">
        <f t="shared" ref="AR710:AR758" si="185">Q710-P710</f>
        <v>4.7752816999949932E-2</v>
      </c>
      <c r="AS710" s="47">
        <f t="shared" ref="AS710:AS758" si="186">S710-R710</f>
        <v>4.8486932000289862E-2</v>
      </c>
      <c r="AT710" s="47">
        <f t="shared" ref="AT710:AT758" si="187">U710-T710</f>
        <v>4.767380600014004E-2</v>
      </c>
      <c r="AU710" s="30"/>
      <c r="AV710" s="32"/>
      <c r="AW710" s="30"/>
      <c r="AX710" s="32"/>
      <c r="AY710" s="30"/>
      <c r="AZ710" s="32"/>
      <c r="BA710" s="30"/>
      <c r="BB710" s="32"/>
      <c r="BC710" s="30"/>
      <c r="BD710" s="32"/>
      <c r="BE710" s="30"/>
    </row>
    <row r="711" spans="1:57" s="2" customFormat="1" x14ac:dyDescent="0.25">
      <c r="A711" s="10" t="s">
        <v>39</v>
      </c>
      <c r="B711" s="2">
        <v>10</v>
      </c>
      <c r="C711" s="2">
        <v>27</v>
      </c>
      <c r="D711" s="33">
        <v>0.38150576700036198</v>
      </c>
      <c r="E711" s="31">
        <v>0.42106452100006198</v>
      </c>
      <c r="F711" s="33">
        <v>0.52967250000028798</v>
      </c>
      <c r="G711" s="31">
        <v>0.56968328500033705</v>
      </c>
      <c r="H711" s="33">
        <v>0.67879199400022106</v>
      </c>
      <c r="I711" s="31">
        <v>0.71883408200028498</v>
      </c>
      <c r="J711" s="33">
        <v>0.83074320700006798</v>
      </c>
      <c r="K711" s="31">
        <v>0.88028649300031203</v>
      </c>
      <c r="L711" s="33">
        <v>1.0109505690002101</v>
      </c>
      <c r="M711" s="31">
        <v>1.0518640620002699</v>
      </c>
      <c r="N711" s="33">
        <v>1.35395253000024</v>
      </c>
      <c r="O711" s="31">
        <v>1.3997058680001799</v>
      </c>
      <c r="P711" s="33">
        <v>1.5345876520000199</v>
      </c>
      <c r="Q711" s="31">
        <v>1.57460416699996</v>
      </c>
      <c r="R711" s="33">
        <v>1.6938845950003201</v>
      </c>
      <c r="S711" s="31">
        <v>1.7433406940003799</v>
      </c>
      <c r="T711" s="33">
        <v>2.0342464000000202</v>
      </c>
      <c r="U711" s="31">
        <v>2.0798926550000898</v>
      </c>
      <c r="V711" s="33">
        <v>2.4246601890004</v>
      </c>
      <c r="W711" s="31">
        <v>2.4701501409999702</v>
      </c>
      <c r="X711" s="33"/>
      <c r="Y711" s="31"/>
      <c r="Z711" s="33"/>
      <c r="AA711" s="31"/>
      <c r="AB711" s="33"/>
      <c r="AC711" s="31"/>
      <c r="AD711" s="37">
        <f t="shared" si="179"/>
        <v>2.0886443739996081</v>
      </c>
      <c r="AE711" s="44">
        <f t="shared" si="180"/>
        <v>0.10860797900022601</v>
      </c>
      <c r="AF711" s="44">
        <f t="shared" si="181"/>
        <v>0.10910870899988401</v>
      </c>
      <c r="AG711" s="44">
        <f t="shared" si="182"/>
        <v>0.11190912499978301</v>
      </c>
      <c r="AH711" s="44">
        <f t="shared" si="183"/>
        <v>0.13066407599989804</v>
      </c>
      <c r="AI711" s="44">
        <f t="shared" si="184"/>
        <v>0.30208846799997002</v>
      </c>
      <c r="AJ711" s="44">
        <f t="shared" si="174"/>
        <v>0.13488178399983997</v>
      </c>
      <c r="AK711" s="44">
        <f t="shared" si="175"/>
        <v>0.11928042800036009</v>
      </c>
      <c r="AL711" s="47">
        <f t="shared" si="168"/>
        <v>3.9558753999699992E-2</v>
      </c>
      <c r="AM711" s="47">
        <f t="shared" si="169"/>
        <v>4.0010785000049065E-2</v>
      </c>
      <c r="AN711" s="47">
        <f t="shared" si="170"/>
        <v>4.0042088000063925E-2</v>
      </c>
      <c r="AO711" s="47">
        <f t="shared" si="171"/>
        <v>4.9543286000244047E-2</v>
      </c>
      <c r="AP711" s="47">
        <f t="shared" si="172"/>
        <v>4.0913493000059864E-2</v>
      </c>
      <c r="AQ711" s="47">
        <f t="shared" si="173"/>
        <v>4.5753337999939969E-2</v>
      </c>
      <c r="AR711" s="47">
        <f t="shared" si="185"/>
        <v>4.0016514999940078E-2</v>
      </c>
      <c r="AS711" s="47">
        <f t="shared" si="186"/>
        <v>4.9456099000059872E-2</v>
      </c>
      <c r="AT711" s="47">
        <f t="shared" si="187"/>
        <v>4.564625500006958E-2</v>
      </c>
      <c r="AU711" s="31"/>
      <c r="AV711" s="33"/>
      <c r="AW711" s="31"/>
      <c r="AX711" s="33"/>
      <c r="AY711" s="31"/>
      <c r="AZ711" s="33"/>
      <c r="BA711" s="31"/>
      <c r="BB711" s="33"/>
      <c r="BC711" s="31"/>
      <c r="BD711" s="33"/>
      <c r="BE711" s="31"/>
    </row>
    <row r="712" spans="1:57" s="2" customFormat="1" x14ac:dyDescent="0.25">
      <c r="A712" s="10" t="s">
        <v>39</v>
      </c>
      <c r="B712" s="2">
        <v>10</v>
      </c>
      <c r="C712" s="2">
        <v>28</v>
      </c>
      <c r="D712" s="32">
        <v>0.34084784700007698</v>
      </c>
      <c r="E712" s="30">
        <v>0.37268144400013598</v>
      </c>
      <c r="F712" s="32">
        <v>0.49035645599997202</v>
      </c>
      <c r="G712" s="30">
        <v>0.52288093800007096</v>
      </c>
      <c r="H712" s="32">
        <v>0.62985938600013402</v>
      </c>
      <c r="I712" s="30">
        <v>0.66911214999981805</v>
      </c>
      <c r="J712" s="32">
        <v>0.77924111999982404</v>
      </c>
      <c r="K712" s="30">
        <v>0.82851956200011001</v>
      </c>
      <c r="L712" s="32">
        <v>0.94510212600016497</v>
      </c>
      <c r="M712" s="30">
        <v>0.99371713099981196</v>
      </c>
      <c r="N712" s="32">
        <v>1.2804968989998899</v>
      </c>
      <c r="O712" s="30">
        <v>1.3252878409998601</v>
      </c>
      <c r="P712" s="32">
        <v>1.4443749359997999</v>
      </c>
      <c r="Q712" s="30">
        <v>1.49068155499981</v>
      </c>
      <c r="R712" s="32">
        <v>1.60958354600006</v>
      </c>
      <c r="S712" s="30">
        <v>1.65677396799992</v>
      </c>
      <c r="T712" s="32">
        <v>1.98434415600013</v>
      </c>
      <c r="U712" s="30">
        <v>2.0302003070000798</v>
      </c>
      <c r="V712" s="32">
        <v>2.5943442170000699</v>
      </c>
      <c r="W712" s="30">
        <v>2.6427676600001102</v>
      </c>
      <c r="X712" s="32"/>
      <c r="Y712" s="30"/>
      <c r="Z712" s="32"/>
      <c r="AA712" s="30"/>
      <c r="AB712" s="32"/>
      <c r="AC712" s="30"/>
      <c r="AD712" s="37">
        <f t="shared" si="179"/>
        <v>2.3019198130000333</v>
      </c>
      <c r="AE712" s="44">
        <f t="shared" si="180"/>
        <v>0.11767501199983604</v>
      </c>
      <c r="AF712" s="44">
        <f t="shared" si="181"/>
        <v>0.10697844800006306</v>
      </c>
      <c r="AG712" s="44">
        <f t="shared" si="182"/>
        <v>0.11012897000000599</v>
      </c>
      <c r="AH712" s="44">
        <f t="shared" si="183"/>
        <v>0.11658256400005496</v>
      </c>
      <c r="AI712" s="44">
        <f t="shared" si="184"/>
        <v>0.28677976800007798</v>
      </c>
      <c r="AJ712" s="44">
        <f t="shared" si="174"/>
        <v>0.11908709499993986</v>
      </c>
      <c r="AK712" s="44">
        <f t="shared" si="175"/>
        <v>0.11890199100025001</v>
      </c>
      <c r="AL712" s="47">
        <f t="shared" si="168"/>
        <v>3.1833597000059E-2</v>
      </c>
      <c r="AM712" s="47">
        <f t="shared" si="169"/>
        <v>3.2524482000098942E-2</v>
      </c>
      <c r="AN712" s="47">
        <f t="shared" si="170"/>
        <v>3.9252763999684026E-2</v>
      </c>
      <c r="AO712" s="47">
        <f t="shared" si="171"/>
        <v>4.9278442000285971E-2</v>
      </c>
      <c r="AP712" s="47">
        <f t="shared" si="172"/>
        <v>4.8615004999646994E-2</v>
      </c>
      <c r="AQ712" s="47">
        <f t="shared" si="173"/>
        <v>4.4790941999970135E-2</v>
      </c>
      <c r="AR712" s="47">
        <f t="shared" si="185"/>
        <v>4.6306619000010096E-2</v>
      </c>
      <c r="AS712" s="47">
        <f t="shared" si="186"/>
        <v>4.7190421999860011E-2</v>
      </c>
      <c r="AT712" s="47">
        <f t="shared" si="187"/>
        <v>4.5856150999949774E-2</v>
      </c>
      <c r="AU712" s="30"/>
      <c r="AV712" s="32"/>
      <c r="AW712" s="30"/>
      <c r="AX712" s="32"/>
      <c r="AY712" s="30"/>
      <c r="AZ712" s="32"/>
      <c r="BA712" s="30"/>
      <c r="BB712" s="32"/>
      <c r="BC712" s="30"/>
      <c r="BD712" s="32"/>
      <c r="BE712" s="30"/>
    </row>
    <row r="713" spans="1:57" s="2" customFormat="1" x14ac:dyDescent="0.25">
      <c r="A713" s="10" t="s">
        <v>39</v>
      </c>
      <c r="B713" s="2">
        <v>10</v>
      </c>
      <c r="C713" s="2">
        <v>29</v>
      </c>
      <c r="D713" s="33">
        <v>0.568514536000293</v>
      </c>
      <c r="E713" s="31">
        <v>0.60230823700021496</v>
      </c>
      <c r="F713" s="33">
        <v>0.70178038200037895</v>
      </c>
      <c r="G713" s="31">
        <v>0.741046428000117</v>
      </c>
      <c r="H713" s="33">
        <v>0.858508419000372</v>
      </c>
      <c r="I713" s="31">
        <v>0.89741644400010001</v>
      </c>
      <c r="J713" s="33">
        <v>1.0172616640002099</v>
      </c>
      <c r="K713" s="31">
        <v>1.04777828100031</v>
      </c>
      <c r="L713" s="33">
        <v>1.17422813800021</v>
      </c>
      <c r="M713" s="31">
        <v>1.2138599130003001</v>
      </c>
      <c r="N713" s="33">
        <v>1.56570338500023</v>
      </c>
      <c r="O713" s="31">
        <v>1.6046008370003599</v>
      </c>
      <c r="P713" s="33">
        <v>1.7338031410004</v>
      </c>
      <c r="Q713" s="31">
        <v>1.7700889780003299</v>
      </c>
      <c r="R713" s="33">
        <v>1.89736060500035</v>
      </c>
      <c r="S713" s="31">
        <v>1.93664305800029</v>
      </c>
      <c r="T713" s="33">
        <v>2.2477485050003398</v>
      </c>
      <c r="U713" s="31">
        <v>2.28409955000006</v>
      </c>
      <c r="V713" s="33">
        <v>2.8138471550000701</v>
      </c>
      <c r="W713" s="31">
        <v>2.8549228360002399</v>
      </c>
      <c r="X713" s="33"/>
      <c r="Y713" s="31"/>
      <c r="Z713" s="33"/>
      <c r="AA713" s="31"/>
      <c r="AB713" s="33"/>
      <c r="AC713" s="31"/>
      <c r="AD713" s="37">
        <f t="shared" si="179"/>
        <v>2.2864082999999469</v>
      </c>
      <c r="AE713" s="44">
        <f t="shared" si="180"/>
        <v>9.9472145000163992E-2</v>
      </c>
      <c r="AF713" s="44">
        <f t="shared" si="181"/>
        <v>0.11746199100025501</v>
      </c>
      <c r="AG713" s="44">
        <f t="shared" si="182"/>
        <v>0.11984522000010989</v>
      </c>
      <c r="AH713" s="44">
        <f t="shared" si="183"/>
        <v>0.12644985699989997</v>
      </c>
      <c r="AI713" s="44">
        <f t="shared" si="184"/>
        <v>0.35184347199992994</v>
      </c>
      <c r="AJ713" s="44">
        <f t="shared" si="174"/>
        <v>0.12920230400004007</v>
      </c>
      <c r="AK713" s="44">
        <f t="shared" si="175"/>
        <v>0.12727162700002004</v>
      </c>
      <c r="AL713" s="47">
        <f t="shared" si="168"/>
        <v>3.3793700999921961E-2</v>
      </c>
      <c r="AM713" s="47">
        <f t="shared" si="169"/>
        <v>3.9266045999738042E-2</v>
      </c>
      <c r="AN713" s="47">
        <f t="shared" si="170"/>
        <v>3.8908024999728008E-2</v>
      </c>
      <c r="AO713" s="47">
        <f t="shared" si="171"/>
        <v>3.051661700010011E-2</v>
      </c>
      <c r="AP713" s="47">
        <f t="shared" si="172"/>
        <v>3.9631775000090075E-2</v>
      </c>
      <c r="AQ713" s="47">
        <f t="shared" si="173"/>
        <v>3.8897452000129951E-2</v>
      </c>
      <c r="AR713" s="47">
        <f t="shared" si="185"/>
        <v>3.6285836999929932E-2</v>
      </c>
      <c r="AS713" s="47">
        <f t="shared" si="186"/>
        <v>3.9282452999940043E-2</v>
      </c>
      <c r="AT713" s="47">
        <f t="shared" si="187"/>
        <v>3.6351044999720195E-2</v>
      </c>
      <c r="AU713" s="31"/>
      <c r="AV713" s="33"/>
      <c r="AW713" s="31"/>
      <c r="AX713" s="33"/>
      <c r="AY713" s="31"/>
      <c r="AZ713" s="33"/>
      <c r="BA713" s="31"/>
      <c r="BB713" s="33"/>
      <c r="BC713" s="31"/>
      <c r="BD713" s="33"/>
      <c r="BE713" s="31"/>
    </row>
    <row r="714" spans="1:57" s="2" customFormat="1" x14ac:dyDescent="0.25">
      <c r="A714" s="10" t="s">
        <v>39</v>
      </c>
      <c r="B714" s="2">
        <v>10</v>
      </c>
      <c r="C714" s="2">
        <v>30</v>
      </c>
      <c r="D714" s="32">
        <v>0.56441599299978396</v>
      </c>
      <c r="E714" s="30">
        <v>0.62089047799963704</v>
      </c>
      <c r="F714" s="32">
        <v>0.71348736199979601</v>
      </c>
      <c r="G714" s="30">
        <v>0.76099976299974503</v>
      </c>
      <c r="H714" s="32">
        <v>0.87139977399965496</v>
      </c>
      <c r="I714" s="30">
        <v>0.90967540299970995</v>
      </c>
      <c r="J714" s="32">
        <v>1.0211304139997901</v>
      </c>
      <c r="K714" s="30">
        <v>1.0594932819999401</v>
      </c>
      <c r="L714" s="32">
        <v>1.16799990699973</v>
      </c>
      <c r="M714" s="30">
        <v>1.21772897499977</v>
      </c>
      <c r="N714" s="32">
        <v>1.4934597839996899</v>
      </c>
      <c r="O714" s="30">
        <v>1.5328327039997001</v>
      </c>
      <c r="P714" s="32">
        <v>1.64264682999964</v>
      </c>
      <c r="Q714" s="30">
        <v>1.69023923099985</v>
      </c>
      <c r="R714" s="32">
        <v>1.7830765310000001</v>
      </c>
      <c r="S714" s="30">
        <v>1.8398245579996899</v>
      </c>
      <c r="T714" s="32">
        <v>2.1011205209997499</v>
      </c>
      <c r="U714" s="30">
        <v>2.1549359439995799</v>
      </c>
      <c r="V714" s="32">
        <v>2.44950139000002</v>
      </c>
      <c r="W714" s="30">
        <v>2.4951630609998499</v>
      </c>
      <c r="X714" s="32"/>
      <c r="Y714" s="30"/>
      <c r="Z714" s="32"/>
      <c r="AA714" s="30"/>
      <c r="AB714" s="32"/>
      <c r="AC714" s="30"/>
      <c r="AD714" s="37">
        <f t="shared" si="179"/>
        <v>1.9307470680000658</v>
      </c>
      <c r="AE714" s="44">
        <f t="shared" si="180"/>
        <v>9.2596884000158974E-2</v>
      </c>
      <c r="AF714" s="44">
        <f t="shared" si="181"/>
        <v>0.11040001099990993</v>
      </c>
      <c r="AG714" s="44">
        <f t="shared" si="182"/>
        <v>0.11145501100008015</v>
      </c>
      <c r="AH714" s="44">
        <f t="shared" si="183"/>
        <v>0.10850662499978991</v>
      </c>
      <c r="AI714" s="44">
        <f t="shared" si="184"/>
        <v>0.27573080899991997</v>
      </c>
      <c r="AJ714" s="44">
        <f t="shared" si="174"/>
        <v>0.10981412599993989</v>
      </c>
      <c r="AK714" s="44">
        <f t="shared" si="175"/>
        <v>9.2837300000150114E-2</v>
      </c>
      <c r="AL714" s="47">
        <f t="shared" si="168"/>
        <v>5.6474484999853081E-2</v>
      </c>
      <c r="AM714" s="47">
        <f t="shared" si="169"/>
        <v>4.7512400999949023E-2</v>
      </c>
      <c r="AN714" s="47">
        <f t="shared" si="170"/>
        <v>3.8275629000054989E-2</v>
      </c>
      <c r="AO714" s="47">
        <f t="shared" si="171"/>
        <v>3.8362868000149986E-2</v>
      </c>
      <c r="AP714" s="47">
        <f t="shared" si="172"/>
        <v>4.9729068000039955E-2</v>
      </c>
      <c r="AQ714" s="47">
        <f t="shared" si="173"/>
        <v>3.9372920000010136E-2</v>
      </c>
      <c r="AR714" s="47">
        <f t="shared" si="185"/>
        <v>4.7592401000210005E-2</v>
      </c>
      <c r="AS714" s="47">
        <f t="shared" si="186"/>
        <v>5.6748026999689838E-2</v>
      </c>
      <c r="AT714" s="47">
        <f t="shared" si="187"/>
        <v>5.3815422999829998E-2</v>
      </c>
      <c r="AU714" s="30"/>
      <c r="AV714" s="32"/>
      <c r="AW714" s="30"/>
      <c r="AX714" s="32"/>
      <c r="AY714" s="30"/>
      <c r="AZ714" s="32"/>
      <c r="BA714" s="30"/>
      <c r="BB714" s="32"/>
      <c r="BC714" s="30"/>
      <c r="BD714" s="32"/>
      <c r="BE714" s="30"/>
    </row>
    <row r="715" spans="1:57" s="2" customFormat="1" x14ac:dyDescent="0.25">
      <c r="A715" s="10" t="s">
        <v>39</v>
      </c>
      <c r="B715" s="2">
        <v>10</v>
      </c>
      <c r="C715" s="2">
        <v>31</v>
      </c>
      <c r="D715" s="33">
        <v>18.309249480000201</v>
      </c>
      <c r="E715" s="31">
        <v>18.352657454000099</v>
      </c>
      <c r="F715" s="33">
        <v>18.493481530000199</v>
      </c>
      <c r="G715" s="31">
        <v>18.541725024000201</v>
      </c>
      <c r="H715" s="33">
        <v>18.676954516999999</v>
      </c>
      <c r="I715" s="31">
        <v>18.7247330110003</v>
      </c>
      <c r="J715" s="33">
        <v>18.8759648490004</v>
      </c>
      <c r="K715" s="31">
        <v>18.9317247510002</v>
      </c>
      <c r="L715" s="33">
        <v>19.090732474999999</v>
      </c>
      <c r="M715" s="31">
        <v>19.139297323000299</v>
      </c>
      <c r="N715" s="33">
        <v>19.433236622999999</v>
      </c>
      <c r="O715" s="31">
        <v>19.488106212000201</v>
      </c>
      <c r="P715" s="33">
        <v>19.6504673220001</v>
      </c>
      <c r="Q715" s="31">
        <v>19.698220451999902</v>
      </c>
      <c r="R715" s="33">
        <v>19.852982707000098</v>
      </c>
      <c r="S715" s="31">
        <v>19.911532921000301</v>
      </c>
      <c r="T715" s="33">
        <v>20.224387795999899</v>
      </c>
      <c r="U715" s="31">
        <v>20.266582384000198</v>
      </c>
      <c r="V715" s="33">
        <v>20.5649359030003</v>
      </c>
      <c r="W715" s="31">
        <v>20.607866324</v>
      </c>
      <c r="X715" s="33"/>
      <c r="Y715" s="31"/>
      <c r="Z715" s="33"/>
      <c r="AA715" s="31"/>
      <c r="AB715" s="33"/>
      <c r="AC715" s="31"/>
      <c r="AD715" s="37">
        <f t="shared" si="179"/>
        <v>2.2986168439997989</v>
      </c>
      <c r="AE715" s="44">
        <f t="shared" si="180"/>
        <v>0.14082407600010072</v>
      </c>
      <c r="AF715" s="44">
        <f t="shared" si="181"/>
        <v>0.13522949299979814</v>
      </c>
      <c r="AG715" s="44">
        <f t="shared" si="182"/>
        <v>0.15123183800010054</v>
      </c>
      <c r="AH715" s="44">
        <f t="shared" si="183"/>
        <v>0.15900772399979957</v>
      </c>
      <c r="AI715" s="44">
        <f t="shared" si="184"/>
        <v>0.2939392999996997</v>
      </c>
      <c r="AJ715" s="44">
        <f t="shared" si="174"/>
        <v>0.16236110999989961</v>
      </c>
      <c r="AK715" s="44">
        <f t="shared" si="175"/>
        <v>0.1547622550001968</v>
      </c>
      <c r="AL715" s="47">
        <f t="shared" si="168"/>
        <v>4.340797399989782E-2</v>
      </c>
      <c r="AM715" s="47">
        <f t="shared" si="169"/>
        <v>4.8243494000001164E-2</v>
      </c>
      <c r="AN715" s="47">
        <f t="shared" si="170"/>
        <v>4.7778494000301208E-2</v>
      </c>
      <c r="AO715" s="47">
        <f t="shared" si="171"/>
        <v>5.5759901999799411E-2</v>
      </c>
      <c r="AP715" s="47">
        <f t="shared" si="172"/>
        <v>4.8564848000300032E-2</v>
      </c>
      <c r="AQ715" s="47">
        <f t="shared" si="173"/>
        <v>5.4869589000201557E-2</v>
      </c>
      <c r="AR715" s="47">
        <f t="shared" si="185"/>
        <v>4.7753129999801303E-2</v>
      </c>
      <c r="AS715" s="47">
        <f t="shared" si="186"/>
        <v>5.8550214000202772E-2</v>
      </c>
      <c r="AT715" s="47">
        <f t="shared" si="187"/>
        <v>4.2194588000299404E-2</v>
      </c>
      <c r="AU715" s="31"/>
      <c r="AV715" s="33"/>
      <c r="AW715" s="31"/>
      <c r="AX715" s="33"/>
      <c r="AY715" s="31"/>
      <c r="AZ715" s="33"/>
      <c r="BA715" s="31"/>
      <c r="BB715" s="33"/>
      <c r="BC715" s="31"/>
      <c r="BD715" s="33"/>
      <c r="BE715" s="31"/>
    </row>
    <row r="716" spans="1:57" s="2" customFormat="1" x14ac:dyDescent="0.25">
      <c r="A716" s="10" t="s">
        <v>39</v>
      </c>
      <c r="B716" s="2">
        <v>10</v>
      </c>
      <c r="C716" s="2">
        <v>32</v>
      </c>
      <c r="D716" s="32">
        <v>0.49873754699956402</v>
      </c>
      <c r="E716" s="30">
        <v>0.53787979099979499</v>
      </c>
      <c r="F716" s="32">
        <v>0.66230907399994898</v>
      </c>
      <c r="G716" s="30">
        <v>0.70945459999984395</v>
      </c>
      <c r="H716" s="32">
        <v>0.81181023499993898</v>
      </c>
      <c r="I716" s="30">
        <v>0.86769695899965804</v>
      </c>
      <c r="J716" s="32">
        <v>1.0650798429996899</v>
      </c>
      <c r="K716" s="30">
        <v>1.1166436509997699</v>
      </c>
      <c r="L716" s="32">
        <v>1.47181342599969</v>
      </c>
      <c r="M716" s="30">
        <v>1.5229859829996699</v>
      </c>
      <c r="N716" s="32">
        <v>1.6668218819995599</v>
      </c>
      <c r="O716" s="30">
        <v>1.7146166269999401</v>
      </c>
      <c r="P716" s="32">
        <v>1.83357570099997</v>
      </c>
      <c r="Q716" s="30">
        <v>1.8882428939996301</v>
      </c>
      <c r="R716" s="32">
        <v>2.2241999069997198</v>
      </c>
      <c r="S716" s="30">
        <v>2.27783032899969</v>
      </c>
      <c r="T716" s="32">
        <v>2.6420990109995701</v>
      </c>
      <c r="U716" s="30">
        <v>2.6849264629995502</v>
      </c>
      <c r="V716" s="32">
        <v>3.1760108369999198</v>
      </c>
      <c r="W716" s="30">
        <v>3.2233642769997402</v>
      </c>
      <c r="X716" s="32"/>
      <c r="Y716" s="30"/>
      <c r="Z716" s="32"/>
      <c r="AA716" s="30"/>
      <c r="AB716" s="32"/>
      <c r="AC716" s="30"/>
      <c r="AD716" s="37">
        <f t="shared" si="179"/>
        <v>2.7246267300001761</v>
      </c>
      <c r="AE716" s="44">
        <f t="shared" si="180"/>
        <v>0.12442928300015399</v>
      </c>
      <c r="AF716" s="44">
        <f t="shared" si="181"/>
        <v>0.10235563500009504</v>
      </c>
      <c r="AG716" s="44">
        <f t="shared" si="182"/>
        <v>0.1973828840000319</v>
      </c>
      <c r="AH716" s="44">
        <f t="shared" si="183"/>
        <v>0.35516977499992008</v>
      </c>
      <c r="AI716" s="44">
        <f t="shared" si="184"/>
        <v>0.14383589899989002</v>
      </c>
      <c r="AJ716" s="44">
        <f t="shared" si="174"/>
        <v>0.11895907400002992</v>
      </c>
      <c r="AK716" s="44">
        <f t="shared" si="175"/>
        <v>0.33595701300008973</v>
      </c>
      <c r="AL716" s="47">
        <f t="shared" si="168"/>
        <v>3.9142244000230975E-2</v>
      </c>
      <c r="AM716" s="47">
        <f t="shared" si="169"/>
        <v>4.7145525999894966E-2</v>
      </c>
      <c r="AN716" s="47">
        <f t="shared" si="170"/>
        <v>5.5886723999719057E-2</v>
      </c>
      <c r="AO716" s="47">
        <f t="shared" si="171"/>
        <v>5.156380800007998E-2</v>
      </c>
      <c r="AP716" s="47">
        <f t="shared" si="172"/>
        <v>5.1172556999979912E-2</v>
      </c>
      <c r="AQ716" s="47">
        <f t="shared" si="173"/>
        <v>4.7794745000380168E-2</v>
      </c>
      <c r="AR716" s="47">
        <f t="shared" si="185"/>
        <v>5.4667192999660053E-2</v>
      </c>
      <c r="AS716" s="47">
        <f t="shared" si="186"/>
        <v>5.3630421999970146E-2</v>
      </c>
      <c r="AT716" s="47">
        <f t="shared" si="187"/>
        <v>4.282745199998006E-2</v>
      </c>
      <c r="AU716" s="30"/>
      <c r="AV716" s="32"/>
      <c r="AW716" s="30"/>
      <c r="AX716" s="32"/>
      <c r="AY716" s="30"/>
      <c r="AZ716" s="32"/>
      <c r="BA716" s="30"/>
      <c r="BB716" s="32"/>
      <c r="BC716" s="30"/>
      <c r="BD716" s="32"/>
      <c r="BE716" s="30"/>
    </row>
    <row r="717" spans="1:57" s="2" customFormat="1" x14ac:dyDescent="0.25">
      <c r="A717" s="10" t="s">
        <v>39</v>
      </c>
      <c r="B717" s="2">
        <v>10</v>
      </c>
      <c r="C717" s="2">
        <v>33</v>
      </c>
      <c r="D717" s="33">
        <v>0.37430436000022299</v>
      </c>
      <c r="E717" s="31">
        <v>0.42242686500003401</v>
      </c>
      <c r="F717" s="33">
        <v>0.54904401300018402</v>
      </c>
      <c r="G717" s="31">
        <v>0.58701886000017101</v>
      </c>
      <c r="H717" s="33">
        <v>0.72319934300003297</v>
      </c>
      <c r="I717" s="31">
        <v>0.76131158599991899</v>
      </c>
      <c r="J717" s="33">
        <v>0.88714685900003998</v>
      </c>
      <c r="K717" s="31">
        <v>0.93625327000017899</v>
      </c>
      <c r="L717" s="33">
        <v>1.0760279719997901</v>
      </c>
      <c r="M717" s="31">
        <v>1.1183151109999001</v>
      </c>
      <c r="N717" s="33">
        <v>1.45837551000022</v>
      </c>
      <c r="O717" s="31">
        <v>1.49187046099996</v>
      </c>
      <c r="P717" s="33">
        <v>1.6384541729999</v>
      </c>
      <c r="Q717" s="31">
        <v>1.6810821979997801</v>
      </c>
      <c r="R717" s="33">
        <v>1.8298487759998301</v>
      </c>
      <c r="S717" s="31">
        <v>1.8695394569999699</v>
      </c>
      <c r="T717" s="33">
        <v>2.2612456420001701</v>
      </c>
      <c r="U717" s="31">
        <v>2.32209773100021</v>
      </c>
      <c r="V717" s="33">
        <v>2.7668360050001799</v>
      </c>
      <c r="W717" s="31">
        <v>2.8185151759998899</v>
      </c>
      <c r="X717" s="33"/>
      <c r="Y717" s="31"/>
      <c r="Z717" s="33"/>
      <c r="AA717" s="31"/>
      <c r="AB717" s="33"/>
      <c r="AC717" s="31"/>
      <c r="AD717" s="37">
        <f t="shared" si="179"/>
        <v>2.4442108159996669</v>
      </c>
      <c r="AE717" s="44">
        <f t="shared" si="180"/>
        <v>0.12661714800015</v>
      </c>
      <c r="AF717" s="44">
        <f t="shared" si="181"/>
        <v>0.13618048299986196</v>
      </c>
      <c r="AG717" s="44">
        <f t="shared" si="182"/>
        <v>0.12583527300012098</v>
      </c>
      <c r="AH717" s="44">
        <f t="shared" si="183"/>
        <v>0.13977470199961106</v>
      </c>
      <c r="AI717" s="44">
        <f t="shared" si="184"/>
        <v>0.34006039900031992</v>
      </c>
      <c r="AJ717" s="44">
        <f t="shared" si="174"/>
        <v>0.14658371199994003</v>
      </c>
      <c r="AK717" s="44">
        <f t="shared" si="175"/>
        <v>0.14876657800005</v>
      </c>
      <c r="AL717" s="47">
        <f t="shared" si="168"/>
        <v>4.8122504999811022E-2</v>
      </c>
      <c r="AM717" s="47">
        <f t="shared" si="169"/>
        <v>3.7974846999986989E-2</v>
      </c>
      <c r="AN717" s="47">
        <f t="shared" si="170"/>
        <v>3.8112242999886026E-2</v>
      </c>
      <c r="AO717" s="47">
        <f t="shared" si="171"/>
        <v>4.9106411000139016E-2</v>
      </c>
      <c r="AP717" s="47">
        <f t="shared" si="172"/>
        <v>4.2287139000110052E-2</v>
      </c>
      <c r="AQ717" s="47">
        <f t="shared" si="173"/>
        <v>3.3494950999739981E-2</v>
      </c>
      <c r="AR717" s="47">
        <f t="shared" si="185"/>
        <v>4.2628024999880054E-2</v>
      </c>
      <c r="AS717" s="47">
        <f t="shared" si="186"/>
        <v>3.9690681000139838E-2</v>
      </c>
      <c r="AT717" s="47">
        <f t="shared" si="187"/>
        <v>6.0852089000039911E-2</v>
      </c>
      <c r="AU717" s="31"/>
      <c r="AV717" s="33"/>
      <c r="AW717" s="31"/>
      <c r="AX717" s="33"/>
      <c r="AY717" s="31"/>
      <c r="AZ717" s="33"/>
      <c r="BA717" s="31"/>
      <c r="BB717" s="33"/>
      <c r="BC717" s="31"/>
      <c r="BD717" s="33"/>
      <c r="BE717" s="31"/>
    </row>
    <row r="718" spans="1:57" s="2" customFormat="1" x14ac:dyDescent="0.25">
      <c r="A718" s="10" t="s">
        <v>39</v>
      </c>
      <c r="B718" s="2">
        <v>10</v>
      </c>
      <c r="C718" s="2">
        <v>34</v>
      </c>
      <c r="D718" s="32">
        <v>0.409082906000094</v>
      </c>
      <c r="E718" s="30">
        <v>0.44796915999995601</v>
      </c>
      <c r="F718" s="32">
        <v>0.57384927700013499</v>
      </c>
      <c r="G718" s="30">
        <v>0.62004959400019199</v>
      </c>
      <c r="H718" s="32">
        <v>0.73873090799997898</v>
      </c>
      <c r="I718" s="30">
        <v>0.78575846400008198</v>
      </c>
      <c r="J718" s="32">
        <v>0.91461816500032</v>
      </c>
      <c r="K718" s="30">
        <v>0.95342749100018398</v>
      </c>
      <c r="L718" s="32">
        <v>1.0939331300000901</v>
      </c>
      <c r="M718" s="30">
        <v>1.1518131360003201</v>
      </c>
      <c r="N718" s="32">
        <v>1.5059095780002201</v>
      </c>
      <c r="O718" s="30">
        <v>1.55898130200012</v>
      </c>
      <c r="P718" s="32">
        <v>1.6790225640001999</v>
      </c>
      <c r="Q718" s="30">
        <v>1.7330134030003099</v>
      </c>
      <c r="R718" s="32">
        <v>1.85299872699988</v>
      </c>
      <c r="S718" s="30">
        <v>1.9107825870000801</v>
      </c>
      <c r="T718" s="32">
        <v>2.2017582409998702</v>
      </c>
      <c r="U718" s="30">
        <v>2.26427684100008</v>
      </c>
      <c r="V718" s="32">
        <v>2.6172215110000199</v>
      </c>
      <c r="W718" s="30">
        <v>2.6698517250001701</v>
      </c>
      <c r="X718" s="32"/>
      <c r="Y718" s="30"/>
      <c r="Z718" s="32"/>
      <c r="AA718" s="30"/>
      <c r="AB718" s="32"/>
      <c r="AC718" s="30"/>
      <c r="AD718" s="37">
        <f t="shared" si="179"/>
        <v>2.2607688190000763</v>
      </c>
      <c r="AE718" s="44">
        <f t="shared" si="180"/>
        <v>0.12588011700017898</v>
      </c>
      <c r="AF718" s="44">
        <f t="shared" si="181"/>
        <v>0.11868131399978699</v>
      </c>
      <c r="AG718" s="44">
        <f t="shared" si="182"/>
        <v>0.12885970100023802</v>
      </c>
      <c r="AH718" s="44">
        <f t="shared" si="183"/>
        <v>0.14050563899990609</v>
      </c>
      <c r="AI718" s="44">
        <f t="shared" si="184"/>
        <v>0.35409644199989998</v>
      </c>
      <c r="AJ718" s="44">
        <f t="shared" si="174"/>
        <v>0.12004126200007992</v>
      </c>
      <c r="AK718" s="44">
        <f t="shared" si="175"/>
        <v>0.11998532399957007</v>
      </c>
      <c r="AL718" s="47">
        <f t="shared" si="168"/>
        <v>3.8886253999862008E-2</v>
      </c>
      <c r="AM718" s="47">
        <f t="shared" si="169"/>
        <v>4.6200317000057001E-2</v>
      </c>
      <c r="AN718" s="47">
        <f t="shared" si="170"/>
        <v>4.7027556000102999E-2</v>
      </c>
      <c r="AO718" s="47">
        <f t="shared" si="171"/>
        <v>3.8809325999863975E-2</v>
      </c>
      <c r="AP718" s="47">
        <f t="shared" si="172"/>
        <v>5.7880006000230022E-2</v>
      </c>
      <c r="AQ718" s="47">
        <f t="shared" si="173"/>
        <v>5.30717239998999E-2</v>
      </c>
      <c r="AR718" s="47">
        <f t="shared" si="185"/>
        <v>5.3990839000110036E-2</v>
      </c>
      <c r="AS718" s="47">
        <f t="shared" si="186"/>
        <v>5.7783860000200082E-2</v>
      </c>
      <c r="AT718" s="47">
        <f t="shared" si="187"/>
        <v>6.2518600000209812E-2</v>
      </c>
      <c r="AU718" s="30"/>
      <c r="AV718" s="32"/>
      <c r="AW718" s="30"/>
      <c r="AX718" s="32"/>
      <c r="AY718" s="30"/>
      <c r="AZ718" s="32"/>
      <c r="BA718" s="30"/>
      <c r="BB718" s="32"/>
      <c r="BC718" s="30"/>
      <c r="BD718" s="32"/>
      <c r="BE718" s="30"/>
    </row>
    <row r="719" spans="1:57" s="2" customFormat="1" x14ac:dyDescent="0.25">
      <c r="A719" s="10" t="s">
        <v>39</v>
      </c>
      <c r="B719" s="2">
        <v>10</v>
      </c>
      <c r="C719" s="2">
        <v>35</v>
      </c>
      <c r="D719" s="33">
        <v>0.33412883499977297</v>
      </c>
      <c r="E719" s="31">
        <v>0.37424222399977197</v>
      </c>
      <c r="F719" s="33">
        <v>0.49952140300001702</v>
      </c>
      <c r="G719" s="31">
        <v>0.54722166800002003</v>
      </c>
      <c r="H719" s="33">
        <v>0.673464701999819</v>
      </c>
      <c r="I719" s="31">
        <v>0.73051205100000505</v>
      </c>
      <c r="J719" s="33">
        <v>0.88132420200008699</v>
      </c>
      <c r="K719" s="31">
        <v>0.92090253900005303</v>
      </c>
      <c r="L719" s="33">
        <v>1.0908629729997299</v>
      </c>
      <c r="M719" s="31">
        <v>1.137541779</v>
      </c>
      <c r="N719" s="33">
        <v>1.42997316299988</v>
      </c>
      <c r="O719" s="31">
        <v>1.4784623860000401</v>
      </c>
      <c r="P719" s="33">
        <v>1.6361491210000101</v>
      </c>
      <c r="Q719" s="31">
        <v>1.668632978</v>
      </c>
      <c r="R719" s="33">
        <v>1.8221379930000601</v>
      </c>
      <c r="S719" s="31">
        <v>1.85941325699968</v>
      </c>
      <c r="T719" s="33">
        <v>2.2024025619998602</v>
      </c>
      <c r="U719" s="31">
        <v>2.2504613169999099</v>
      </c>
      <c r="V719" s="33">
        <v>2.6007741119997201</v>
      </c>
      <c r="W719" s="31">
        <v>2.6474555229997301</v>
      </c>
      <c r="X719" s="33"/>
      <c r="Y719" s="31"/>
      <c r="Z719" s="33"/>
      <c r="AA719" s="31"/>
      <c r="AB719" s="33"/>
      <c r="AC719" s="31">
        <v>4</v>
      </c>
      <c r="AD719" s="37">
        <f>W719-D719</f>
        <v>2.313326687999957</v>
      </c>
      <c r="AE719" s="44">
        <f t="shared" si="180"/>
        <v>0.12527917900024504</v>
      </c>
      <c r="AF719" s="44">
        <f t="shared" si="181"/>
        <v>0.12624303399979897</v>
      </c>
      <c r="AG719" s="44">
        <f t="shared" si="182"/>
        <v>0.15081215100008194</v>
      </c>
      <c r="AH719" s="44">
        <f t="shared" si="183"/>
        <v>0.16996043399967686</v>
      </c>
      <c r="AI719" s="44">
        <f t="shared" si="184"/>
        <v>0.29243138399988</v>
      </c>
      <c r="AJ719" s="44">
        <f t="shared" si="174"/>
        <v>0.15768673499996999</v>
      </c>
      <c r="AK719" s="44">
        <f t="shared" si="175"/>
        <v>0.15350501500006009</v>
      </c>
      <c r="AL719" s="47">
        <f t="shared" si="168"/>
        <v>4.0113388999999E-2</v>
      </c>
      <c r="AM719" s="47">
        <f t="shared" si="169"/>
        <v>4.7700265000003017E-2</v>
      </c>
      <c r="AN719" s="47">
        <f t="shared" si="170"/>
        <v>5.7047349000186043E-2</v>
      </c>
      <c r="AO719" s="47">
        <f t="shared" si="171"/>
        <v>3.9578336999966046E-2</v>
      </c>
      <c r="AP719" s="47">
        <f t="shared" si="172"/>
        <v>4.6678806000270079E-2</v>
      </c>
      <c r="AQ719" s="47">
        <f t="shared" si="173"/>
        <v>4.848922300016012E-2</v>
      </c>
      <c r="AR719" s="47">
        <f t="shared" si="185"/>
        <v>3.2483856999989902E-2</v>
      </c>
      <c r="AS719" s="47">
        <f t="shared" si="186"/>
        <v>3.727526399961989E-2</v>
      </c>
      <c r="AT719" s="47">
        <f t="shared" si="187"/>
        <v>4.8058755000049747E-2</v>
      </c>
      <c r="AU719" s="31"/>
      <c r="AV719" s="33"/>
      <c r="AW719" s="31"/>
      <c r="AX719" s="33"/>
      <c r="AY719" s="31"/>
      <c r="AZ719" s="33"/>
      <c r="BA719" s="31"/>
      <c r="BB719" s="33"/>
      <c r="BC719" s="31"/>
      <c r="BD719" s="33"/>
      <c r="BE719" s="31"/>
    </row>
    <row r="720" spans="1:57" x14ac:dyDescent="0.25">
      <c r="A720" s="8" t="s">
        <v>41</v>
      </c>
      <c r="B720">
        <v>8</v>
      </c>
      <c r="C720">
        <v>36</v>
      </c>
      <c r="D720" s="32">
        <v>18.450457205999999</v>
      </c>
      <c r="E720" s="30">
        <v>18.521219918</v>
      </c>
      <c r="F720" s="32">
        <v>18.8914925069998</v>
      </c>
      <c r="G720" s="30">
        <v>18.9602208989999</v>
      </c>
      <c r="H720" s="32">
        <v>19.1280595610001</v>
      </c>
      <c r="I720" s="30">
        <v>19.1998205579998</v>
      </c>
      <c r="J720" s="32">
        <v>19.413391568999899</v>
      </c>
      <c r="K720" s="30">
        <v>19.482843347000198</v>
      </c>
      <c r="L720" s="32">
        <v>19.696278732999801</v>
      </c>
      <c r="M720" s="30">
        <v>19.740234882999999</v>
      </c>
      <c r="N720" s="32">
        <v>19.959556935999899</v>
      </c>
      <c r="O720" s="30">
        <v>19.996183346000102</v>
      </c>
      <c r="P720" s="32">
        <v>20.420855262999702</v>
      </c>
      <c r="Q720" s="30">
        <v>20.487095946999901</v>
      </c>
      <c r="R720" s="32">
        <v>20.8628109319997</v>
      </c>
      <c r="S720" s="30">
        <v>20.918183906000099</v>
      </c>
      <c r="T720" s="32"/>
      <c r="U720" s="30"/>
      <c r="V720" s="32"/>
      <c r="W720" s="30"/>
      <c r="X720" s="32"/>
      <c r="Y720" s="30"/>
      <c r="Z720" s="32"/>
      <c r="AA720" s="30"/>
      <c r="AB720" s="32"/>
      <c r="AC720" s="30">
        <v>2</v>
      </c>
      <c r="AD720" s="36">
        <f>S720-D720</f>
        <v>2.4677267000000995</v>
      </c>
      <c r="AE720" s="44">
        <f t="shared" si="180"/>
        <v>0.37027258899979998</v>
      </c>
      <c r="AF720" s="44">
        <f t="shared" si="181"/>
        <v>0.16783866200020015</v>
      </c>
      <c r="AG720" s="44">
        <f t="shared" si="182"/>
        <v>0.21357101100009857</v>
      </c>
      <c r="AH720" s="44">
        <f t="shared" si="183"/>
        <v>0.21343538599960254</v>
      </c>
      <c r="AI720" s="44">
        <f t="shared" si="184"/>
        <v>0.2193220529998996</v>
      </c>
      <c r="AJ720" s="44">
        <f t="shared" ref="AJ720:AJ757" si="188">P720-O720</f>
        <v>0.42467191699959983</v>
      </c>
      <c r="AK720" s="44">
        <f t="shared" ref="AK720:AK757" si="189">R720-Q720</f>
        <v>0.37571498499979938</v>
      </c>
      <c r="AL720" s="47">
        <f t="shared" si="168"/>
        <v>7.0762712000000505E-2</v>
      </c>
      <c r="AM720" s="47">
        <f t="shared" si="169"/>
        <v>6.8728392000100058E-2</v>
      </c>
      <c r="AN720" s="47">
        <f t="shared" si="170"/>
        <v>7.1760996999699955E-2</v>
      </c>
      <c r="AO720" s="47">
        <f t="shared" si="171"/>
        <v>6.9451778000299669E-2</v>
      </c>
      <c r="AP720" s="47">
        <f t="shared" si="172"/>
        <v>4.3956150000198591E-2</v>
      </c>
      <c r="AQ720" s="47">
        <f t="shared" si="173"/>
        <v>3.6626410000202725E-2</v>
      </c>
      <c r="AR720" s="47">
        <f t="shared" si="185"/>
        <v>6.6240684000199224E-2</v>
      </c>
      <c r="AS720" s="47">
        <f t="shared" si="186"/>
        <v>5.5372974000398756E-2</v>
      </c>
      <c r="AT720" s="47"/>
      <c r="AU720" s="30"/>
      <c r="AV720" s="32"/>
      <c r="AW720" s="30"/>
      <c r="AX720" s="32"/>
      <c r="AY720" s="30"/>
      <c r="AZ720" s="32"/>
      <c r="BA720" s="30"/>
      <c r="BB720" s="32"/>
      <c r="BC720" s="30"/>
      <c r="BD720" s="32"/>
      <c r="BE720" s="30"/>
    </row>
    <row r="721" spans="1:57" x14ac:dyDescent="0.25">
      <c r="A721" s="8" t="s">
        <v>41</v>
      </c>
      <c r="B721">
        <v>8</v>
      </c>
      <c r="C721">
        <v>37</v>
      </c>
      <c r="D721" s="33">
        <v>0.71667345600008003</v>
      </c>
      <c r="E721" s="31">
        <v>0.78065434800009803</v>
      </c>
      <c r="F721" s="33">
        <v>1.1888135550002501</v>
      </c>
      <c r="G721" s="31">
        <v>1.25418392700021</v>
      </c>
      <c r="H721" s="33">
        <v>1.4591846759999401</v>
      </c>
      <c r="I721" s="31">
        <v>1.51049629599992</v>
      </c>
      <c r="J721" s="33">
        <v>1.67905136499985</v>
      </c>
      <c r="K721" s="31">
        <v>1.74238657900014</v>
      </c>
      <c r="L721" s="33">
        <v>1.93094055600022</v>
      </c>
      <c r="M721" s="31">
        <v>1.9921647810001499</v>
      </c>
      <c r="N721" s="33">
        <v>2.2018074580000699</v>
      </c>
      <c r="O721" s="31">
        <v>2.2406732959998399</v>
      </c>
      <c r="P721" s="33">
        <v>2.6381924490001398</v>
      </c>
      <c r="Q721" s="31">
        <v>2.6915745910000601</v>
      </c>
      <c r="R721" s="33">
        <v>3.0518976470002599</v>
      </c>
      <c r="S721" s="31">
        <v>3.1219352580001201</v>
      </c>
      <c r="T721" s="33"/>
      <c r="U721" s="31"/>
      <c r="V721" s="33"/>
      <c r="W721" s="31"/>
      <c r="X721" s="33"/>
      <c r="Y721" s="31"/>
      <c r="Z721" s="33"/>
      <c r="AA721" s="31"/>
      <c r="AB721" s="33"/>
      <c r="AC721" s="31"/>
      <c r="AD721" s="36">
        <f t="shared" ref="AD721:AD758" si="190">S721-D721</f>
        <v>2.40526180200004</v>
      </c>
      <c r="AE721" s="44">
        <f t="shared" si="180"/>
        <v>0.40815920700015207</v>
      </c>
      <c r="AF721" s="44">
        <f t="shared" si="181"/>
        <v>0.20500074899973009</v>
      </c>
      <c r="AG721" s="44">
        <f t="shared" si="182"/>
        <v>0.16855506899993</v>
      </c>
      <c r="AH721" s="44">
        <f t="shared" si="183"/>
        <v>0.18855397700007992</v>
      </c>
      <c r="AI721" s="44">
        <f t="shared" si="184"/>
        <v>0.20964267699992001</v>
      </c>
      <c r="AJ721" s="44">
        <f t="shared" si="188"/>
        <v>0.39751915300029994</v>
      </c>
      <c r="AK721" s="44">
        <f t="shared" si="189"/>
        <v>0.36032305600019976</v>
      </c>
      <c r="AL721" s="47">
        <f t="shared" si="168"/>
        <v>6.3980892000017997E-2</v>
      </c>
      <c r="AM721" s="47">
        <f t="shared" si="169"/>
        <v>6.5370371999959875E-2</v>
      </c>
      <c r="AN721" s="47">
        <f t="shared" si="170"/>
        <v>5.1311619999979907E-2</v>
      </c>
      <c r="AO721" s="47">
        <f t="shared" si="171"/>
        <v>6.3335214000290074E-2</v>
      </c>
      <c r="AP721" s="47">
        <f t="shared" si="172"/>
        <v>6.1224224999929966E-2</v>
      </c>
      <c r="AQ721" s="47">
        <f t="shared" si="173"/>
        <v>3.8865837999769948E-2</v>
      </c>
      <c r="AR721" s="47">
        <f t="shared" si="185"/>
        <v>5.3382141999920307E-2</v>
      </c>
      <c r="AS721" s="47">
        <f t="shared" si="186"/>
        <v>7.0037610999860167E-2</v>
      </c>
      <c r="AT721" s="47"/>
      <c r="AU721" s="31"/>
      <c r="AV721" s="33"/>
      <c r="AW721" s="31"/>
      <c r="AX721" s="33"/>
      <c r="AY721" s="31"/>
      <c r="AZ721" s="33"/>
      <c r="BA721" s="31"/>
      <c r="BB721" s="33"/>
      <c r="BC721" s="31"/>
      <c r="BD721" s="33"/>
      <c r="BE721" s="31"/>
    </row>
    <row r="722" spans="1:57" x14ac:dyDescent="0.25">
      <c r="A722" s="8" t="s">
        <v>41</v>
      </c>
      <c r="B722">
        <v>8</v>
      </c>
      <c r="C722">
        <v>38</v>
      </c>
      <c r="D722" s="32">
        <v>0.78199773400001504</v>
      </c>
      <c r="E722" s="30">
        <v>0.83728185400013899</v>
      </c>
      <c r="F722" s="32">
        <v>1.2143019959999</v>
      </c>
      <c r="G722" s="30">
        <v>1.2879785130003201</v>
      </c>
      <c r="H722" s="32">
        <v>1.5049992640001599</v>
      </c>
      <c r="I722" s="30">
        <v>1.56995609400019</v>
      </c>
      <c r="J722" s="32">
        <v>1.7731976240002001</v>
      </c>
      <c r="K722" s="30">
        <v>1.82622794200005</v>
      </c>
      <c r="L722" s="32">
        <v>2.00240733500004</v>
      </c>
      <c r="M722" s="30">
        <v>2.0672008830001598</v>
      </c>
      <c r="N722" s="32">
        <v>2.2715995490002499</v>
      </c>
      <c r="O722" s="30">
        <v>2.3317059609998898</v>
      </c>
      <c r="P722" s="32">
        <v>2.6693016720000702</v>
      </c>
      <c r="Q722" s="30">
        <v>2.7218695420001402</v>
      </c>
      <c r="R722" s="32">
        <v>3.1754992740002299</v>
      </c>
      <c r="S722" s="30">
        <v>3.2444326670001802</v>
      </c>
      <c r="T722" s="32"/>
      <c r="U722" s="30"/>
      <c r="V722" s="32"/>
      <c r="W722" s="30"/>
      <c r="X722" s="32"/>
      <c r="Y722" s="30"/>
      <c r="Z722" s="32"/>
      <c r="AA722" s="30"/>
      <c r="AB722" s="32"/>
      <c r="AC722" s="30"/>
      <c r="AD722" s="36">
        <f t="shared" si="190"/>
        <v>2.4624349330001651</v>
      </c>
      <c r="AE722" s="44">
        <f t="shared" si="180"/>
        <v>0.37702014199976097</v>
      </c>
      <c r="AF722" s="44">
        <f t="shared" si="181"/>
        <v>0.21702075099983986</v>
      </c>
      <c r="AG722" s="44">
        <f t="shared" si="182"/>
        <v>0.20324153000001011</v>
      </c>
      <c r="AH722" s="44">
        <f t="shared" si="183"/>
        <v>0.17617939299998997</v>
      </c>
      <c r="AI722" s="44">
        <f t="shared" si="184"/>
        <v>0.20439866600009005</v>
      </c>
      <c r="AJ722" s="44">
        <f t="shared" si="188"/>
        <v>0.33759571100018038</v>
      </c>
      <c r="AK722" s="44">
        <f t="shared" si="189"/>
        <v>0.45362973200008971</v>
      </c>
      <c r="AL722" s="47">
        <f t="shared" si="168"/>
        <v>5.5284120000123949E-2</v>
      </c>
      <c r="AM722" s="47">
        <f t="shared" si="169"/>
        <v>7.3676517000420105E-2</v>
      </c>
      <c r="AN722" s="47">
        <f t="shared" si="170"/>
        <v>6.4956830000030052E-2</v>
      </c>
      <c r="AO722" s="47">
        <f t="shared" si="171"/>
        <v>5.3030317999849919E-2</v>
      </c>
      <c r="AP722" s="47">
        <f t="shared" si="172"/>
        <v>6.4793548000119827E-2</v>
      </c>
      <c r="AQ722" s="47">
        <f t="shared" si="173"/>
        <v>6.0106411999639953E-2</v>
      </c>
      <c r="AR722" s="47">
        <f t="shared" si="185"/>
        <v>5.2567870000070016E-2</v>
      </c>
      <c r="AS722" s="47">
        <f t="shared" si="186"/>
        <v>6.8933392999950271E-2</v>
      </c>
      <c r="AT722" s="47"/>
      <c r="AU722" s="30"/>
      <c r="AV722" s="32"/>
      <c r="AW722" s="30"/>
      <c r="AX722" s="32"/>
      <c r="AY722" s="30"/>
      <c r="AZ722" s="32"/>
      <c r="BA722" s="30"/>
      <c r="BB722" s="32"/>
      <c r="BC722" s="30"/>
      <c r="BD722" s="32"/>
      <c r="BE722" s="30"/>
    </row>
    <row r="723" spans="1:57" x14ac:dyDescent="0.25">
      <c r="A723" s="8" t="s">
        <v>41</v>
      </c>
      <c r="B723">
        <v>8</v>
      </c>
      <c r="C723">
        <v>39</v>
      </c>
      <c r="D723" s="33">
        <v>0.63896813699966504</v>
      </c>
      <c r="E723" s="31">
        <v>0.710303612999723</v>
      </c>
      <c r="F723" s="33">
        <v>1.1404613119998399</v>
      </c>
      <c r="G723" s="31">
        <v>1.19231037899999</v>
      </c>
      <c r="H723" s="33">
        <v>1.3724358659997</v>
      </c>
      <c r="I723" s="31">
        <v>1.4428226439999801</v>
      </c>
      <c r="J723" s="33">
        <v>1.6515119359996699</v>
      </c>
      <c r="K723" s="31">
        <v>1.70867214999998</v>
      </c>
      <c r="L723" s="33">
        <v>1.9191688889995899</v>
      </c>
      <c r="M723" s="31">
        <v>1.97309123799959</v>
      </c>
      <c r="N723" s="33">
        <v>2.1666560489998101</v>
      </c>
      <c r="O723" s="31">
        <v>2.2172261589998898</v>
      </c>
      <c r="P723" s="33">
        <v>2.6014317169997399</v>
      </c>
      <c r="Q723" s="31">
        <v>2.6368961999996801</v>
      </c>
      <c r="R723" s="33">
        <v>3.0356106669996699</v>
      </c>
      <c r="S723" s="31">
        <v>3.0936321839999401</v>
      </c>
      <c r="T723" s="33"/>
      <c r="U723" s="31"/>
      <c r="V723" s="33"/>
      <c r="W723" s="31"/>
      <c r="X723" s="33"/>
      <c r="Y723" s="31"/>
      <c r="Z723" s="33"/>
      <c r="AA723" s="31"/>
      <c r="AB723" s="33"/>
      <c r="AC723" s="31"/>
      <c r="AD723" s="36">
        <f t="shared" si="190"/>
        <v>2.454664047000275</v>
      </c>
      <c r="AE723" s="44">
        <f t="shared" si="180"/>
        <v>0.43015769900011691</v>
      </c>
      <c r="AF723" s="44">
        <f t="shared" si="181"/>
        <v>0.18012548699970998</v>
      </c>
      <c r="AG723" s="44">
        <f t="shared" si="182"/>
        <v>0.20868929199968989</v>
      </c>
      <c r="AH723" s="44">
        <f t="shared" si="183"/>
        <v>0.21049673899960997</v>
      </c>
      <c r="AI723" s="44">
        <f t="shared" si="184"/>
        <v>0.19356481100022016</v>
      </c>
      <c r="AJ723" s="44">
        <f t="shared" si="188"/>
        <v>0.38420555799985001</v>
      </c>
      <c r="AK723" s="44">
        <f t="shared" si="189"/>
        <v>0.3987144669999898</v>
      </c>
      <c r="AL723" s="47">
        <f t="shared" si="168"/>
        <v>7.1335476000057962E-2</v>
      </c>
      <c r="AM723" s="47">
        <f t="shared" si="169"/>
        <v>5.1849067000150129E-2</v>
      </c>
      <c r="AN723" s="47">
        <f t="shared" si="170"/>
        <v>7.0386778000280037E-2</v>
      </c>
      <c r="AO723" s="47">
        <f t="shared" si="171"/>
        <v>5.7160214000310017E-2</v>
      </c>
      <c r="AP723" s="47">
        <f t="shared" si="172"/>
        <v>5.3922349000000036E-2</v>
      </c>
      <c r="AQ723" s="47">
        <f t="shared" si="173"/>
        <v>5.0570110000079715E-2</v>
      </c>
      <c r="AR723" s="47">
        <f t="shared" si="185"/>
        <v>3.5464482999940206E-2</v>
      </c>
      <c r="AS723" s="47">
        <f t="shared" si="186"/>
        <v>5.8021517000270251E-2</v>
      </c>
      <c r="AT723" s="47"/>
      <c r="AU723" s="31"/>
      <c r="AV723" s="33"/>
      <c r="AW723" s="31"/>
      <c r="AX723" s="33"/>
      <c r="AY723" s="31"/>
      <c r="AZ723" s="33"/>
      <c r="BA723" s="31"/>
      <c r="BB723" s="33"/>
      <c r="BC723" s="31"/>
      <c r="BD723" s="33"/>
      <c r="BE723" s="31"/>
    </row>
    <row r="724" spans="1:57" x14ac:dyDescent="0.25">
      <c r="A724" s="8" t="s">
        <v>41</v>
      </c>
      <c r="B724">
        <v>8</v>
      </c>
      <c r="C724">
        <v>40</v>
      </c>
      <c r="D724" s="32">
        <v>0.87496055600013201</v>
      </c>
      <c r="E724" s="30">
        <v>0.92904530100031402</v>
      </c>
      <c r="F724" s="32">
        <v>1.3715981600003</v>
      </c>
      <c r="G724" s="30">
        <v>1.43602842400014</v>
      </c>
      <c r="H724" s="32">
        <v>1.62226615100007</v>
      </c>
      <c r="I724" s="30">
        <v>1.6842363660002699</v>
      </c>
      <c r="J724" s="32">
        <v>1.88070607300005</v>
      </c>
      <c r="K724" s="30">
        <v>1.93455305700035</v>
      </c>
      <c r="L724" s="32">
        <v>2.1297719829999502</v>
      </c>
      <c r="M724" s="30">
        <v>2.1898419369999802</v>
      </c>
      <c r="N724" s="32">
        <v>2.4082535209999998</v>
      </c>
      <c r="O724" s="30">
        <v>2.47310884000035</v>
      </c>
      <c r="P724" s="32">
        <v>2.8510412740001798</v>
      </c>
      <c r="Q724" s="30">
        <v>2.9214694060001398</v>
      </c>
      <c r="R724" s="32">
        <v>3.30760720500029</v>
      </c>
      <c r="S724" s="30">
        <v>3.3878729420002802</v>
      </c>
      <c r="T724" s="32"/>
      <c r="U724" s="30"/>
      <c r="V724" s="32"/>
      <c r="W724" s="30"/>
      <c r="X724" s="32"/>
      <c r="Y724" s="30"/>
      <c r="Z724" s="32"/>
      <c r="AA724" s="30"/>
      <c r="AB724" s="32"/>
      <c r="AC724" s="30"/>
      <c r="AD724" s="36">
        <f t="shared" si="190"/>
        <v>2.5129123860001483</v>
      </c>
      <c r="AE724" s="44">
        <f t="shared" si="180"/>
        <v>0.44255285899998598</v>
      </c>
      <c r="AF724" s="44">
        <f t="shared" si="181"/>
        <v>0.18623772699993002</v>
      </c>
      <c r="AG724" s="44">
        <f t="shared" si="182"/>
        <v>0.19646970699978006</v>
      </c>
      <c r="AH724" s="44">
        <f t="shared" si="183"/>
        <v>0.19521892599960022</v>
      </c>
      <c r="AI724" s="44">
        <f t="shared" si="184"/>
        <v>0.21841158400001959</v>
      </c>
      <c r="AJ724" s="44">
        <f t="shared" si="188"/>
        <v>0.37793243399982979</v>
      </c>
      <c r="AK724" s="44">
        <f t="shared" si="189"/>
        <v>0.38613779900015022</v>
      </c>
      <c r="AL724" s="47">
        <f t="shared" si="168"/>
        <v>5.4084745000182011E-2</v>
      </c>
      <c r="AM724" s="47">
        <f t="shared" si="169"/>
        <v>6.4430263999839976E-2</v>
      </c>
      <c r="AN724" s="47">
        <f t="shared" si="170"/>
        <v>6.1970215000199946E-2</v>
      </c>
      <c r="AO724" s="47">
        <f t="shared" si="171"/>
        <v>5.3846984000299969E-2</v>
      </c>
      <c r="AP724" s="47">
        <f t="shared" si="172"/>
        <v>6.0069954000030013E-2</v>
      </c>
      <c r="AQ724" s="47">
        <f t="shared" si="173"/>
        <v>6.4855319000350242E-2</v>
      </c>
      <c r="AR724" s="47">
        <f t="shared" si="185"/>
        <v>7.0428131999960009E-2</v>
      </c>
      <c r="AS724" s="47">
        <f t="shared" si="186"/>
        <v>8.0265736999990178E-2</v>
      </c>
      <c r="AT724" s="47"/>
      <c r="AU724" s="30"/>
      <c r="AV724" s="32"/>
      <c r="AW724" s="30"/>
      <c r="AX724" s="32"/>
      <c r="AY724" s="30"/>
      <c r="AZ724" s="32"/>
      <c r="BA724" s="30"/>
      <c r="BB724" s="32"/>
      <c r="BC724" s="30"/>
      <c r="BD724" s="32"/>
      <c r="BE724" s="30"/>
    </row>
    <row r="725" spans="1:57" x14ac:dyDescent="0.25">
      <c r="A725" s="8" t="s">
        <v>41</v>
      </c>
      <c r="B725">
        <v>8</v>
      </c>
      <c r="C725">
        <v>41</v>
      </c>
      <c r="D725" s="33">
        <v>0.66980638099994305</v>
      </c>
      <c r="E725" s="31">
        <v>0.72929320999992298</v>
      </c>
      <c r="F725" s="33">
        <v>1.1718392950001499</v>
      </c>
      <c r="G725" s="31">
        <v>1.23499596800002</v>
      </c>
      <c r="H725" s="33">
        <v>1.41992921600012</v>
      </c>
      <c r="I725" s="31">
        <v>1.4982548490001999</v>
      </c>
      <c r="J725" s="33">
        <v>1.7072084639998999</v>
      </c>
      <c r="K725" s="31">
        <v>1.7729565429999601</v>
      </c>
      <c r="L725" s="33">
        <v>1.96963854200021</v>
      </c>
      <c r="M725" s="31">
        <v>2.0229055260001498</v>
      </c>
      <c r="N725" s="33">
        <v>2.2489462260000401</v>
      </c>
      <c r="O725" s="31">
        <v>2.3120698259999699</v>
      </c>
      <c r="P725" s="33">
        <v>2.7005828330002202</v>
      </c>
      <c r="Q725" s="31">
        <v>2.7510783590000698</v>
      </c>
      <c r="R725" s="33">
        <v>3.227997469</v>
      </c>
      <c r="S725" s="31">
        <v>3.2901247670001701</v>
      </c>
      <c r="T725" s="33"/>
      <c r="U725" s="31"/>
      <c r="V725" s="33"/>
      <c r="W725" s="31"/>
      <c r="X725" s="33"/>
      <c r="Y725" s="31"/>
      <c r="Z725" s="33"/>
      <c r="AA725" s="31"/>
      <c r="AB725" s="33"/>
      <c r="AC725" s="31"/>
      <c r="AD725" s="36">
        <f t="shared" si="190"/>
        <v>2.620318386000227</v>
      </c>
      <c r="AE725" s="44">
        <f t="shared" si="180"/>
        <v>0.44254608500022696</v>
      </c>
      <c r="AF725" s="44">
        <f t="shared" si="181"/>
        <v>0.18493324800010003</v>
      </c>
      <c r="AG725" s="44">
        <f t="shared" si="182"/>
        <v>0.2089536149997</v>
      </c>
      <c r="AH725" s="44">
        <f t="shared" si="183"/>
        <v>0.19668199900024996</v>
      </c>
      <c r="AI725" s="44">
        <f t="shared" si="184"/>
        <v>0.22604069999989029</v>
      </c>
      <c r="AJ725" s="44">
        <f t="shared" si="188"/>
        <v>0.38851300700025027</v>
      </c>
      <c r="AK725" s="44">
        <f t="shared" si="189"/>
        <v>0.47691910999993015</v>
      </c>
      <c r="AL725" s="47">
        <f t="shared" si="168"/>
        <v>5.9486828999979924E-2</v>
      </c>
      <c r="AM725" s="47">
        <f t="shared" si="169"/>
        <v>6.3156672999870045E-2</v>
      </c>
      <c r="AN725" s="47">
        <f t="shared" si="170"/>
        <v>7.8325633000079886E-2</v>
      </c>
      <c r="AO725" s="47">
        <f t="shared" si="171"/>
        <v>6.5748079000060189E-2</v>
      </c>
      <c r="AP725" s="47">
        <f t="shared" si="172"/>
        <v>5.3266983999939788E-2</v>
      </c>
      <c r="AQ725" s="47">
        <f t="shared" si="173"/>
        <v>6.312359999992978E-2</v>
      </c>
      <c r="AR725" s="47">
        <f t="shared" si="185"/>
        <v>5.0495525999849633E-2</v>
      </c>
      <c r="AS725" s="47">
        <f t="shared" si="186"/>
        <v>6.2127298000170139E-2</v>
      </c>
      <c r="AT725" s="47"/>
      <c r="AU725" s="31"/>
      <c r="AV725" s="33"/>
      <c r="AW725" s="31"/>
      <c r="AX725" s="33"/>
      <c r="AY725" s="31"/>
      <c r="AZ725" s="33"/>
      <c r="BA725" s="31"/>
      <c r="BB725" s="33"/>
      <c r="BC725" s="31"/>
      <c r="BD725" s="33"/>
      <c r="BE725" s="31"/>
    </row>
    <row r="726" spans="1:57" x14ac:dyDescent="0.25">
      <c r="A726" s="8" t="s">
        <v>41</v>
      </c>
      <c r="B726">
        <v>8</v>
      </c>
      <c r="C726">
        <v>42</v>
      </c>
      <c r="D726" s="32">
        <v>0.85679447199981895</v>
      </c>
      <c r="E726" s="30">
        <v>0.93393427099999804</v>
      </c>
      <c r="F726" s="32">
        <v>1.4075779639997501</v>
      </c>
      <c r="G726" s="30">
        <v>1.45855776100006</v>
      </c>
      <c r="H726" s="32">
        <v>1.6190119439997901</v>
      </c>
      <c r="I726" s="30">
        <v>1.7058983070000899</v>
      </c>
      <c r="J726" s="32">
        <v>1.92498478700008</v>
      </c>
      <c r="K726" s="30">
        <v>2.00587338900004</v>
      </c>
      <c r="L726" s="32">
        <v>2.1827971039997398</v>
      </c>
      <c r="M726" s="30">
        <v>2.24470461000009</v>
      </c>
      <c r="N726" s="32">
        <v>2.4512787449998501</v>
      </c>
      <c r="O726" s="30">
        <v>2.5167413039998698</v>
      </c>
      <c r="P726" s="32">
        <v>2.9503611909999501</v>
      </c>
      <c r="Q726" s="30">
        <v>3.0263045319998101</v>
      </c>
      <c r="R726" s="32">
        <v>3.4382749369997301</v>
      </c>
      <c r="S726" s="30">
        <v>3.5064311940000099</v>
      </c>
      <c r="T726" s="32"/>
      <c r="U726" s="30"/>
      <c r="V726" s="32"/>
      <c r="W726" s="30"/>
      <c r="X726" s="32"/>
      <c r="Y726" s="30"/>
      <c r="Z726" s="32"/>
      <c r="AA726" s="30"/>
      <c r="AB726" s="32"/>
      <c r="AC726" s="30"/>
      <c r="AD726" s="36">
        <f t="shared" si="190"/>
        <v>2.6496367220001908</v>
      </c>
      <c r="AE726" s="44">
        <f t="shared" si="180"/>
        <v>0.47364369299975206</v>
      </c>
      <c r="AF726" s="44">
        <f t="shared" si="181"/>
        <v>0.16045418299973013</v>
      </c>
      <c r="AG726" s="44">
        <f t="shared" si="182"/>
        <v>0.21908647999999009</v>
      </c>
      <c r="AH726" s="44">
        <f t="shared" si="183"/>
        <v>0.17692371499969983</v>
      </c>
      <c r="AI726" s="44">
        <f t="shared" si="184"/>
        <v>0.20657413499976007</v>
      </c>
      <c r="AJ726" s="44">
        <f t="shared" si="188"/>
        <v>0.43361988700008025</v>
      </c>
      <c r="AK726" s="44">
        <f t="shared" si="189"/>
        <v>0.41197040499991999</v>
      </c>
      <c r="AL726" s="47">
        <f t="shared" si="168"/>
        <v>7.7139799000179088E-2</v>
      </c>
      <c r="AM726" s="47">
        <f t="shared" si="169"/>
        <v>5.0979797000309857E-2</v>
      </c>
      <c r="AN726" s="47">
        <f t="shared" si="170"/>
        <v>8.6886363000299838E-2</v>
      </c>
      <c r="AO726" s="47">
        <f t="shared" si="171"/>
        <v>8.0888601999959953E-2</v>
      </c>
      <c r="AP726" s="47">
        <f t="shared" si="172"/>
        <v>6.1907506000350221E-2</v>
      </c>
      <c r="AQ726" s="47">
        <f t="shared" si="173"/>
        <v>6.5462559000019738E-2</v>
      </c>
      <c r="AR726" s="47">
        <f t="shared" si="185"/>
        <v>7.5943340999859998E-2</v>
      </c>
      <c r="AS726" s="47">
        <f t="shared" si="186"/>
        <v>6.815625700027983E-2</v>
      </c>
      <c r="AT726" s="47"/>
      <c r="AU726" s="30"/>
      <c r="AV726" s="32"/>
      <c r="AW726" s="30"/>
      <c r="AX726" s="32"/>
      <c r="AY726" s="30"/>
      <c r="AZ726" s="32"/>
      <c r="BA726" s="30"/>
      <c r="BB726" s="32"/>
      <c r="BC726" s="30"/>
      <c r="BD726" s="32"/>
      <c r="BE726" s="30"/>
    </row>
    <row r="727" spans="1:57" x14ac:dyDescent="0.25">
      <c r="A727" s="8" t="s">
        <v>41</v>
      </c>
      <c r="B727">
        <v>8</v>
      </c>
      <c r="C727">
        <v>43</v>
      </c>
      <c r="D727" s="33">
        <v>0.83392689900028905</v>
      </c>
      <c r="E727" s="31">
        <v>0.89573648900022795</v>
      </c>
      <c r="F727" s="33">
        <v>1.27703059000032</v>
      </c>
      <c r="G727" s="31">
        <v>1.3343668450002</v>
      </c>
      <c r="H727" s="33">
        <v>1.53504957400036</v>
      </c>
      <c r="I727" s="31">
        <v>1.5732486920001001</v>
      </c>
      <c r="J727" s="33">
        <v>1.7833788170000799</v>
      </c>
      <c r="K727" s="31">
        <v>1.8483706460001399</v>
      </c>
      <c r="L727" s="33">
        <v>2.0274914980000101</v>
      </c>
      <c r="M727" s="31">
        <v>2.0893346810003002</v>
      </c>
      <c r="N727" s="33">
        <v>2.30080485799999</v>
      </c>
      <c r="O727" s="31">
        <v>2.3627037710002599</v>
      </c>
      <c r="P727" s="33">
        <v>2.8106293880000499</v>
      </c>
      <c r="Q727" s="31">
        <v>2.8773494470001402</v>
      </c>
      <c r="R727" s="33">
        <v>3.2668327670003201</v>
      </c>
      <c r="S727" s="31">
        <v>3.3337941280001302</v>
      </c>
      <c r="T727" s="33"/>
      <c r="U727" s="31"/>
      <c r="V727" s="33"/>
      <c r="W727" s="31"/>
      <c r="X727" s="33"/>
      <c r="Y727" s="31"/>
      <c r="Z727" s="33"/>
      <c r="AA727" s="31"/>
      <c r="AB727" s="33"/>
      <c r="AC727" s="31"/>
      <c r="AD727" s="36">
        <f t="shared" si="190"/>
        <v>2.4998672289998414</v>
      </c>
      <c r="AE727" s="44">
        <f t="shared" si="180"/>
        <v>0.38129410100009209</v>
      </c>
      <c r="AF727" s="44">
        <f t="shared" si="181"/>
        <v>0.20068272900016004</v>
      </c>
      <c r="AG727" s="44">
        <f t="shared" si="182"/>
        <v>0.21013012499997985</v>
      </c>
      <c r="AH727" s="44">
        <f t="shared" si="183"/>
        <v>0.17912085199987016</v>
      </c>
      <c r="AI727" s="44">
        <f t="shared" si="184"/>
        <v>0.21147017699968984</v>
      </c>
      <c r="AJ727" s="44">
        <f t="shared" si="188"/>
        <v>0.44792561699979005</v>
      </c>
      <c r="AK727" s="44">
        <f t="shared" si="189"/>
        <v>0.38948332000017993</v>
      </c>
      <c r="AL727" s="47">
        <f t="shared" si="168"/>
        <v>6.1809589999938908E-2</v>
      </c>
      <c r="AM727" s="47">
        <f t="shared" si="169"/>
        <v>5.7336254999879932E-2</v>
      </c>
      <c r="AN727" s="47">
        <f t="shared" si="170"/>
        <v>3.8199117999740073E-2</v>
      </c>
      <c r="AO727" s="47">
        <f t="shared" si="171"/>
        <v>6.4991829000059953E-2</v>
      </c>
      <c r="AP727" s="47">
        <f t="shared" si="172"/>
        <v>6.1843183000290125E-2</v>
      </c>
      <c r="AQ727" s="47">
        <f t="shared" si="173"/>
        <v>6.189891300026984E-2</v>
      </c>
      <c r="AR727" s="47">
        <f t="shared" si="185"/>
        <v>6.6720059000090259E-2</v>
      </c>
      <c r="AS727" s="47">
        <f t="shared" si="186"/>
        <v>6.6961360999810093E-2</v>
      </c>
      <c r="AT727" s="47"/>
      <c r="AU727" s="31"/>
      <c r="AV727" s="33"/>
      <c r="AW727" s="31"/>
      <c r="AX727" s="33"/>
      <c r="AY727" s="31"/>
      <c r="AZ727" s="33"/>
      <c r="BA727" s="31"/>
      <c r="BB727" s="33"/>
      <c r="BC727" s="31"/>
      <c r="BD727" s="33"/>
      <c r="BE727" s="31"/>
    </row>
    <row r="728" spans="1:57" x14ac:dyDescent="0.25">
      <c r="A728" s="8" t="s">
        <v>41</v>
      </c>
      <c r="B728">
        <v>8</v>
      </c>
      <c r="C728">
        <v>44</v>
      </c>
      <c r="D728" s="32">
        <v>0.81518443999993895</v>
      </c>
      <c r="E728" s="30">
        <v>0.88412746699987099</v>
      </c>
      <c r="F728" s="32">
        <v>1.34893808700007</v>
      </c>
      <c r="G728" s="30">
        <v>1.4080514779998301</v>
      </c>
      <c r="H728" s="32">
        <v>1.5985798299998299</v>
      </c>
      <c r="I728" s="30">
        <v>1.6742260880000599</v>
      </c>
      <c r="J728" s="32">
        <v>1.8853087130000801</v>
      </c>
      <c r="K728" s="30">
        <v>1.9568011159999501</v>
      </c>
      <c r="L728" s="32">
        <v>2.1332580610001002</v>
      </c>
      <c r="M728" s="30">
        <v>2.2040443179998799</v>
      </c>
      <c r="N728" s="32">
        <v>2.3895705340000801</v>
      </c>
      <c r="O728" s="30">
        <v>2.4710773130000199</v>
      </c>
      <c r="P728" s="32">
        <v>2.88269386399997</v>
      </c>
      <c r="Q728" s="30">
        <v>2.9524279339998398</v>
      </c>
      <c r="R728" s="32">
        <v>3.3562495369997101</v>
      </c>
      <c r="S728" s="30">
        <v>3.42306574099984</v>
      </c>
      <c r="T728" s="32"/>
      <c r="U728" s="30"/>
      <c r="V728" s="32"/>
      <c r="W728" s="30"/>
      <c r="X728" s="32"/>
      <c r="Y728" s="30"/>
      <c r="Z728" s="32"/>
      <c r="AA728" s="30"/>
      <c r="AB728" s="32"/>
      <c r="AC728" s="30"/>
      <c r="AD728" s="36">
        <f t="shared" si="190"/>
        <v>2.6078813009999009</v>
      </c>
      <c r="AE728" s="44">
        <f t="shared" si="180"/>
        <v>0.46481062000019902</v>
      </c>
      <c r="AF728" s="44">
        <f t="shared" si="181"/>
        <v>0.19052835199999985</v>
      </c>
      <c r="AG728" s="44">
        <f t="shared" si="182"/>
        <v>0.21108262500002017</v>
      </c>
      <c r="AH728" s="44">
        <f t="shared" si="183"/>
        <v>0.17645694500015008</v>
      </c>
      <c r="AI728" s="44">
        <f t="shared" si="184"/>
        <v>0.18552621600020025</v>
      </c>
      <c r="AJ728" s="44">
        <f t="shared" si="188"/>
        <v>0.41161655099995009</v>
      </c>
      <c r="AK728" s="44">
        <f t="shared" si="189"/>
        <v>0.40382160299987024</v>
      </c>
      <c r="AL728" s="47">
        <f t="shared" si="168"/>
        <v>6.8943026999932044E-2</v>
      </c>
      <c r="AM728" s="47">
        <f t="shared" si="169"/>
        <v>5.9113390999760096E-2</v>
      </c>
      <c r="AN728" s="47">
        <f t="shared" si="170"/>
        <v>7.5646258000229949E-2</v>
      </c>
      <c r="AO728" s="47">
        <f t="shared" si="171"/>
        <v>7.1492402999870031E-2</v>
      </c>
      <c r="AP728" s="47">
        <f t="shared" si="172"/>
        <v>7.0786256999779695E-2</v>
      </c>
      <c r="AQ728" s="47">
        <f t="shared" si="173"/>
        <v>8.1506778999939744E-2</v>
      </c>
      <c r="AR728" s="47">
        <f t="shared" si="185"/>
        <v>6.9734069999869863E-2</v>
      </c>
      <c r="AS728" s="47">
        <f t="shared" si="186"/>
        <v>6.6816204000129886E-2</v>
      </c>
      <c r="AT728" s="47"/>
      <c r="AU728" s="30"/>
      <c r="AV728" s="32"/>
      <c r="AW728" s="30"/>
      <c r="AX728" s="32"/>
      <c r="AY728" s="30"/>
      <c r="AZ728" s="32"/>
      <c r="BA728" s="30"/>
      <c r="BB728" s="32"/>
      <c r="BC728" s="30"/>
      <c r="BD728" s="32"/>
      <c r="BE728" s="30"/>
    </row>
    <row r="729" spans="1:57" x14ac:dyDescent="0.25">
      <c r="A729" s="8" t="s">
        <v>41</v>
      </c>
      <c r="B729">
        <v>8</v>
      </c>
      <c r="C729">
        <v>45</v>
      </c>
      <c r="D729" s="33">
        <v>52.341418030000099</v>
      </c>
      <c r="E729" s="31">
        <v>52.398855379999901</v>
      </c>
      <c r="F729" s="33">
        <v>52.806384325999701</v>
      </c>
      <c r="G729" s="31">
        <v>52.862064227999703</v>
      </c>
      <c r="H729" s="33">
        <v>53.045536120999699</v>
      </c>
      <c r="I729" s="31">
        <v>53.102298417999897</v>
      </c>
      <c r="J729" s="33">
        <v>53.294648854000101</v>
      </c>
      <c r="K729" s="31">
        <v>53.350344015999703</v>
      </c>
      <c r="L729" s="33">
        <v>53.567515599999702</v>
      </c>
      <c r="M729" s="31">
        <v>53.6255915429997</v>
      </c>
      <c r="N729" s="33">
        <v>53.841191043999899</v>
      </c>
      <c r="O729" s="31">
        <v>53.889425892999903</v>
      </c>
      <c r="P729" s="33">
        <v>54.2451113449997</v>
      </c>
      <c r="Q729" s="31">
        <v>54.287391035999903</v>
      </c>
      <c r="R729" s="33">
        <v>54.775383324999801</v>
      </c>
      <c r="S729" s="31">
        <v>54.824499526999702</v>
      </c>
      <c r="T729" s="33"/>
      <c r="U729" s="31"/>
      <c r="V729" s="33"/>
      <c r="W729" s="31"/>
      <c r="X729" s="33"/>
      <c r="Y729" s="31"/>
      <c r="Z729" s="33"/>
      <c r="AA729" s="31"/>
      <c r="AB729" s="33"/>
      <c r="AC729" s="31"/>
      <c r="AD729" s="36">
        <f t="shared" si="190"/>
        <v>2.4830814969996027</v>
      </c>
      <c r="AE729" s="44">
        <f t="shared" si="180"/>
        <v>0.40752894599980038</v>
      </c>
      <c r="AF729" s="44">
        <f t="shared" si="181"/>
        <v>0.18347189299999656</v>
      </c>
      <c r="AG729" s="44">
        <f t="shared" si="182"/>
        <v>0.19235043600020418</v>
      </c>
      <c r="AH729" s="44">
        <f t="shared" si="183"/>
        <v>0.21717158399999903</v>
      </c>
      <c r="AI729" s="44">
        <f t="shared" si="184"/>
        <v>0.21559950100019876</v>
      </c>
      <c r="AJ729" s="44">
        <f t="shared" si="188"/>
        <v>0.35568545199979695</v>
      </c>
      <c r="AK729" s="44">
        <f t="shared" si="189"/>
        <v>0.48799228899989799</v>
      </c>
      <c r="AL729" s="47">
        <f t="shared" si="168"/>
        <v>5.7437349999801768E-2</v>
      </c>
      <c r="AM729" s="47">
        <f t="shared" si="169"/>
        <v>5.5679902000001391E-2</v>
      </c>
      <c r="AN729" s="47">
        <f t="shared" si="170"/>
        <v>5.6762297000197748E-2</v>
      </c>
      <c r="AO729" s="47">
        <f t="shared" si="171"/>
        <v>5.5695161999601339E-2</v>
      </c>
      <c r="AP729" s="47">
        <f t="shared" si="172"/>
        <v>5.8075942999998631E-2</v>
      </c>
      <c r="AQ729" s="47">
        <f t="shared" si="173"/>
        <v>4.8234849000003521E-2</v>
      </c>
      <c r="AR729" s="47">
        <f t="shared" si="185"/>
        <v>4.2279691000203456E-2</v>
      </c>
      <c r="AS729" s="47">
        <f t="shared" si="186"/>
        <v>4.9116201999900966E-2</v>
      </c>
      <c r="AT729" s="47"/>
      <c r="AU729" s="31"/>
      <c r="AV729" s="33"/>
      <c r="AW729" s="31"/>
      <c r="AX729" s="33"/>
      <c r="AY729" s="31"/>
      <c r="AZ729" s="33"/>
      <c r="BA729" s="31"/>
      <c r="BB729" s="33"/>
      <c r="BC729" s="31"/>
      <c r="BD729" s="33"/>
      <c r="BE729" s="31"/>
    </row>
    <row r="730" spans="1:57" x14ac:dyDescent="0.25">
      <c r="A730" s="8" t="s">
        <v>41</v>
      </c>
      <c r="B730">
        <v>8</v>
      </c>
      <c r="C730">
        <v>46</v>
      </c>
      <c r="D730" s="32">
        <v>0.62902402100007704</v>
      </c>
      <c r="E730" s="30">
        <v>0.67759840100006796</v>
      </c>
      <c r="F730" s="32">
        <v>1.09528776500019</v>
      </c>
      <c r="G730" s="30">
        <v>1.1419233430001401</v>
      </c>
      <c r="H730" s="32">
        <v>1.3507933639998499</v>
      </c>
      <c r="I730" s="30">
        <v>1.3989123790001901</v>
      </c>
      <c r="J730" s="32">
        <v>1.6073835980000599</v>
      </c>
      <c r="K730" s="30">
        <v>1.6562411549998599</v>
      </c>
      <c r="L730" s="32">
        <v>1.8734757080001101</v>
      </c>
      <c r="M730" s="30">
        <v>1.92178753500002</v>
      </c>
      <c r="N730" s="32">
        <v>2.14673854700004</v>
      </c>
      <c r="O730" s="30">
        <v>2.1946731349999</v>
      </c>
      <c r="P730" s="32">
        <v>2.6445006280000598</v>
      </c>
      <c r="Q730" s="30">
        <v>2.6843410490000599</v>
      </c>
      <c r="R730" s="32">
        <v>3.09525437100001</v>
      </c>
      <c r="S730" s="30">
        <v>3.1494186989998498</v>
      </c>
      <c r="T730" s="32"/>
      <c r="U730" s="30"/>
      <c r="V730" s="32"/>
      <c r="W730" s="30"/>
      <c r="X730" s="32"/>
      <c r="Y730" s="30"/>
      <c r="Z730" s="32"/>
      <c r="AA730" s="30"/>
      <c r="AB730" s="32"/>
      <c r="AC730" s="30"/>
      <c r="AD730" s="36">
        <f t="shared" si="190"/>
        <v>2.5203946779997728</v>
      </c>
      <c r="AE730" s="44">
        <f t="shared" si="180"/>
        <v>0.41768936400012202</v>
      </c>
      <c r="AF730" s="44">
        <f t="shared" si="181"/>
        <v>0.20887002099970986</v>
      </c>
      <c r="AG730" s="44">
        <f t="shared" si="182"/>
        <v>0.20847121899986987</v>
      </c>
      <c r="AH730" s="44">
        <f t="shared" si="183"/>
        <v>0.21723455300025019</v>
      </c>
      <c r="AI730" s="44">
        <f t="shared" si="184"/>
        <v>0.22495101200001999</v>
      </c>
      <c r="AJ730" s="44">
        <f t="shared" si="188"/>
        <v>0.44982749300015978</v>
      </c>
      <c r="AK730" s="44">
        <f t="shared" si="189"/>
        <v>0.41091332199995012</v>
      </c>
      <c r="AL730" s="47">
        <f t="shared" si="168"/>
        <v>4.8574379999990924E-2</v>
      </c>
      <c r="AM730" s="47">
        <f t="shared" si="169"/>
        <v>4.6635577999950106E-2</v>
      </c>
      <c r="AN730" s="47">
        <f t="shared" si="170"/>
        <v>4.8119015000340104E-2</v>
      </c>
      <c r="AO730" s="47">
        <f t="shared" si="171"/>
        <v>4.8857556999799989E-2</v>
      </c>
      <c r="AP730" s="47">
        <f t="shared" si="172"/>
        <v>4.8311826999909879E-2</v>
      </c>
      <c r="AQ730" s="47">
        <f t="shared" si="173"/>
        <v>4.7934587999860057E-2</v>
      </c>
      <c r="AR730" s="47">
        <f t="shared" si="185"/>
        <v>3.984042100000007E-2</v>
      </c>
      <c r="AS730" s="47">
        <f t="shared" si="186"/>
        <v>5.4164327999839834E-2</v>
      </c>
      <c r="AT730" s="47"/>
      <c r="AU730" s="30"/>
      <c r="AV730" s="32"/>
      <c r="AW730" s="30"/>
      <c r="AX730" s="32"/>
      <c r="AY730" s="30"/>
      <c r="AZ730" s="32"/>
      <c r="BA730" s="30"/>
      <c r="BB730" s="32"/>
      <c r="BC730" s="30"/>
      <c r="BD730" s="32"/>
      <c r="BE730" s="30"/>
    </row>
    <row r="731" spans="1:57" x14ac:dyDescent="0.25">
      <c r="A731" s="8" t="s">
        <v>41</v>
      </c>
      <c r="B731">
        <v>8</v>
      </c>
      <c r="C731">
        <v>47</v>
      </c>
      <c r="D731" s="33">
        <v>0.82381346700003599</v>
      </c>
      <c r="E731" s="31">
        <v>0.86396946099966898</v>
      </c>
      <c r="F731" s="33">
        <v>1.27994507499988</v>
      </c>
      <c r="G731" s="31">
        <v>1.32983601799969</v>
      </c>
      <c r="H731" s="33">
        <v>1.5276267139997799</v>
      </c>
      <c r="I731" s="31">
        <v>1.5694179160000199</v>
      </c>
      <c r="J731" s="33">
        <v>1.76975876999995</v>
      </c>
      <c r="K731" s="31">
        <v>1.80913809699995</v>
      </c>
      <c r="L731" s="33">
        <v>2.01871993999975</v>
      </c>
      <c r="M731" s="31">
        <v>2.0743459880000001</v>
      </c>
      <c r="N731" s="33">
        <v>2.2763535079998198</v>
      </c>
      <c r="O731" s="31">
        <v>2.3325870029998401</v>
      </c>
      <c r="P731" s="33">
        <v>2.7495811589997099</v>
      </c>
      <c r="Q731" s="31">
        <v>2.7970884549999901</v>
      </c>
      <c r="R731" s="33">
        <v>3.2120905799997601</v>
      </c>
      <c r="S731" s="31">
        <v>3.2602526159998799</v>
      </c>
      <c r="T731" s="33"/>
      <c r="U731" s="31"/>
      <c r="V731" s="33"/>
      <c r="W731" s="31"/>
      <c r="X731" s="33"/>
      <c r="Y731" s="31"/>
      <c r="Z731" s="33"/>
      <c r="AA731" s="31"/>
      <c r="AB731" s="33"/>
      <c r="AC731" s="31"/>
      <c r="AD731" s="36">
        <f t="shared" si="190"/>
        <v>2.436439148999844</v>
      </c>
      <c r="AE731" s="44">
        <f t="shared" si="180"/>
        <v>0.41597561400021099</v>
      </c>
      <c r="AF731" s="44">
        <f t="shared" si="181"/>
        <v>0.19779069600008992</v>
      </c>
      <c r="AG731" s="44">
        <f t="shared" si="182"/>
        <v>0.20034085399993007</v>
      </c>
      <c r="AH731" s="44">
        <f t="shared" si="183"/>
        <v>0.20958184299979998</v>
      </c>
      <c r="AI731" s="44">
        <f t="shared" si="184"/>
        <v>0.2020075199998197</v>
      </c>
      <c r="AJ731" s="44">
        <f t="shared" si="188"/>
        <v>0.41699415599986978</v>
      </c>
      <c r="AK731" s="44">
        <f t="shared" si="189"/>
        <v>0.41500212499976996</v>
      </c>
      <c r="AL731" s="47">
        <f t="shared" si="168"/>
        <v>4.0155993999632988E-2</v>
      </c>
      <c r="AM731" s="47">
        <f t="shared" si="169"/>
        <v>4.9890942999810006E-2</v>
      </c>
      <c r="AN731" s="47">
        <f t="shared" si="170"/>
        <v>4.1791202000240002E-2</v>
      </c>
      <c r="AO731" s="47">
        <f t="shared" si="171"/>
        <v>3.937932700000002E-2</v>
      </c>
      <c r="AP731" s="47">
        <f t="shared" si="172"/>
        <v>5.5626048000250172E-2</v>
      </c>
      <c r="AQ731" s="47">
        <f t="shared" si="173"/>
        <v>5.6233495000020284E-2</v>
      </c>
      <c r="AR731" s="47">
        <f t="shared" si="185"/>
        <v>4.7507296000280252E-2</v>
      </c>
      <c r="AS731" s="47">
        <f t="shared" si="186"/>
        <v>4.8162036000119812E-2</v>
      </c>
      <c r="AT731" s="47"/>
      <c r="AU731" s="31"/>
      <c r="AV731" s="33"/>
      <c r="AW731" s="31"/>
      <c r="AX731" s="33"/>
      <c r="AY731" s="31"/>
      <c r="AZ731" s="33"/>
      <c r="BA731" s="31"/>
      <c r="BB731" s="33"/>
      <c r="BC731" s="31"/>
      <c r="BD731" s="33"/>
      <c r="BE731" s="31"/>
    </row>
    <row r="732" spans="1:57" x14ac:dyDescent="0.25">
      <c r="A732" s="8" t="s">
        <v>41</v>
      </c>
      <c r="B732">
        <v>8</v>
      </c>
      <c r="C732">
        <v>48</v>
      </c>
      <c r="D732" s="32">
        <v>0.60763058100019396</v>
      </c>
      <c r="E732" s="30">
        <v>0.65826881600014497</v>
      </c>
      <c r="F732" s="32">
        <v>1.09684729700029</v>
      </c>
      <c r="G732" s="30">
        <v>1.14399490499999</v>
      </c>
      <c r="H732" s="32">
        <v>1.3441525299999699</v>
      </c>
      <c r="I732" s="30">
        <v>1.4014975869999899</v>
      </c>
      <c r="J732" s="32">
        <v>1.6102706290002899</v>
      </c>
      <c r="K732" s="30">
        <v>1.6683693850000001</v>
      </c>
      <c r="L732" s="32">
        <v>1.89206544900025</v>
      </c>
      <c r="M732" s="30">
        <v>1.9409362350002</v>
      </c>
      <c r="N732" s="32">
        <v>2.1661712049999502</v>
      </c>
      <c r="O732" s="30">
        <v>2.2140779290002599</v>
      </c>
      <c r="P732" s="32">
        <v>2.63982526300014</v>
      </c>
      <c r="Q732" s="30">
        <v>2.6870463610002799</v>
      </c>
      <c r="R732" s="32">
        <v>3.1155599980002</v>
      </c>
      <c r="S732" s="30">
        <v>3.1693306800002499</v>
      </c>
      <c r="T732" s="32"/>
      <c r="U732" s="30"/>
      <c r="V732" s="32"/>
      <c r="W732" s="30"/>
      <c r="X732" s="32"/>
      <c r="Y732" s="30"/>
      <c r="Z732" s="32"/>
      <c r="AA732" s="30"/>
      <c r="AB732" s="32"/>
      <c r="AC732" s="30"/>
      <c r="AD732" s="36">
        <f t="shared" si="190"/>
        <v>2.5617000990000558</v>
      </c>
      <c r="AE732" s="44">
        <f t="shared" si="180"/>
        <v>0.43857848100014507</v>
      </c>
      <c r="AF732" s="44">
        <f t="shared" si="181"/>
        <v>0.20015762499997991</v>
      </c>
      <c r="AG732" s="44">
        <f t="shared" si="182"/>
        <v>0.2087730420003</v>
      </c>
      <c r="AH732" s="44">
        <f t="shared" si="183"/>
        <v>0.22369606400024988</v>
      </c>
      <c r="AI732" s="44">
        <f t="shared" si="184"/>
        <v>0.22523496999975023</v>
      </c>
      <c r="AJ732" s="44">
        <f t="shared" si="188"/>
        <v>0.42574733399988007</v>
      </c>
      <c r="AK732" s="44">
        <f t="shared" si="189"/>
        <v>0.42851363699992007</v>
      </c>
      <c r="AL732" s="47">
        <f t="shared" si="168"/>
        <v>5.0638234999951015E-2</v>
      </c>
      <c r="AM732" s="47">
        <f t="shared" si="169"/>
        <v>4.714760799969997E-2</v>
      </c>
      <c r="AN732" s="47">
        <f t="shared" si="170"/>
        <v>5.7345057000020017E-2</v>
      </c>
      <c r="AO732" s="47">
        <f t="shared" si="171"/>
        <v>5.809875599971015E-2</v>
      </c>
      <c r="AP732" s="47">
        <f t="shared" si="172"/>
        <v>4.8870785999949984E-2</v>
      </c>
      <c r="AQ732" s="47">
        <f t="shared" si="173"/>
        <v>4.7906724000309708E-2</v>
      </c>
      <c r="AR732" s="47">
        <f t="shared" si="185"/>
        <v>4.7221098000139961E-2</v>
      </c>
      <c r="AS732" s="47">
        <f t="shared" si="186"/>
        <v>5.3770682000049863E-2</v>
      </c>
      <c r="AT732" s="47"/>
      <c r="AU732" s="30"/>
      <c r="AV732" s="32"/>
      <c r="AW732" s="30"/>
      <c r="AX732" s="32"/>
      <c r="AY732" s="30"/>
      <c r="AZ732" s="32"/>
      <c r="BA732" s="30"/>
      <c r="BB732" s="32"/>
      <c r="BC732" s="30"/>
      <c r="BD732" s="32"/>
      <c r="BE732" s="30"/>
    </row>
    <row r="733" spans="1:57" x14ac:dyDescent="0.25">
      <c r="A733" s="8" t="s">
        <v>41</v>
      </c>
      <c r="B733">
        <v>8</v>
      </c>
      <c r="C733">
        <v>49</v>
      </c>
      <c r="D733" s="33">
        <v>0.66030230500018605</v>
      </c>
      <c r="E733" s="31">
        <v>0.71772455000018398</v>
      </c>
      <c r="F733" s="33">
        <v>1.12558146599985</v>
      </c>
      <c r="G733" s="31">
        <v>1.1897211599998601</v>
      </c>
      <c r="H733" s="33">
        <v>1.3588870620001201</v>
      </c>
      <c r="I733" s="31">
        <v>1.41422899500003</v>
      </c>
      <c r="J733" s="33">
        <v>1.60591307599997</v>
      </c>
      <c r="K733" s="31">
        <v>1.66396349900014</v>
      </c>
      <c r="L733" s="33">
        <v>1.86354159199981</v>
      </c>
      <c r="M733" s="31">
        <v>1.91903545100012</v>
      </c>
      <c r="N733" s="33">
        <v>2.11193729300021</v>
      </c>
      <c r="O733" s="31">
        <v>2.1722775080001999</v>
      </c>
      <c r="P733" s="33">
        <v>2.5883186949999901</v>
      </c>
      <c r="Q733" s="31">
        <v>2.64177547100007</v>
      </c>
      <c r="R733" s="33">
        <v>3.02365665500019</v>
      </c>
      <c r="S733" s="31">
        <v>3.08941020300017</v>
      </c>
      <c r="T733" s="33"/>
      <c r="U733" s="31"/>
      <c r="V733" s="33"/>
      <c r="W733" s="31"/>
      <c r="X733" s="33"/>
      <c r="Y733" s="31"/>
      <c r="Z733" s="33"/>
      <c r="AA733" s="31"/>
      <c r="AB733" s="33"/>
      <c r="AC733" s="31"/>
      <c r="AD733" s="36">
        <f t="shared" si="190"/>
        <v>2.4291078979999838</v>
      </c>
      <c r="AE733" s="44">
        <f t="shared" si="180"/>
        <v>0.407856915999666</v>
      </c>
      <c r="AF733" s="44">
        <f t="shared" si="181"/>
        <v>0.16916590200026005</v>
      </c>
      <c r="AG733" s="44">
        <f t="shared" si="182"/>
        <v>0.19168408099994005</v>
      </c>
      <c r="AH733" s="44">
        <f t="shared" si="183"/>
        <v>0.19957809299967</v>
      </c>
      <c r="AI733" s="44">
        <f t="shared" si="184"/>
        <v>0.19290184200009008</v>
      </c>
      <c r="AJ733" s="44">
        <f t="shared" si="188"/>
        <v>0.4160411869997902</v>
      </c>
      <c r="AK733" s="44">
        <f t="shared" si="189"/>
        <v>0.38188118400011994</v>
      </c>
      <c r="AL733" s="47">
        <f t="shared" si="168"/>
        <v>5.7422244999997929E-2</v>
      </c>
      <c r="AM733" s="47">
        <f t="shared" si="169"/>
        <v>6.4139694000010072E-2</v>
      </c>
      <c r="AN733" s="47">
        <f t="shared" si="170"/>
        <v>5.534193299990986E-2</v>
      </c>
      <c r="AO733" s="47">
        <f t="shared" si="171"/>
        <v>5.8050423000169937E-2</v>
      </c>
      <c r="AP733" s="47">
        <f t="shared" si="172"/>
        <v>5.5493859000310009E-2</v>
      </c>
      <c r="AQ733" s="47">
        <f t="shared" si="173"/>
        <v>6.0340214999989872E-2</v>
      </c>
      <c r="AR733" s="47">
        <f t="shared" si="185"/>
        <v>5.345677600007992E-2</v>
      </c>
      <c r="AS733" s="47">
        <f t="shared" si="186"/>
        <v>6.5753547999980011E-2</v>
      </c>
      <c r="AT733" s="47"/>
      <c r="AU733" s="31"/>
      <c r="AV733" s="33"/>
      <c r="AW733" s="31"/>
      <c r="AX733" s="33"/>
      <c r="AY733" s="31"/>
      <c r="AZ733" s="33"/>
      <c r="BA733" s="31"/>
      <c r="BB733" s="33"/>
      <c r="BC733" s="31"/>
      <c r="BD733" s="33"/>
      <c r="BE733" s="31"/>
    </row>
    <row r="734" spans="1:57" x14ac:dyDescent="0.25">
      <c r="A734" s="8" t="s">
        <v>41</v>
      </c>
      <c r="B734">
        <v>8</v>
      </c>
      <c r="C734">
        <v>50</v>
      </c>
      <c r="D734" s="32">
        <v>0.49713817400015597</v>
      </c>
      <c r="E734" s="30">
        <v>0.54520375200036097</v>
      </c>
      <c r="F734" s="32">
        <v>0.93704248900030496</v>
      </c>
      <c r="G734" s="30">
        <v>0.98474301400028696</v>
      </c>
      <c r="H734" s="32">
        <v>1.16168876100027</v>
      </c>
      <c r="I734" s="30">
        <v>1.2166534540001499</v>
      </c>
      <c r="J734" s="32">
        <v>1.3856937320001601</v>
      </c>
      <c r="K734" s="30">
        <v>1.4410792580001699</v>
      </c>
      <c r="L734" s="32">
        <v>1.6255972970002399</v>
      </c>
      <c r="M734" s="30">
        <v>1.68247141700021</v>
      </c>
      <c r="N734" s="32">
        <v>1.89007805200026</v>
      </c>
      <c r="O734" s="30">
        <v>1.93852837000031</v>
      </c>
      <c r="P734" s="32">
        <v>2.40582180199999</v>
      </c>
      <c r="Q734" s="30">
        <v>2.4610736300000999</v>
      </c>
      <c r="R734" s="32">
        <v>2.8699337230000301</v>
      </c>
      <c r="S734" s="30">
        <v>2.9253434680003898</v>
      </c>
      <c r="T734" s="32"/>
      <c r="U734" s="30"/>
      <c r="V734" s="32"/>
      <c r="W734" s="30"/>
      <c r="X734" s="32"/>
      <c r="Y734" s="30"/>
      <c r="Z734" s="32"/>
      <c r="AA734" s="30"/>
      <c r="AB734" s="32"/>
      <c r="AC734" s="30"/>
      <c r="AD734" s="36">
        <f t="shared" si="190"/>
        <v>2.4282052940002337</v>
      </c>
      <c r="AE734" s="44">
        <f t="shared" si="180"/>
        <v>0.39183873699994398</v>
      </c>
      <c r="AF734" s="44">
        <f t="shared" si="181"/>
        <v>0.176945746999983</v>
      </c>
      <c r="AG734" s="44">
        <f t="shared" si="182"/>
        <v>0.1690402780000102</v>
      </c>
      <c r="AH734" s="44">
        <f t="shared" si="183"/>
        <v>0.18451803900007002</v>
      </c>
      <c r="AI734" s="44">
        <f t="shared" si="184"/>
        <v>0.20760663500005005</v>
      </c>
      <c r="AJ734" s="44">
        <f t="shared" si="188"/>
        <v>0.46729343199967999</v>
      </c>
      <c r="AK734" s="44">
        <f t="shared" si="189"/>
        <v>0.4088600929999302</v>
      </c>
      <c r="AL734" s="47">
        <f t="shared" si="168"/>
        <v>4.8065578000205E-2</v>
      </c>
      <c r="AM734" s="47">
        <f t="shared" si="169"/>
        <v>4.7700524999982008E-2</v>
      </c>
      <c r="AN734" s="47">
        <f t="shared" si="170"/>
        <v>5.4964692999879938E-2</v>
      </c>
      <c r="AO734" s="47">
        <f t="shared" si="171"/>
        <v>5.5385526000009788E-2</v>
      </c>
      <c r="AP734" s="47">
        <f t="shared" si="172"/>
        <v>5.6874119999970052E-2</v>
      </c>
      <c r="AQ734" s="47">
        <f t="shared" si="173"/>
        <v>4.8450318000049952E-2</v>
      </c>
      <c r="AR734" s="47">
        <f t="shared" si="185"/>
        <v>5.525182800010997E-2</v>
      </c>
      <c r="AS734" s="47">
        <f t="shared" si="186"/>
        <v>5.5409745000359667E-2</v>
      </c>
      <c r="AT734" s="47"/>
      <c r="AU734" s="30"/>
      <c r="AV734" s="32"/>
      <c r="AW734" s="30"/>
      <c r="AX734" s="32"/>
      <c r="AY734" s="30"/>
      <c r="AZ734" s="32"/>
      <c r="BA734" s="30"/>
      <c r="BB734" s="32"/>
      <c r="BC734" s="30"/>
      <c r="BD734" s="32"/>
      <c r="BE734" s="30"/>
    </row>
    <row r="735" spans="1:57" x14ac:dyDescent="0.25">
      <c r="A735" s="8" t="s">
        <v>41</v>
      </c>
      <c r="B735">
        <v>8</v>
      </c>
      <c r="C735">
        <v>51</v>
      </c>
      <c r="D735" s="33">
        <v>0.57146438000017896</v>
      </c>
      <c r="E735" s="31">
        <v>0.62756480200005105</v>
      </c>
      <c r="F735" s="33">
        <v>1.0627206789999899</v>
      </c>
      <c r="G735" s="31">
        <v>1.196651578</v>
      </c>
      <c r="H735" s="33">
        <v>1.28423585700011</v>
      </c>
      <c r="I735" s="31">
        <v>1.34075690400004</v>
      </c>
      <c r="J735" s="33">
        <v>1.5316535380002201</v>
      </c>
      <c r="K735" s="31">
        <v>1.58089562600025</v>
      </c>
      <c r="L735" s="33">
        <v>1.7828059590001399</v>
      </c>
      <c r="M735" s="31">
        <v>1.83779408899999</v>
      </c>
      <c r="N735" s="33">
        <v>2.3530335160003202</v>
      </c>
      <c r="O735" s="31">
        <v>2.3580612770001599</v>
      </c>
      <c r="P735" s="33">
        <v>2.4953572280001</v>
      </c>
      <c r="Q735" s="31">
        <v>2.5591120260000899</v>
      </c>
      <c r="R735" s="33">
        <v>2.9176763840000599</v>
      </c>
      <c r="S735" s="31">
        <v>2.98189493200015</v>
      </c>
      <c r="T735" s="33"/>
      <c r="U735" s="31"/>
      <c r="V735" s="33"/>
      <c r="W735" s="31"/>
      <c r="X735" s="33"/>
      <c r="Y735" s="31"/>
      <c r="Z735" s="33"/>
      <c r="AA735" s="31"/>
      <c r="AB735" s="33"/>
      <c r="AC735" s="31"/>
      <c r="AD735" s="36">
        <f t="shared" si="190"/>
        <v>2.4104305519999709</v>
      </c>
      <c r="AE735" s="44">
        <f t="shared" si="180"/>
        <v>0.43515587699993885</v>
      </c>
      <c r="AF735" s="44">
        <f t="shared" si="181"/>
        <v>8.758427900011001E-2</v>
      </c>
      <c r="AG735" s="44">
        <f t="shared" si="182"/>
        <v>0.19089663400018009</v>
      </c>
      <c r="AH735" s="44">
        <f t="shared" si="183"/>
        <v>0.20191033299988992</v>
      </c>
      <c r="AI735" s="44">
        <f t="shared" si="184"/>
        <v>0.51523942700033021</v>
      </c>
      <c r="AJ735" s="44">
        <f t="shared" si="188"/>
        <v>0.13729595099994008</v>
      </c>
      <c r="AK735" s="44">
        <f t="shared" si="189"/>
        <v>0.35856435799997</v>
      </c>
      <c r="AL735" s="47">
        <f t="shared" si="168"/>
        <v>5.6100421999872085E-2</v>
      </c>
      <c r="AM735" s="47">
        <f t="shared" si="169"/>
        <v>0.1339308990000101</v>
      </c>
      <c r="AN735" s="47">
        <f t="shared" si="170"/>
        <v>5.6521046999929991E-2</v>
      </c>
      <c r="AO735" s="47">
        <f t="shared" si="171"/>
        <v>4.9242088000029938E-2</v>
      </c>
      <c r="AP735" s="47">
        <f t="shared" si="172"/>
        <v>5.4988129999850033E-2</v>
      </c>
      <c r="AQ735" s="47">
        <f t="shared" si="173"/>
        <v>5.0277609998397033E-3</v>
      </c>
      <c r="AR735" s="47">
        <f t="shared" si="185"/>
        <v>6.3754797999989954E-2</v>
      </c>
      <c r="AS735" s="47">
        <f t="shared" si="186"/>
        <v>6.4218548000090081E-2</v>
      </c>
      <c r="AT735" s="47"/>
      <c r="AU735" s="31"/>
      <c r="AV735" s="33"/>
      <c r="AW735" s="31"/>
      <c r="AX735" s="33"/>
      <c r="AY735" s="31"/>
      <c r="AZ735" s="33"/>
      <c r="BA735" s="31"/>
      <c r="BB735" s="33"/>
      <c r="BC735" s="31"/>
      <c r="BD735" s="33"/>
      <c r="BE735" s="31"/>
    </row>
    <row r="736" spans="1:57" x14ac:dyDescent="0.25">
      <c r="A736" s="8" t="s">
        <v>41</v>
      </c>
      <c r="B736">
        <v>8</v>
      </c>
      <c r="C736">
        <v>52</v>
      </c>
      <c r="D736" s="32">
        <v>0.62898256200014602</v>
      </c>
      <c r="E736" s="30">
        <v>0.68453272400029097</v>
      </c>
      <c r="F736" s="32">
        <v>1.11826959000018</v>
      </c>
      <c r="G736" s="30">
        <v>1.16652589700015</v>
      </c>
      <c r="H736" s="32">
        <v>1.3577653950001101</v>
      </c>
      <c r="I736" s="30">
        <v>1.41412123400004</v>
      </c>
      <c r="J736" s="32">
        <v>1.60202276300015</v>
      </c>
      <c r="K736" s="30">
        <v>1.6550362580000999</v>
      </c>
      <c r="L736" s="32">
        <v>1.8389520579998999</v>
      </c>
      <c r="M736" s="30">
        <v>1.8955048239999901</v>
      </c>
      <c r="N736" s="32">
        <v>2.0789287480001799</v>
      </c>
      <c r="O736" s="30">
        <v>2.1347854730001901</v>
      </c>
      <c r="P736" s="32">
        <v>2.5434084819998999</v>
      </c>
      <c r="Q736" s="30">
        <v>2.6010200499999798</v>
      </c>
      <c r="R736" s="32">
        <v>2.9756596709998999</v>
      </c>
      <c r="S736" s="30">
        <v>3.0402320729999701</v>
      </c>
      <c r="T736" s="32"/>
      <c r="U736" s="30"/>
      <c r="V736" s="32"/>
      <c r="W736" s="30"/>
      <c r="X736" s="32"/>
      <c r="Y736" s="30"/>
      <c r="Z736" s="32"/>
      <c r="AA736" s="30"/>
      <c r="AB736" s="32"/>
      <c r="AC736" s="30"/>
      <c r="AD736" s="36">
        <f t="shared" si="190"/>
        <v>2.411249510999824</v>
      </c>
      <c r="AE736" s="44">
        <f t="shared" si="180"/>
        <v>0.43373686599988903</v>
      </c>
      <c r="AF736" s="44">
        <f t="shared" si="181"/>
        <v>0.1912394979999601</v>
      </c>
      <c r="AG736" s="44">
        <f t="shared" si="182"/>
        <v>0.18790152900011003</v>
      </c>
      <c r="AH736" s="44">
        <f t="shared" si="183"/>
        <v>0.18391579999980001</v>
      </c>
      <c r="AI736" s="44">
        <f t="shared" si="184"/>
        <v>0.18342392400018981</v>
      </c>
      <c r="AJ736" s="44">
        <f t="shared" si="188"/>
        <v>0.40862300899970982</v>
      </c>
      <c r="AK736" s="44">
        <f t="shared" si="189"/>
        <v>0.3746396209999201</v>
      </c>
      <c r="AL736" s="47">
        <f t="shared" ref="AL736:AL799" si="191">E736-D736</f>
        <v>5.5550162000144954E-2</v>
      </c>
      <c r="AM736" s="47">
        <f t="shared" ref="AM736:AM799" si="192">G736-F736</f>
        <v>4.8256306999969967E-2</v>
      </c>
      <c r="AN736" s="47">
        <f t="shared" ref="AN736:AN799" si="193">I736-H736</f>
        <v>5.6355838999929908E-2</v>
      </c>
      <c r="AO736" s="47">
        <f t="shared" ref="AO736:AO799" si="194">K736-J736</f>
        <v>5.3013494999949895E-2</v>
      </c>
      <c r="AP736" s="47">
        <f t="shared" ref="AP736:AP799" si="195">M736-L736</f>
        <v>5.6552766000090182E-2</v>
      </c>
      <c r="AQ736" s="47">
        <f t="shared" ref="AQ736:AQ799" si="196">O736-N736</f>
        <v>5.5856725000010155E-2</v>
      </c>
      <c r="AR736" s="47">
        <f t="shared" si="185"/>
        <v>5.7611568000079938E-2</v>
      </c>
      <c r="AS736" s="47">
        <f t="shared" si="186"/>
        <v>6.4572402000070195E-2</v>
      </c>
      <c r="AT736" s="47"/>
      <c r="AU736" s="30"/>
      <c r="AV736" s="32"/>
      <c r="AW736" s="30"/>
      <c r="AX736" s="32"/>
      <c r="AY736" s="30"/>
      <c r="AZ736" s="32"/>
      <c r="BA736" s="30"/>
      <c r="BB736" s="32"/>
      <c r="BC736" s="30"/>
      <c r="BD736" s="32"/>
      <c r="BE736" s="30"/>
    </row>
    <row r="737" spans="1:57" x14ac:dyDescent="0.25">
      <c r="A737" s="8" t="s">
        <v>41</v>
      </c>
      <c r="B737">
        <v>8</v>
      </c>
      <c r="C737">
        <v>53</v>
      </c>
      <c r="D737" s="33">
        <v>0.66893720200005102</v>
      </c>
      <c r="E737" s="31">
        <v>0.71649840500003803</v>
      </c>
      <c r="F737" s="33">
        <v>1.14138157199977</v>
      </c>
      <c r="G737" s="31">
        <v>1.1899533999999199</v>
      </c>
      <c r="H737" s="33">
        <v>1.36558466799988</v>
      </c>
      <c r="I737" s="31">
        <v>1.4218759749996901</v>
      </c>
      <c r="J737" s="33">
        <v>1.5987176069997899</v>
      </c>
      <c r="K737" s="31">
        <v>1.6442875600000599</v>
      </c>
      <c r="L737" s="33">
        <v>1.8466371109998301</v>
      </c>
      <c r="M737" s="31">
        <v>1.9026046169997199</v>
      </c>
      <c r="N737" s="33">
        <v>2.09459036499993</v>
      </c>
      <c r="O737" s="31">
        <v>2.1517252149997099</v>
      </c>
      <c r="P737" s="33">
        <v>2.5350885859997998</v>
      </c>
      <c r="Q737" s="31">
        <v>2.5901582789997502</v>
      </c>
      <c r="R737" s="33">
        <v>2.9825139429999501</v>
      </c>
      <c r="S737" s="31">
        <v>3.03922196999974</v>
      </c>
      <c r="T737" s="33"/>
      <c r="U737" s="31"/>
      <c r="V737" s="33"/>
      <c r="W737" s="31"/>
      <c r="X737" s="33"/>
      <c r="Y737" s="31"/>
      <c r="Z737" s="33"/>
      <c r="AA737" s="31"/>
      <c r="AB737" s="33"/>
      <c r="AC737" s="31"/>
      <c r="AD737" s="36">
        <f t="shared" si="190"/>
        <v>2.370284767999689</v>
      </c>
      <c r="AE737" s="44">
        <f t="shared" si="180"/>
        <v>0.42488316699973194</v>
      </c>
      <c r="AF737" s="44">
        <f t="shared" si="181"/>
        <v>0.17563126799996009</v>
      </c>
      <c r="AG737" s="44">
        <f t="shared" si="182"/>
        <v>0.17684163200009984</v>
      </c>
      <c r="AH737" s="44">
        <f t="shared" si="183"/>
        <v>0.20234955099977014</v>
      </c>
      <c r="AI737" s="44">
        <f t="shared" si="184"/>
        <v>0.19198574800021007</v>
      </c>
      <c r="AJ737" s="44">
        <f t="shared" si="188"/>
        <v>0.38336337100008988</v>
      </c>
      <c r="AK737" s="44">
        <f t="shared" si="189"/>
        <v>0.39235566400019994</v>
      </c>
      <c r="AL737" s="47">
        <f t="shared" si="191"/>
        <v>4.7561202999987007E-2</v>
      </c>
      <c r="AM737" s="47">
        <f t="shared" si="192"/>
        <v>4.8571828000149919E-2</v>
      </c>
      <c r="AN737" s="47">
        <f t="shared" si="193"/>
        <v>5.6291306999810109E-2</v>
      </c>
      <c r="AO737" s="47">
        <f t="shared" si="194"/>
        <v>4.5569953000270003E-2</v>
      </c>
      <c r="AP737" s="47">
        <f t="shared" si="195"/>
        <v>5.5967505999889866E-2</v>
      </c>
      <c r="AQ737" s="47">
        <f t="shared" si="196"/>
        <v>5.7134849999779913E-2</v>
      </c>
      <c r="AR737" s="47">
        <f t="shared" si="185"/>
        <v>5.5069692999950348E-2</v>
      </c>
      <c r="AS737" s="47">
        <f t="shared" si="186"/>
        <v>5.670802699978994E-2</v>
      </c>
      <c r="AT737" s="47"/>
      <c r="AU737" s="31"/>
      <c r="AV737" s="33"/>
      <c r="AW737" s="31"/>
      <c r="AX737" s="33"/>
      <c r="AY737" s="31"/>
      <c r="AZ737" s="33"/>
      <c r="BA737" s="31"/>
      <c r="BB737" s="33"/>
      <c r="BC737" s="31"/>
      <c r="BD737" s="33"/>
      <c r="BE737" s="31"/>
    </row>
    <row r="738" spans="1:57" x14ac:dyDescent="0.25">
      <c r="A738" s="8" t="s">
        <v>41</v>
      </c>
      <c r="B738">
        <v>8</v>
      </c>
      <c r="C738">
        <v>54</v>
      </c>
      <c r="D738" s="32">
        <v>0.57191000500006295</v>
      </c>
      <c r="E738" s="30">
        <v>0.62785678099999098</v>
      </c>
      <c r="F738" s="32">
        <v>1.1614924589998701</v>
      </c>
      <c r="G738" s="30">
        <v>1.21735418400021</v>
      </c>
      <c r="H738" s="32">
        <v>1.39213123199988</v>
      </c>
      <c r="I738" s="30">
        <v>1.44822623800018</v>
      </c>
      <c r="J738" s="32">
        <v>1.6259337040000901</v>
      </c>
      <c r="K738" s="30">
        <v>1.68061574000012</v>
      </c>
      <c r="L738" s="32">
        <v>1.8841604479998699</v>
      </c>
      <c r="M738" s="30">
        <v>1.93854545300018</v>
      </c>
      <c r="N738" s="32">
        <v>2.14813724499981</v>
      </c>
      <c r="O738" s="30">
        <v>2.2124785539999698</v>
      </c>
      <c r="P738" s="32">
        <v>2.6616687549999298</v>
      </c>
      <c r="Q738" s="30">
        <v>2.7282084490002401</v>
      </c>
      <c r="R738" s="32">
        <v>3.1087854659999699</v>
      </c>
      <c r="S738" s="30">
        <v>3.15830104399992</v>
      </c>
      <c r="T738" s="32"/>
      <c r="U738" s="30"/>
      <c r="V738" s="32"/>
      <c r="W738" s="30"/>
      <c r="X738" s="32"/>
      <c r="Y738" s="30"/>
      <c r="Z738" s="32"/>
      <c r="AA738" s="30"/>
      <c r="AB738" s="32"/>
      <c r="AC738" s="30"/>
      <c r="AD738" s="36">
        <f t="shared" si="190"/>
        <v>2.586391038999857</v>
      </c>
      <c r="AE738" s="44">
        <f t="shared" si="180"/>
        <v>0.5336356779998791</v>
      </c>
      <c r="AF738" s="44">
        <f t="shared" si="181"/>
        <v>0.17477704799966998</v>
      </c>
      <c r="AG738" s="44">
        <f t="shared" si="182"/>
        <v>0.17770746599991005</v>
      </c>
      <c r="AH738" s="44">
        <f t="shared" si="183"/>
        <v>0.20354470799974989</v>
      </c>
      <c r="AI738" s="44">
        <f t="shared" si="184"/>
        <v>0.20959179199962996</v>
      </c>
      <c r="AJ738" s="44">
        <f t="shared" si="188"/>
        <v>0.44919020099995999</v>
      </c>
      <c r="AK738" s="44">
        <f t="shared" si="189"/>
        <v>0.38057701699972979</v>
      </c>
      <c r="AL738" s="47">
        <f t="shared" si="191"/>
        <v>5.5946775999928033E-2</v>
      </c>
      <c r="AM738" s="47">
        <f t="shared" si="192"/>
        <v>5.5861725000339923E-2</v>
      </c>
      <c r="AN738" s="47">
        <f t="shared" si="193"/>
        <v>5.6095006000300041E-2</v>
      </c>
      <c r="AO738" s="47">
        <f t="shared" si="194"/>
        <v>5.4682036000029965E-2</v>
      </c>
      <c r="AP738" s="47">
        <f t="shared" si="195"/>
        <v>5.4385005000310072E-2</v>
      </c>
      <c r="AQ738" s="47">
        <f t="shared" si="196"/>
        <v>6.4341309000159885E-2</v>
      </c>
      <c r="AR738" s="47">
        <f t="shared" si="185"/>
        <v>6.6539694000310234E-2</v>
      </c>
      <c r="AS738" s="47">
        <f t="shared" si="186"/>
        <v>4.95155779999501E-2</v>
      </c>
      <c r="AT738" s="47"/>
      <c r="AU738" s="30"/>
      <c r="AV738" s="32"/>
      <c r="AW738" s="30"/>
      <c r="AX738" s="32"/>
      <c r="AY738" s="30"/>
      <c r="AZ738" s="32"/>
      <c r="BA738" s="30"/>
      <c r="BB738" s="32"/>
      <c r="BC738" s="30"/>
      <c r="BD738" s="32"/>
      <c r="BE738" s="30"/>
    </row>
    <row r="739" spans="1:57" x14ac:dyDescent="0.25">
      <c r="A739" s="8" t="s">
        <v>41</v>
      </c>
      <c r="B739">
        <v>8</v>
      </c>
      <c r="C739">
        <v>55</v>
      </c>
      <c r="D739" s="33">
        <v>0.96227801300028604</v>
      </c>
      <c r="E739" s="31">
        <v>1.0081451000000901</v>
      </c>
      <c r="F739" s="33">
        <v>1.47538014700012</v>
      </c>
      <c r="G739" s="31">
        <v>1.5252146309999199</v>
      </c>
      <c r="H739" s="33">
        <v>1.7147828790002599</v>
      </c>
      <c r="I739" s="31">
        <v>1.77147345799994</v>
      </c>
      <c r="J739" s="33">
        <v>1.96333545600009</v>
      </c>
      <c r="K739" s="31">
        <v>2.0206600970000101</v>
      </c>
      <c r="L739" s="33">
        <v>2.2297823580001901</v>
      </c>
      <c r="M739" s="31">
        <v>2.2853235610000402</v>
      </c>
      <c r="N739" s="33">
        <v>2.50463879100016</v>
      </c>
      <c r="O739" s="31">
        <v>2.55886770300003</v>
      </c>
      <c r="P739" s="33">
        <v>3.0258545720002901</v>
      </c>
      <c r="Q739" s="31">
        <v>3.0736592130001501</v>
      </c>
      <c r="R739" s="33">
        <v>3.5346642580002401</v>
      </c>
      <c r="S739" s="31">
        <v>3.5886695240001201</v>
      </c>
      <c r="T739" s="33"/>
      <c r="U739" s="31"/>
      <c r="V739" s="33"/>
      <c r="W739" s="31"/>
      <c r="X739" s="33"/>
      <c r="Y739" s="31"/>
      <c r="Z739" s="33"/>
      <c r="AA739" s="31"/>
      <c r="AB739" s="33"/>
      <c r="AC739" s="31"/>
      <c r="AD739" s="36">
        <f t="shared" si="190"/>
        <v>2.6263915109998339</v>
      </c>
      <c r="AE739" s="44">
        <f t="shared" si="180"/>
        <v>0.46723504700002993</v>
      </c>
      <c r="AF739" s="44">
        <f t="shared" si="181"/>
        <v>0.18956824800034</v>
      </c>
      <c r="AG739" s="44">
        <f t="shared" si="182"/>
        <v>0.19186199800014991</v>
      </c>
      <c r="AH739" s="44">
        <f t="shared" si="183"/>
        <v>0.20912226100017994</v>
      </c>
      <c r="AI739" s="44">
        <f t="shared" si="184"/>
        <v>0.21931523000011977</v>
      </c>
      <c r="AJ739" s="44">
        <f t="shared" si="188"/>
        <v>0.4669868690002601</v>
      </c>
      <c r="AK739" s="44">
        <f t="shared" si="189"/>
        <v>0.46100504500008999</v>
      </c>
      <c r="AL739" s="47">
        <f t="shared" si="191"/>
        <v>4.5867086999804019E-2</v>
      </c>
      <c r="AM739" s="47">
        <f t="shared" si="192"/>
        <v>4.983448399979995E-2</v>
      </c>
      <c r="AN739" s="47">
        <f t="shared" si="193"/>
        <v>5.6690578999680108E-2</v>
      </c>
      <c r="AO739" s="47">
        <f t="shared" si="194"/>
        <v>5.7324640999920184E-2</v>
      </c>
      <c r="AP739" s="47">
        <f t="shared" si="195"/>
        <v>5.5541202999850103E-2</v>
      </c>
      <c r="AQ739" s="47">
        <f t="shared" si="196"/>
        <v>5.4228911999870011E-2</v>
      </c>
      <c r="AR739" s="47">
        <f t="shared" si="185"/>
        <v>4.7804640999860037E-2</v>
      </c>
      <c r="AS739" s="47">
        <f t="shared" si="186"/>
        <v>5.4005265999879981E-2</v>
      </c>
      <c r="AT739" s="47"/>
      <c r="AU739" s="31"/>
      <c r="AV739" s="33"/>
      <c r="AW739" s="31"/>
      <c r="AX739" s="33"/>
      <c r="AY739" s="31"/>
      <c r="AZ739" s="33"/>
      <c r="BA739" s="31"/>
      <c r="BB739" s="33"/>
      <c r="BC739" s="31"/>
      <c r="BD739" s="33"/>
      <c r="BE739" s="31"/>
    </row>
    <row r="740" spans="1:57" s="2" customFormat="1" x14ac:dyDescent="0.25">
      <c r="A740" s="10" t="s">
        <v>41</v>
      </c>
      <c r="B740" s="2">
        <v>8</v>
      </c>
      <c r="C740" s="2">
        <v>56</v>
      </c>
      <c r="D740" s="32">
        <v>5.78630599300004</v>
      </c>
      <c r="E740" s="30">
        <v>5.8390144879999699</v>
      </c>
      <c r="F740" s="32">
        <v>6.3125294829997003</v>
      </c>
      <c r="G740" s="30">
        <v>6.3607221959996396</v>
      </c>
      <c r="H740" s="32">
        <v>6.56200721599998</v>
      </c>
      <c r="I740" s="30">
        <v>6.6089401899998803</v>
      </c>
      <c r="J740" s="32">
        <v>6.8431672970000301</v>
      </c>
      <c r="K740" s="30">
        <v>6.8826732899997296</v>
      </c>
      <c r="L740" s="32">
        <v>7.0921846649998699</v>
      </c>
      <c r="M740" s="30">
        <v>7.1493909209998403</v>
      </c>
      <c r="N740" s="32">
        <v>7.3734869849999898</v>
      </c>
      <c r="O740" s="30">
        <v>7.4215039689997804</v>
      </c>
      <c r="P740" s="32">
        <v>7.85588651199987</v>
      </c>
      <c r="Q740" s="30">
        <v>7.9034849019999402</v>
      </c>
      <c r="R740" s="32">
        <v>8.2857538459997997</v>
      </c>
      <c r="S740" s="30">
        <v>8.3365788520000006</v>
      </c>
      <c r="T740" s="32"/>
      <c r="U740" s="30"/>
      <c r="V740" s="32"/>
      <c r="W740" s="30"/>
      <c r="X740" s="32"/>
      <c r="Y740" s="30"/>
      <c r="Z740" s="32"/>
      <c r="AA740" s="30"/>
      <c r="AB740" s="32"/>
      <c r="AC740" s="30"/>
      <c r="AD740" s="36">
        <f t="shared" si="190"/>
        <v>2.5502728589999606</v>
      </c>
      <c r="AE740" s="44">
        <f t="shared" si="180"/>
        <v>0.47351499499973038</v>
      </c>
      <c r="AF740" s="44">
        <f t="shared" si="181"/>
        <v>0.20128502000034043</v>
      </c>
      <c r="AG740" s="44">
        <f t="shared" si="182"/>
        <v>0.23422710700014981</v>
      </c>
      <c r="AH740" s="44">
        <f t="shared" si="183"/>
        <v>0.20951137500014028</v>
      </c>
      <c r="AI740" s="44">
        <f t="shared" si="184"/>
        <v>0.22409606400014948</v>
      </c>
      <c r="AJ740" s="44">
        <f t="shared" si="188"/>
        <v>0.4343825430000896</v>
      </c>
      <c r="AK740" s="44">
        <f t="shared" si="189"/>
        <v>0.38226894399985945</v>
      </c>
      <c r="AL740" s="47">
        <f t="shared" si="191"/>
        <v>5.2708494999929911E-2</v>
      </c>
      <c r="AM740" s="47">
        <f t="shared" si="192"/>
        <v>4.8192712999939324E-2</v>
      </c>
      <c r="AN740" s="47">
        <f t="shared" si="193"/>
        <v>4.6932973999900263E-2</v>
      </c>
      <c r="AO740" s="47">
        <f t="shared" si="194"/>
        <v>3.950599299969948E-2</v>
      </c>
      <c r="AP740" s="47">
        <f t="shared" si="195"/>
        <v>5.7206255999970423E-2</v>
      </c>
      <c r="AQ740" s="47">
        <f t="shared" si="196"/>
        <v>4.8016983999790597E-2</v>
      </c>
      <c r="AR740" s="47">
        <f t="shared" si="185"/>
        <v>4.7598390000070268E-2</v>
      </c>
      <c r="AS740" s="47">
        <f t="shared" si="186"/>
        <v>5.0825006000200901E-2</v>
      </c>
      <c r="AT740" s="47"/>
      <c r="AU740" s="30"/>
      <c r="AV740" s="32"/>
      <c r="AW740" s="30"/>
      <c r="AX740" s="32"/>
      <c r="AY740" s="30"/>
      <c r="AZ740" s="32"/>
      <c r="BA740" s="30"/>
      <c r="BB740" s="32"/>
      <c r="BC740" s="30"/>
      <c r="BD740" s="32"/>
      <c r="BE740" s="30"/>
    </row>
    <row r="741" spans="1:57" s="2" customFormat="1" x14ac:dyDescent="0.25">
      <c r="A741" s="10" t="s">
        <v>41</v>
      </c>
      <c r="B741" s="2">
        <v>8</v>
      </c>
      <c r="C741" s="2">
        <v>57</v>
      </c>
      <c r="D741" s="33">
        <v>2.2965043950002801</v>
      </c>
      <c r="E741" s="31">
        <v>2.3393925250002199</v>
      </c>
      <c r="F741" s="33">
        <v>2.79681079900001</v>
      </c>
      <c r="G741" s="31">
        <v>2.8436513770002398</v>
      </c>
      <c r="H741" s="33">
        <v>3.1032294239998901</v>
      </c>
      <c r="I741" s="31">
        <v>3.15818833499997</v>
      </c>
      <c r="J741" s="33">
        <v>3.3582736160001301</v>
      </c>
      <c r="K741" s="31">
        <v>3.41693747599993</v>
      </c>
      <c r="L741" s="33">
        <v>3.6244989030001298</v>
      </c>
      <c r="M741" s="31">
        <v>3.67254067800013</v>
      </c>
      <c r="N741" s="33">
        <v>3.9474864349999699</v>
      </c>
      <c r="O741" s="31">
        <v>4.0047088890000797</v>
      </c>
      <c r="P741" s="33">
        <v>4.32217115999992</v>
      </c>
      <c r="Q741" s="31">
        <v>4.3788124150000796</v>
      </c>
      <c r="R741" s="33">
        <v>4.7946514149998603</v>
      </c>
      <c r="S741" s="31">
        <v>4.8422311590002201</v>
      </c>
      <c r="T741" s="33"/>
      <c r="U741" s="31"/>
      <c r="V741" s="33"/>
      <c r="W741" s="31"/>
      <c r="X741" s="33"/>
      <c r="Y741" s="31"/>
      <c r="Z741" s="33"/>
      <c r="AA741" s="31"/>
      <c r="AB741" s="33"/>
      <c r="AC741" s="31"/>
      <c r="AD741" s="36">
        <f t="shared" si="190"/>
        <v>2.5457267639999399</v>
      </c>
      <c r="AE741" s="44">
        <f t="shared" si="180"/>
        <v>0.45741827399979007</v>
      </c>
      <c r="AF741" s="44">
        <f t="shared" si="181"/>
        <v>0.25957804699965026</v>
      </c>
      <c r="AG741" s="44">
        <f t="shared" si="182"/>
        <v>0.2000852810001601</v>
      </c>
      <c r="AH741" s="44">
        <f t="shared" si="183"/>
        <v>0.20756142700019975</v>
      </c>
      <c r="AI741" s="44">
        <f t="shared" si="184"/>
        <v>0.27494575699983992</v>
      </c>
      <c r="AJ741" s="44">
        <f t="shared" si="188"/>
        <v>0.31746227099984026</v>
      </c>
      <c r="AK741" s="44">
        <f t="shared" si="189"/>
        <v>0.41583899999978069</v>
      </c>
      <c r="AL741" s="47">
        <f t="shared" si="191"/>
        <v>4.2888129999939739E-2</v>
      </c>
      <c r="AM741" s="47">
        <f t="shared" si="192"/>
        <v>4.6840578000229893E-2</v>
      </c>
      <c r="AN741" s="47">
        <f t="shared" si="193"/>
        <v>5.495891100007988E-2</v>
      </c>
      <c r="AO741" s="47">
        <f t="shared" si="194"/>
        <v>5.866385999979995E-2</v>
      </c>
      <c r="AP741" s="47">
        <f t="shared" si="195"/>
        <v>4.8041775000000175E-2</v>
      </c>
      <c r="AQ741" s="47">
        <f t="shared" si="196"/>
        <v>5.7222454000109835E-2</v>
      </c>
      <c r="AR741" s="47">
        <f t="shared" si="185"/>
        <v>5.6641255000159596E-2</v>
      </c>
      <c r="AS741" s="47">
        <f t="shared" si="186"/>
        <v>4.7579744000359803E-2</v>
      </c>
      <c r="AT741" s="47"/>
      <c r="AU741" s="31"/>
      <c r="AV741" s="33"/>
      <c r="AW741" s="31"/>
      <c r="AX741" s="33"/>
      <c r="AY741" s="31"/>
      <c r="AZ741" s="33"/>
      <c r="BA741" s="31"/>
      <c r="BB741" s="33"/>
      <c r="BC741" s="31"/>
      <c r="BD741" s="33"/>
      <c r="BE741" s="31"/>
    </row>
    <row r="742" spans="1:57" s="2" customFormat="1" x14ac:dyDescent="0.25">
      <c r="A742" s="10" t="s">
        <v>41</v>
      </c>
      <c r="B742" s="2">
        <v>8</v>
      </c>
      <c r="C742" s="2">
        <v>58</v>
      </c>
      <c r="D742" s="32">
        <v>1.8662508630000001</v>
      </c>
      <c r="E742" s="30">
        <v>1.9203648259999599</v>
      </c>
      <c r="F742" s="32">
        <v>2.3611420059996799</v>
      </c>
      <c r="G742" s="30">
        <v>2.4181463859999801</v>
      </c>
      <c r="H742" s="32">
        <v>2.6258785419995498</v>
      </c>
      <c r="I742" s="30">
        <v>2.6743057869998599</v>
      </c>
      <c r="J742" s="32">
        <v>2.8933030999996801</v>
      </c>
      <c r="K742" s="30">
        <v>2.9405346149997</v>
      </c>
      <c r="L742" s="32">
        <v>3.2014680269999101</v>
      </c>
      <c r="M742" s="30">
        <v>3.2140418819999401</v>
      </c>
      <c r="N742" s="32">
        <v>3.45680174999961</v>
      </c>
      <c r="O742" s="30">
        <v>3.5048936819998699</v>
      </c>
      <c r="P742" s="32">
        <v>3.9120744519996098</v>
      </c>
      <c r="Q742" s="30">
        <v>3.96092440399979</v>
      </c>
      <c r="R742" s="32">
        <v>4.2849836029999997</v>
      </c>
      <c r="S742" s="30">
        <v>4.3412202759995999</v>
      </c>
      <c r="T742" s="32"/>
      <c r="U742" s="30"/>
      <c r="V742" s="32"/>
      <c r="W742" s="30"/>
      <c r="X742" s="32"/>
      <c r="Y742" s="30"/>
      <c r="Z742" s="32"/>
      <c r="AA742" s="30"/>
      <c r="AB742" s="32"/>
      <c r="AC742" s="30"/>
      <c r="AD742" s="36">
        <f t="shared" si="190"/>
        <v>2.4749694129995996</v>
      </c>
      <c r="AE742" s="44">
        <f t="shared" si="180"/>
        <v>0.44077717999971999</v>
      </c>
      <c r="AF742" s="44">
        <f t="shared" si="181"/>
        <v>0.20773215599956973</v>
      </c>
      <c r="AG742" s="44">
        <f t="shared" si="182"/>
        <v>0.21899731299982017</v>
      </c>
      <c r="AH742" s="44">
        <f t="shared" si="183"/>
        <v>0.26093341200021003</v>
      </c>
      <c r="AI742" s="44">
        <f t="shared" si="184"/>
        <v>0.24275986799966986</v>
      </c>
      <c r="AJ742" s="44">
        <f t="shared" si="188"/>
        <v>0.40718076999973984</v>
      </c>
      <c r="AK742" s="44">
        <f t="shared" si="189"/>
        <v>0.32405919900020974</v>
      </c>
      <c r="AL742" s="47">
        <f t="shared" si="191"/>
        <v>5.4113962999959853E-2</v>
      </c>
      <c r="AM742" s="47">
        <f t="shared" si="192"/>
        <v>5.700438000030017E-2</v>
      </c>
      <c r="AN742" s="47">
        <f t="shared" si="193"/>
        <v>4.8427245000310037E-2</v>
      </c>
      <c r="AO742" s="47">
        <f t="shared" si="194"/>
        <v>4.7231515000019986E-2</v>
      </c>
      <c r="AP742" s="47">
        <f t="shared" si="195"/>
        <v>1.2573855000030054E-2</v>
      </c>
      <c r="AQ742" s="47">
        <f t="shared" si="196"/>
        <v>4.8091932000259963E-2</v>
      </c>
      <c r="AR742" s="47">
        <f t="shared" si="185"/>
        <v>4.8849952000180163E-2</v>
      </c>
      <c r="AS742" s="47">
        <f t="shared" si="186"/>
        <v>5.6236672999600223E-2</v>
      </c>
      <c r="AT742" s="47"/>
      <c r="AU742" s="30"/>
      <c r="AV742" s="32"/>
      <c r="AW742" s="30"/>
      <c r="AX742" s="32"/>
      <c r="AY742" s="30"/>
      <c r="AZ742" s="32"/>
      <c r="BA742" s="30"/>
      <c r="BB742" s="32"/>
      <c r="BC742" s="30"/>
      <c r="BD742" s="32"/>
      <c r="BE742" s="30"/>
    </row>
    <row r="743" spans="1:57" s="2" customFormat="1" x14ac:dyDescent="0.25">
      <c r="A743" s="10" t="s">
        <v>41</v>
      </c>
      <c r="B743" s="2">
        <v>8</v>
      </c>
      <c r="C743" s="2">
        <v>59</v>
      </c>
      <c r="D743" s="33">
        <v>1.9380634750000301</v>
      </c>
      <c r="E743" s="31">
        <v>1.99428040800012</v>
      </c>
      <c r="F743" s="33">
        <v>2.5020908749997899</v>
      </c>
      <c r="G743" s="31">
        <v>2.5510977549997702</v>
      </c>
      <c r="H743" s="33">
        <v>2.7585956399998302</v>
      </c>
      <c r="I743" s="31">
        <v>2.81602621799993</v>
      </c>
      <c r="J743" s="33">
        <v>3.0657240039999998</v>
      </c>
      <c r="K743" s="31">
        <v>3.0887018190001001</v>
      </c>
      <c r="L743" s="33">
        <v>3.3145970489999801</v>
      </c>
      <c r="M743" s="31">
        <v>3.3718792949998702</v>
      </c>
      <c r="N743" s="33">
        <v>3.5963664000000701</v>
      </c>
      <c r="O743" s="31">
        <v>3.6462564569997</v>
      </c>
      <c r="P743" s="33">
        <v>4.00316180599975</v>
      </c>
      <c r="Q743" s="31">
        <v>4.0506740499999898</v>
      </c>
      <c r="R743" s="33">
        <v>4.48375211399979</v>
      </c>
      <c r="S743" s="31">
        <v>4.5315936809997703</v>
      </c>
      <c r="T743" s="33"/>
      <c r="U743" s="31"/>
      <c r="V743" s="33"/>
      <c r="W743" s="31"/>
      <c r="X743" s="33"/>
      <c r="Y743" s="31"/>
      <c r="Z743" s="33"/>
      <c r="AA743" s="31"/>
      <c r="AB743" s="33"/>
      <c r="AC743" s="31"/>
      <c r="AD743" s="36">
        <f t="shared" si="190"/>
        <v>2.5935302059997403</v>
      </c>
      <c r="AE743" s="44">
        <f t="shared" si="180"/>
        <v>0.50781046699966992</v>
      </c>
      <c r="AF743" s="44">
        <f t="shared" si="181"/>
        <v>0.20749788500005995</v>
      </c>
      <c r="AG743" s="44">
        <f t="shared" si="182"/>
        <v>0.24969778600006975</v>
      </c>
      <c r="AH743" s="44">
        <f t="shared" si="183"/>
        <v>0.22589522999987999</v>
      </c>
      <c r="AI743" s="44">
        <f t="shared" si="184"/>
        <v>0.22448710500019997</v>
      </c>
      <c r="AJ743" s="44">
        <f t="shared" si="188"/>
        <v>0.35690534900005</v>
      </c>
      <c r="AK743" s="44">
        <f t="shared" si="189"/>
        <v>0.4330780639998002</v>
      </c>
      <c r="AL743" s="47">
        <f t="shared" si="191"/>
        <v>5.6216933000089897E-2</v>
      </c>
      <c r="AM743" s="47">
        <f t="shared" si="192"/>
        <v>4.9006879999980324E-2</v>
      </c>
      <c r="AN743" s="47">
        <f t="shared" si="193"/>
        <v>5.7430578000099874E-2</v>
      </c>
      <c r="AO743" s="47">
        <f t="shared" si="194"/>
        <v>2.2977815000100321E-2</v>
      </c>
      <c r="AP743" s="47">
        <f t="shared" si="195"/>
        <v>5.7282245999890069E-2</v>
      </c>
      <c r="AQ743" s="47">
        <f t="shared" si="196"/>
        <v>4.9890056999629895E-2</v>
      </c>
      <c r="AR743" s="47">
        <f t="shared" si="185"/>
        <v>4.7512244000239789E-2</v>
      </c>
      <c r="AS743" s="47">
        <f t="shared" si="186"/>
        <v>4.7841566999980323E-2</v>
      </c>
      <c r="AT743" s="47"/>
      <c r="AU743" s="31"/>
      <c r="AV743" s="33"/>
      <c r="AW743" s="31"/>
      <c r="AX743" s="33"/>
      <c r="AY743" s="31"/>
      <c r="AZ743" s="33"/>
      <c r="BA743" s="31"/>
      <c r="BB743" s="33"/>
      <c r="BC743" s="31"/>
      <c r="BD743" s="33"/>
      <c r="BE743" s="31"/>
    </row>
    <row r="744" spans="1:57" s="2" customFormat="1" x14ac:dyDescent="0.25">
      <c r="A744" s="10" t="s">
        <v>41</v>
      </c>
      <c r="B744" s="2">
        <v>8</v>
      </c>
      <c r="C744" s="2">
        <v>60</v>
      </c>
      <c r="D744" s="32">
        <v>0.77860585899998103</v>
      </c>
      <c r="E744" s="30">
        <v>0.81902153999999405</v>
      </c>
      <c r="F744" s="32">
        <v>1.30893492199993</v>
      </c>
      <c r="G744" s="30">
        <v>1.3503534679998599</v>
      </c>
      <c r="H744" s="32">
        <v>1.55870624899989</v>
      </c>
      <c r="I744" s="30">
        <v>1.6152600049999799</v>
      </c>
      <c r="J744" s="32">
        <v>1.8315304430002399</v>
      </c>
      <c r="K744" s="30">
        <v>1.87140482199993</v>
      </c>
      <c r="L744" s="32">
        <v>2.0971308339999202</v>
      </c>
      <c r="M744" s="30">
        <v>2.2081111580000599</v>
      </c>
      <c r="N744" s="32">
        <v>2.4054110729998599</v>
      </c>
      <c r="O744" s="30">
        <v>2.4534535779998801</v>
      </c>
      <c r="P744" s="32">
        <v>2.8276027820002101</v>
      </c>
      <c r="Q744" s="30">
        <v>2.8951759130000001</v>
      </c>
      <c r="R744" s="32">
        <v>3.2512679279998302</v>
      </c>
      <c r="S744" s="30">
        <v>3.2905695469999001</v>
      </c>
      <c r="T744" s="32"/>
      <c r="U744" s="30"/>
      <c r="V744" s="32"/>
      <c r="W744" s="30"/>
      <c r="X744" s="32"/>
      <c r="Y744" s="30"/>
      <c r="Z744" s="32"/>
      <c r="AA744" s="30"/>
      <c r="AB744" s="32"/>
      <c r="AC744" s="30"/>
      <c r="AD744" s="36">
        <f t="shared" si="190"/>
        <v>2.511963687999919</v>
      </c>
      <c r="AE744" s="44">
        <f t="shared" si="180"/>
        <v>0.48991338199993595</v>
      </c>
      <c r="AF744" s="44">
        <f t="shared" si="181"/>
        <v>0.20835278100003007</v>
      </c>
      <c r="AG744" s="44">
        <f t="shared" si="182"/>
        <v>0.21627043800026002</v>
      </c>
      <c r="AH744" s="44">
        <f t="shared" si="183"/>
        <v>0.22572601199999021</v>
      </c>
      <c r="AI744" s="44">
        <f t="shared" si="184"/>
        <v>0.19729991499980004</v>
      </c>
      <c r="AJ744" s="44">
        <f t="shared" si="188"/>
        <v>0.37414920400033003</v>
      </c>
      <c r="AK744" s="44">
        <f t="shared" si="189"/>
        <v>0.35609201499983012</v>
      </c>
      <c r="AL744" s="47">
        <f t="shared" si="191"/>
        <v>4.0415681000013026E-2</v>
      </c>
      <c r="AM744" s="47">
        <f t="shared" si="192"/>
        <v>4.141854599992989E-2</v>
      </c>
      <c r="AN744" s="47">
        <f t="shared" si="193"/>
        <v>5.6553756000089939E-2</v>
      </c>
      <c r="AO744" s="47">
        <f t="shared" si="194"/>
        <v>3.9874378999690041E-2</v>
      </c>
      <c r="AP744" s="47">
        <f t="shared" si="195"/>
        <v>0.11098032400013969</v>
      </c>
      <c r="AQ744" s="47">
        <f t="shared" si="196"/>
        <v>4.8042505000020164E-2</v>
      </c>
      <c r="AR744" s="47">
        <f t="shared" si="185"/>
        <v>6.757313099979001E-2</v>
      </c>
      <c r="AS744" s="47">
        <f t="shared" si="186"/>
        <v>3.9301619000069898E-2</v>
      </c>
      <c r="AT744" s="47"/>
      <c r="AU744" s="30"/>
      <c r="AV744" s="32"/>
      <c r="AW744" s="30"/>
      <c r="AX744" s="32"/>
      <c r="AY744" s="30"/>
      <c r="AZ744" s="32"/>
      <c r="BA744" s="30"/>
      <c r="BB744" s="32"/>
      <c r="BC744" s="30"/>
      <c r="BD744" s="32"/>
      <c r="BE744" s="30"/>
    </row>
    <row r="745" spans="1:57" s="2" customFormat="1" x14ac:dyDescent="0.25">
      <c r="A745" s="10" t="s">
        <v>41</v>
      </c>
      <c r="B745" s="2">
        <v>8</v>
      </c>
      <c r="C745" s="2">
        <v>61</v>
      </c>
      <c r="D745" s="33">
        <v>6.7235559820001001</v>
      </c>
      <c r="E745" s="31">
        <v>6.7716141119999502</v>
      </c>
      <c r="F745" s="33">
        <v>7.2580025460001698</v>
      </c>
      <c r="G745" s="31">
        <v>7.3023410919999998</v>
      </c>
      <c r="H745" s="33">
        <v>7.5033586120002802</v>
      </c>
      <c r="I745" s="31">
        <v>7.5518479390002504</v>
      </c>
      <c r="J745" s="33">
        <v>7.7711340030000402</v>
      </c>
      <c r="K745" s="31">
        <v>7.8214635389999696</v>
      </c>
      <c r="L745" s="33">
        <v>8.0270742370002992</v>
      </c>
      <c r="M745" s="31">
        <v>8.0651482510002097</v>
      </c>
      <c r="N745" s="33">
        <v>8.3428993719999198</v>
      </c>
      <c r="O745" s="31">
        <v>8.3850114599999799</v>
      </c>
      <c r="P745" s="33">
        <v>8.7735020190002597</v>
      </c>
      <c r="Q745" s="31">
        <v>8.8194483780002795</v>
      </c>
      <c r="R745" s="33">
        <v>9.2614635260001705</v>
      </c>
      <c r="S745" s="31">
        <v>9.3197615009999009</v>
      </c>
      <c r="T745" s="33"/>
      <c r="U745" s="31"/>
      <c r="V745" s="33"/>
      <c r="W745" s="31"/>
      <c r="X745" s="33"/>
      <c r="Y745" s="31"/>
      <c r="Z745" s="33"/>
      <c r="AA745" s="31"/>
      <c r="AB745" s="33"/>
      <c r="AC745" s="31"/>
      <c r="AD745" s="36">
        <f t="shared" si="190"/>
        <v>2.5962055189998008</v>
      </c>
      <c r="AE745" s="44">
        <f t="shared" si="180"/>
        <v>0.48638843400021958</v>
      </c>
      <c r="AF745" s="44">
        <f t="shared" si="181"/>
        <v>0.20101752000028039</v>
      </c>
      <c r="AG745" s="44">
        <f t="shared" si="182"/>
        <v>0.21928606399978978</v>
      </c>
      <c r="AH745" s="44">
        <f t="shared" si="183"/>
        <v>0.20561069800032961</v>
      </c>
      <c r="AI745" s="44">
        <f t="shared" si="184"/>
        <v>0.27775112099971011</v>
      </c>
      <c r="AJ745" s="44">
        <f t="shared" si="188"/>
        <v>0.38849055900027984</v>
      </c>
      <c r="AK745" s="44">
        <f t="shared" si="189"/>
        <v>0.44201514799989106</v>
      </c>
      <c r="AL745" s="47">
        <f t="shared" si="191"/>
        <v>4.8058129999850152E-2</v>
      </c>
      <c r="AM745" s="47">
        <f t="shared" si="192"/>
        <v>4.4338545999830004E-2</v>
      </c>
      <c r="AN745" s="47">
        <f t="shared" si="193"/>
        <v>4.8489326999970217E-2</v>
      </c>
      <c r="AO745" s="47">
        <f t="shared" si="194"/>
        <v>5.0329535999929398E-2</v>
      </c>
      <c r="AP745" s="47">
        <f t="shared" si="195"/>
        <v>3.8074013999910505E-2</v>
      </c>
      <c r="AQ745" s="47">
        <f t="shared" si="196"/>
        <v>4.2112088000060055E-2</v>
      </c>
      <c r="AR745" s="47">
        <f t="shared" si="185"/>
        <v>4.5946359000019754E-2</v>
      </c>
      <c r="AS745" s="47">
        <f t="shared" si="186"/>
        <v>5.8297974999730329E-2</v>
      </c>
      <c r="AT745" s="47"/>
      <c r="AU745" s="31"/>
      <c r="AV745" s="33"/>
      <c r="AW745" s="31"/>
      <c r="AX745" s="33"/>
      <c r="AY745" s="31"/>
      <c r="AZ745" s="33"/>
      <c r="BA745" s="31"/>
      <c r="BB745" s="33"/>
      <c r="BC745" s="31"/>
      <c r="BD745" s="33"/>
      <c r="BE745" s="31"/>
    </row>
    <row r="746" spans="1:57" s="2" customFormat="1" x14ac:dyDescent="0.25">
      <c r="A746" s="10" t="s">
        <v>41</v>
      </c>
      <c r="B746" s="2">
        <v>8</v>
      </c>
      <c r="C746" s="2">
        <v>62</v>
      </c>
      <c r="D746" s="32">
        <v>0.81216763300017103</v>
      </c>
      <c r="E746" s="30">
        <v>0.86089185699984205</v>
      </c>
      <c r="F746" s="32">
        <v>1.2853973159999399</v>
      </c>
      <c r="G746" s="30">
        <v>1.32519028800015</v>
      </c>
      <c r="H746" s="32">
        <v>1.5421978099998299</v>
      </c>
      <c r="I746" s="30">
        <v>1.58300000100007</v>
      </c>
      <c r="J746" s="32">
        <v>1.81552653500011</v>
      </c>
      <c r="K746" s="30">
        <v>1.85603190400024</v>
      </c>
      <c r="L746" s="32">
        <v>2.0828497389998102</v>
      </c>
      <c r="M746" s="30">
        <v>2.1214547949998601</v>
      </c>
      <c r="N746" s="32">
        <v>2.3897541960000099</v>
      </c>
      <c r="O746" s="30">
        <v>2.4374521700001401</v>
      </c>
      <c r="P746" s="32">
        <v>2.89145539199989</v>
      </c>
      <c r="Q746" s="30">
        <v>2.94324248100019</v>
      </c>
      <c r="R746" s="32">
        <v>3.38894393100008</v>
      </c>
      <c r="S746" s="30">
        <v>3.4331729460000102</v>
      </c>
      <c r="T746" s="32"/>
      <c r="U746" s="30"/>
      <c r="V746" s="32"/>
      <c r="W746" s="30"/>
      <c r="X746" s="32"/>
      <c r="Y746" s="30"/>
      <c r="Z746" s="32"/>
      <c r="AA746" s="30"/>
      <c r="AB746" s="32"/>
      <c r="AC746" s="30"/>
      <c r="AD746" s="36">
        <f t="shared" si="190"/>
        <v>2.6210053129998392</v>
      </c>
      <c r="AE746" s="44">
        <f t="shared" si="180"/>
        <v>0.42450545900009784</v>
      </c>
      <c r="AF746" s="44">
        <f t="shared" si="181"/>
        <v>0.21700752199967988</v>
      </c>
      <c r="AG746" s="44">
        <f t="shared" si="182"/>
        <v>0.23252653400003997</v>
      </c>
      <c r="AH746" s="44">
        <f t="shared" si="183"/>
        <v>0.2268178349995702</v>
      </c>
      <c r="AI746" s="44">
        <f t="shared" si="184"/>
        <v>0.26829940100014982</v>
      </c>
      <c r="AJ746" s="44">
        <f t="shared" si="188"/>
        <v>0.45400322199974985</v>
      </c>
      <c r="AK746" s="44">
        <f t="shared" si="189"/>
        <v>0.44570144999988992</v>
      </c>
      <c r="AL746" s="47">
        <f t="shared" si="191"/>
        <v>4.8724223999671024E-2</v>
      </c>
      <c r="AM746" s="47">
        <f t="shared" si="192"/>
        <v>3.9792972000210147E-2</v>
      </c>
      <c r="AN746" s="47">
        <f t="shared" si="193"/>
        <v>4.0802191000240073E-2</v>
      </c>
      <c r="AO746" s="47">
        <f t="shared" si="194"/>
        <v>4.050536900013002E-2</v>
      </c>
      <c r="AP746" s="47">
        <f t="shared" si="195"/>
        <v>3.8605056000049931E-2</v>
      </c>
      <c r="AQ746" s="47">
        <f t="shared" si="196"/>
        <v>4.7697974000130205E-2</v>
      </c>
      <c r="AR746" s="47">
        <f t="shared" si="185"/>
        <v>5.1787089000300046E-2</v>
      </c>
      <c r="AS746" s="47">
        <f t="shared" si="186"/>
        <v>4.4229014999930261E-2</v>
      </c>
      <c r="AT746" s="47"/>
      <c r="AU746" s="30"/>
      <c r="AV746" s="32"/>
      <c r="AW746" s="30"/>
      <c r="AX746" s="32"/>
      <c r="AY746" s="30"/>
      <c r="AZ746" s="32"/>
      <c r="BA746" s="30"/>
      <c r="BB746" s="32"/>
      <c r="BC746" s="30"/>
      <c r="BD746" s="32"/>
      <c r="BE746" s="30"/>
    </row>
    <row r="747" spans="1:57" s="2" customFormat="1" x14ac:dyDescent="0.25">
      <c r="A747" s="10" t="s">
        <v>41</v>
      </c>
      <c r="B747" s="2">
        <v>8</v>
      </c>
      <c r="C747" s="2">
        <v>63</v>
      </c>
      <c r="D747" s="33">
        <v>22.9314224929999</v>
      </c>
      <c r="E747" s="31">
        <v>22.985642289999699</v>
      </c>
      <c r="F747" s="33">
        <v>23.371082067999801</v>
      </c>
      <c r="G747" s="31">
        <v>23.424888844000101</v>
      </c>
      <c r="H747" s="33">
        <v>23.626945165999999</v>
      </c>
      <c r="I747" s="31">
        <v>23.6737331399999</v>
      </c>
      <c r="J747" s="33">
        <v>23.883102014999999</v>
      </c>
      <c r="K747" s="31">
        <v>23.930791758999899</v>
      </c>
      <c r="L747" s="33">
        <v>24.1397890719999</v>
      </c>
      <c r="M747" s="31">
        <v>24.1889930349998</v>
      </c>
      <c r="N747" s="33">
        <v>24.424893005999799</v>
      </c>
      <c r="O747" s="31">
        <v>24.469524312999901</v>
      </c>
      <c r="P747" s="33">
        <v>24.841535703999799</v>
      </c>
      <c r="Q747" s="31">
        <v>24.886663365</v>
      </c>
      <c r="R747" s="33">
        <v>25.2514712659999</v>
      </c>
      <c r="S747" s="31">
        <v>25.298351323000102</v>
      </c>
      <c r="T747" s="33"/>
      <c r="U747" s="31"/>
      <c r="V747" s="33"/>
      <c r="W747" s="31"/>
      <c r="X747" s="33"/>
      <c r="Y747" s="31"/>
      <c r="Z747" s="33"/>
      <c r="AA747" s="31"/>
      <c r="AB747" s="33"/>
      <c r="AC747" s="31"/>
      <c r="AD747" s="36">
        <f t="shared" si="190"/>
        <v>2.3669288300002016</v>
      </c>
      <c r="AE747" s="44">
        <f t="shared" si="180"/>
        <v>0.38543977800010154</v>
      </c>
      <c r="AF747" s="44">
        <f t="shared" si="181"/>
        <v>0.20205632199989765</v>
      </c>
      <c r="AG747" s="44">
        <f t="shared" si="182"/>
        <v>0.2093688750000986</v>
      </c>
      <c r="AH747" s="44">
        <f t="shared" si="183"/>
        <v>0.20899731300000113</v>
      </c>
      <c r="AI747" s="44">
        <f t="shared" si="184"/>
        <v>0.23589997099999849</v>
      </c>
      <c r="AJ747" s="44">
        <f t="shared" si="188"/>
        <v>0.37201139099989788</v>
      </c>
      <c r="AK747" s="44">
        <f t="shared" si="189"/>
        <v>0.36480790099989946</v>
      </c>
      <c r="AL747" s="47">
        <f t="shared" si="191"/>
        <v>5.4219796999799286E-2</v>
      </c>
      <c r="AM747" s="47">
        <f t="shared" si="192"/>
        <v>5.380677600030026E-2</v>
      </c>
      <c r="AN747" s="47">
        <f t="shared" si="193"/>
        <v>4.6787973999901311E-2</v>
      </c>
      <c r="AO747" s="47">
        <f t="shared" si="194"/>
        <v>4.7689743999900003E-2</v>
      </c>
      <c r="AP747" s="47">
        <f t="shared" si="195"/>
        <v>4.9203962999900597E-2</v>
      </c>
      <c r="AQ747" s="47">
        <f t="shared" si="196"/>
        <v>4.4631307000102538E-2</v>
      </c>
      <c r="AR747" s="47">
        <f t="shared" si="185"/>
        <v>4.5127661000201158E-2</v>
      </c>
      <c r="AS747" s="47">
        <f t="shared" si="186"/>
        <v>4.6880057000201703E-2</v>
      </c>
      <c r="AT747" s="47"/>
      <c r="AU747" s="31"/>
      <c r="AV747" s="33"/>
      <c r="AW747" s="31"/>
      <c r="AX747" s="33"/>
      <c r="AY747" s="31"/>
      <c r="AZ747" s="33"/>
      <c r="BA747" s="31"/>
      <c r="BB747" s="33"/>
      <c r="BC747" s="31"/>
      <c r="BD747" s="33"/>
      <c r="BE747" s="31"/>
    </row>
    <row r="748" spans="1:57" s="2" customFormat="1" x14ac:dyDescent="0.25">
      <c r="A748" s="10" t="s">
        <v>41</v>
      </c>
      <c r="B748" s="2">
        <v>8</v>
      </c>
      <c r="C748" s="2">
        <v>64</v>
      </c>
      <c r="D748" s="32">
        <v>1.3160809639998601</v>
      </c>
      <c r="E748" s="30">
        <v>1.36055513600013</v>
      </c>
      <c r="F748" s="32">
        <v>1.80405575299982</v>
      </c>
      <c r="G748" s="30">
        <v>1.8493948720001701</v>
      </c>
      <c r="H748" s="32">
        <v>2.0543155690002002</v>
      </c>
      <c r="I748" s="30">
        <v>2.10177250100014</v>
      </c>
      <c r="J748" s="32">
        <v>2.3182262730001599</v>
      </c>
      <c r="K748" s="30">
        <v>2.3660600789999</v>
      </c>
      <c r="L748" s="32">
        <v>2.5912634350002</v>
      </c>
      <c r="M748" s="30">
        <v>2.62932239700012</v>
      </c>
      <c r="N748" s="32">
        <v>2.9137067490000801</v>
      </c>
      <c r="O748" s="30">
        <v>2.9527298769999102</v>
      </c>
      <c r="P748" s="32">
        <v>3.3699153880002002</v>
      </c>
      <c r="Q748" s="30">
        <v>3.41734127800009</v>
      </c>
      <c r="R748" s="32">
        <v>3.8111536609999299</v>
      </c>
      <c r="S748" s="30">
        <v>3.8500432999999199</v>
      </c>
      <c r="T748" s="32"/>
      <c r="U748" s="30"/>
      <c r="V748" s="32"/>
      <c r="W748" s="30"/>
      <c r="X748" s="32"/>
      <c r="Y748" s="30"/>
      <c r="Z748" s="32"/>
      <c r="AA748" s="30"/>
      <c r="AB748" s="32"/>
      <c r="AC748" s="30"/>
      <c r="AD748" s="36">
        <f t="shared" si="190"/>
        <v>2.5339623360000596</v>
      </c>
      <c r="AE748" s="44">
        <f t="shared" si="180"/>
        <v>0.44350061699969001</v>
      </c>
      <c r="AF748" s="44">
        <f t="shared" si="181"/>
        <v>0.20492069700003013</v>
      </c>
      <c r="AG748" s="44">
        <f t="shared" si="182"/>
        <v>0.21645377200001992</v>
      </c>
      <c r="AH748" s="44">
        <f t="shared" si="183"/>
        <v>0.22520335600029995</v>
      </c>
      <c r="AI748" s="44">
        <f t="shared" si="184"/>
        <v>0.28438435199996004</v>
      </c>
      <c r="AJ748" s="44">
        <f t="shared" si="188"/>
        <v>0.41718551100029</v>
      </c>
      <c r="AK748" s="44">
        <f t="shared" si="189"/>
        <v>0.39381238299983989</v>
      </c>
      <c r="AL748" s="47">
        <f t="shared" si="191"/>
        <v>4.4474172000269929E-2</v>
      </c>
      <c r="AM748" s="47">
        <f t="shared" si="192"/>
        <v>4.5339119000350037E-2</v>
      </c>
      <c r="AN748" s="47">
        <f t="shared" si="193"/>
        <v>4.7456931999939833E-2</v>
      </c>
      <c r="AO748" s="47">
        <f t="shared" si="194"/>
        <v>4.7833805999740076E-2</v>
      </c>
      <c r="AP748" s="47">
        <f t="shared" si="195"/>
        <v>3.8058961999920093E-2</v>
      </c>
      <c r="AQ748" s="47">
        <f t="shared" si="196"/>
        <v>3.9023127999830098E-2</v>
      </c>
      <c r="AR748" s="47">
        <f t="shared" si="185"/>
        <v>4.7425889999889836E-2</v>
      </c>
      <c r="AS748" s="47">
        <f t="shared" si="186"/>
        <v>3.8889638999989984E-2</v>
      </c>
      <c r="AT748" s="47"/>
      <c r="AU748" s="30"/>
      <c r="AV748" s="32"/>
      <c r="AW748" s="30"/>
      <c r="AX748" s="32"/>
      <c r="AY748" s="30"/>
      <c r="AZ748" s="32"/>
      <c r="BA748" s="30"/>
      <c r="BB748" s="32"/>
      <c r="BC748" s="30"/>
      <c r="BD748" s="32"/>
      <c r="BE748" s="30"/>
    </row>
    <row r="749" spans="1:57" s="2" customFormat="1" x14ac:dyDescent="0.25">
      <c r="A749" s="10" t="s">
        <v>41</v>
      </c>
      <c r="B749" s="2">
        <v>8</v>
      </c>
      <c r="C749" s="2">
        <v>65</v>
      </c>
      <c r="D749" s="33">
        <v>10.698369659000001</v>
      </c>
      <c r="E749" s="31">
        <v>10.7648981030001</v>
      </c>
      <c r="F749" s="33">
        <v>11.1925942910002</v>
      </c>
      <c r="G749" s="31">
        <v>11.2540630480002</v>
      </c>
      <c r="H749" s="33">
        <v>11.4488011399998</v>
      </c>
      <c r="I749" s="31">
        <v>11.5091520320002</v>
      </c>
      <c r="J749" s="33">
        <v>11.7316463249999</v>
      </c>
      <c r="K749" s="31">
        <v>11.7926627370002</v>
      </c>
      <c r="L749" s="33">
        <v>11.9722658280002</v>
      </c>
      <c r="M749" s="31">
        <v>12.042023751000199</v>
      </c>
      <c r="N749" s="33">
        <v>12.278629348000299</v>
      </c>
      <c r="O749" s="31">
        <v>12.347502323000199</v>
      </c>
      <c r="P749" s="33">
        <v>12.753157416000199</v>
      </c>
      <c r="Q749" s="31">
        <v>12.803920650000199</v>
      </c>
      <c r="R749" s="33">
        <v>13.2317557450001</v>
      </c>
      <c r="S749" s="31">
        <v>13.2916762710001</v>
      </c>
      <c r="T749" s="33"/>
      <c r="U749" s="31"/>
      <c r="V749" s="33"/>
      <c r="W749" s="31"/>
      <c r="X749" s="33"/>
      <c r="Y749" s="31"/>
      <c r="Z749" s="33"/>
      <c r="AA749" s="31"/>
      <c r="AB749" s="33"/>
      <c r="AC749" s="31"/>
      <c r="AD749" s="36">
        <f t="shared" si="190"/>
        <v>2.5933066120000987</v>
      </c>
      <c r="AE749" s="44">
        <f t="shared" si="180"/>
        <v>0.42769618800010001</v>
      </c>
      <c r="AF749" s="44">
        <f t="shared" si="181"/>
        <v>0.19473809199960002</v>
      </c>
      <c r="AG749" s="44">
        <f t="shared" si="182"/>
        <v>0.22249429299970025</v>
      </c>
      <c r="AH749" s="44">
        <f t="shared" si="183"/>
        <v>0.1796030910000006</v>
      </c>
      <c r="AI749" s="44">
        <f t="shared" si="184"/>
        <v>0.23660559700009998</v>
      </c>
      <c r="AJ749" s="44">
        <f t="shared" si="188"/>
        <v>0.40565509300000002</v>
      </c>
      <c r="AK749" s="44">
        <f t="shared" si="189"/>
        <v>0.42783509499990124</v>
      </c>
      <c r="AL749" s="47">
        <f t="shared" si="191"/>
        <v>6.652844400009883E-2</v>
      </c>
      <c r="AM749" s="47">
        <f t="shared" si="192"/>
        <v>6.1468757000000096E-2</v>
      </c>
      <c r="AN749" s="47">
        <f t="shared" si="193"/>
        <v>6.0350892000400336E-2</v>
      </c>
      <c r="AO749" s="47">
        <f t="shared" si="194"/>
        <v>6.1016412000299169E-2</v>
      </c>
      <c r="AP749" s="47">
        <f t="shared" si="195"/>
        <v>6.9757922999999167E-2</v>
      </c>
      <c r="AQ749" s="47">
        <f t="shared" si="196"/>
        <v>6.8872974999900194E-2</v>
      </c>
      <c r="AR749" s="47">
        <f t="shared" si="185"/>
        <v>5.0763233999999713E-2</v>
      </c>
      <c r="AS749" s="47">
        <f t="shared" si="186"/>
        <v>5.9920525999999086E-2</v>
      </c>
      <c r="AT749" s="47"/>
      <c r="AU749" s="31"/>
      <c r="AV749" s="33"/>
      <c r="AW749" s="31"/>
      <c r="AX749" s="33"/>
      <c r="AY749" s="31"/>
      <c r="AZ749" s="33"/>
      <c r="BA749" s="31"/>
      <c r="BB749" s="33"/>
      <c r="BC749" s="31"/>
      <c r="BD749" s="33"/>
      <c r="BE749" s="31"/>
    </row>
    <row r="750" spans="1:57" s="2" customFormat="1" x14ac:dyDescent="0.25">
      <c r="A750" s="10" t="s">
        <v>41</v>
      </c>
      <c r="B750" s="2">
        <v>8</v>
      </c>
      <c r="C750" s="2">
        <v>66</v>
      </c>
      <c r="D750" s="32">
        <v>6.5202101750001003</v>
      </c>
      <c r="E750" s="30">
        <v>6.5778150319997604</v>
      </c>
      <c r="F750" s="32">
        <v>6.9736641330000504</v>
      </c>
      <c r="G750" s="30">
        <v>7.0328822639999</v>
      </c>
      <c r="H750" s="32">
        <v>7.2171589489998897</v>
      </c>
      <c r="I750" s="30">
        <v>7.2721051519997602</v>
      </c>
      <c r="J750" s="32">
        <v>7.4682066300001599</v>
      </c>
      <c r="K750" s="30">
        <v>7.5298009590001103</v>
      </c>
      <c r="L750" s="32">
        <v>7.7278757700000797</v>
      </c>
      <c r="M750" s="30">
        <v>7.7713420250001901</v>
      </c>
      <c r="N750" s="32">
        <v>7.9908370990001396</v>
      </c>
      <c r="O750" s="30">
        <v>8.0438161140000304</v>
      </c>
      <c r="P750" s="32">
        <v>8.4871298570001201</v>
      </c>
      <c r="Q750" s="30">
        <v>8.5429181949998494</v>
      </c>
      <c r="R750" s="32">
        <v>8.9640522989998299</v>
      </c>
      <c r="S750" s="30">
        <v>9.0155523049997992</v>
      </c>
      <c r="T750" s="32"/>
      <c r="U750" s="30"/>
      <c r="V750" s="32"/>
      <c r="W750" s="30"/>
      <c r="X750" s="32"/>
      <c r="Y750" s="30"/>
      <c r="Z750" s="32"/>
      <c r="AA750" s="30"/>
      <c r="AB750" s="32"/>
      <c r="AC750" s="30"/>
      <c r="AD750" s="36">
        <f t="shared" si="190"/>
        <v>2.495342129999699</v>
      </c>
      <c r="AE750" s="44">
        <f t="shared" si="180"/>
        <v>0.39584910100029003</v>
      </c>
      <c r="AF750" s="44">
        <f t="shared" si="181"/>
        <v>0.18427668499998973</v>
      </c>
      <c r="AG750" s="44">
        <f t="shared" si="182"/>
        <v>0.19610147800039979</v>
      </c>
      <c r="AH750" s="44">
        <f t="shared" si="183"/>
        <v>0.19807481099996949</v>
      </c>
      <c r="AI750" s="44">
        <f t="shared" si="184"/>
        <v>0.2194950739999495</v>
      </c>
      <c r="AJ750" s="44">
        <f t="shared" si="188"/>
        <v>0.44331374300008974</v>
      </c>
      <c r="AK750" s="44">
        <f t="shared" si="189"/>
        <v>0.42113410399998052</v>
      </c>
      <c r="AL750" s="47">
        <f t="shared" si="191"/>
        <v>5.7604856999660115E-2</v>
      </c>
      <c r="AM750" s="47">
        <f t="shared" si="192"/>
        <v>5.9218130999849627E-2</v>
      </c>
      <c r="AN750" s="47">
        <f t="shared" si="193"/>
        <v>5.4946202999870408E-2</v>
      </c>
      <c r="AO750" s="47">
        <f t="shared" si="194"/>
        <v>6.1594328999950321E-2</v>
      </c>
      <c r="AP750" s="47">
        <f t="shared" si="195"/>
        <v>4.3466255000110365E-2</v>
      </c>
      <c r="AQ750" s="47">
        <f t="shared" si="196"/>
        <v>5.2979014999890772E-2</v>
      </c>
      <c r="AR750" s="47">
        <f t="shared" si="185"/>
        <v>5.5788337999729265E-2</v>
      </c>
      <c r="AS750" s="47">
        <f t="shared" si="186"/>
        <v>5.1500005999969289E-2</v>
      </c>
      <c r="AT750" s="47"/>
      <c r="AU750" s="30"/>
      <c r="AV750" s="32"/>
      <c r="AW750" s="30"/>
      <c r="AX750" s="32"/>
      <c r="AY750" s="30"/>
      <c r="AZ750" s="32"/>
      <c r="BA750" s="30"/>
      <c r="BB750" s="32"/>
      <c r="BC750" s="30"/>
      <c r="BD750" s="32"/>
      <c r="BE750" s="30"/>
    </row>
    <row r="751" spans="1:57" s="2" customFormat="1" x14ac:dyDescent="0.25">
      <c r="A751" s="10" t="s">
        <v>41</v>
      </c>
      <c r="B751" s="2">
        <v>8</v>
      </c>
      <c r="C751" s="2">
        <v>67</v>
      </c>
      <c r="D751" s="33">
        <v>0.90532920500027103</v>
      </c>
      <c r="E751" s="31">
        <v>0.95990176200029897</v>
      </c>
      <c r="F751" s="33">
        <v>1.3792493559999399</v>
      </c>
      <c r="G751" s="31">
        <v>1.4421187890002301</v>
      </c>
      <c r="H751" s="33">
        <v>1.6253834950002699</v>
      </c>
      <c r="I751" s="31">
        <v>1.68899548100034</v>
      </c>
      <c r="J751" s="33">
        <v>1.89201977200036</v>
      </c>
      <c r="K751" s="31">
        <v>1.9406502970000401</v>
      </c>
      <c r="L751" s="33">
        <v>2.1587871420001599</v>
      </c>
      <c r="M751" s="31">
        <v>2.21193501200014</v>
      </c>
      <c r="N751" s="33">
        <v>2.44888930700017</v>
      </c>
      <c r="O751" s="31">
        <v>2.4936629570001898</v>
      </c>
      <c r="P751" s="33">
        <v>2.9140387280003699</v>
      </c>
      <c r="Q751" s="31">
        <v>2.9765812340001498</v>
      </c>
      <c r="R751" s="33">
        <v>3.4941736810001198</v>
      </c>
      <c r="S751" s="31">
        <v>3.5556432190001002</v>
      </c>
      <c r="T751" s="33"/>
      <c r="U751" s="31"/>
      <c r="V751" s="33"/>
      <c r="W751" s="31"/>
      <c r="X751" s="33"/>
      <c r="Y751" s="31"/>
      <c r="Z751" s="33"/>
      <c r="AA751" s="31"/>
      <c r="AB751" s="33"/>
      <c r="AC751" s="31"/>
      <c r="AD751" s="36">
        <f t="shared" si="190"/>
        <v>2.6503140139998291</v>
      </c>
      <c r="AE751" s="44">
        <f t="shared" si="180"/>
        <v>0.41934759399964094</v>
      </c>
      <c r="AF751" s="44">
        <f t="shared" si="181"/>
        <v>0.18326470600003986</v>
      </c>
      <c r="AG751" s="44">
        <f t="shared" si="182"/>
        <v>0.20302429100001995</v>
      </c>
      <c r="AH751" s="44">
        <f t="shared" si="183"/>
        <v>0.21813684500011976</v>
      </c>
      <c r="AI751" s="44">
        <f t="shared" si="184"/>
        <v>0.23695429500003007</v>
      </c>
      <c r="AJ751" s="44">
        <f t="shared" si="188"/>
        <v>0.42037577100018009</v>
      </c>
      <c r="AK751" s="44">
        <f t="shared" si="189"/>
        <v>0.51759244699996998</v>
      </c>
      <c r="AL751" s="47">
        <f t="shared" si="191"/>
        <v>5.4572557000027944E-2</v>
      </c>
      <c r="AM751" s="47">
        <f t="shared" si="192"/>
        <v>6.2869433000290131E-2</v>
      </c>
      <c r="AN751" s="47">
        <f t="shared" si="193"/>
        <v>6.361198600007012E-2</v>
      </c>
      <c r="AO751" s="47">
        <f t="shared" si="194"/>
        <v>4.8630524999680125E-2</v>
      </c>
      <c r="AP751" s="47">
        <f t="shared" si="195"/>
        <v>5.3147869999980113E-2</v>
      </c>
      <c r="AQ751" s="47">
        <f t="shared" si="196"/>
        <v>4.477365000001976E-2</v>
      </c>
      <c r="AR751" s="47">
        <f t="shared" si="185"/>
        <v>6.2542505999779952E-2</v>
      </c>
      <c r="AS751" s="47">
        <f t="shared" si="186"/>
        <v>6.1469537999980339E-2</v>
      </c>
      <c r="AT751" s="47"/>
      <c r="AU751" s="31"/>
      <c r="AV751" s="33"/>
      <c r="AW751" s="31"/>
      <c r="AX751" s="33"/>
      <c r="AY751" s="31"/>
      <c r="AZ751" s="33"/>
      <c r="BA751" s="31"/>
      <c r="BB751" s="33"/>
      <c r="BC751" s="31"/>
      <c r="BD751" s="33"/>
      <c r="BE751" s="31"/>
    </row>
    <row r="752" spans="1:57" s="2" customFormat="1" x14ac:dyDescent="0.25">
      <c r="A752" s="10" t="s">
        <v>41</v>
      </c>
      <c r="B752" s="2">
        <v>8</v>
      </c>
      <c r="C752" s="2">
        <v>68</v>
      </c>
      <c r="D752" s="32">
        <v>0.63399481199985497</v>
      </c>
      <c r="E752" s="30">
        <v>0.68854934899991305</v>
      </c>
      <c r="F752" s="32">
        <v>1.1248735069998399</v>
      </c>
      <c r="G752" s="30">
        <v>1.18136507500003</v>
      </c>
      <c r="H752" s="32">
        <v>1.3736602509998099</v>
      </c>
      <c r="I752" s="30">
        <v>1.4102987440001</v>
      </c>
      <c r="J752" s="32">
        <v>1.63017939099972</v>
      </c>
      <c r="K752" s="30">
        <v>1.6675735089997901</v>
      </c>
      <c r="L752" s="32">
        <v>1.8971272819999201</v>
      </c>
      <c r="M752" s="30">
        <v>1.9234159309998999</v>
      </c>
      <c r="N752" s="32">
        <v>2.1688561629998699</v>
      </c>
      <c r="O752" s="30">
        <v>2.20641835500009</v>
      </c>
      <c r="P752" s="32">
        <v>2.67539064099992</v>
      </c>
      <c r="Q752" s="30">
        <v>2.7128679879997399</v>
      </c>
      <c r="R752" s="32">
        <v>3.0733245349997498</v>
      </c>
      <c r="S752" s="30">
        <v>3.1213756329998401</v>
      </c>
      <c r="T752" s="32"/>
      <c r="U752" s="30"/>
      <c r="V752" s="32"/>
      <c r="W752" s="30"/>
      <c r="X752" s="32"/>
      <c r="Y752" s="30"/>
      <c r="Z752" s="32"/>
      <c r="AA752" s="30"/>
      <c r="AB752" s="32"/>
      <c r="AC752" s="30"/>
      <c r="AD752" s="36">
        <f t="shared" si="190"/>
        <v>2.4873808209999853</v>
      </c>
      <c r="AE752" s="44">
        <f t="shared" si="180"/>
        <v>0.43632415799992685</v>
      </c>
      <c r="AF752" s="44">
        <f t="shared" si="181"/>
        <v>0.19229517599977997</v>
      </c>
      <c r="AG752" s="44">
        <f t="shared" si="182"/>
        <v>0.21988064699961996</v>
      </c>
      <c r="AH752" s="44">
        <f t="shared" si="183"/>
        <v>0.22955377300013002</v>
      </c>
      <c r="AI752" s="44">
        <f t="shared" si="184"/>
        <v>0.24544023199997</v>
      </c>
      <c r="AJ752" s="44">
        <f t="shared" si="188"/>
        <v>0.46897228599982999</v>
      </c>
      <c r="AK752" s="44">
        <f t="shared" si="189"/>
        <v>0.36045654700000984</v>
      </c>
      <c r="AL752" s="47">
        <f t="shared" si="191"/>
        <v>5.4554537000058079E-2</v>
      </c>
      <c r="AM752" s="47">
        <f t="shared" si="192"/>
        <v>5.6491568000190062E-2</v>
      </c>
      <c r="AN752" s="47">
        <f t="shared" si="193"/>
        <v>3.6638493000290095E-2</v>
      </c>
      <c r="AO752" s="47">
        <f t="shared" si="194"/>
        <v>3.7394118000070087E-2</v>
      </c>
      <c r="AP752" s="47">
        <f t="shared" si="195"/>
        <v>2.6288648999979847E-2</v>
      </c>
      <c r="AQ752" s="47">
        <f t="shared" si="196"/>
        <v>3.756219200022004E-2</v>
      </c>
      <c r="AR752" s="47">
        <f t="shared" si="185"/>
        <v>3.7477346999819972E-2</v>
      </c>
      <c r="AS752" s="47">
        <f t="shared" si="186"/>
        <v>4.8051098000090331E-2</v>
      </c>
      <c r="AT752" s="47"/>
      <c r="AU752" s="30"/>
      <c r="AV752" s="32"/>
      <c r="AW752" s="30"/>
      <c r="AX752" s="32"/>
      <c r="AY752" s="30"/>
      <c r="AZ752" s="32"/>
      <c r="BA752" s="30"/>
      <c r="BB752" s="32"/>
      <c r="BC752" s="30"/>
      <c r="BD752" s="32"/>
      <c r="BE752" s="30"/>
    </row>
    <row r="753" spans="1:57" s="2" customFormat="1" x14ac:dyDescent="0.25">
      <c r="A753" s="10" t="s">
        <v>41</v>
      </c>
      <c r="B753" s="2">
        <v>8</v>
      </c>
      <c r="C753" s="2">
        <v>69</v>
      </c>
      <c r="D753" s="33">
        <v>0.66393287599976203</v>
      </c>
      <c r="E753" s="31">
        <v>0.71885803799977999</v>
      </c>
      <c r="F753" s="33">
        <v>1.1501506329996101</v>
      </c>
      <c r="G753" s="31">
        <v>1.2170130879999299</v>
      </c>
      <c r="H753" s="33">
        <v>1.4076455019999199</v>
      </c>
      <c r="I753" s="31">
        <v>1.46555967499989</v>
      </c>
      <c r="J753" s="33">
        <v>1.66772641399984</v>
      </c>
      <c r="K753" s="31">
        <v>1.72333897099997</v>
      </c>
      <c r="L753" s="33">
        <v>1.93096758599995</v>
      </c>
      <c r="M753" s="31">
        <v>1.97748456999988</v>
      </c>
      <c r="N753" s="33">
        <v>2.1960291749996901</v>
      </c>
      <c r="O753" s="31">
        <v>2.2521740239999399</v>
      </c>
      <c r="P753" s="33">
        <v>2.7051589129996501</v>
      </c>
      <c r="Q753" s="31">
        <v>2.75818063699989</v>
      </c>
      <c r="R753" s="33">
        <v>3.1729827099998098</v>
      </c>
      <c r="S753" s="31">
        <v>3.2390021429996501</v>
      </c>
      <c r="T753" s="33"/>
      <c r="U753" s="31"/>
      <c r="V753" s="33"/>
      <c r="W753" s="31"/>
      <c r="X753" s="33"/>
      <c r="Y753" s="31"/>
      <c r="Z753" s="33"/>
      <c r="AA753" s="31"/>
      <c r="AB753" s="33"/>
      <c r="AC753" s="31"/>
      <c r="AD753" s="36">
        <f t="shared" si="190"/>
        <v>2.575069266999888</v>
      </c>
      <c r="AE753" s="44">
        <f t="shared" si="180"/>
        <v>0.43129259499983008</v>
      </c>
      <c r="AF753" s="44">
        <f t="shared" si="181"/>
        <v>0.19063241399998998</v>
      </c>
      <c r="AG753" s="44">
        <f t="shared" si="182"/>
        <v>0.20216673899994997</v>
      </c>
      <c r="AH753" s="44">
        <f t="shared" si="183"/>
        <v>0.20762861499997998</v>
      </c>
      <c r="AI753" s="44">
        <f t="shared" si="184"/>
        <v>0.2185446049998101</v>
      </c>
      <c r="AJ753" s="44">
        <f t="shared" si="188"/>
        <v>0.45298488899971012</v>
      </c>
      <c r="AK753" s="44">
        <f t="shared" si="189"/>
        <v>0.41480207299991978</v>
      </c>
      <c r="AL753" s="47">
        <f t="shared" si="191"/>
        <v>5.4925162000017957E-2</v>
      </c>
      <c r="AM753" s="47">
        <f t="shared" si="192"/>
        <v>6.6862455000319843E-2</v>
      </c>
      <c r="AN753" s="47">
        <f t="shared" si="193"/>
        <v>5.7914172999970148E-2</v>
      </c>
      <c r="AO753" s="47">
        <f t="shared" si="194"/>
        <v>5.5612557000130014E-2</v>
      </c>
      <c r="AP753" s="47">
        <f t="shared" si="195"/>
        <v>4.6516983999929984E-2</v>
      </c>
      <c r="AQ753" s="47">
        <f t="shared" si="196"/>
        <v>5.6144849000249852E-2</v>
      </c>
      <c r="AR753" s="47">
        <f t="shared" si="185"/>
        <v>5.3021724000239967E-2</v>
      </c>
      <c r="AS753" s="47">
        <f t="shared" si="186"/>
        <v>6.6019432999840255E-2</v>
      </c>
      <c r="AT753" s="47"/>
      <c r="AU753" s="31"/>
      <c r="AV753" s="33"/>
      <c r="AW753" s="31"/>
      <c r="AX753" s="33"/>
      <c r="AY753" s="31"/>
      <c r="AZ753" s="33"/>
      <c r="BA753" s="31"/>
      <c r="BB753" s="33"/>
      <c r="BC753" s="31"/>
      <c r="BD753" s="33"/>
      <c r="BE753" s="31"/>
    </row>
    <row r="754" spans="1:57" s="2" customFormat="1" x14ac:dyDescent="0.25">
      <c r="A754" s="10" t="s">
        <v>41</v>
      </c>
      <c r="B754" s="2">
        <v>8</v>
      </c>
      <c r="C754" s="2">
        <v>70</v>
      </c>
      <c r="D754" s="32">
        <v>0.64284829400003196</v>
      </c>
      <c r="E754" s="30">
        <v>0.69976236200000097</v>
      </c>
      <c r="F754" s="32">
        <v>1.12974896499963</v>
      </c>
      <c r="G754" s="30">
        <v>1.1700515249999599</v>
      </c>
      <c r="H754" s="32">
        <v>1.4059958179996099</v>
      </c>
      <c r="I754" s="30">
        <v>1.44396108199998</v>
      </c>
      <c r="J754" s="32">
        <v>1.6474177169998201</v>
      </c>
      <c r="K754" s="30">
        <v>1.7014477739999101</v>
      </c>
      <c r="L754" s="32">
        <v>1.9359111310000101</v>
      </c>
      <c r="M754" s="30">
        <v>1.9844176459996501</v>
      </c>
      <c r="N754" s="32">
        <v>2.2296680350000302</v>
      </c>
      <c r="O754" s="30">
        <v>2.2815669469996398</v>
      </c>
      <c r="P754" s="32">
        <v>2.7383750619997</v>
      </c>
      <c r="Q754" s="30">
        <v>2.7945178309996601</v>
      </c>
      <c r="R754" s="32">
        <v>3.2660367319999701</v>
      </c>
      <c r="S754" s="30">
        <v>3.34364783399996</v>
      </c>
      <c r="T754" s="32"/>
      <c r="U754" s="30"/>
      <c r="V754" s="32"/>
      <c r="W754" s="30"/>
      <c r="X754" s="32"/>
      <c r="Y754" s="30"/>
      <c r="Z754" s="32"/>
      <c r="AA754" s="30"/>
      <c r="AB754" s="32"/>
      <c r="AC754" s="30"/>
      <c r="AD754" s="36">
        <f t="shared" si="190"/>
        <v>2.7007995399999283</v>
      </c>
      <c r="AE754" s="44">
        <f t="shared" si="180"/>
        <v>0.42998660299962899</v>
      </c>
      <c r="AF754" s="44">
        <f t="shared" si="181"/>
        <v>0.23594429299965003</v>
      </c>
      <c r="AG754" s="44">
        <f t="shared" si="182"/>
        <v>0.20345663499984012</v>
      </c>
      <c r="AH754" s="44">
        <f t="shared" si="183"/>
        <v>0.23446335700010001</v>
      </c>
      <c r="AI754" s="44">
        <f t="shared" si="184"/>
        <v>0.2452503890003801</v>
      </c>
      <c r="AJ754" s="44">
        <f t="shared" si="188"/>
        <v>0.45680811500006024</v>
      </c>
      <c r="AK754" s="44">
        <f t="shared" si="189"/>
        <v>0.47151890100031002</v>
      </c>
      <c r="AL754" s="47">
        <f t="shared" si="191"/>
        <v>5.6914067999969009E-2</v>
      </c>
      <c r="AM754" s="47">
        <f t="shared" si="192"/>
        <v>4.0302560000329946E-2</v>
      </c>
      <c r="AN754" s="47">
        <f t="shared" si="193"/>
        <v>3.7965264000370036E-2</v>
      </c>
      <c r="AO754" s="47">
        <f t="shared" si="194"/>
        <v>5.4030057000090004E-2</v>
      </c>
      <c r="AP754" s="47">
        <f t="shared" si="195"/>
        <v>4.8506514999639982E-2</v>
      </c>
      <c r="AQ754" s="47">
        <f t="shared" si="196"/>
        <v>5.1898911999609609E-2</v>
      </c>
      <c r="AR754" s="47">
        <f t="shared" si="185"/>
        <v>5.6142768999960069E-2</v>
      </c>
      <c r="AS754" s="47">
        <f t="shared" si="186"/>
        <v>7.7611101999989884E-2</v>
      </c>
      <c r="AT754" s="47"/>
      <c r="AU754" s="30"/>
      <c r="AV754" s="32"/>
      <c r="AW754" s="30"/>
      <c r="AX754" s="32"/>
      <c r="AY754" s="30"/>
      <c r="AZ754" s="32"/>
      <c r="BA754" s="30"/>
      <c r="BB754" s="32"/>
      <c r="BC754" s="30"/>
      <c r="BD754" s="32"/>
      <c r="BE754" s="30"/>
    </row>
    <row r="755" spans="1:57" s="2" customFormat="1" x14ac:dyDescent="0.25">
      <c r="A755" s="10" t="s">
        <v>41</v>
      </c>
      <c r="B755" s="2">
        <v>8</v>
      </c>
      <c r="C755" s="2">
        <v>71</v>
      </c>
      <c r="D755" s="33">
        <v>4.1414942149999598</v>
      </c>
      <c r="E755" s="31">
        <v>4.1928143760001104</v>
      </c>
      <c r="F755" s="33">
        <v>4.59578207200002</v>
      </c>
      <c r="G755" s="31">
        <v>4.6573105160000496</v>
      </c>
      <c r="H755" s="33">
        <v>4.8236700120000897</v>
      </c>
      <c r="I755" s="31">
        <v>4.8800327779999799</v>
      </c>
      <c r="J755" s="33">
        <v>5.0644161290001604</v>
      </c>
      <c r="K755" s="31">
        <v>5.1134266549997802</v>
      </c>
      <c r="L755" s="33">
        <v>5.3381049589997902</v>
      </c>
      <c r="M755" s="31">
        <v>5.3773246499999896</v>
      </c>
      <c r="N755" s="33">
        <v>5.5827755559998797</v>
      </c>
      <c r="O755" s="31">
        <v>5.6185949350001403</v>
      </c>
      <c r="P755" s="33">
        <v>6.0558877909998001</v>
      </c>
      <c r="Q755" s="31">
        <v>6.1080471189998198</v>
      </c>
      <c r="R755" s="33">
        <v>6.5724283630001903</v>
      </c>
      <c r="S755" s="31">
        <v>6.6138113359997899</v>
      </c>
      <c r="T755" s="33"/>
      <c r="U755" s="31"/>
      <c r="V755" s="33"/>
      <c r="W755" s="31"/>
      <c r="X755" s="33"/>
      <c r="Y755" s="31"/>
      <c r="Z755" s="33"/>
      <c r="AA755" s="31"/>
      <c r="AB755" s="33"/>
      <c r="AC755" s="31"/>
      <c r="AD755" s="36">
        <f t="shared" si="190"/>
        <v>2.47231712099983</v>
      </c>
      <c r="AE755" s="44">
        <f t="shared" si="180"/>
        <v>0.40296769599990956</v>
      </c>
      <c r="AF755" s="44">
        <f t="shared" si="181"/>
        <v>0.16635949600004007</v>
      </c>
      <c r="AG755" s="44">
        <f t="shared" si="182"/>
        <v>0.18438335100018044</v>
      </c>
      <c r="AH755" s="44">
        <f t="shared" si="183"/>
        <v>0.22467830400000999</v>
      </c>
      <c r="AI755" s="44">
        <f t="shared" si="184"/>
        <v>0.20545090599989013</v>
      </c>
      <c r="AJ755" s="44">
        <f t="shared" si="188"/>
        <v>0.43729285599965984</v>
      </c>
      <c r="AK755" s="44">
        <f t="shared" si="189"/>
        <v>0.46438124400037051</v>
      </c>
      <c r="AL755" s="47">
        <f t="shared" si="191"/>
        <v>5.1320161000150577E-2</v>
      </c>
      <c r="AM755" s="47">
        <f t="shared" si="192"/>
        <v>6.1528444000029658E-2</v>
      </c>
      <c r="AN755" s="47">
        <f t="shared" si="193"/>
        <v>5.6362765999890208E-2</v>
      </c>
      <c r="AO755" s="47">
        <f t="shared" si="194"/>
        <v>4.9010525999619858E-2</v>
      </c>
      <c r="AP755" s="47">
        <f t="shared" si="195"/>
        <v>3.9219691000199397E-2</v>
      </c>
      <c r="AQ755" s="47">
        <f t="shared" si="196"/>
        <v>3.5819379000260554E-2</v>
      </c>
      <c r="AR755" s="47">
        <f t="shared" si="185"/>
        <v>5.2159328000019656E-2</v>
      </c>
      <c r="AS755" s="47">
        <f t="shared" si="186"/>
        <v>4.1382972999599588E-2</v>
      </c>
      <c r="AT755" s="47"/>
      <c r="AU755" s="31"/>
      <c r="AV755" s="33"/>
      <c r="AW755" s="31"/>
      <c r="AX755" s="33"/>
      <c r="AY755" s="31"/>
      <c r="AZ755" s="33"/>
      <c r="BA755" s="31"/>
      <c r="BB755" s="33"/>
      <c r="BC755" s="31"/>
      <c r="BD755" s="33"/>
      <c r="BE755" s="31"/>
    </row>
    <row r="756" spans="1:57" s="2" customFormat="1" x14ac:dyDescent="0.25">
      <c r="A756" s="10" t="s">
        <v>41</v>
      </c>
      <c r="B756" s="2">
        <v>8</v>
      </c>
      <c r="C756" s="2">
        <v>72</v>
      </c>
      <c r="D756" s="32">
        <v>0.85777601200015796</v>
      </c>
      <c r="E756" s="30">
        <v>0.92002867500013896</v>
      </c>
      <c r="F756" s="32">
        <v>1.30661262000012</v>
      </c>
      <c r="G756" s="30">
        <v>1.3611336670001</v>
      </c>
      <c r="H756" s="32">
        <v>1.5606345199998899</v>
      </c>
      <c r="I756" s="30">
        <v>1.6140840050002201</v>
      </c>
      <c r="J756" s="32">
        <v>1.77391282200005</v>
      </c>
      <c r="K756" s="30">
        <v>1.8475423610002499</v>
      </c>
      <c r="L756" s="32">
        <v>2.0245626390001199</v>
      </c>
      <c r="M756" s="30">
        <v>2.1060553030001699</v>
      </c>
      <c r="N756" s="32">
        <v>2.2746752160000998</v>
      </c>
      <c r="O756" s="30">
        <v>2.3369137120002899</v>
      </c>
      <c r="P756" s="32">
        <v>2.79812688299989</v>
      </c>
      <c r="Q756" s="30">
        <v>2.85132397100005</v>
      </c>
      <c r="R756" s="32">
        <v>3.3238094349999301</v>
      </c>
      <c r="S756" s="30">
        <v>3.3911392330001</v>
      </c>
      <c r="T756" s="32"/>
      <c r="U756" s="30"/>
      <c r="V756" s="32"/>
      <c r="W756" s="30"/>
      <c r="X756" s="32"/>
      <c r="Y756" s="30"/>
      <c r="Z756" s="32"/>
      <c r="AA756" s="30"/>
      <c r="AB756" s="32"/>
      <c r="AC756" s="30"/>
      <c r="AD756" s="36">
        <f t="shared" si="190"/>
        <v>2.5333632209999419</v>
      </c>
      <c r="AE756" s="44">
        <f t="shared" si="180"/>
        <v>0.38658394499998106</v>
      </c>
      <c r="AF756" s="44">
        <f t="shared" si="181"/>
        <v>0.19950085299978992</v>
      </c>
      <c r="AG756" s="44">
        <f t="shared" si="182"/>
        <v>0.15982881699982987</v>
      </c>
      <c r="AH756" s="44">
        <f t="shared" si="183"/>
        <v>0.17702027799986997</v>
      </c>
      <c r="AI756" s="44">
        <f t="shared" si="184"/>
        <v>0.16861991299992996</v>
      </c>
      <c r="AJ756" s="44">
        <f t="shared" si="188"/>
        <v>0.46121317099960013</v>
      </c>
      <c r="AK756" s="44">
        <f t="shared" si="189"/>
        <v>0.47248546399988012</v>
      </c>
      <c r="AL756" s="47">
        <f t="shared" si="191"/>
        <v>6.2252662999981001E-2</v>
      </c>
      <c r="AM756" s="47">
        <f t="shared" si="192"/>
        <v>5.452104699997995E-2</v>
      </c>
      <c r="AN756" s="47">
        <f t="shared" si="193"/>
        <v>5.3449485000330199E-2</v>
      </c>
      <c r="AO756" s="47">
        <f t="shared" si="194"/>
        <v>7.3629539000199973E-2</v>
      </c>
      <c r="AP756" s="47">
        <f t="shared" si="195"/>
        <v>8.1492664000049952E-2</v>
      </c>
      <c r="AQ756" s="47">
        <f t="shared" si="196"/>
        <v>6.2238496000190047E-2</v>
      </c>
      <c r="AR756" s="47">
        <f t="shared" si="185"/>
        <v>5.3197088000159987E-2</v>
      </c>
      <c r="AS756" s="47">
        <f t="shared" si="186"/>
        <v>6.7329798000169916E-2</v>
      </c>
      <c r="AT756" s="47"/>
      <c r="AU756" s="30"/>
      <c r="AV756" s="32"/>
      <c r="AW756" s="30"/>
      <c r="AX756" s="32"/>
      <c r="AY756" s="30"/>
      <c r="AZ756" s="32"/>
      <c r="BA756" s="30"/>
      <c r="BB756" s="32"/>
      <c r="BC756" s="30"/>
      <c r="BD756" s="32"/>
      <c r="BE756" s="30"/>
    </row>
    <row r="757" spans="1:57" s="2" customFormat="1" x14ac:dyDescent="0.25">
      <c r="A757" s="10" t="s">
        <v>41</v>
      </c>
      <c r="B757" s="2">
        <v>8</v>
      </c>
      <c r="C757" s="2">
        <v>73</v>
      </c>
      <c r="D757" s="33">
        <v>0.86354952800002105</v>
      </c>
      <c r="E757" s="31">
        <v>0.91902505400002998</v>
      </c>
      <c r="F757" s="33">
        <v>1.3347488459999099</v>
      </c>
      <c r="G757" s="31">
        <v>1.37526759999991</v>
      </c>
      <c r="H757" s="33">
        <v>1.5874156939999</v>
      </c>
      <c r="I757" s="31">
        <v>1.6313114800000199</v>
      </c>
      <c r="J757" s="33">
        <v>1.8258061350002199</v>
      </c>
      <c r="K757" s="31">
        <v>1.8707725969998099</v>
      </c>
      <c r="L757" s="33">
        <v>2.0593725640001099</v>
      </c>
      <c r="M757" s="31">
        <v>2.11186220399986</v>
      </c>
      <c r="N757" s="33">
        <v>2.3098025369999902</v>
      </c>
      <c r="O757" s="31">
        <v>2.3610510309999801</v>
      </c>
      <c r="P757" s="33">
        <v>2.8402525900000901</v>
      </c>
      <c r="Q757" s="31">
        <v>2.8989061890001699</v>
      </c>
      <c r="R757" s="33">
        <v>3.3420047750000701</v>
      </c>
      <c r="S757" s="31">
        <v>3.3975384260002102</v>
      </c>
      <c r="T757" s="33"/>
      <c r="U757" s="31"/>
      <c r="V757" s="33"/>
      <c r="W757" s="31"/>
      <c r="X757" s="33"/>
      <c r="Y757" s="31"/>
      <c r="Z757" s="33"/>
      <c r="AA757" s="31"/>
      <c r="AB757" s="33"/>
      <c r="AC757" s="31"/>
      <c r="AD757" s="36">
        <f t="shared" si="190"/>
        <v>2.5339888980001892</v>
      </c>
      <c r="AE757" s="44">
        <f t="shared" si="180"/>
        <v>0.41572379199987997</v>
      </c>
      <c r="AF757" s="44">
        <f t="shared" si="181"/>
        <v>0.21214809399999002</v>
      </c>
      <c r="AG757" s="44">
        <f t="shared" si="182"/>
        <v>0.19449465500020002</v>
      </c>
      <c r="AH757" s="44">
        <f t="shared" si="183"/>
        <v>0.18859996700030002</v>
      </c>
      <c r="AI757" s="44">
        <f t="shared" si="184"/>
        <v>0.19794033300013014</v>
      </c>
      <c r="AJ757" s="44">
        <f t="shared" si="188"/>
        <v>0.47920155900010997</v>
      </c>
      <c r="AK757" s="44">
        <f t="shared" si="189"/>
        <v>0.44309858599990015</v>
      </c>
      <c r="AL757" s="47">
        <f t="shared" si="191"/>
        <v>5.5475526000008935E-2</v>
      </c>
      <c r="AM757" s="47">
        <f t="shared" si="192"/>
        <v>4.0518754000000046E-2</v>
      </c>
      <c r="AN757" s="47">
        <f t="shared" si="193"/>
        <v>4.3895786000119896E-2</v>
      </c>
      <c r="AO757" s="47">
        <f t="shared" si="194"/>
        <v>4.4966461999589979E-2</v>
      </c>
      <c r="AP757" s="47">
        <f t="shared" si="195"/>
        <v>5.2489639999750093E-2</v>
      </c>
      <c r="AQ757" s="47">
        <f t="shared" si="196"/>
        <v>5.1248493999989986E-2</v>
      </c>
      <c r="AR757" s="47">
        <f t="shared" si="185"/>
        <v>5.8653599000079826E-2</v>
      </c>
      <c r="AS757" s="47">
        <f t="shared" si="186"/>
        <v>5.5533651000140072E-2</v>
      </c>
      <c r="AT757" s="47"/>
      <c r="AU757" s="31"/>
      <c r="AV757" s="33"/>
      <c r="AW757" s="31"/>
      <c r="AX757" s="33"/>
      <c r="AY757" s="31"/>
      <c r="AZ757" s="33"/>
      <c r="BA757" s="31"/>
      <c r="BB757" s="33"/>
      <c r="BC757" s="31"/>
      <c r="BD757" s="33"/>
      <c r="BE757" s="31"/>
    </row>
    <row r="758" spans="1:57" s="2" customFormat="1" x14ac:dyDescent="0.25">
      <c r="A758" s="10" t="s">
        <v>41</v>
      </c>
      <c r="B758" s="2">
        <v>8</v>
      </c>
      <c r="C758" s="2">
        <v>74</v>
      </c>
      <c r="D758" s="32">
        <v>0.97996780200037303</v>
      </c>
      <c r="E758" s="30">
        <v>1.02407858800006</v>
      </c>
      <c r="F758" s="32">
        <v>1.4392846710002201</v>
      </c>
      <c r="G758" s="30">
        <v>1.4895638950001699</v>
      </c>
      <c r="H758" s="32">
        <v>1.6840634980003399</v>
      </c>
      <c r="I758" s="30">
        <v>1.73895032600012</v>
      </c>
      <c r="J758" s="32">
        <v>1.93471847</v>
      </c>
      <c r="K758" s="30">
        <v>1.9875270170000401</v>
      </c>
      <c r="L758" s="32">
        <v>2.1988447470002899</v>
      </c>
      <c r="M758" s="30">
        <v>2.2438132410002201</v>
      </c>
      <c r="N758" s="32">
        <v>2.4805813890002302</v>
      </c>
      <c r="O758" s="30">
        <v>2.5349849359999999</v>
      </c>
      <c r="P758" s="32">
        <v>3.0530423320001301</v>
      </c>
      <c r="Q758" s="30">
        <v>3.0984280140000902</v>
      </c>
      <c r="R758" s="32">
        <v>3.5746325920003899</v>
      </c>
      <c r="S758" s="30">
        <v>3.63699379600029</v>
      </c>
      <c r="T758" s="32"/>
      <c r="U758" s="30"/>
      <c r="V758" s="32"/>
      <c r="W758" s="30"/>
      <c r="X758" s="32"/>
      <c r="Y758" s="30"/>
      <c r="Z758" s="32"/>
      <c r="AA758" s="30"/>
      <c r="AB758" s="32"/>
      <c r="AC758" s="30">
        <v>2</v>
      </c>
      <c r="AD758" s="36">
        <f t="shared" si="190"/>
        <v>2.657025993999917</v>
      </c>
      <c r="AE758" s="44">
        <f t="shared" si="180"/>
        <v>0.41520608300016004</v>
      </c>
      <c r="AF758" s="44">
        <f t="shared" si="181"/>
        <v>0.19449960300017</v>
      </c>
      <c r="AG758" s="44">
        <f t="shared" si="182"/>
        <v>0.19576814399987996</v>
      </c>
      <c r="AH758" s="44">
        <f t="shared" si="183"/>
        <v>0.21131773000024978</v>
      </c>
      <c r="AI758" s="44">
        <f t="shared" si="184"/>
        <v>0.23676814800001011</v>
      </c>
      <c r="AJ758" s="44">
        <f>P758-O758</f>
        <v>0.51805739600013023</v>
      </c>
      <c r="AK758" s="44">
        <f>R758-Q758</f>
        <v>0.47620457800029969</v>
      </c>
      <c r="AL758" s="47">
        <f t="shared" si="191"/>
        <v>4.4110785999686986E-2</v>
      </c>
      <c r="AM758" s="47">
        <f t="shared" si="192"/>
        <v>5.0279223999949885E-2</v>
      </c>
      <c r="AN758" s="47">
        <f t="shared" si="193"/>
        <v>5.4886827999780063E-2</v>
      </c>
      <c r="AO758" s="47">
        <f t="shared" si="194"/>
        <v>5.2808547000040118E-2</v>
      </c>
      <c r="AP758" s="47">
        <f t="shared" si="195"/>
        <v>4.4968493999930192E-2</v>
      </c>
      <c r="AQ758" s="47">
        <f t="shared" si="196"/>
        <v>5.4403546999769681E-2</v>
      </c>
      <c r="AR758" s="47">
        <f t="shared" si="185"/>
        <v>4.538568199996007E-2</v>
      </c>
      <c r="AS758" s="47">
        <f t="shared" si="186"/>
        <v>6.2361203999900194E-2</v>
      </c>
      <c r="AT758" s="47"/>
      <c r="AU758" s="30"/>
      <c r="AV758" s="32"/>
      <c r="AW758" s="30"/>
      <c r="AX758" s="32"/>
      <c r="AY758" s="30"/>
      <c r="AZ758" s="32"/>
      <c r="BA758" s="30"/>
      <c r="BB758" s="32"/>
      <c r="BC758" s="30"/>
      <c r="BD758" s="32"/>
      <c r="BE758" s="30"/>
    </row>
    <row r="759" spans="1:57" x14ac:dyDescent="0.25">
      <c r="A759" s="8" t="s">
        <v>42</v>
      </c>
      <c r="B759">
        <v>6</v>
      </c>
      <c r="C759">
        <v>75</v>
      </c>
      <c r="D759" s="33">
        <v>0.87022331600019198</v>
      </c>
      <c r="E759" s="31">
        <v>0.95800525100003098</v>
      </c>
      <c r="F759" s="33">
        <v>1.04969125000025</v>
      </c>
      <c r="G759" s="31">
        <v>1.13028714400024</v>
      </c>
      <c r="H759" s="33">
        <v>1.515063327</v>
      </c>
      <c r="I759" s="31">
        <v>1.59569036700031</v>
      </c>
      <c r="J759" s="33">
        <v>1.6749896979999901</v>
      </c>
      <c r="K759" s="31">
        <v>1.7634734050002401</v>
      </c>
      <c r="L759" s="33">
        <v>2.1154423460002301</v>
      </c>
      <c r="M759" s="31">
        <v>2.2002821460000601</v>
      </c>
      <c r="N759" s="33">
        <v>2.5713745269999801</v>
      </c>
      <c r="O759" s="31">
        <v>2.6596583900000001</v>
      </c>
      <c r="P759" s="33"/>
      <c r="Q759" s="31"/>
      <c r="R759" s="33"/>
      <c r="S759" s="31"/>
      <c r="T759" s="33"/>
      <c r="U759" s="31"/>
      <c r="V759" s="33"/>
      <c r="W759" s="31"/>
      <c r="X759" s="33"/>
      <c r="Y759" s="31"/>
      <c r="Z759" s="33"/>
      <c r="AA759" s="31"/>
      <c r="AB759" s="33"/>
      <c r="AC759" s="31"/>
      <c r="AD759" s="37">
        <f>O759-D759</f>
        <v>1.7894350739998082</v>
      </c>
      <c r="AE759" s="44">
        <f t="shared" si="180"/>
        <v>9.168599900021901E-2</v>
      </c>
      <c r="AF759" s="44">
        <f t="shared" si="181"/>
        <v>0.38477618299976002</v>
      </c>
      <c r="AG759" s="44">
        <f t="shared" si="182"/>
        <v>7.9299330999680118E-2</v>
      </c>
      <c r="AH759" s="44">
        <f t="shared" si="183"/>
        <v>0.35196894099998999</v>
      </c>
      <c r="AI759" s="44">
        <f t="shared" si="184"/>
        <v>0.37109238099992004</v>
      </c>
      <c r="AJ759" s="44">
        <f>R789-Q789</f>
        <v>0.1293362500000601</v>
      </c>
      <c r="AK759" s="31"/>
      <c r="AL759" s="47">
        <f t="shared" si="191"/>
        <v>8.7781934999838995E-2</v>
      </c>
      <c r="AM759" s="47">
        <f t="shared" si="192"/>
        <v>8.0595893999990009E-2</v>
      </c>
      <c r="AN759" s="47">
        <f t="shared" si="193"/>
        <v>8.0627040000309957E-2</v>
      </c>
      <c r="AO759" s="47">
        <f t="shared" si="194"/>
        <v>8.8483707000249989E-2</v>
      </c>
      <c r="AP759" s="47">
        <f t="shared" si="195"/>
        <v>8.4839799999830046E-2</v>
      </c>
      <c r="AQ759" s="47">
        <f t="shared" si="196"/>
        <v>8.8283863000020002E-2</v>
      </c>
      <c r="AR759" s="33"/>
      <c r="AS759" s="31"/>
      <c r="AT759" s="33"/>
      <c r="AU759" s="31"/>
      <c r="AV759" s="33"/>
      <c r="AW759" s="31"/>
      <c r="AX759" s="33"/>
      <c r="AY759" s="31"/>
      <c r="AZ759" s="33"/>
      <c r="BA759" s="31"/>
      <c r="BB759" s="33"/>
      <c r="BC759" s="31"/>
      <c r="BD759" s="33"/>
      <c r="BE759" s="31"/>
    </row>
    <row r="760" spans="1:57" x14ac:dyDescent="0.25">
      <c r="A760" s="8" t="s">
        <v>42</v>
      </c>
      <c r="B760">
        <v>6</v>
      </c>
      <c r="C760">
        <v>76</v>
      </c>
      <c r="D760" s="32">
        <v>0.622515114000179</v>
      </c>
      <c r="E760" s="30">
        <v>0.72218601000031402</v>
      </c>
      <c r="F760" s="32">
        <v>0.79025757900035298</v>
      </c>
      <c r="G760" s="30">
        <v>0.86199357600025905</v>
      </c>
      <c r="H760" s="32">
        <v>1.2059673100002299</v>
      </c>
      <c r="I760" s="30">
        <v>1.26711715800001</v>
      </c>
      <c r="J760" s="32">
        <v>1.36866925100002</v>
      </c>
      <c r="K760" s="30">
        <v>1.4411151960002799</v>
      </c>
      <c r="L760" s="32">
        <v>1.78122153200001</v>
      </c>
      <c r="M760" s="30">
        <v>1.8807480520003901</v>
      </c>
      <c r="N760" s="32">
        <v>2.24736173500014</v>
      </c>
      <c r="O760" s="30">
        <v>2.33820315000002</v>
      </c>
      <c r="P760" s="32"/>
      <c r="Q760" s="30"/>
      <c r="R760" s="32"/>
      <c r="S760" s="30"/>
      <c r="T760" s="32"/>
      <c r="U760" s="30"/>
      <c r="V760" s="32"/>
      <c r="W760" s="30"/>
      <c r="X760" s="32"/>
      <c r="Y760" s="30"/>
      <c r="Z760" s="32"/>
      <c r="AA760" s="30"/>
      <c r="AB760" s="32"/>
      <c r="AC760" s="30"/>
      <c r="AD760" s="37">
        <f t="shared" ref="AD760:AD788" si="197">O760-D760</f>
        <v>1.715688035999841</v>
      </c>
      <c r="AE760" s="44">
        <f t="shared" si="180"/>
        <v>6.8071569000038967E-2</v>
      </c>
      <c r="AF760" s="44">
        <f t="shared" si="181"/>
        <v>0.34397373399997089</v>
      </c>
      <c r="AG760" s="44">
        <f t="shared" si="182"/>
        <v>0.10155209300001</v>
      </c>
      <c r="AH760" s="44">
        <f t="shared" si="183"/>
        <v>0.34010633599973006</v>
      </c>
      <c r="AI760" s="44">
        <f t="shared" si="184"/>
        <v>0.36661368299974995</v>
      </c>
      <c r="AJ760" s="44">
        <f>R790-Q790</f>
        <v>0.10999390600046</v>
      </c>
      <c r="AK760" s="30"/>
      <c r="AL760" s="47">
        <f t="shared" si="191"/>
        <v>9.9670896000135012E-2</v>
      </c>
      <c r="AM760" s="47">
        <f t="shared" si="192"/>
        <v>7.1735996999906071E-2</v>
      </c>
      <c r="AN760" s="47">
        <f t="shared" si="193"/>
        <v>6.1149847999780071E-2</v>
      </c>
      <c r="AO760" s="47">
        <f t="shared" si="194"/>
        <v>7.2445945000259915E-2</v>
      </c>
      <c r="AP760" s="47">
        <f t="shared" si="195"/>
        <v>9.9526520000380092E-2</v>
      </c>
      <c r="AQ760" s="47">
        <f t="shared" si="196"/>
        <v>9.0841414999879966E-2</v>
      </c>
      <c r="AR760" s="32"/>
      <c r="AS760" s="30"/>
      <c r="AT760" s="32"/>
      <c r="AU760" s="30"/>
      <c r="AV760" s="32"/>
      <c r="AW760" s="30"/>
      <c r="AX760" s="32"/>
      <c r="AY760" s="30"/>
      <c r="AZ760" s="32"/>
      <c r="BA760" s="30"/>
      <c r="BB760" s="32"/>
      <c r="BC760" s="30"/>
      <c r="BD760" s="32"/>
      <c r="BE760" s="30"/>
    </row>
    <row r="761" spans="1:57" x14ac:dyDescent="0.25">
      <c r="A761" s="8" t="s">
        <v>42</v>
      </c>
      <c r="B761">
        <v>6</v>
      </c>
      <c r="C761">
        <v>77</v>
      </c>
      <c r="D761" s="33">
        <v>0.68869006900013097</v>
      </c>
      <c r="E761" s="31">
        <v>0.77598023400014404</v>
      </c>
      <c r="F761" s="33">
        <v>0.85961977299984904</v>
      </c>
      <c r="G761" s="31">
        <v>0.95000165700002903</v>
      </c>
      <c r="H761" s="33">
        <v>1.27319788800014</v>
      </c>
      <c r="I761" s="31">
        <v>1.3762224810002399</v>
      </c>
      <c r="J761" s="33">
        <v>1.45222712400027</v>
      </c>
      <c r="K761" s="31">
        <v>1.54987421700025</v>
      </c>
      <c r="L761" s="33">
        <v>1.94967785100016</v>
      </c>
      <c r="M761" s="31">
        <v>2.1126730750001999</v>
      </c>
      <c r="N761" s="33">
        <v>2.4676096729999699</v>
      </c>
      <c r="O761" s="31">
        <v>2.5938641130000999</v>
      </c>
      <c r="P761" s="33"/>
      <c r="Q761" s="31"/>
      <c r="R761" s="33"/>
      <c r="S761" s="31"/>
      <c r="T761" s="33"/>
      <c r="U761" s="31"/>
      <c r="V761" s="33"/>
      <c r="W761" s="31"/>
      <c r="X761" s="33"/>
      <c r="Y761" s="31"/>
      <c r="Z761" s="33"/>
      <c r="AA761" s="31"/>
      <c r="AB761" s="33"/>
      <c r="AC761" s="31"/>
      <c r="AD761" s="37">
        <f t="shared" si="197"/>
        <v>1.9051740439999689</v>
      </c>
      <c r="AE761" s="44">
        <f t="shared" si="180"/>
        <v>8.3639538999704999E-2</v>
      </c>
      <c r="AF761" s="44">
        <f t="shared" si="181"/>
        <v>0.32319623100011097</v>
      </c>
      <c r="AG761" s="44">
        <f t="shared" si="182"/>
        <v>7.600464300003007E-2</v>
      </c>
      <c r="AH761" s="44">
        <f t="shared" si="183"/>
        <v>0.39980363399991004</v>
      </c>
      <c r="AI761" s="44">
        <f t="shared" si="184"/>
        <v>0.35493659799977006</v>
      </c>
      <c r="AJ761" s="44">
        <f>R791-Q791</f>
        <v>0.12177166699985009</v>
      </c>
      <c r="AK761" s="31"/>
      <c r="AL761" s="47">
        <f t="shared" si="191"/>
        <v>8.7290165000013076E-2</v>
      </c>
      <c r="AM761" s="47">
        <f t="shared" si="192"/>
        <v>9.0381884000179991E-2</v>
      </c>
      <c r="AN761" s="47">
        <f t="shared" si="193"/>
        <v>0.10302459300009992</v>
      </c>
      <c r="AO761" s="47">
        <f t="shared" si="194"/>
        <v>9.7647092999979979E-2</v>
      </c>
      <c r="AP761" s="47">
        <f t="shared" si="195"/>
        <v>0.16299522400003985</v>
      </c>
      <c r="AQ761" s="47">
        <f t="shared" si="196"/>
        <v>0.12625444000012997</v>
      </c>
      <c r="AR761" s="33"/>
      <c r="AS761" s="31"/>
      <c r="AT761" s="33"/>
      <c r="AU761" s="31"/>
      <c r="AV761" s="33"/>
      <c r="AW761" s="31"/>
      <c r="AX761" s="33"/>
      <c r="AY761" s="31"/>
      <c r="AZ761" s="33"/>
      <c r="BA761" s="31"/>
      <c r="BB761" s="33"/>
      <c r="BC761" s="31"/>
      <c r="BD761" s="33"/>
      <c r="BE761" s="31"/>
    </row>
    <row r="762" spans="1:57" x14ac:dyDescent="0.25">
      <c r="A762" s="8" t="s">
        <v>42</v>
      </c>
      <c r="B762">
        <v>6</v>
      </c>
      <c r="C762">
        <v>78</v>
      </c>
      <c r="D762" s="32">
        <v>0.52335635400004299</v>
      </c>
      <c r="E762" s="30">
        <v>0.60695349800016596</v>
      </c>
      <c r="F762" s="32">
        <v>0.67194777500026204</v>
      </c>
      <c r="G762" s="30">
        <v>0.76201314900026695</v>
      </c>
      <c r="H762" s="32">
        <v>1.1778330340002801</v>
      </c>
      <c r="I762" s="30">
        <v>1.2626259070002499</v>
      </c>
      <c r="J762" s="32">
        <v>1.3687763339999</v>
      </c>
      <c r="K762" s="30">
        <v>1.4511208740000201</v>
      </c>
      <c r="L762" s="32">
        <v>1.81943309799999</v>
      </c>
      <c r="M762" s="30">
        <v>1.9401802450001899</v>
      </c>
      <c r="N762" s="32">
        <v>2.3174048139999202</v>
      </c>
      <c r="O762" s="30">
        <v>2.4405269100002398</v>
      </c>
      <c r="P762" s="32"/>
      <c r="Q762" s="30"/>
      <c r="R762" s="32"/>
      <c r="S762" s="30"/>
      <c r="T762" s="32"/>
      <c r="U762" s="30"/>
      <c r="V762" s="32"/>
      <c r="W762" s="30"/>
      <c r="X762" s="32"/>
      <c r="Y762" s="30"/>
      <c r="Z762" s="32"/>
      <c r="AA762" s="30"/>
      <c r="AB762" s="32"/>
      <c r="AC762" s="30"/>
      <c r="AD762" s="37">
        <f t="shared" si="197"/>
        <v>1.9171705560001968</v>
      </c>
      <c r="AE762" s="44">
        <f t="shared" si="180"/>
        <v>6.4994277000096079E-2</v>
      </c>
      <c r="AF762" s="44">
        <f t="shared" si="181"/>
        <v>0.4158198850000131</v>
      </c>
      <c r="AG762" s="44">
        <f t="shared" si="182"/>
        <v>0.10615042699965005</v>
      </c>
      <c r="AH762" s="44">
        <f t="shared" si="183"/>
        <v>0.36831222399996988</v>
      </c>
      <c r="AI762" s="44">
        <f t="shared" si="184"/>
        <v>0.37722456899973023</v>
      </c>
      <c r="AJ762" s="44">
        <f>R792-Q792</f>
        <v>0.14580661499895009</v>
      </c>
      <c r="AK762" s="30"/>
      <c r="AL762" s="47">
        <f t="shared" si="191"/>
        <v>8.3597144000122969E-2</v>
      </c>
      <c r="AM762" s="47">
        <f t="shared" si="192"/>
        <v>9.0065374000004916E-2</v>
      </c>
      <c r="AN762" s="47">
        <f t="shared" si="193"/>
        <v>8.4792872999969848E-2</v>
      </c>
      <c r="AO762" s="47">
        <f t="shared" si="194"/>
        <v>8.2344540000120148E-2</v>
      </c>
      <c r="AP762" s="47">
        <f t="shared" si="195"/>
        <v>0.12074714700019995</v>
      </c>
      <c r="AQ762" s="47">
        <f t="shared" si="196"/>
        <v>0.12312209600031965</v>
      </c>
      <c r="AR762" s="32"/>
      <c r="AS762" s="30"/>
      <c r="AT762" s="32"/>
      <c r="AU762" s="30"/>
      <c r="AV762" s="32"/>
      <c r="AW762" s="30"/>
      <c r="AX762" s="32"/>
      <c r="AY762" s="30"/>
      <c r="AZ762" s="32"/>
      <c r="BA762" s="30"/>
      <c r="BB762" s="32"/>
      <c r="BC762" s="30"/>
      <c r="BD762" s="32"/>
      <c r="BE762" s="30"/>
    </row>
    <row r="763" spans="1:57" x14ac:dyDescent="0.25">
      <c r="A763" s="8" t="s">
        <v>42</v>
      </c>
      <c r="B763">
        <v>6</v>
      </c>
      <c r="C763">
        <v>79</v>
      </c>
      <c r="D763" s="33">
        <v>0.52473546899955104</v>
      </c>
      <c r="E763" s="31">
        <v>0.61220370699993498</v>
      </c>
      <c r="F763" s="33">
        <v>0.67003709799973798</v>
      </c>
      <c r="G763" s="31">
        <v>0.77000330599958</v>
      </c>
      <c r="H763" s="33">
        <v>1.0046290059999501</v>
      </c>
      <c r="I763" s="31">
        <v>1.09586198399983</v>
      </c>
      <c r="J763" s="33">
        <v>1.1885423579997201</v>
      </c>
      <c r="K763" s="31">
        <v>1.2918877849997401</v>
      </c>
      <c r="L763" s="33">
        <v>1.67568594799968</v>
      </c>
      <c r="M763" s="31">
        <v>1.79942835599968</v>
      </c>
      <c r="N763" s="33">
        <v>2.1439208379997501</v>
      </c>
      <c r="O763" s="31">
        <v>2.25545631799968</v>
      </c>
      <c r="P763" s="33"/>
      <c r="Q763" s="31"/>
      <c r="R763" s="33"/>
      <c r="S763" s="31"/>
      <c r="T763" s="33"/>
      <c r="U763" s="31"/>
      <c r="V763" s="33"/>
      <c r="W763" s="31"/>
      <c r="X763" s="33"/>
      <c r="Y763" s="31"/>
      <c r="Z763" s="33"/>
      <c r="AA763" s="31"/>
      <c r="AB763" s="33"/>
      <c r="AC763" s="31"/>
      <c r="AD763" s="37">
        <f t="shared" si="197"/>
        <v>1.7307208490001291</v>
      </c>
      <c r="AE763" s="44">
        <f t="shared" si="180"/>
        <v>5.7833390999803003E-2</v>
      </c>
      <c r="AF763" s="44">
        <f t="shared" si="181"/>
        <v>0.23462570000037009</v>
      </c>
      <c r="AG763" s="44">
        <f t="shared" si="182"/>
        <v>9.2680373999890042E-2</v>
      </c>
      <c r="AH763" s="44">
        <f t="shared" si="183"/>
        <v>0.38379816299993985</v>
      </c>
      <c r="AI763" s="44">
        <f t="shared" si="184"/>
        <v>0.3444924820000701</v>
      </c>
      <c r="AJ763" s="44">
        <f>R793-Q793</f>
        <v>0.15946635399996012</v>
      </c>
      <c r="AK763" s="31"/>
      <c r="AL763" s="47">
        <f t="shared" si="191"/>
        <v>8.7468238000383947E-2</v>
      </c>
      <c r="AM763" s="47">
        <f t="shared" si="192"/>
        <v>9.9966207999842016E-2</v>
      </c>
      <c r="AN763" s="47">
        <f t="shared" si="193"/>
        <v>9.1232977999879949E-2</v>
      </c>
      <c r="AO763" s="47">
        <f t="shared" si="194"/>
        <v>0.10334542700002003</v>
      </c>
      <c r="AP763" s="47">
        <f t="shared" si="195"/>
        <v>0.12374240800000003</v>
      </c>
      <c r="AQ763" s="47">
        <f t="shared" si="196"/>
        <v>0.11153547999992997</v>
      </c>
      <c r="AR763" s="33"/>
      <c r="AS763" s="31"/>
      <c r="AT763" s="33"/>
      <c r="AU763" s="31"/>
      <c r="AV763" s="33"/>
      <c r="AW763" s="31"/>
      <c r="AX763" s="33"/>
      <c r="AY763" s="31"/>
      <c r="AZ763" s="33"/>
      <c r="BA763" s="31"/>
      <c r="BB763" s="33"/>
      <c r="BC763" s="31"/>
      <c r="BD763" s="33"/>
      <c r="BE763" s="31"/>
    </row>
    <row r="764" spans="1:57" x14ac:dyDescent="0.25">
      <c r="A764" s="8" t="s">
        <v>42</v>
      </c>
      <c r="B764">
        <v>6</v>
      </c>
      <c r="C764">
        <v>80</v>
      </c>
      <c r="D764" s="32">
        <v>0.56056708699998103</v>
      </c>
      <c r="E764" s="30">
        <v>0.64658391800003301</v>
      </c>
      <c r="F764" s="32">
        <v>0.73883923999983303</v>
      </c>
      <c r="G764" s="30">
        <v>0.82039008099991395</v>
      </c>
      <c r="H764" s="32">
        <v>1.25030929099966</v>
      </c>
      <c r="I764" s="30">
        <v>1.35200081099992</v>
      </c>
      <c r="J764" s="32">
        <v>1.43863769499967</v>
      </c>
      <c r="K764" s="30">
        <v>1.5367352569996899</v>
      </c>
      <c r="L764" s="32">
        <v>1.9233862850001</v>
      </c>
      <c r="M764" s="30">
        <v>2.0175885339999602</v>
      </c>
      <c r="N764" s="32">
        <v>2.47090675599974</v>
      </c>
      <c r="O764" s="30">
        <v>2.5891910909999698</v>
      </c>
      <c r="P764" s="32"/>
      <c r="Q764" s="30"/>
      <c r="R764" s="32"/>
      <c r="S764" s="30"/>
      <c r="T764" s="32"/>
      <c r="U764" s="30"/>
      <c r="V764" s="32"/>
      <c r="W764" s="30"/>
      <c r="X764" s="32"/>
      <c r="Y764" s="30"/>
      <c r="Z764" s="32"/>
      <c r="AA764" s="30"/>
      <c r="AB764" s="32"/>
      <c r="AC764" s="30"/>
      <c r="AD764" s="37">
        <f t="shared" si="197"/>
        <v>2.0286240039999885</v>
      </c>
      <c r="AE764" s="44">
        <f t="shared" si="180"/>
        <v>9.2255321999800022E-2</v>
      </c>
      <c r="AF764" s="44">
        <f t="shared" si="181"/>
        <v>0.42991920999974609</v>
      </c>
      <c r="AG764" s="44">
        <f t="shared" si="182"/>
        <v>8.6636883999750003E-2</v>
      </c>
      <c r="AH764" s="44">
        <f t="shared" si="183"/>
        <v>0.38665102800041007</v>
      </c>
      <c r="AI764" s="44">
        <f t="shared" si="184"/>
        <v>0.45331822199977978</v>
      </c>
      <c r="AJ764" s="44">
        <f>R794-Q794</f>
        <v>0.16132421899964999</v>
      </c>
      <c r="AK764" s="30"/>
      <c r="AL764" s="47">
        <f t="shared" si="191"/>
        <v>8.6016831000051974E-2</v>
      </c>
      <c r="AM764" s="47">
        <f t="shared" si="192"/>
        <v>8.155084100008092E-2</v>
      </c>
      <c r="AN764" s="47">
        <f t="shared" si="193"/>
        <v>0.10169152000025994</v>
      </c>
      <c r="AO764" s="47">
        <f t="shared" si="194"/>
        <v>9.8097562000019956E-2</v>
      </c>
      <c r="AP764" s="47">
        <f t="shared" si="195"/>
        <v>9.4202248999860183E-2</v>
      </c>
      <c r="AQ764" s="47">
        <f t="shared" si="196"/>
        <v>0.11828433500022983</v>
      </c>
      <c r="AR764" s="32"/>
      <c r="AS764" s="30"/>
      <c r="AT764" s="32"/>
      <c r="AU764" s="30"/>
      <c r="AV764" s="32"/>
      <c r="AW764" s="30"/>
      <c r="AX764" s="32"/>
      <c r="AY764" s="30"/>
      <c r="AZ764" s="32"/>
      <c r="BA764" s="30"/>
      <c r="BB764" s="32"/>
      <c r="BC764" s="30"/>
      <c r="BD764" s="32"/>
      <c r="BE764" s="30"/>
    </row>
    <row r="765" spans="1:57" x14ac:dyDescent="0.25">
      <c r="A765" s="8" t="s">
        <v>42</v>
      </c>
      <c r="B765">
        <v>6</v>
      </c>
      <c r="C765">
        <v>81</v>
      </c>
      <c r="D765" s="33">
        <v>0.73752356299973998</v>
      </c>
      <c r="E765" s="31">
        <v>0.84266664699998695</v>
      </c>
      <c r="F765" s="33">
        <v>0.92510384199977103</v>
      </c>
      <c r="G765" s="31">
        <v>1.0069459859996599</v>
      </c>
      <c r="H765" s="33">
        <v>1.34853633199963</v>
      </c>
      <c r="I765" s="31">
        <v>1.4656662919996899</v>
      </c>
      <c r="J765" s="33">
        <v>1.5531740090000301</v>
      </c>
      <c r="K765" s="31">
        <v>1.6402997469999701</v>
      </c>
      <c r="L765" s="33">
        <v>2.1483274019997198</v>
      </c>
      <c r="M765" s="31">
        <v>2.2911081969996299</v>
      </c>
      <c r="N765" s="33">
        <v>2.7113662599999699</v>
      </c>
      <c r="O765" s="31">
        <v>2.8263770009998499</v>
      </c>
      <c r="P765" s="33"/>
      <c r="Q765" s="31"/>
      <c r="R765" s="33"/>
      <c r="S765" s="31"/>
      <c r="T765" s="33"/>
      <c r="U765" s="31"/>
      <c r="V765" s="33"/>
      <c r="W765" s="31"/>
      <c r="X765" s="33"/>
      <c r="Y765" s="31"/>
      <c r="Z765" s="33"/>
      <c r="AA765" s="31"/>
      <c r="AB765" s="33"/>
      <c r="AC765" s="31"/>
      <c r="AD765" s="37">
        <f t="shared" si="197"/>
        <v>2.0888534380001098</v>
      </c>
      <c r="AE765" s="44">
        <f t="shared" si="180"/>
        <v>8.243719499978408E-2</v>
      </c>
      <c r="AF765" s="44">
        <f t="shared" si="181"/>
        <v>0.34159034599997007</v>
      </c>
      <c r="AG765" s="44">
        <f t="shared" si="182"/>
        <v>8.7507717000340213E-2</v>
      </c>
      <c r="AH765" s="44">
        <f t="shared" si="183"/>
        <v>0.50802765499974978</v>
      </c>
      <c r="AI765" s="44">
        <f t="shared" si="184"/>
        <v>0.42025806300034008</v>
      </c>
      <c r="AJ765" s="44">
        <f>R795-Q795</f>
        <v>0.27175364499998977</v>
      </c>
      <c r="AK765" s="31"/>
      <c r="AL765" s="47">
        <f t="shared" si="191"/>
        <v>0.10514308400024697</v>
      </c>
      <c r="AM765" s="47">
        <f t="shared" si="192"/>
        <v>8.1842143999888872E-2</v>
      </c>
      <c r="AN765" s="47">
        <f t="shared" si="193"/>
        <v>0.11712996000005993</v>
      </c>
      <c r="AO765" s="47">
        <f t="shared" si="194"/>
        <v>8.7125737999939945E-2</v>
      </c>
      <c r="AP765" s="47">
        <f t="shared" si="195"/>
        <v>0.14278079499991003</v>
      </c>
      <c r="AQ765" s="47">
        <f t="shared" si="196"/>
        <v>0.11501074099987996</v>
      </c>
      <c r="AR765" s="33"/>
      <c r="AS765" s="31"/>
      <c r="AT765" s="33"/>
      <c r="AU765" s="31"/>
      <c r="AV765" s="33"/>
      <c r="AW765" s="31"/>
      <c r="AX765" s="33"/>
      <c r="AY765" s="31"/>
      <c r="AZ765" s="33"/>
      <c r="BA765" s="31"/>
      <c r="BB765" s="33"/>
      <c r="BC765" s="31"/>
      <c r="BD765" s="33"/>
      <c r="BE765" s="31"/>
    </row>
    <row r="766" spans="1:57" x14ac:dyDescent="0.25">
      <c r="A766" s="8" t="s">
        <v>42</v>
      </c>
      <c r="B766">
        <v>6</v>
      </c>
      <c r="C766">
        <v>82</v>
      </c>
      <c r="D766" s="32">
        <v>0.72883497300017497</v>
      </c>
      <c r="E766" s="30">
        <v>0.80167076099996804</v>
      </c>
      <c r="F766" s="32">
        <v>0.88499139500027002</v>
      </c>
      <c r="G766" s="30">
        <v>0.97943291499996099</v>
      </c>
      <c r="H766" s="32">
        <v>1.39819472699991</v>
      </c>
      <c r="I766" s="30">
        <v>1.4909596319998799</v>
      </c>
      <c r="J766" s="32">
        <v>1.5842155790001</v>
      </c>
      <c r="K766" s="30">
        <v>1.6762921509998701</v>
      </c>
      <c r="L766" s="32">
        <v>2.16746256600026</v>
      </c>
      <c r="M766" s="30">
        <v>2.2698540330002199</v>
      </c>
      <c r="N766" s="32">
        <v>2.6928871479999499</v>
      </c>
      <c r="O766" s="30">
        <v>2.7832100730001899</v>
      </c>
      <c r="P766" s="32"/>
      <c r="Q766" s="30"/>
      <c r="R766" s="32"/>
      <c r="S766" s="30"/>
      <c r="T766" s="32"/>
      <c r="U766" s="30"/>
      <c r="V766" s="32"/>
      <c r="W766" s="30"/>
      <c r="X766" s="32"/>
      <c r="Y766" s="30"/>
      <c r="Z766" s="32"/>
      <c r="AA766" s="30"/>
      <c r="AB766" s="32"/>
      <c r="AC766" s="30"/>
      <c r="AD766" s="37">
        <f t="shared" si="197"/>
        <v>2.0543751000000148</v>
      </c>
      <c r="AE766" s="44">
        <f t="shared" si="180"/>
        <v>8.3320634000301985E-2</v>
      </c>
      <c r="AF766" s="44">
        <f t="shared" si="181"/>
        <v>0.418761811999949</v>
      </c>
      <c r="AG766" s="44">
        <f t="shared" si="182"/>
        <v>9.3255947000220107E-2</v>
      </c>
      <c r="AH766" s="44">
        <f t="shared" si="183"/>
        <v>0.49117041500038994</v>
      </c>
      <c r="AI766" s="44">
        <f t="shared" si="184"/>
        <v>0.42303311499972995</v>
      </c>
      <c r="AJ766" s="44">
        <f>R796-Q796</f>
        <v>0.1961349480006902</v>
      </c>
      <c r="AK766" s="30"/>
      <c r="AL766" s="47">
        <f t="shared" si="191"/>
        <v>7.2835787999793067E-2</v>
      </c>
      <c r="AM766" s="47">
        <f t="shared" si="192"/>
        <v>9.444151999969097E-2</v>
      </c>
      <c r="AN766" s="47">
        <f t="shared" si="193"/>
        <v>9.2764904999969922E-2</v>
      </c>
      <c r="AO766" s="47">
        <f t="shared" si="194"/>
        <v>9.207657199977004E-2</v>
      </c>
      <c r="AP766" s="47">
        <f t="shared" si="195"/>
        <v>0.10239146699995993</v>
      </c>
      <c r="AQ766" s="47">
        <f t="shared" si="196"/>
        <v>9.0322925000239973E-2</v>
      </c>
      <c r="AR766" s="32"/>
      <c r="AS766" s="30"/>
      <c r="AT766" s="32"/>
      <c r="AU766" s="30"/>
      <c r="AV766" s="32"/>
      <c r="AW766" s="30"/>
      <c r="AX766" s="32"/>
      <c r="AY766" s="30"/>
      <c r="AZ766" s="32"/>
      <c r="BA766" s="30"/>
      <c r="BB766" s="32"/>
      <c r="BC766" s="30"/>
      <c r="BD766" s="32"/>
      <c r="BE766" s="30"/>
    </row>
    <row r="767" spans="1:57" x14ac:dyDescent="0.25">
      <c r="A767" s="8" t="s">
        <v>42</v>
      </c>
      <c r="B767">
        <v>6</v>
      </c>
      <c r="C767">
        <v>83</v>
      </c>
      <c r="D767" s="33">
        <v>0.59787605000019495</v>
      </c>
      <c r="E767" s="31">
        <v>0.68860361099996203</v>
      </c>
      <c r="F767" s="33">
        <v>0.75534830500009698</v>
      </c>
      <c r="G767" s="31">
        <v>0.85273138799993797</v>
      </c>
      <c r="H767" s="33">
        <v>1.2694121099998401</v>
      </c>
      <c r="I767" s="31">
        <v>1.3590737819999901</v>
      </c>
      <c r="J767" s="33">
        <v>1.46115400000007</v>
      </c>
      <c r="K767" s="31">
        <v>1.5589870829999199</v>
      </c>
      <c r="L767" s="33">
        <v>1.9951073349998201</v>
      </c>
      <c r="M767" s="31">
        <v>2.1085121380001501</v>
      </c>
      <c r="N767" s="33">
        <v>2.55618379799989</v>
      </c>
      <c r="O767" s="31">
        <v>2.68283724699995</v>
      </c>
      <c r="P767" s="33"/>
      <c r="Q767" s="31"/>
      <c r="R767" s="33"/>
      <c r="S767" s="31"/>
      <c r="T767" s="33"/>
      <c r="U767" s="31"/>
      <c r="V767" s="33"/>
      <c r="W767" s="31"/>
      <c r="X767" s="33"/>
      <c r="Y767" s="31"/>
      <c r="Z767" s="33"/>
      <c r="AA767" s="31"/>
      <c r="AB767" s="33"/>
      <c r="AC767" s="31"/>
      <c r="AD767" s="37">
        <f t="shared" si="197"/>
        <v>2.084961196999755</v>
      </c>
      <c r="AE767" s="44">
        <f t="shared" si="180"/>
        <v>6.6744694000134941E-2</v>
      </c>
      <c r="AF767" s="44">
        <f t="shared" si="181"/>
        <v>0.41668072199990214</v>
      </c>
      <c r="AG767" s="44">
        <f t="shared" si="182"/>
        <v>0.10208021800007994</v>
      </c>
      <c r="AH767" s="44">
        <f t="shared" si="183"/>
        <v>0.43612025199990012</v>
      </c>
      <c r="AI767" s="44">
        <f t="shared" si="184"/>
        <v>0.4476716599997399</v>
      </c>
      <c r="AJ767" s="44">
        <f>R797-Q797</f>
        <v>0.21643921900067986</v>
      </c>
      <c r="AK767" s="31"/>
      <c r="AL767" s="47">
        <f t="shared" si="191"/>
        <v>9.0727560999767087E-2</v>
      </c>
      <c r="AM767" s="47">
        <f t="shared" si="192"/>
        <v>9.7383082999840997E-2</v>
      </c>
      <c r="AN767" s="47">
        <f t="shared" si="193"/>
        <v>8.9661672000149961E-2</v>
      </c>
      <c r="AO767" s="47">
        <f t="shared" si="194"/>
        <v>9.7833082999849941E-2</v>
      </c>
      <c r="AP767" s="47">
        <f t="shared" si="195"/>
        <v>0.11340480300033007</v>
      </c>
      <c r="AQ767" s="47">
        <f t="shared" si="196"/>
        <v>0.12665344900005993</v>
      </c>
      <c r="AR767" s="33"/>
      <c r="AS767" s="31"/>
      <c r="AT767" s="33"/>
      <c r="AU767" s="31"/>
      <c r="AV767" s="33"/>
      <c r="AW767" s="31"/>
      <c r="AX767" s="33"/>
      <c r="AY767" s="31"/>
      <c r="AZ767" s="33"/>
      <c r="BA767" s="31"/>
      <c r="BB767" s="33"/>
      <c r="BC767" s="31"/>
      <c r="BD767" s="33"/>
      <c r="BE767" s="31"/>
    </row>
    <row r="768" spans="1:57" x14ac:dyDescent="0.25">
      <c r="A768" s="8" t="s">
        <v>42</v>
      </c>
      <c r="B768">
        <v>6</v>
      </c>
      <c r="C768">
        <v>84</v>
      </c>
      <c r="D768" s="32">
        <v>0.68667215200002796</v>
      </c>
      <c r="E768" s="30">
        <v>0.77638950400023499</v>
      </c>
      <c r="F768" s="32">
        <v>0.85086128300008501</v>
      </c>
      <c r="G768" s="30">
        <v>0.948465251000016</v>
      </c>
      <c r="H768" s="32">
        <v>1.30824341100014</v>
      </c>
      <c r="I768" s="30">
        <v>1.4111782130003101</v>
      </c>
      <c r="J768" s="32">
        <v>1.4907178050002501</v>
      </c>
      <c r="K768" s="30">
        <v>1.5889937000001699</v>
      </c>
      <c r="L768" s="32">
        <v>2.13213386400002</v>
      </c>
      <c r="M768" s="30">
        <v>2.2612929340002599</v>
      </c>
      <c r="N768" s="32">
        <v>2.7020599570000701</v>
      </c>
      <c r="O768" s="30">
        <v>2.8190030929999899</v>
      </c>
      <c r="P768" s="32"/>
      <c r="Q768" s="30"/>
      <c r="R768" s="32"/>
      <c r="S768" s="30"/>
      <c r="T768" s="32"/>
      <c r="U768" s="30"/>
      <c r="V768" s="32"/>
      <c r="W768" s="30"/>
      <c r="X768" s="32"/>
      <c r="Y768" s="30"/>
      <c r="Z768" s="32"/>
      <c r="AA768" s="30"/>
      <c r="AB768" s="32"/>
      <c r="AC768" s="30"/>
      <c r="AD768" s="37">
        <f t="shared" si="197"/>
        <v>2.132330940999962</v>
      </c>
      <c r="AE768" s="44">
        <f t="shared" si="180"/>
        <v>7.4471778999850025E-2</v>
      </c>
      <c r="AF768" s="44">
        <f t="shared" si="181"/>
        <v>0.35977816000012397</v>
      </c>
      <c r="AG768" s="44">
        <f t="shared" si="182"/>
        <v>7.9539591999939985E-2</v>
      </c>
      <c r="AH768" s="44">
        <f t="shared" si="183"/>
        <v>0.5431401639998501</v>
      </c>
      <c r="AI768" s="44">
        <f t="shared" si="184"/>
        <v>0.44076702299981019</v>
      </c>
      <c r="AJ768" s="44">
        <f>R798-Q798</f>
        <v>0.16295239600002986</v>
      </c>
      <c r="AK768" s="30"/>
      <c r="AL768" s="47">
        <f t="shared" si="191"/>
        <v>8.9717352000207029E-2</v>
      </c>
      <c r="AM768" s="47">
        <f t="shared" si="192"/>
        <v>9.7603967999930985E-2</v>
      </c>
      <c r="AN768" s="47">
        <f t="shared" si="193"/>
        <v>0.10293480200017013</v>
      </c>
      <c r="AO768" s="47">
        <f t="shared" si="194"/>
        <v>9.8275894999919844E-2</v>
      </c>
      <c r="AP768" s="47">
        <f t="shared" si="195"/>
        <v>0.12915907000023985</v>
      </c>
      <c r="AQ768" s="47">
        <f t="shared" si="196"/>
        <v>0.11694313599991979</v>
      </c>
      <c r="AR768" s="32"/>
      <c r="AS768" s="30"/>
      <c r="AT768" s="32"/>
      <c r="AU768" s="30"/>
      <c r="AV768" s="32"/>
      <c r="AW768" s="30"/>
      <c r="AX768" s="32"/>
      <c r="AY768" s="30"/>
      <c r="AZ768" s="32"/>
      <c r="BA768" s="30"/>
      <c r="BB768" s="32"/>
      <c r="BC768" s="30"/>
      <c r="BD768" s="32"/>
      <c r="BE768" s="30"/>
    </row>
    <row r="769" spans="1:57" x14ac:dyDescent="0.25">
      <c r="A769" s="8" t="s">
        <v>42</v>
      </c>
      <c r="B769">
        <v>6</v>
      </c>
      <c r="C769">
        <v>85</v>
      </c>
      <c r="D769" s="33">
        <v>1.03283541500013</v>
      </c>
      <c r="E769" s="31">
        <v>1.13988485299978</v>
      </c>
      <c r="F769" s="33">
        <v>1.21437293400003</v>
      </c>
      <c r="G769" s="31">
        <v>1.29369242099983</v>
      </c>
      <c r="H769" s="33">
        <v>1.6968820960000801</v>
      </c>
      <c r="I769" s="31">
        <v>1.7916717409998399</v>
      </c>
      <c r="J769" s="33">
        <v>1.8910183130001299</v>
      </c>
      <c r="K769" s="31">
        <v>1.9657303519998</v>
      </c>
      <c r="L769" s="33">
        <v>2.5086496260000701</v>
      </c>
      <c r="M769" s="31">
        <v>2.61348744799988</v>
      </c>
      <c r="N769" s="33">
        <v>3.0695332750001398</v>
      </c>
      <c r="O769" s="31">
        <v>3.1705554720001601</v>
      </c>
      <c r="P769" s="33"/>
      <c r="Q769" s="31"/>
      <c r="R769" s="33"/>
      <c r="S769" s="31"/>
      <c r="T769" s="33"/>
      <c r="U769" s="31"/>
      <c r="V769" s="33"/>
      <c r="W769" s="31"/>
      <c r="X769" s="33"/>
      <c r="Y769" s="31"/>
      <c r="Z769" s="33"/>
      <c r="AA769" s="31"/>
      <c r="AB769" s="33"/>
      <c r="AC769" s="31"/>
      <c r="AD769" s="37">
        <f t="shared" si="197"/>
        <v>2.1377200570000303</v>
      </c>
      <c r="AE769" s="44">
        <f t="shared" si="180"/>
        <v>7.448808100024995E-2</v>
      </c>
      <c r="AF769" s="44">
        <f t="shared" si="181"/>
        <v>0.40318967500025016</v>
      </c>
      <c r="AG769" s="44">
        <f t="shared" si="182"/>
        <v>9.9346572000289957E-2</v>
      </c>
      <c r="AH769" s="44">
        <f t="shared" si="183"/>
        <v>0.54291927400027018</v>
      </c>
      <c r="AI769" s="44">
        <f t="shared" si="184"/>
        <v>0.45604582700025986</v>
      </c>
      <c r="AJ769" s="44">
        <f>R799-Q799</f>
        <v>0.19295828100076018</v>
      </c>
      <c r="AK769" s="31"/>
      <c r="AL769" s="47">
        <f t="shared" si="191"/>
        <v>0.10704943799965005</v>
      </c>
      <c r="AM769" s="47">
        <f t="shared" si="192"/>
        <v>7.931948699979996E-2</v>
      </c>
      <c r="AN769" s="47">
        <f t="shared" si="193"/>
        <v>9.4789644999759837E-2</v>
      </c>
      <c r="AO769" s="47">
        <f t="shared" si="194"/>
        <v>7.471203899967005E-2</v>
      </c>
      <c r="AP769" s="47">
        <f t="shared" si="195"/>
        <v>0.10483782199980984</v>
      </c>
      <c r="AQ769" s="47">
        <f t="shared" si="196"/>
        <v>0.10102219700002024</v>
      </c>
      <c r="AR769" s="33"/>
      <c r="AS769" s="31"/>
      <c r="AT769" s="33"/>
      <c r="AU769" s="31"/>
      <c r="AV769" s="33"/>
      <c r="AW769" s="31"/>
      <c r="AX769" s="33"/>
      <c r="AY769" s="31"/>
      <c r="AZ769" s="33"/>
      <c r="BA769" s="31"/>
      <c r="BB769" s="33"/>
      <c r="BC769" s="31"/>
      <c r="BD769" s="33"/>
      <c r="BE769" s="31"/>
    </row>
    <row r="770" spans="1:57" x14ac:dyDescent="0.25">
      <c r="A770" s="8" t="s">
        <v>42</v>
      </c>
      <c r="B770">
        <v>6</v>
      </c>
      <c r="C770">
        <v>86</v>
      </c>
      <c r="D770" s="32">
        <v>0.68214792500020804</v>
      </c>
      <c r="E770" s="30">
        <v>0.76078761999997302</v>
      </c>
      <c r="F770" s="32">
        <v>0.85235919200022103</v>
      </c>
      <c r="G770" s="30">
        <v>0.94331784699988896</v>
      </c>
      <c r="H770" s="32">
        <v>1.3328156980001</v>
      </c>
      <c r="I770" s="30">
        <v>1.4140085190001599</v>
      </c>
      <c r="J770" s="32">
        <v>1.5141574869999199</v>
      </c>
      <c r="K770" s="30">
        <v>1.6125159349999101</v>
      </c>
      <c r="L770" s="32">
        <v>2.1281472880000298</v>
      </c>
      <c r="M770" s="30">
        <v>2.2669190209999202</v>
      </c>
      <c r="N770" s="32">
        <v>2.7269315660000699</v>
      </c>
      <c r="O770" s="30">
        <v>2.8492348079998902</v>
      </c>
      <c r="P770" s="32"/>
      <c r="Q770" s="30"/>
      <c r="R770" s="32"/>
      <c r="S770" s="30"/>
      <c r="T770" s="32"/>
      <c r="U770" s="30"/>
      <c r="V770" s="32"/>
      <c r="W770" s="30"/>
      <c r="X770" s="32"/>
      <c r="Y770" s="30"/>
      <c r="Z770" s="32"/>
      <c r="AA770" s="30"/>
      <c r="AB770" s="32"/>
      <c r="AC770" s="30"/>
      <c r="AD770" s="37">
        <f t="shared" si="197"/>
        <v>2.1670868829996821</v>
      </c>
      <c r="AE770" s="44">
        <f t="shared" si="180"/>
        <v>9.1571572000248014E-2</v>
      </c>
      <c r="AF770" s="44">
        <f t="shared" si="181"/>
        <v>0.38949785100021106</v>
      </c>
      <c r="AG770" s="44">
        <f t="shared" si="182"/>
        <v>0.10014896799976003</v>
      </c>
      <c r="AH770" s="44">
        <f t="shared" si="183"/>
        <v>0.51563135300011975</v>
      </c>
      <c r="AI770" s="44">
        <f t="shared" si="184"/>
        <v>0.46001254500014976</v>
      </c>
      <c r="AJ770" s="44">
        <f>R800-Q800</f>
        <v>0.20338531200104981</v>
      </c>
      <c r="AK770" s="30"/>
      <c r="AL770" s="47">
        <f t="shared" si="191"/>
        <v>7.8639694999764975E-2</v>
      </c>
      <c r="AM770" s="47">
        <f t="shared" si="192"/>
        <v>9.0958654999667932E-2</v>
      </c>
      <c r="AN770" s="47">
        <f t="shared" si="193"/>
        <v>8.1192821000059867E-2</v>
      </c>
      <c r="AO770" s="47">
        <f t="shared" si="194"/>
        <v>9.8358447999990162E-2</v>
      </c>
      <c r="AP770" s="47">
        <f t="shared" si="195"/>
        <v>0.13877173299989032</v>
      </c>
      <c r="AQ770" s="47">
        <f t="shared" si="196"/>
        <v>0.12230324199982023</v>
      </c>
      <c r="AR770" s="32"/>
      <c r="AS770" s="30"/>
      <c r="AT770" s="32"/>
      <c r="AU770" s="30"/>
      <c r="AV770" s="32"/>
      <c r="AW770" s="30"/>
      <c r="AX770" s="32"/>
      <c r="AY770" s="30"/>
      <c r="AZ770" s="32"/>
      <c r="BA770" s="30"/>
      <c r="BB770" s="32"/>
      <c r="BC770" s="30"/>
      <c r="BD770" s="32"/>
      <c r="BE770" s="30"/>
    </row>
    <row r="771" spans="1:57" x14ac:dyDescent="0.25">
      <c r="A771" s="8" t="s">
        <v>42</v>
      </c>
      <c r="B771">
        <v>6</v>
      </c>
      <c r="C771">
        <v>87</v>
      </c>
      <c r="D771" s="33">
        <v>0.732768511000358</v>
      </c>
      <c r="E771" s="31">
        <v>0.82813315500015905</v>
      </c>
      <c r="F771" s="33">
        <v>0.91148774700013702</v>
      </c>
      <c r="G771" s="31">
        <v>1.00276848600015</v>
      </c>
      <c r="H771" s="33">
        <v>1.43052238200016</v>
      </c>
      <c r="I771" s="31">
        <v>1.5248785900002899</v>
      </c>
      <c r="J771" s="33">
        <v>1.63351198600003</v>
      </c>
      <c r="K771" s="31">
        <v>1.73124433900011</v>
      </c>
      <c r="L771" s="33">
        <v>2.2776293950000701</v>
      </c>
      <c r="M771" s="31">
        <v>2.3788804450000498</v>
      </c>
      <c r="N771" s="33">
        <v>2.9214919579999301</v>
      </c>
      <c r="O771" s="31">
        <v>3.0246973850002998</v>
      </c>
      <c r="P771" s="33"/>
      <c r="Q771" s="31"/>
      <c r="R771" s="33"/>
      <c r="S771" s="31"/>
      <c r="T771" s="33"/>
      <c r="U771" s="31"/>
      <c r="V771" s="33"/>
      <c r="W771" s="31"/>
      <c r="X771" s="33"/>
      <c r="Y771" s="31"/>
      <c r="Z771" s="33"/>
      <c r="AA771" s="31"/>
      <c r="AB771" s="33"/>
      <c r="AC771" s="31"/>
      <c r="AD771" s="37">
        <f t="shared" si="197"/>
        <v>2.2919288739999417</v>
      </c>
      <c r="AE771" s="44">
        <f t="shared" ref="AE771:AE834" si="198">F771-E771</f>
        <v>8.3354591999977967E-2</v>
      </c>
      <c r="AF771" s="44">
        <f t="shared" ref="AF771:AF834" si="199">H771-G771</f>
        <v>0.42775389600001001</v>
      </c>
      <c r="AG771" s="44">
        <f t="shared" ref="AG771:AG834" si="200">J771-I771</f>
        <v>0.10863339599974009</v>
      </c>
      <c r="AH771" s="44">
        <f t="shared" ref="AH771:AH834" si="201">L771-K771</f>
        <v>0.54638505599996012</v>
      </c>
      <c r="AI771" s="44">
        <f t="shared" ref="AI771:AI834" si="202">N771-M771</f>
        <v>0.54261151299988031</v>
      </c>
      <c r="AJ771" s="44">
        <f>R801-Q801</f>
        <v>0.17702291700152006</v>
      </c>
      <c r="AK771" s="31"/>
      <c r="AL771" s="47">
        <f t="shared" si="191"/>
        <v>9.5364643999801046E-2</v>
      </c>
      <c r="AM771" s="47">
        <f t="shared" si="192"/>
        <v>9.1280739000012989E-2</v>
      </c>
      <c r="AN771" s="47">
        <f t="shared" si="193"/>
        <v>9.4356208000129893E-2</v>
      </c>
      <c r="AO771" s="47">
        <f t="shared" si="194"/>
        <v>9.7732353000079986E-2</v>
      </c>
      <c r="AP771" s="47">
        <f t="shared" si="195"/>
        <v>0.10125104999997969</v>
      </c>
      <c r="AQ771" s="47">
        <f t="shared" si="196"/>
        <v>0.10320542700036972</v>
      </c>
      <c r="AR771" s="33"/>
      <c r="AS771" s="31"/>
      <c r="AT771" s="33"/>
      <c r="AU771" s="31"/>
      <c r="AV771" s="33"/>
      <c r="AW771" s="31"/>
      <c r="AX771" s="33"/>
      <c r="AY771" s="31"/>
      <c r="AZ771" s="33"/>
      <c r="BA771" s="31"/>
      <c r="BB771" s="33"/>
      <c r="BC771" s="31"/>
      <c r="BD771" s="33"/>
      <c r="BE771" s="31"/>
    </row>
    <row r="772" spans="1:57" x14ac:dyDescent="0.25">
      <c r="A772" s="8" t="s">
        <v>42</v>
      </c>
      <c r="B772">
        <v>6</v>
      </c>
      <c r="C772">
        <v>88</v>
      </c>
      <c r="D772" s="32">
        <v>0.74356345899968801</v>
      </c>
      <c r="E772" s="30">
        <v>0.84769987499976196</v>
      </c>
      <c r="F772" s="32">
        <v>0.92476029999988896</v>
      </c>
      <c r="G772" s="30">
        <v>1.0053630679999499</v>
      </c>
      <c r="H772" s="32">
        <v>1.43306607999966</v>
      </c>
      <c r="I772" s="30">
        <v>1.5204729110000601</v>
      </c>
      <c r="J772" s="32">
        <v>1.62026995199994</v>
      </c>
      <c r="K772" s="30">
        <v>1.7025389189998299</v>
      </c>
      <c r="L772" s="32">
        <v>2.2524910049996798</v>
      </c>
      <c r="M772" s="30">
        <v>2.3667825269999399</v>
      </c>
      <c r="N772" s="32">
        <v>2.8335373129998498</v>
      </c>
      <c r="O772" s="30">
        <v>2.9378644059997798</v>
      </c>
      <c r="P772" s="32"/>
      <c r="Q772" s="30"/>
      <c r="R772" s="32"/>
      <c r="S772" s="30"/>
      <c r="T772" s="32"/>
      <c r="U772" s="30"/>
      <c r="V772" s="32"/>
      <c r="W772" s="30"/>
      <c r="X772" s="32"/>
      <c r="Y772" s="30"/>
      <c r="Z772" s="32"/>
      <c r="AA772" s="30"/>
      <c r="AB772" s="32"/>
      <c r="AC772" s="30"/>
      <c r="AD772" s="37">
        <f t="shared" si="197"/>
        <v>2.1943009470000918</v>
      </c>
      <c r="AE772" s="44">
        <f t="shared" si="198"/>
        <v>7.7060425000126997E-2</v>
      </c>
      <c r="AF772" s="44">
        <f t="shared" si="199"/>
        <v>0.42770301199971006</v>
      </c>
      <c r="AG772" s="44">
        <f t="shared" si="200"/>
        <v>9.9797040999879849E-2</v>
      </c>
      <c r="AH772" s="44">
        <f t="shared" si="201"/>
        <v>0.5499520859998499</v>
      </c>
      <c r="AI772" s="44">
        <f t="shared" si="202"/>
        <v>0.46675478599990994</v>
      </c>
      <c r="AJ772" s="44">
        <f>R802-Q802</f>
        <v>0.17571036499976</v>
      </c>
      <c r="AK772" s="30"/>
      <c r="AL772" s="47">
        <f t="shared" si="191"/>
        <v>0.10413641600007395</v>
      </c>
      <c r="AM772" s="47">
        <f t="shared" si="192"/>
        <v>8.0602768000060943E-2</v>
      </c>
      <c r="AN772" s="47">
        <f t="shared" si="193"/>
        <v>8.7406831000400143E-2</v>
      </c>
      <c r="AO772" s="47">
        <f t="shared" si="194"/>
        <v>8.2268966999889948E-2</v>
      </c>
      <c r="AP772" s="47">
        <f t="shared" si="195"/>
        <v>0.11429152200026005</v>
      </c>
      <c r="AQ772" s="47">
        <f t="shared" si="196"/>
        <v>0.10432709299993004</v>
      </c>
      <c r="AR772" s="32"/>
      <c r="AS772" s="30"/>
      <c r="AT772" s="32"/>
      <c r="AU772" s="30"/>
      <c r="AV772" s="32"/>
      <c r="AW772" s="30"/>
      <c r="AX772" s="32"/>
      <c r="AY772" s="30"/>
      <c r="AZ772" s="32"/>
      <c r="BA772" s="30"/>
      <c r="BB772" s="32"/>
      <c r="BC772" s="30"/>
      <c r="BD772" s="32"/>
      <c r="BE772" s="30"/>
    </row>
    <row r="773" spans="1:57" x14ac:dyDescent="0.25">
      <c r="A773" s="8" t="s">
        <v>42</v>
      </c>
      <c r="B773">
        <v>6</v>
      </c>
      <c r="C773">
        <v>89</v>
      </c>
      <c r="D773" s="33">
        <v>0.62856459400018105</v>
      </c>
      <c r="E773" s="31">
        <v>0.69135319399993</v>
      </c>
      <c r="F773" s="33">
        <v>0.79164768300006405</v>
      </c>
      <c r="G773" s="31">
        <v>0.88168743200003497</v>
      </c>
      <c r="H773" s="33">
        <v>1.29357659600009</v>
      </c>
      <c r="I773" s="31">
        <v>1.38744394100012</v>
      </c>
      <c r="J773" s="33">
        <v>1.4806436899998501</v>
      </c>
      <c r="K773" s="31">
        <v>1.5607797910001799</v>
      </c>
      <c r="L773" s="33">
        <v>2.07247577899988</v>
      </c>
      <c r="M773" s="31">
        <v>2.1858023009999599</v>
      </c>
      <c r="N773" s="33">
        <v>2.7291219909998201</v>
      </c>
      <c r="O773" s="31">
        <v>2.8253929379998199</v>
      </c>
      <c r="P773" s="33"/>
      <c r="Q773" s="31"/>
      <c r="R773" s="33"/>
      <c r="S773" s="31"/>
      <c r="T773" s="33"/>
      <c r="U773" s="31"/>
      <c r="V773" s="33"/>
      <c r="W773" s="31"/>
      <c r="X773" s="33"/>
      <c r="Y773" s="31"/>
      <c r="Z773" s="33"/>
      <c r="AA773" s="31"/>
      <c r="AB773" s="33"/>
      <c r="AC773" s="31"/>
      <c r="AD773" s="37">
        <f t="shared" si="197"/>
        <v>2.196828343999639</v>
      </c>
      <c r="AE773" s="44">
        <f t="shared" si="198"/>
        <v>0.10029448900013405</v>
      </c>
      <c r="AF773" s="44">
        <f t="shared" si="199"/>
        <v>0.41188916400005504</v>
      </c>
      <c r="AG773" s="44">
        <f t="shared" si="200"/>
        <v>9.3199748999730048E-2</v>
      </c>
      <c r="AH773" s="44">
        <f t="shared" si="201"/>
        <v>0.51169598799970006</v>
      </c>
      <c r="AI773" s="44">
        <f t="shared" si="202"/>
        <v>0.54331968999986024</v>
      </c>
      <c r="AJ773" s="44">
        <f>R803-Q803</f>
        <v>0.19379187500089001</v>
      </c>
      <c r="AK773" s="31"/>
      <c r="AL773" s="47">
        <f t="shared" si="191"/>
        <v>6.2788599999748951E-2</v>
      </c>
      <c r="AM773" s="47">
        <f t="shared" si="192"/>
        <v>9.0039748999970914E-2</v>
      </c>
      <c r="AN773" s="47">
        <f t="shared" si="193"/>
        <v>9.3867345000030022E-2</v>
      </c>
      <c r="AO773" s="47">
        <f t="shared" si="194"/>
        <v>8.0136101000329862E-2</v>
      </c>
      <c r="AP773" s="47">
        <f t="shared" si="195"/>
        <v>0.11332652200007987</v>
      </c>
      <c r="AQ773" s="47">
        <f t="shared" si="196"/>
        <v>9.6270946999999829E-2</v>
      </c>
      <c r="AR773" s="33"/>
      <c r="AS773" s="31"/>
      <c r="AT773" s="33"/>
      <c r="AU773" s="31"/>
      <c r="AV773" s="33"/>
      <c r="AW773" s="31"/>
      <c r="AX773" s="33"/>
      <c r="AY773" s="31"/>
      <c r="AZ773" s="33"/>
      <c r="BA773" s="31"/>
      <c r="BB773" s="33"/>
      <c r="BC773" s="31"/>
      <c r="BD773" s="33"/>
      <c r="BE773" s="31"/>
    </row>
    <row r="774" spans="1:57" s="2" customFormat="1" x14ac:dyDescent="0.25">
      <c r="A774" s="10" t="s">
        <v>42</v>
      </c>
      <c r="B774" s="2">
        <v>6</v>
      </c>
      <c r="C774" s="2">
        <v>90</v>
      </c>
      <c r="D774" s="32">
        <v>9.8065593109999991</v>
      </c>
      <c r="E774" s="30">
        <v>9.8878405169998498</v>
      </c>
      <c r="F774" s="32">
        <v>9.9727327649998099</v>
      </c>
      <c r="G774" s="30">
        <v>10.0457614699998</v>
      </c>
      <c r="H774" s="32">
        <v>10.543578551999801</v>
      </c>
      <c r="I774" s="30">
        <v>10.635413819999901</v>
      </c>
      <c r="J774" s="32">
        <v>10.710434296999599</v>
      </c>
      <c r="K774" s="30">
        <v>10.791824616999699</v>
      </c>
      <c r="L774" s="32">
        <v>11.2069678349998</v>
      </c>
      <c r="M774" s="30">
        <v>11.307287167999601</v>
      </c>
      <c r="N774" s="32">
        <v>11.7670745579998</v>
      </c>
      <c r="O774" s="30">
        <v>11.847641544999901</v>
      </c>
      <c r="P774" s="32"/>
      <c r="Q774" s="30"/>
      <c r="R774" s="32"/>
      <c r="S774" s="30"/>
      <c r="T774" s="32"/>
      <c r="U774" s="30"/>
      <c r="V774" s="32"/>
      <c r="W774" s="30"/>
      <c r="X774" s="32"/>
      <c r="Y774" s="30"/>
      <c r="Z774" s="32"/>
      <c r="AA774" s="30"/>
      <c r="AB774" s="32"/>
      <c r="AC774" s="30"/>
      <c r="AD774" s="37">
        <f t="shared" si="197"/>
        <v>2.0410822339999015</v>
      </c>
      <c r="AE774" s="44">
        <f t="shared" si="198"/>
        <v>8.4892247999960091E-2</v>
      </c>
      <c r="AF774" s="44">
        <f t="shared" si="199"/>
        <v>0.49781708200000097</v>
      </c>
      <c r="AG774" s="44">
        <f t="shared" si="200"/>
        <v>7.5020476999698715E-2</v>
      </c>
      <c r="AH774" s="44">
        <f t="shared" si="201"/>
        <v>0.41514321800010023</v>
      </c>
      <c r="AI774" s="44">
        <f t="shared" si="202"/>
        <v>0.45978739000019964</v>
      </c>
      <c r="AJ774" s="44">
        <f>R804-Q804</f>
        <v>0.24594760400029969</v>
      </c>
      <c r="AK774" s="30"/>
      <c r="AL774" s="47">
        <f t="shared" si="191"/>
        <v>8.128120599985067E-2</v>
      </c>
      <c r="AM774" s="47">
        <f t="shared" si="192"/>
        <v>7.3028704999989813E-2</v>
      </c>
      <c r="AN774" s="47">
        <f t="shared" si="193"/>
        <v>9.1835268000100001E-2</v>
      </c>
      <c r="AO774" s="47">
        <f t="shared" si="194"/>
        <v>8.1390320000100047E-2</v>
      </c>
      <c r="AP774" s="47">
        <f t="shared" si="195"/>
        <v>0.10031933299980089</v>
      </c>
      <c r="AQ774" s="47">
        <f t="shared" si="196"/>
        <v>8.0566987000100454E-2</v>
      </c>
      <c r="AR774" s="32"/>
      <c r="AS774" s="30"/>
      <c r="AT774" s="32"/>
      <c r="AU774" s="30"/>
      <c r="AV774" s="32"/>
      <c r="AW774" s="30"/>
      <c r="AX774" s="32"/>
      <c r="AY774" s="30"/>
      <c r="AZ774" s="32"/>
      <c r="BA774" s="30"/>
      <c r="BB774" s="32"/>
      <c r="BC774" s="30"/>
      <c r="BD774" s="32"/>
      <c r="BE774" s="30"/>
    </row>
    <row r="775" spans="1:57" s="2" customFormat="1" x14ac:dyDescent="0.25">
      <c r="A775" s="10" t="s">
        <v>42</v>
      </c>
      <c r="B775" s="2">
        <v>6</v>
      </c>
      <c r="C775" s="2">
        <v>91</v>
      </c>
      <c r="D775" s="33">
        <v>0.96429014800014501</v>
      </c>
      <c r="E775" s="31">
        <v>1.09548182700018</v>
      </c>
      <c r="F775" s="33">
        <v>1.12783292400035</v>
      </c>
      <c r="G775" s="31">
        <v>1.2240040280002999</v>
      </c>
      <c r="H775" s="33">
        <v>1.67389427600028</v>
      </c>
      <c r="I775" s="31">
        <v>1.7746417390003399</v>
      </c>
      <c r="J775" s="33">
        <v>1.88724846900004</v>
      </c>
      <c r="K775" s="31">
        <v>1.96447144500007</v>
      </c>
      <c r="L775" s="33">
        <v>2.4996650400003002</v>
      </c>
      <c r="M775" s="31">
        <v>2.6149354680001098</v>
      </c>
      <c r="N775" s="33">
        <v>3.04686806400013</v>
      </c>
      <c r="O775" s="31">
        <v>3.1513305220000798</v>
      </c>
      <c r="P775" s="33"/>
      <c r="Q775" s="31"/>
      <c r="R775" s="33"/>
      <c r="S775" s="31"/>
      <c r="T775" s="33"/>
      <c r="U775" s="31"/>
      <c r="V775" s="33"/>
      <c r="W775" s="31"/>
      <c r="X775" s="33"/>
      <c r="Y775" s="31"/>
      <c r="Z775" s="33"/>
      <c r="AA775" s="31"/>
      <c r="AB775" s="33"/>
      <c r="AC775" s="31"/>
      <c r="AD775" s="37">
        <f t="shared" si="197"/>
        <v>2.1870403739999347</v>
      </c>
      <c r="AE775" s="44">
        <f t="shared" si="198"/>
        <v>3.2351097000169915E-2</v>
      </c>
      <c r="AF775" s="44">
        <f t="shared" si="199"/>
        <v>0.44989024799998001</v>
      </c>
      <c r="AG775" s="44">
        <f t="shared" si="200"/>
        <v>0.11260672999970001</v>
      </c>
      <c r="AH775" s="44">
        <f t="shared" si="201"/>
        <v>0.53519359500023023</v>
      </c>
      <c r="AI775" s="44">
        <f t="shared" si="202"/>
        <v>0.43193259600002021</v>
      </c>
      <c r="AJ775" s="44">
        <f>R805-Q805</f>
        <v>0.10227864599982994</v>
      </c>
      <c r="AK775" s="31"/>
      <c r="AL775" s="47">
        <f t="shared" si="191"/>
        <v>0.13119167900003503</v>
      </c>
      <c r="AM775" s="47">
        <f t="shared" si="192"/>
        <v>9.6171103999949992E-2</v>
      </c>
      <c r="AN775" s="47">
        <f t="shared" si="193"/>
        <v>0.10074746300005999</v>
      </c>
      <c r="AO775" s="47">
        <f t="shared" si="194"/>
        <v>7.722297600003003E-2</v>
      </c>
      <c r="AP775" s="47">
        <f t="shared" si="195"/>
        <v>0.11527042799980958</v>
      </c>
      <c r="AQ775" s="47">
        <f t="shared" si="196"/>
        <v>0.1044624579999498</v>
      </c>
      <c r="AR775" s="33"/>
      <c r="AS775" s="31"/>
      <c r="AT775" s="33"/>
      <c r="AU775" s="31"/>
      <c r="AV775" s="33"/>
      <c r="AW775" s="31"/>
      <c r="AX775" s="33"/>
      <c r="AY775" s="31"/>
      <c r="AZ775" s="33"/>
      <c r="BA775" s="31"/>
      <c r="BB775" s="33"/>
      <c r="BC775" s="31"/>
      <c r="BD775" s="33"/>
      <c r="BE775" s="31"/>
    </row>
    <row r="776" spans="1:57" s="2" customFormat="1" x14ac:dyDescent="0.25">
      <c r="A776" s="10" t="s">
        <v>42</v>
      </c>
      <c r="B776" s="2">
        <v>6</v>
      </c>
      <c r="C776" s="2">
        <v>92</v>
      </c>
      <c r="D776" s="32">
        <v>0.56245266099995195</v>
      </c>
      <c r="E776" s="30">
        <v>0.64430782499994099</v>
      </c>
      <c r="F776" s="32">
        <v>0.74444590800021604</v>
      </c>
      <c r="G776" s="30">
        <v>0.81434310200029303</v>
      </c>
      <c r="H776" s="32">
        <v>1.1689407940002601</v>
      </c>
      <c r="I776" s="30">
        <v>1.26792434500021</v>
      </c>
      <c r="J776" s="32">
        <v>1.3701983660002901</v>
      </c>
      <c r="K776" s="30">
        <v>1.4489364470000501</v>
      </c>
      <c r="L776" s="32">
        <v>1.8531633100001199</v>
      </c>
      <c r="M776" s="30">
        <v>1.9394749850002799</v>
      </c>
      <c r="N776" s="32">
        <v>2.4014868540002601</v>
      </c>
      <c r="O776" s="30">
        <v>2.4939081130000802</v>
      </c>
      <c r="P776" s="32"/>
      <c r="Q776" s="30"/>
      <c r="R776" s="32"/>
      <c r="S776" s="30"/>
      <c r="T776" s="32"/>
      <c r="U776" s="30"/>
      <c r="V776" s="32"/>
      <c r="W776" s="30"/>
      <c r="X776" s="32"/>
      <c r="Y776" s="30"/>
      <c r="Z776" s="32"/>
      <c r="AA776" s="30"/>
      <c r="AB776" s="32"/>
      <c r="AC776" s="30"/>
      <c r="AD776" s="37">
        <f t="shared" si="197"/>
        <v>1.9314554520001281</v>
      </c>
      <c r="AE776" s="44">
        <f t="shared" si="198"/>
        <v>0.10013808300027505</v>
      </c>
      <c r="AF776" s="44">
        <f t="shared" si="199"/>
        <v>0.35459769199996705</v>
      </c>
      <c r="AG776" s="44">
        <f t="shared" si="200"/>
        <v>0.1022740210000801</v>
      </c>
      <c r="AH776" s="44">
        <f t="shared" si="201"/>
        <v>0.40422686300006982</v>
      </c>
      <c r="AI776" s="44">
        <f t="shared" si="202"/>
        <v>0.46201186899998015</v>
      </c>
      <c r="AJ776" s="44">
        <f>R806-Q806</f>
        <v>0.18193458299901977</v>
      </c>
      <c r="AK776" s="30"/>
      <c r="AL776" s="47">
        <f t="shared" si="191"/>
        <v>8.1855163999989045E-2</v>
      </c>
      <c r="AM776" s="47">
        <f t="shared" si="192"/>
        <v>6.989719400007699E-2</v>
      </c>
      <c r="AN776" s="47">
        <f t="shared" si="193"/>
        <v>9.8983550999949932E-2</v>
      </c>
      <c r="AO776" s="47">
        <f t="shared" si="194"/>
        <v>7.8738080999759985E-2</v>
      </c>
      <c r="AP776" s="47">
        <f t="shared" si="195"/>
        <v>8.6311675000160015E-2</v>
      </c>
      <c r="AQ776" s="47">
        <f t="shared" si="196"/>
        <v>9.2421258999820122E-2</v>
      </c>
      <c r="AR776" s="32"/>
      <c r="AS776" s="30"/>
      <c r="AT776" s="32"/>
      <c r="AU776" s="30"/>
      <c r="AV776" s="32"/>
      <c r="AW776" s="30"/>
      <c r="AX776" s="32"/>
      <c r="AY776" s="30"/>
      <c r="AZ776" s="32"/>
      <c r="BA776" s="30"/>
      <c r="BB776" s="32"/>
      <c r="BC776" s="30"/>
      <c r="BD776" s="32"/>
      <c r="BE776" s="30"/>
    </row>
    <row r="777" spans="1:57" s="2" customFormat="1" x14ac:dyDescent="0.25">
      <c r="A777" s="10" t="s">
        <v>42</v>
      </c>
      <c r="B777" s="2">
        <v>6</v>
      </c>
      <c r="C777" s="2">
        <v>93</v>
      </c>
      <c r="D777" s="33">
        <v>0.518656091999673</v>
      </c>
      <c r="E777" s="31">
        <v>0.57370786799992801</v>
      </c>
      <c r="F777" s="33">
        <v>0.68088381699999401</v>
      </c>
      <c r="G777" s="31">
        <v>0.75786382399974095</v>
      </c>
      <c r="H777" s="33">
        <v>1.2425219459996599</v>
      </c>
      <c r="I777" s="31">
        <v>1.32235445299966</v>
      </c>
      <c r="J777" s="33">
        <v>1.4235807659997499</v>
      </c>
      <c r="K777" s="31">
        <v>1.50533884599963</v>
      </c>
      <c r="L777" s="33">
        <v>1.9054621679997501</v>
      </c>
      <c r="M777" s="31">
        <v>2.0154907209998698</v>
      </c>
      <c r="N777" s="33">
        <v>2.3866206009997701</v>
      </c>
      <c r="O777" s="31">
        <v>2.51729134299966</v>
      </c>
      <c r="P777" s="33"/>
      <c r="Q777" s="31"/>
      <c r="R777" s="33"/>
      <c r="S777" s="31"/>
      <c r="T777" s="33"/>
      <c r="U777" s="31"/>
      <c r="V777" s="33"/>
      <c r="W777" s="31"/>
      <c r="X777" s="33"/>
      <c r="Y777" s="31"/>
      <c r="Z777" s="33"/>
      <c r="AA777" s="31"/>
      <c r="AB777" s="33"/>
      <c r="AC777" s="31"/>
      <c r="AD777" s="37">
        <f t="shared" si="197"/>
        <v>1.998635250999987</v>
      </c>
      <c r="AE777" s="44">
        <f t="shared" si="198"/>
        <v>0.107175949000066</v>
      </c>
      <c r="AF777" s="44">
        <f t="shared" si="199"/>
        <v>0.48465812199991898</v>
      </c>
      <c r="AG777" s="44">
        <f t="shared" si="200"/>
        <v>0.10122631300008988</v>
      </c>
      <c r="AH777" s="44">
        <f t="shared" si="201"/>
        <v>0.40012332200012013</v>
      </c>
      <c r="AI777" s="44">
        <f t="shared" si="202"/>
        <v>0.37112987999990033</v>
      </c>
      <c r="AJ777" s="44">
        <f>R807-Q807</f>
        <v>0.17407104199992007</v>
      </c>
      <c r="AK777" s="31"/>
      <c r="AL777" s="47">
        <f t="shared" si="191"/>
        <v>5.5051776000255015E-2</v>
      </c>
      <c r="AM777" s="47">
        <f t="shared" si="192"/>
        <v>7.6980006999746942E-2</v>
      </c>
      <c r="AN777" s="47">
        <f t="shared" si="193"/>
        <v>7.9832507000000108E-2</v>
      </c>
      <c r="AO777" s="47">
        <f t="shared" si="194"/>
        <v>8.1758079999880051E-2</v>
      </c>
      <c r="AP777" s="47">
        <f t="shared" si="195"/>
        <v>0.11002855300011971</v>
      </c>
      <c r="AQ777" s="47">
        <f t="shared" si="196"/>
        <v>0.13067074199988982</v>
      </c>
      <c r="AR777" s="33"/>
      <c r="AS777" s="31"/>
      <c r="AT777" s="33"/>
      <c r="AU777" s="31"/>
      <c r="AV777" s="33"/>
      <c r="AW777" s="31"/>
      <c r="AX777" s="33"/>
      <c r="AY777" s="31"/>
      <c r="AZ777" s="33"/>
      <c r="BA777" s="31"/>
      <c r="BB777" s="33"/>
      <c r="BC777" s="31"/>
      <c r="BD777" s="33"/>
      <c r="BE777" s="31"/>
    </row>
    <row r="778" spans="1:57" s="2" customFormat="1" x14ac:dyDescent="0.25">
      <c r="A778" s="10" t="s">
        <v>42</v>
      </c>
      <c r="B778" s="2">
        <v>6</v>
      </c>
      <c r="C778" s="2">
        <v>94</v>
      </c>
      <c r="D778" s="32">
        <v>0.53904423799986001</v>
      </c>
      <c r="E778" s="30">
        <v>0.63630617399985501</v>
      </c>
      <c r="F778" s="32">
        <v>0.72085232800009102</v>
      </c>
      <c r="G778" s="30">
        <v>0.80888087899984296</v>
      </c>
      <c r="H778" s="32">
        <v>1.24280581799985</v>
      </c>
      <c r="I778" s="30">
        <v>1.3492790579998599</v>
      </c>
      <c r="J778" s="32">
        <v>1.46817172600003</v>
      </c>
      <c r="K778" s="30">
        <v>1.5561451720000099</v>
      </c>
      <c r="L778" s="32">
        <v>2.2012504630001701</v>
      </c>
      <c r="M778" s="30">
        <v>2.3133061329999598</v>
      </c>
      <c r="N778" s="32">
        <v>2.6656317389997599</v>
      </c>
      <c r="O778" s="30">
        <v>2.7770218040000101</v>
      </c>
      <c r="P778" s="32"/>
      <c r="Q778" s="30"/>
      <c r="R778" s="32"/>
      <c r="S778" s="30"/>
      <c r="T778" s="32"/>
      <c r="U778" s="30"/>
      <c r="V778" s="32"/>
      <c r="W778" s="30"/>
      <c r="X778" s="32"/>
      <c r="Y778" s="30"/>
      <c r="Z778" s="32"/>
      <c r="AA778" s="30"/>
      <c r="AB778" s="32"/>
      <c r="AC778" s="30"/>
      <c r="AD778" s="37">
        <f t="shared" si="197"/>
        <v>2.2379775660001502</v>
      </c>
      <c r="AE778" s="44">
        <f t="shared" si="198"/>
        <v>8.4546154000236018E-2</v>
      </c>
      <c r="AF778" s="44">
        <f t="shared" si="199"/>
        <v>0.43392493900000706</v>
      </c>
      <c r="AG778" s="44">
        <f t="shared" si="200"/>
        <v>0.11889266800017007</v>
      </c>
      <c r="AH778" s="44">
        <f t="shared" si="201"/>
        <v>0.64510529100016023</v>
      </c>
      <c r="AI778" s="44">
        <f t="shared" si="202"/>
        <v>0.35232560599980012</v>
      </c>
      <c r="AJ778" s="44">
        <f>R808-Q808</f>
        <v>0.18867281299936001</v>
      </c>
      <c r="AK778" s="30"/>
      <c r="AL778" s="47">
        <f t="shared" si="191"/>
        <v>9.7261935999994997E-2</v>
      </c>
      <c r="AM778" s="47">
        <f t="shared" si="192"/>
        <v>8.8028550999751931E-2</v>
      </c>
      <c r="AN778" s="47">
        <f t="shared" si="193"/>
        <v>0.10647324000000991</v>
      </c>
      <c r="AO778" s="47">
        <f t="shared" si="194"/>
        <v>8.7973445999979916E-2</v>
      </c>
      <c r="AP778" s="47">
        <f t="shared" si="195"/>
        <v>0.11205566999978966</v>
      </c>
      <c r="AQ778" s="47">
        <f t="shared" si="196"/>
        <v>0.11139006500025017</v>
      </c>
      <c r="AR778" s="32"/>
      <c r="AS778" s="30"/>
      <c r="AT778" s="32"/>
      <c r="AU778" s="30"/>
      <c r="AV778" s="32"/>
      <c r="AW778" s="30"/>
      <c r="AX778" s="32"/>
      <c r="AY778" s="30"/>
      <c r="AZ778" s="32"/>
      <c r="BA778" s="30"/>
      <c r="BB778" s="32"/>
      <c r="BC778" s="30"/>
      <c r="BD778" s="32"/>
      <c r="BE778" s="30"/>
    </row>
    <row r="779" spans="1:57" s="2" customFormat="1" x14ac:dyDescent="0.25">
      <c r="A779" s="10" t="s">
        <v>42</v>
      </c>
      <c r="B779" s="2">
        <v>6</v>
      </c>
      <c r="C779" s="2">
        <v>95</v>
      </c>
      <c r="D779" s="33">
        <v>5.4798602340001699</v>
      </c>
      <c r="E779" s="31">
        <v>5.5511198240001196</v>
      </c>
      <c r="F779" s="33">
        <v>5.6509512920001699</v>
      </c>
      <c r="G779" s="31">
        <v>5.7338456239999598</v>
      </c>
      <c r="H779" s="33">
        <v>6.1366006120001604</v>
      </c>
      <c r="I779" s="31">
        <v>6.2234588490000498</v>
      </c>
      <c r="J779" s="33">
        <v>6.3304602140001398</v>
      </c>
      <c r="K779" s="31">
        <v>6.42171465000001</v>
      </c>
      <c r="L779" s="33">
        <v>7.1535658679999798</v>
      </c>
      <c r="M779" s="31">
        <v>7.2657366620000996</v>
      </c>
      <c r="N779" s="33">
        <v>7.6647774299999503</v>
      </c>
      <c r="O779" s="31">
        <v>7.7714158789999601</v>
      </c>
      <c r="P779" s="33"/>
      <c r="Q779" s="31"/>
      <c r="R779" s="33"/>
      <c r="S779" s="31"/>
      <c r="T779" s="33"/>
      <c r="U779" s="31"/>
      <c r="V779" s="33"/>
      <c r="W779" s="31"/>
      <c r="X779" s="33"/>
      <c r="Y779" s="31"/>
      <c r="Z779" s="33"/>
      <c r="AA779" s="31"/>
      <c r="AB779" s="33"/>
      <c r="AC779" s="31"/>
      <c r="AD779" s="37">
        <f t="shared" si="197"/>
        <v>2.2915556449997903</v>
      </c>
      <c r="AE779" s="44">
        <f t="shared" si="198"/>
        <v>9.9831468000050272E-2</v>
      </c>
      <c r="AF779" s="44">
        <f t="shared" si="199"/>
        <v>0.4027549880002006</v>
      </c>
      <c r="AG779" s="44">
        <f t="shared" si="200"/>
        <v>0.10700136500009005</v>
      </c>
      <c r="AH779" s="44">
        <f t="shared" si="201"/>
        <v>0.73185121799996988</v>
      </c>
      <c r="AI779" s="44">
        <f t="shared" si="202"/>
        <v>0.39904076799985067</v>
      </c>
      <c r="AJ779" s="44">
        <f>R809-Q809</f>
        <v>0.17487880199951999</v>
      </c>
      <c r="AK779" s="31"/>
      <c r="AL779" s="47">
        <f t="shared" si="191"/>
        <v>7.1259589999949746E-2</v>
      </c>
      <c r="AM779" s="47">
        <f t="shared" si="192"/>
        <v>8.2894331999789905E-2</v>
      </c>
      <c r="AN779" s="47">
        <f t="shared" si="193"/>
        <v>8.6858236999889371E-2</v>
      </c>
      <c r="AO779" s="47">
        <f t="shared" si="194"/>
        <v>9.1254435999870154E-2</v>
      </c>
      <c r="AP779" s="47">
        <f t="shared" si="195"/>
        <v>0.11217079400011976</v>
      </c>
      <c r="AQ779" s="47">
        <f t="shared" si="196"/>
        <v>0.10663844900000985</v>
      </c>
      <c r="AR779" s="33"/>
      <c r="AS779" s="31"/>
      <c r="AT779" s="33"/>
      <c r="AU779" s="31"/>
      <c r="AV779" s="33"/>
      <c r="AW779" s="31"/>
      <c r="AX779" s="33"/>
      <c r="AY779" s="31"/>
      <c r="AZ779" s="33"/>
      <c r="BA779" s="31"/>
      <c r="BB779" s="33"/>
      <c r="BC779" s="31"/>
      <c r="BD779" s="33"/>
      <c r="BE779" s="31"/>
    </row>
    <row r="780" spans="1:57" s="2" customFormat="1" x14ac:dyDescent="0.25">
      <c r="A780" s="10" t="s">
        <v>42</v>
      </c>
      <c r="B780" s="2">
        <v>6</v>
      </c>
      <c r="C780" s="2">
        <v>96</v>
      </c>
      <c r="D780" s="32">
        <v>0.76577236699995399</v>
      </c>
      <c r="E780" s="30">
        <v>0.84788779200016495</v>
      </c>
      <c r="F780" s="32">
        <v>0.94155556199984802</v>
      </c>
      <c r="G780" s="30">
        <v>1.0177361420001001</v>
      </c>
      <c r="H780" s="32">
        <v>1.4422523319999501</v>
      </c>
      <c r="I780" s="30">
        <v>1.5209785359998</v>
      </c>
      <c r="J780" s="32">
        <v>1.6122340659999199</v>
      </c>
      <c r="K780" s="30">
        <v>1.69542839699988</v>
      </c>
      <c r="L780" s="32">
        <v>2.3800319540000601</v>
      </c>
      <c r="M780" s="30">
        <v>2.4574288379999398</v>
      </c>
      <c r="N780" s="32">
        <v>2.80732387299985</v>
      </c>
      <c r="O780" s="30">
        <v>2.9142525809998001</v>
      </c>
      <c r="P780" s="32"/>
      <c r="Q780" s="30"/>
      <c r="R780" s="32"/>
      <c r="S780" s="30"/>
      <c r="T780" s="32"/>
      <c r="U780" s="30"/>
      <c r="V780" s="32"/>
      <c r="W780" s="30"/>
      <c r="X780" s="32"/>
      <c r="Y780" s="30"/>
      <c r="Z780" s="32"/>
      <c r="AA780" s="30"/>
      <c r="AB780" s="32"/>
      <c r="AC780" s="30"/>
      <c r="AD780" s="37">
        <f t="shared" si="197"/>
        <v>2.148480213999846</v>
      </c>
      <c r="AE780" s="44">
        <f t="shared" si="198"/>
        <v>9.366776999968307E-2</v>
      </c>
      <c r="AF780" s="44">
        <f t="shared" si="199"/>
        <v>0.42451618999984997</v>
      </c>
      <c r="AG780" s="44">
        <f t="shared" si="200"/>
        <v>9.1255530000119878E-2</v>
      </c>
      <c r="AH780" s="44">
        <f t="shared" si="201"/>
        <v>0.68460355700018005</v>
      </c>
      <c r="AI780" s="44">
        <f t="shared" si="202"/>
        <v>0.34989503499991015</v>
      </c>
      <c r="AJ780" s="44">
        <f>R810-Q810</f>
        <v>0.1278614059992802</v>
      </c>
      <c r="AK780" s="30"/>
      <c r="AL780" s="47">
        <f t="shared" si="191"/>
        <v>8.2115425000210962E-2</v>
      </c>
      <c r="AM780" s="47">
        <f t="shared" si="192"/>
        <v>7.6180580000252074E-2</v>
      </c>
      <c r="AN780" s="47">
        <f t="shared" si="193"/>
        <v>7.8726203999849975E-2</v>
      </c>
      <c r="AO780" s="47">
        <f t="shared" si="194"/>
        <v>8.3194330999960098E-2</v>
      </c>
      <c r="AP780" s="47">
        <f t="shared" si="195"/>
        <v>7.7396883999879762E-2</v>
      </c>
      <c r="AQ780" s="47">
        <f t="shared" si="196"/>
        <v>0.10692870799995013</v>
      </c>
      <c r="AR780" s="32"/>
      <c r="AS780" s="30"/>
      <c r="AT780" s="32"/>
      <c r="AU780" s="30"/>
      <c r="AV780" s="32"/>
      <c r="AW780" s="30"/>
      <c r="AX780" s="32"/>
      <c r="AY780" s="30"/>
      <c r="AZ780" s="32"/>
      <c r="BA780" s="30"/>
      <c r="BB780" s="32"/>
      <c r="BC780" s="30"/>
      <c r="BD780" s="32"/>
      <c r="BE780" s="30"/>
    </row>
    <row r="781" spans="1:57" s="2" customFormat="1" x14ac:dyDescent="0.25">
      <c r="A781" s="10" t="s">
        <v>42</v>
      </c>
      <c r="B781" s="2">
        <v>6</v>
      </c>
      <c r="C781" s="2">
        <v>97</v>
      </c>
      <c r="D781" s="33">
        <v>0.61577240499991603</v>
      </c>
      <c r="E781" s="31">
        <v>0.72991715599982798</v>
      </c>
      <c r="F781" s="33">
        <v>0.81522643600010203</v>
      </c>
      <c r="G781" s="31">
        <v>0.886888838999766</v>
      </c>
      <c r="H781" s="33">
        <v>1.2785768979997501</v>
      </c>
      <c r="I781" s="31">
        <v>1.35192331200005</v>
      </c>
      <c r="J781" s="33">
        <v>1.46247722899988</v>
      </c>
      <c r="K781" s="31">
        <v>1.5245071829999599</v>
      </c>
      <c r="L781" s="33">
        <v>2.1610713519999001</v>
      </c>
      <c r="M781" s="31">
        <v>2.23859261999996</v>
      </c>
      <c r="N781" s="33">
        <v>2.70764344799999</v>
      </c>
      <c r="O781" s="31">
        <v>2.7781400169997101</v>
      </c>
      <c r="P781" s="33"/>
      <c r="Q781" s="31"/>
      <c r="R781" s="33"/>
      <c r="S781" s="31"/>
      <c r="T781" s="33"/>
      <c r="U781" s="31"/>
      <c r="V781" s="33"/>
      <c r="W781" s="31"/>
      <c r="X781" s="33"/>
      <c r="Y781" s="31"/>
      <c r="Z781" s="33"/>
      <c r="AA781" s="31"/>
      <c r="AB781" s="33"/>
      <c r="AC781" s="31"/>
      <c r="AD781" s="37">
        <f t="shared" si="197"/>
        <v>2.1623676119997941</v>
      </c>
      <c r="AE781" s="44">
        <f t="shared" si="198"/>
        <v>8.5309280000274046E-2</v>
      </c>
      <c r="AF781" s="44">
        <f t="shared" si="199"/>
        <v>0.39168805899998405</v>
      </c>
      <c r="AG781" s="44">
        <f t="shared" si="200"/>
        <v>0.11055391699982997</v>
      </c>
      <c r="AH781" s="44">
        <f t="shared" si="201"/>
        <v>0.63656416899994017</v>
      </c>
      <c r="AI781" s="44">
        <f t="shared" si="202"/>
        <v>0.46905082800003006</v>
      </c>
      <c r="AJ781" s="44">
        <f>R811-Q811</f>
        <v>0.16663296899969016</v>
      </c>
      <c r="AK781" s="31"/>
      <c r="AL781" s="47">
        <f t="shared" si="191"/>
        <v>0.11414475099991195</v>
      </c>
      <c r="AM781" s="47">
        <f t="shared" si="192"/>
        <v>7.1662402999663977E-2</v>
      </c>
      <c r="AN781" s="47">
        <f t="shared" si="193"/>
        <v>7.3346414000299953E-2</v>
      </c>
      <c r="AO781" s="47">
        <f t="shared" si="194"/>
        <v>6.2029954000079934E-2</v>
      </c>
      <c r="AP781" s="47">
        <f t="shared" si="195"/>
        <v>7.7521268000059873E-2</v>
      </c>
      <c r="AQ781" s="47">
        <f t="shared" si="196"/>
        <v>7.0496568999720122E-2</v>
      </c>
      <c r="AR781" s="33"/>
      <c r="AS781" s="31"/>
      <c r="AT781" s="33"/>
      <c r="AU781" s="31"/>
      <c r="AV781" s="33"/>
      <c r="AW781" s="31"/>
      <c r="AX781" s="33"/>
      <c r="AY781" s="31"/>
      <c r="AZ781" s="33"/>
      <c r="BA781" s="31"/>
      <c r="BB781" s="33"/>
      <c r="BC781" s="31"/>
      <c r="BD781" s="33"/>
      <c r="BE781" s="31"/>
    </row>
    <row r="782" spans="1:57" s="2" customFormat="1" x14ac:dyDescent="0.25">
      <c r="A782" s="10" t="s">
        <v>42</v>
      </c>
      <c r="B782" s="2">
        <v>6</v>
      </c>
      <c r="C782" s="2">
        <v>98</v>
      </c>
      <c r="D782" s="32">
        <v>0.58923636100007504</v>
      </c>
      <c r="E782" s="30">
        <v>0.68023819300014998</v>
      </c>
      <c r="F782" s="32">
        <v>0.755256378000012</v>
      </c>
      <c r="G782" s="30">
        <v>0.83611669800029598</v>
      </c>
      <c r="H782" s="32">
        <v>1.21208918299998</v>
      </c>
      <c r="I782" s="30">
        <v>1.28442757599987</v>
      </c>
      <c r="J782" s="32">
        <v>1.4111894120001101</v>
      </c>
      <c r="K782" s="30">
        <v>1.4506241029998801</v>
      </c>
      <c r="L782" s="32">
        <v>2.04946608999989</v>
      </c>
      <c r="M782" s="30">
        <v>2.13980677600011</v>
      </c>
      <c r="N782" s="32">
        <v>2.5966700510002698</v>
      </c>
      <c r="O782" s="30">
        <v>2.7107808949999699</v>
      </c>
      <c r="P782" s="32"/>
      <c r="Q782" s="30"/>
      <c r="R782" s="32"/>
      <c r="S782" s="30"/>
      <c r="T782" s="32"/>
      <c r="U782" s="30"/>
      <c r="V782" s="32"/>
      <c r="W782" s="30"/>
      <c r="X782" s="32"/>
      <c r="Y782" s="30"/>
      <c r="Z782" s="32"/>
      <c r="AA782" s="30"/>
      <c r="AB782" s="32"/>
      <c r="AC782" s="30"/>
      <c r="AD782" s="37">
        <f t="shared" si="197"/>
        <v>2.1215445339998951</v>
      </c>
      <c r="AE782" s="44">
        <f t="shared" si="198"/>
        <v>7.5018184999862014E-2</v>
      </c>
      <c r="AF782" s="44">
        <f t="shared" si="199"/>
        <v>0.37597248499968405</v>
      </c>
      <c r="AG782" s="44">
        <f t="shared" si="200"/>
        <v>0.12676183600024005</v>
      </c>
      <c r="AH782" s="44">
        <f t="shared" si="201"/>
        <v>0.5988419870000099</v>
      </c>
      <c r="AI782" s="44">
        <f t="shared" si="202"/>
        <v>0.45686327500015977</v>
      </c>
      <c r="AJ782" s="44">
        <f>R812-Q812</f>
        <v>0.27717901100004005</v>
      </c>
      <c r="AK782" s="30"/>
      <c r="AL782" s="47">
        <f t="shared" si="191"/>
        <v>9.1001832000074945E-2</v>
      </c>
      <c r="AM782" s="47">
        <f t="shared" si="192"/>
        <v>8.0860320000283981E-2</v>
      </c>
      <c r="AN782" s="47">
        <f t="shared" si="193"/>
        <v>7.2338392999889978E-2</v>
      </c>
      <c r="AO782" s="47">
        <f t="shared" si="194"/>
        <v>3.9434690999770039E-2</v>
      </c>
      <c r="AP782" s="47">
        <f t="shared" si="195"/>
        <v>9.034068600022005E-2</v>
      </c>
      <c r="AQ782" s="47">
        <f t="shared" si="196"/>
        <v>0.11411084399970006</v>
      </c>
      <c r="AR782" s="32"/>
      <c r="AS782" s="30"/>
      <c r="AT782" s="32"/>
      <c r="AU782" s="30"/>
      <c r="AV782" s="32"/>
      <c r="AW782" s="30"/>
      <c r="AX782" s="32"/>
      <c r="AY782" s="30"/>
      <c r="AZ782" s="32"/>
      <c r="BA782" s="30"/>
      <c r="BB782" s="32"/>
      <c r="BC782" s="30"/>
      <c r="BD782" s="32"/>
      <c r="BE782" s="30"/>
    </row>
    <row r="783" spans="1:57" s="2" customFormat="1" x14ac:dyDescent="0.25">
      <c r="A783" s="10" t="s">
        <v>42</v>
      </c>
      <c r="B783" s="2">
        <v>6</v>
      </c>
      <c r="C783" s="2">
        <v>99</v>
      </c>
      <c r="D783" s="33">
        <v>0.53436427199994796</v>
      </c>
      <c r="E783" s="31">
        <v>0.62384209299989302</v>
      </c>
      <c r="F783" s="33">
        <v>0.70719783100002998</v>
      </c>
      <c r="G783" s="31">
        <v>0.80214851700020495</v>
      </c>
      <c r="H783" s="33">
        <v>1.0960712549999601</v>
      </c>
      <c r="I783" s="31">
        <v>1.1816202220002101</v>
      </c>
      <c r="J783" s="33">
        <v>1.28971325300017</v>
      </c>
      <c r="K783" s="31">
        <v>1.37921310599995</v>
      </c>
      <c r="L783" s="33">
        <v>1.91101795099984</v>
      </c>
      <c r="M783" s="31">
        <v>2.0073979080002502</v>
      </c>
      <c r="N783" s="33">
        <v>2.4652046209998799</v>
      </c>
      <c r="O783" s="31">
        <v>2.5632877030002401</v>
      </c>
      <c r="P783" s="33"/>
      <c r="Q783" s="31"/>
      <c r="R783" s="33"/>
      <c r="S783" s="31"/>
      <c r="T783" s="33"/>
      <c r="U783" s="31"/>
      <c r="V783" s="33"/>
      <c r="W783" s="31"/>
      <c r="X783" s="33"/>
      <c r="Y783" s="31"/>
      <c r="Z783" s="33"/>
      <c r="AA783" s="31"/>
      <c r="AB783" s="33"/>
      <c r="AC783" s="31"/>
      <c r="AD783" s="37">
        <f t="shared" si="197"/>
        <v>2.0289234310002922</v>
      </c>
      <c r="AE783" s="44">
        <f t="shared" si="198"/>
        <v>8.3355738000136959E-2</v>
      </c>
      <c r="AF783" s="44">
        <f t="shared" si="199"/>
        <v>0.2939227379997551</v>
      </c>
      <c r="AG783" s="44">
        <f t="shared" si="200"/>
        <v>0.10809303099995993</v>
      </c>
      <c r="AH783" s="44">
        <f t="shared" si="201"/>
        <v>0.53180484499989</v>
      </c>
      <c r="AI783" s="44">
        <f t="shared" si="202"/>
        <v>0.45780671299962972</v>
      </c>
      <c r="AJ783" s="44">
        <f>R813-Q813</f>
        <v>0.15335479200075008</v>
      </c>
      <c r="AK783" s="31"/>
      <c r="AL783" s="47">
        <f t="shared" si="191"/>
        <v>8.9477820999945057E-2</v>
      </c>
      <c r="AM783" s="47">
        <f t="shared" si="192"/>
        <v>9.4950686000174978E-2</v>
      </c>
      <c r="AN783" s="47">
        <f t="shared" si="193"/>
        <v>8.5548967000250054E-2</v>
      </c>
      <c r="AO783" s="47">
        <f t="shared" si="194"/>
        <v>8.9499852999779916E-2</v>
      </c>
      <c r="AP783" s="47">
        <f t="shared" si="195"/>
        <v>9.6379957000410243E-2</v>
      </c>
      <c r="AQ783" s="47">
        <f t="shared" si="196"/>
        <v>9.80830820003602E-2</v>
      </c>
      <c r="AR783" s="33"/>
      <c r="AS783" s="31"/>
      <c r="AT783" s="33"/>
      <c r="AU783" s="31"/>
      <c r="AV783" s="33"/>
      <c r="AW783" s="31"/>
      <c r="AX783" s="33"/>
      <c r="AY783" s="31"/>
      <c r="AZ783" s="33"/>
      <c r="BA783" s="31"/>
      <c r="BB783" s="33"/>
      <c r="BC783" s="31"/>
      <c r="BD783" s="33"/>
      <c r="BE783" s="31"/>
    </row>
    <row r="784" spans="1:57" s="2" customFormat="1" x14ac:dyDescent="0.25">
      <c r="A784" s="10" t="s">
        <v>42</v>
      </c>
      <c r="B784" s="2">
        <v>6</v>
      </c>
      <c r="C784" s="2">
        <v>100</v>
      </c>
      <c r="D784" s="32">
        <v>12.2144234039997</v>
      </c>
      <c r="E784" s="30">
        <v>12.289543098999699</v>
      </c>
      <c r="F784" s="32">
        <v>12.381752066999899</v>
      </c>
      <c r="G784" s="30">
        <v>12.4548460839996</v>
      </c>
      <c r="H784" s="32">
        <v>12.935480975999701</v>
      </c>
      <c r="I784" s="30">
        <v>13.030910516999899</v>
      </c>
      <c r="J784" s="32">
        <v>13.145036777999801</v>
      </c>
      <c r="K784" s="30">
        <v>13.2188683999997</v>
      </c>
      <c r="L784" s="32">
        <v>13.7963033009996</v>
      </c>
      <c r="M784" s="30">
        <v>13.885181226999901</v>
      </c>
      <c r="N784" s="32">
        <v>14.301835174999701</v>
      </c>
      <c r="O784" s="30">
        <v>14.414367113000001</v>
      </c>
      <c r="P784" s="32"/>
      <c r="Q784" s="30"/>
      <c r="R784" s="32"/>
      <c r="S784" s="30"/>
      <c r="T784" s="32"/>
      <c r="U784" s="30"/>
      <c r="V784" s="32"/>
      <c r="W784" s="30"/>
      <c r="X784" s="32"/>
      <c r="Y784" s="30"/>
      <c r="Z784" s="32"/>
      <c r="AA784" s="30"/>
      <c r="AB784" s="32"/>
      <c r="AC784" s="30"/>
      <c r="AD784" s="37">
        <f t="shared" si="197"/>
        <v>2.1999437090003013</v>
      </c>
      <c r="AE784" s="44">
        <f t="shared" si="198"/>
        <v>9.2208968000200286E-2</v>
      </c>
      <c r="AF784" s="44">
        <f t="shared" si="199"/>
        <v>0.48063489200010068</v>
      </c>
      <c r="AG784" s="44">
        <f t="shared" si="200"/>
        <v>0.11412626099990142</v>
      </c>
      <c r="AH784" s="44">
        <f t="shared" si="201"/>
        <v>0.57743490099990069</v>
      </c>
      <c r="AI784" s="44">
        <f t="shared" si="202"/>
        <v>0.41665394799979971</v>
      </c>
      <c r="AJ784" s="44">
        <f>R814-Q814</f>
        <v>0.16687749999990587</v>
      </c>
      <c r="AK784" s="30"/>
      <c r="AL784" s="47">
        <f t="shared" si="191"/>
        <v>7.5119694999999709E-2</v>
      </c>
      <c r="AM784" s="47">
        <f t="shared" si="192"/>
        <v>7.3094016999700528E-2</v>
      </c>
      <c r="AN784" s="47">
        <f t="shared" si="193"/>
        <v>9.5429541000198626E-2</v>
      </c>
      <c r="AO784" s="47">
        <f t="shared" si="194"/>
        <v>7.38316219998989E-2</v>
      </c>
      <c r="AP784" s="47">
        <f t="shared" si="195"/>
        <v>8.8877926000300533E-2</v>
      </c>
      <c r="AQ784" s="47">
        <f t="shared" si="196"/>
        <v>0.11253193800030026</v>
      </c>
      <c r="AR784" s="32"/>
      <c r="AS784" s="30"/>
      <c r="AT784" s="32"/>
      <c r="AU784" s="30"/>
      <c r="AV784" s="32"/>
      <c r="AW784" s="30"/>
      <c r="AX784" s="32"/>
      <c r="AY784" s="30"/>
      <c r="AZ784" s="32"/>
      <c r="BA784" s="30"/>
      <c r="BB784" s="32"/>
      <c r="BC784" s="30"/>
      <c r="BD784" s="32"/>
      <c r="BE784" s="30"/>
    </row>
    <row r="785" spans="1:57" s="2" customFormat="1" x14ac:dyDescent="0.25">
      <c r="A785" s="10" t="s">
        <v>42</v>
      </c>
      <c r="B785" s="2">
        <v>6</v>
      </c>
      <c r="C785" s="2">
        <v>101</v>
      </c>
      <c r="D785" s="33">
        <v>0.63987569100026997</v>
      </c>
      <c r="E785" s="31">
        <v>0.70404283200014095</v>
      </c>
      <c r="F785" s="33">
        <v>0.79775122700038903</v>
      </c>
      <c r="G785" s="31">
        <v>0.87682680800025903</v>
      </c>
      <c r="H785" s="33">
        <v>1.30441570500033</v>
      </c>
      <c r="I785" s="31">
        <v>1.4084576940003899</v>
      </c>
      <c r="J785" s="33">
        <v>1.5182522889999699</v>
      </c>
      <c r="K785" s="31">
        <v>1.5995212550001201</v>
      </c>
      <c r="L785" s="33">
        <v>2.1670788110000099</v>
      </c>
      <c r="M785" s="31">
        <v>2.2860229900002098</v>
      </c>
      <c r="N785" s="33">
        <v>2.7553720989999402</v>
      </c>
      <c r="O785" s="31">
        <v>2.87611700700017</v>
      </c>
      <c r="P785" s="33"/>
      <c r="Q785" s="31"/>
      <c r="R785" s="33"/>
      <c r="S785" s="31"/>
      <c r="T785" s="33"/>
      <c r="U785" s="31"/>
      <c r="V785" s="33"/>
      <c r="W785" s="31"/>
      <c r="X785" s="33"/>
      <c r="Y785" s="31"/>
      <c r="Z785" s="33"/>
      <c r="AA785" s="31"/>
      <c r="AB785" s="33"/>
      <c r="AC785" s="31"/>
      <c r="AD785" s="37">
        <f t="shared" si="197"/>
        <v>2.2362413159999002</v>
      </c>
      <c r="AE785" s="44">
        <f t="shared" si="198"/>
        <v>9.3708395000248079E-2</v>
      </c>
      <c r="AF785" s="44">
        <f t="shared" si="199"/>
        <v>0.42758889700007097</v>
      </c>
      <c r="AG785" s="44">
        <f t="shared" si="200"/>
        <v>0.10979459499958</v>
      </c>
      <c r="AH785" s="44">
        <f t="shared" si="201"/>
        <v>0.56755755599988977</v>
      </c>
      <c r="AI785" s="44">
        <f t="shared" si="202"/>
        <v>0.46934910899973037</v>
      </c>
      <c r="AJ785" s="44">
        <f>R815-Q815</f>
        <v>0.19077255200136989</v>
      </c>
      <c r="AK785" s="31"/>
      <c r="AL785" s="47">
        <f t="shared" si="191"/>
        <v>6.4167140999870975E-2</v>
      </c>
      <c r="AM785" s="47">
        <f t="shared" si="192"/>
        <v>7.9075580999869999E-2</v>
      </c>
      <c r="AN785" s="47">
        <f t="shared" si="193"/>
        <v>0.1040419890000599</v>
      </c>
      <c r="AO785" s="47">
        <f t="shared" si="194"/>
        <v>8.1268966000150211E-2</v>
      </c>
      <c r="AP785" s="47">
        <f t="shared" si="195"/>
        <v>0.11894417900019993</v>
      </c>
      <c r="AQ785" s="47">
        <f t="shared" si="196"/>
        <v>0.12074490800022986</v>
      </c>
      <c r="AR785" s="33"/>
      <c r="AS785" s="31"/>
      <c r="AT785" s="33"/>
      <c r="AU785" s="31"/>
      <c r="AV785" s="33"/>
      <c r="AW785" s="31"/>
      <c r="AX785" s="33"/>
      <c r="AY785" s="31"/>
      <c r="AZ785" s="33"/>
      <c r="BA785" s="31"/>
      <c r="BB785" s="33"/>
      <c r="BC785" s="31"/>
      <c r="BD785" s="33"/>
      <c r="BE785" s="31"/>
    </row>
    <row r="786" spans="1:57" s="2" customFormat="1" x14ac:dyDescent="0.25">
      <c r="A786" s="10" t="s">
        <v>42</v>
      </c>
      <c r="B786" s="2">
        <v>6</v>
      </c>
      <c r="C786" s="2">
        <v>102</v>
      </c>
      <c r="D786" s="32">
        <v>0.71355928899993104</v>
      </c>
      <c r="E786" s="30">
        <v>0.81083455899988599</v>
      </c>
      <c r="F786" s="32">
        <v>0.91118139199988901</v>
      </c>
      <c r="G786" s="30">
        <v>1.0025794220000499</v>
      </c>
      <c r="H786" s="32">
        <v>1.47044486999993</v>
      </c>
      <c r="I786" s="30">
        <v>1.5582004150001001</v>
      </c>
      <c r="J786" s="32">
        <v>1.6835511049998699</v>
      </c>
      <c r="K786" s="30">
        <v>1.7481063189998101</v>
      </c>
      <c r="L786" s="32">
        <v>2.3323540339997599</v>
      </c>
      <c r="M786" s="30">
        <v>2.4458387330000702</v>
      </c>
      <c r="N786" s="32">
        <v>2.8465857000000998</v>
      </c>
      <c r="O786" s="30">
        <v>2.9641245660000002</v>
      </c>
      <c r="P786" s="32"/>
      <c r="Q786" s="30"/>
      <c r="R786" s="32"/>
      <c r="S786" s="30"/>
      <c r="T786" s="32"/>
      <c r="U786" s="30"/>
      <c r="V786" s="32"/>
      <c r="W786" s="30"/>
      <c r="X786" s="32"/>
      <c r="Y786" s="30"/>
      <c r="Z786" s="32"/>
      <c r="AA786" s="30"/>
      <c r="AB786" s="32"/>
      <c r="AC786" s="30"/>
      <c r="AD786" s="37">
        <f t="shared" si="197"/>
        <v>2.250565277000069</v>
      </c>
      <c r="AE786" s="44">
        <f t="shared" si="198"/>
        <v>0.10034683300000302</v>
      </c>
      <c r="AF786" s="44">
        <f t="shared" si="199"/>
        <v>0.46786544799988006</v>
      </c>
      <c r="AG786" s="44">
        <f t="shared" si="200"/>
        <v>0.12535068999976984</v>
      </c>
      <c r="AH786" s="44">
        <f t="shared" si="201"/>
        <v>0.58424771499994987</v>
      </c>
      <c r="AI786" s="44">
        <f t="shared" si="202"/>
        <v>0.40074696700002965</v>
      </c>
      <c r="AJ786" s="44">
        <f>R816-Q816</f>
        <v>0.21489494799970998</v>
      </c>
      <c r="AK786" s="30"/>
      <c r="AL786" s="47">
        <f t="shared" si="191"/>
        <v>9.727526999995495E-2</v>
      </c>
      <c r="AM786" s="47">
        <f t="shared" si="192"/>
        <v>9.139803000016089E-2</v>
      </c>
      <c r="AN786" s="47">
        <f t="shared" si="193"/>
        <v>8.7755545000170132E-2</v>
      </c>
      <c r="AO786" s="47">
        <f t="shared" si="194"/>
        <v>6.4555213999940131E-2</v>
      </c>
      <c r="AP786" s="47">
        <f t="shared" si="195"/>
        <v>0.11348469900031022</v>
      </c>
      <c r="AQ786" s="47">
        <f t="shared" si="196"/>
        <v>0.11753886599990038</v>
      </c>
      <c r="AR786" s="32"/>
      <c r="AS786" s="30"/>
      <c r="AT786" s="32"/>
      <c r="AU786" s="30"/>
      <c r="AV786" s="32"/>
      <c r="AW786" s="30"/>
      <c r="AX786" s="32"/>
      <c r="AY786" s="30"/>
      <c r="AZ786" s="32"/>
      <c r="BA786" s="30"/>
      <c r="BB786" s="32"/>
      <c r="BC786" s="30"/>
      <c r="BD786" s="32"/>
      <c r="BE786" s="30"/>
    </row>
    <row r="787" spans="1:57" s="2" customFormat="1" x14ac:dyDescent="0.25">
      <c r="A787" s="10" t="s">
        <v>42</v>
      </c>
      <c r="B787" s="2">
        <v>6</v>
      </c>
      <c r="C787" s="2">
        <v>103</v>
      </c>
      <c r="D787" s="33">
        <v>1.5549474979998099</v>
      </c>
      <c r="E787" s="31">
        <v>1.6462375599999099</v>
      </c>
      <c r="F787" s="33">
        <v>1.72872642299989</v>
      </c>
      <c r="G787" s="31">
        <v>1.8113078889996299</v>
      </c>
      <c r="H787" s="33">
        <v>2.22814506699978</v>
      </c>
      <c r="I787" s="31">
        <v>2.3266157009997999</v>
      </c>
      <c r="J787" s="33">
        <v>2.4269589919999799</v>
      </c>
      <c r="K787" s="31">
        <v>2.5167275949997898</v>
      </c>
      <c r="L787" s="33">
        <v>3.0375956149996401</v>
      </c>
      <c r="M787" s="31">
        <v>3.14007276099982</v>
      </c>
      <c r="N787" s="33">
        <v>3.5416750399999701</v>
      </c>
      <c r="O787" s="31">
        <v>3.64451921799991</v>
      </c>
      <c r="P787" s="33"/>
      <c r="Q787" s="31"/>
      <c r="R787" s="33"/>
      <c r="S787" s="31"/>
      <c r="T787" s="33"/>
      <c r="U787" s="31"/>
      <c r="V787" s="33"/>
      <c r="W787" s="31"/>
      <c r="X787" s="33"/>
      <c r="Y787" s="31"/>
      <c r="Z787" s="33"/>
      <c r="AA787" s="31"/>
      <c r="AB787" s="33"/>
      <c r="AC787" s="31"/>
      <c r="AD787" s="37">
        <f t="shared" si="197"/>
        <v>2.0895717200000998</v>
      </c>
      <c r="AE787" s="44">
        <f t="shared" si="198"/>
        <v>8.2488862999980039E-2</v>
      </c>
      <c r="AF787" s="44">
        <f t="shared" si="199"/>
        <v>0.41683717800015008</v>
      </c>
      <c r="AG787" s="44">
        <f t="shared" si="200"/>
        <v>0.10034329100018002</v>
      </c>
      <c r="AH787" s="44">
        <f t="shared" si="201"/>
        <v>0.52086801999985033</v>
      </c>
      <c r="AI787" s="44">
        <f t="shared" si="202"/>
        <v>0.40160227900015011</v>
      </c>
      <c r="AJ787" s="44">
        <f>R817-Q817</f>
        <v>0.24999098999979008</v>
      </c>
      <c r="AK787" s="31"/>
      <c r="AL787" s="47">
        <f t="shared" si="191"/>
        <v>9.1290062000100036E-2</v>
      </c>
      <c r="AM787" s="47">
        <f t="shared" si="192"/>
        <v>8.2581465999739923E-2</v>
      </c>
      <c r="AN787" s="47">
        <f t="shared" si="193"/>
        <v>9.8470634000019874E-2</v>
      </c>
      <c r="AO787" s="47">
        <f t="shared" si="194"/>
        <v>8.9768602999809932E-2</v>
      </c>
      <c r="AP787" s="47">
        <f t="shared" si="195"/>
        <v>0.10247714600017988</v>
      </c>
      <c r="AQ787" s="47">
        <f t="shared" si="196"/>
        <v>0.10284417799993983</v>
      </c>
      <c r="AR787" s="33"/>
      <c r="AS787" s="31"/>
      <c r="AT787" s="33"/>
      <c r="AU787" s="31"/>
      <c r="AV787" s="33"/>
      <c r="AW787" s="31"/>
      <c r="AX787" s="33"/>
      <c r="AY787" s="31"/>
      <c r="AZ787" s="33"/>
      <c r="BA787" s="31"/>
      <c r="BB787" s="33"/>
      <c r="BC787" s="31"/>
      <c r="BD787" s="33"/>
      <c r="BE787" s="31"/>
    </row>
    <row r="788" spans="1:57" s="2" customFormat="1" x14ac:dyDescent="0.25">
      <c r="A788" s="10" t="s">
        <v>42</v>
      </c>
      <c r="B788" s="2">
        <v>6</v>
      </c>
      <c r="C788" s="2">
        <v>104</v>
      </c>
      <c r="D788" s="32">
        <v>0.553888648999873</v>
      </c>
      <c r="E788" s="30">
        <v>0.63836469900024895</v>
      </c>
      <c r="F788" s="32">
        <v>0.71568288400021596</v>
      </c>
      <c r="G788" s="30">
        <v>0.79518487099994595</v>
      </c>
      <c r="H788" s="32">
        <v>1.3054546620001</v>
      </c>
      <c r="I788" s="30">
        <v>1.4010107130002301</v>
      </c>
      <c r="J788" s="32">
        <v>1.5043248380002201</v>
      </c>
      <c r="K788" s="30">
        <v>1.5759064590001799</v>
      </c>
      <c r="L788" s="32">
        <v>2.0043879600002499</v>
      </c>
      <c r="M788" s="30">
        <v>2.1240376079999801</v>
      </c>
      <c r="N788" s="32">
        <v>2.4705314440002399</v>
      </c>
      <c r="O788" s="30">
        <v>2.5727056210002899</v>
      </c>
      <c r="P788" s="32"/>
      <c r="Q788" s="30"/>
      <c r="R788" s="32"/>
      <c r="S788" s="30"/>
      <c r="T788" s="32"/>
      <c r="U788" s="30"/>
      <c r="V788" s="32"/>
      <c r="W788" s="30"/>
      <c r="X788" s="32"/>
      <c r="Y788" s="30"/>
      <c r="Z788" s="32"/>
      <c r="AA788" s="30"/>
      <c r="AB788" s="32"/>
      <c r="AC788" s="30"/>
      <c r="AD788" s="37">
        <f t="shared" si="197"/>
        <v>2.0188169720004168</v>
      </c>
      <c r="AE788" s="44">
        <f t="shared" si="198"/>
        <v>7.731818499996701E-2</v>
      </c>
      <c r="AF788" s="44">
        <f t="shared" si="199"/>
        <v>0.51026979100015402</v>
      </c>
      <c r="AG788" s="44">
        <f t="shared" si="200"/>
        <v>0.10331412499999004</v>
      </c>
      <c r="AH788" s="44">
        <f t="shared" si="201"/>
        <v>0.42848150100006999</v>
      </c>
      <c r="AI788" s="44">
        <f t="shared" si="202"/>
        <v>0.34649383600025985</v>
      </c>
      <c r="AJ788" s="44">
        <f>R818-Q818</f>
        <v>0.19725775999905015</v>
      </c>
      <c r="AK788" s="30"/>
      <c r="AL788" s="47">
        <f t="shared" si="191"/>
        <v>8.4476050000375946E-2</v>
      </c>
      <c r="AM788" s="47">
        <f t="shared" si="192"/>
        <v>7.950198699972999E-2</v>
      </c>
      <c r="AN788" s="47">
        <f t="shared" si="193"/>
        <v>9.5556051000130093E-2</v>
      </c>
      <c r="AO788" s="47">
        <f t="shared" si="194"/>
        <v>7.1581620999959794E-2</v>
      </c>
      <c r="AP788" s="47">
        <f t="shared" si="195"/>
        <v>0.11964964799973021</v>
      </c>
      <c r="AQ788" s="47">
        <f t="shared" si="196"/>
        <v>0.10217417700004994</v>
      </c>
      <c r="AR788" s="32"/>
      <c r="AS788" s="30"/>
      <c r="AT788" s="32"/>
      <c r="AU788" s="30"/>
      <c r="AV788" s="32"/>
      <c r="AW788" s="30"/>
      <c r="AX788" s="32"/>
      <c r="AY788" s="30"/>
      <c r="AZ788" s="32"/>
      <c r="BA788" s="30"/>
      <c r="BB788" s="32"/>
      <c r="BC788" s="30"/>
      <c r="BD788" s="32"/>
      <c r="BE788" s="30"/>
    </row>
    <row r="789" spans="1:57" x14ac:dyDescent="0.25">
      <c r="A789" s="8" t="s">
        <v>43</v>
      </c>
      <c r="B789">
        <v>8</v>
      </c>
      <c r="C789">
        <v>1</v>
      </c>
      <c r="D789" s="33">
        <v>3.3783883850010099</v>
      </c>
      <c r="E789" s="31">
        <v>3.40791843700026</v>
      </c>
      <c r="F789" s="33">
        <v>3.5046952070006201</v>
      </c>
      <c r="G789" s="31">
        <v>3.57414744700145</v>
      </c>
      <c r="H789" s="33">
        <v>3.6958622390011402</v>
      </c>
      <c r="I789" s="31">
        <v>3.8020170820000199</v>
      </c>
      <c r="J789" s="33">
        <v>3.9197988530013301</v>
      </c>
      <c r="K789" s="31">
        <v>3.9712902589999399</v>
      </c>
      <c r="L789" s="33">
        <v>3.9983004680016099</v>
      </c>
      <c r="M789" s="31">
        <v>4.0634340090000398</v>
      </c>
      <c r="N789" s="33">
        <v>4.1042783320008303</v>
      </c>
      <c r="O789" s="31">
        <v>4.1512326030005999</v>
      </c>
      <c r="P789" s="33">
        <v>4.1681956760003196</v>
      </c>
      <c r="Q789" s="31">
        <v>4.2941601550010002</v>
      </c>
      <c r="R789" s="33">
        <v>4.4234964050010603</v>
      </c>
      <c r="S789" s="31">
        <v>4.5036259880016498</v>
      </c>
      <c r="T789" s="33"/>
      <c r="U789" s="31"/>
      <c r="V789" s="33"/>
      <c r="W789" s="31"/>
      <c r="X789" s="33"/>
      <c r="Y789" s="31"/>
      <c r="Z789" s="33"/>
      <c r="AA789" s="31"/>
      <c r="AB789" s="33"/>
      <c r="AC789" s="31">
        <v>2</v>
      </c>
      <c r="AD789" s="37">
        <f>S789-D789</f>
        <v>1.1252376030006399</v>
      </c>
      <c r="AE789" s="44">
        <f t="shared" si="198"/>
        <v>9.6776770000360113E-2</v>
      </c>
      <c r="AF789" s="44">
        <f t="shared" si="199"/>
        <v>0.12171479199969015</v>
      </c>
      <c r="AG789" s="44">
        <f t="shared" si="200"/>
        <v>0.11778177100131026</v>
      </c>
      <c r="AH789" s="44">
        <f t="shared" si="201"/>
        <v>2.7010209001669949E-2</v>
      </c>
      <c r="AI789" s="44">
        <f t="shared" si="202"/>
        <v>4.0844323000790439E-2</v>
      </c>
      <c r="AJ789" s="44">
        <f t="shared" ref="AJ789:AJ817" si="203">P789-O789</f>
        <v>1.6963072999719664E-2</v>
      </c>
      <c r="AL789" s="47">
        <f t="shared" si="191"/>
        <v>2.9530051999250073E-2</v>
      </c>
      <c r="AM789" s="47">
        <f t="shared" si="192"/>
        <v>6.9452240000829946E-2</v>
      </c>
      <c r="AN789" s="47">
        <f t="shared" si="193"/>
        <v>0.10615484299887967</v>
      </c>
      <c r="AO789" s="47">
        <f t="shared" si="194"/>
        <v>5.1491405998609796E-2</v>
      </c>
      <c r="AP789" s="47">
        <f t="shared" si="195"/>
        <v>6.513354099842994E-2</v>
      </c>
      <c r="AQ789" s="47">
        <f t="shared" si="196"/>
        <v>4.6954270999769676E-2</v>
      </c>
      <c r="AR789" s="48">
        <f>Q789-P789</f>
        <v>0.12596447900068064</v>
      </c>
      <c r="AS789" s="48">
        <f>S789-R789</f>
        <v>8.0129583000589477E-2</v>
      </c>
      <c r="AT789" s="33"/>
      <c r="AU789" s="31"/>
      <c r="AV789" s="33"/>
      <c r="AW789" s="31"/>
      <c r="AX789" s="33"/>
      <c r="AY789" s="31"/>
      <c r="AZ789" s="33"/>
      <c r="BA789" s="31"/>
      <c r="BB789" s="33"/>
      <c r="BC789" s="31"/>
      <c r="BD789" s="33"/>
      <c r="BE789" s="31"/>
    </row>
    <row r="790" spans="1:57" x14ac:dyDescent="0.25">
      <c r="A790" s="8" t="s">
        <v>43</v>
      </c>
      <c r="B790">
        <v>8</v>
      </c>
      <c r="C790">
        <v>2</v>
      </c>
      <c r="D790" s="32">
        <v>0.72841848900134198</v>
      </c>
      <c r="E790" s="30">
        <v>0.76027796800008196</v>
      </c>
      <c r="F790" s="32">
        <v>0.857963176000339</v>
      </c>
      <c r="G790" s="30">
        <v>0.94593447800070796</v>
      </c>
      <c r="H790" s="32">
        <v>1.0477070830002</v>
      </c>
      <c r="I790" s="30">
        <v>1.16852734300118</v>
      </c>
      <c r="J790" s="32">
        <v>1.2910233849997801</v>
      </c>
      <c r="K790" s="30">
        <v>1.3442353120008099</v>
      </c>
      <c r="L790" s="32">
        <v>1.37626604100114</v>
      </c>
      <c r="M790" s="30">
        <v>1.51240583199978</v>
      </c>
      <c r="N790" s="32">
        <v>1.5377244259998399</v>
      </c>
      <c r="O790" s="30">
        <v>1.60117619700031</v>
      </c>
      <c r="P790" s="32">
        <v>1.64145057200039</v>
      </c>
      <c r="Q790" s="30">
        <v>1.7692231760010999</v>
      </c>
      <c r="R790" s="32">
        <v>1.8792170820015599</v>
      </c>
      <c r="S790" s="30">
        <v>1.9579390610015199</v>
      </c>
      <c r="T790" s="32"/>
      <c r="U790" s="30"/>
      <c r="V790" s="32"/>
      <c r="W790" s="30"/>
      <c r="X790" s="32"/>
      <c r="Y790" s="30"/>
      <c r="Z790" s="32"/>
      <c r="AA790" s="30"/>
      <c r="AB790" s="32"/>
      <c r="AC790" s="30"/>
      <c r="AD790" s="37">
        <f t="shared" ref="AD790:AD818" si="204">S790-D790</f>
        <v>1.2295205720001778</v>
      </c>
      <c r="AE790" s="44">
        <f t="shared" si="198"/>
        <v>9.768520800025704E-2</v>
      </c>
      <c r="AF790" s="44">
        <f t="shared" si="199"/>
        <v>0.10177260499949203</v>
      </c>
      <c r="AG790" s="44">
        <f t="shared" si="200"/>
        <v>0.12249604199860009</v>
      </c>
      <c r="AH790" s="44">
        <f t="shared" si="201"/>
        <v>3.2030729000330105E-2</v>
      </c>
      <c r="AI790" s="44">
        <f t="shared" si="202"/>
        <v>2.531859400005998E-2</v>
      </c>
      <c r="AJ790" s="44">
        <f t="shared" si="203"/>
        <v>4.027437500008002E-2</v>
      </c>
      <c r="AL790" s="47">
        <f t="shared" si="191"/>
        <v>3.1859478998739976E-2</v>
      </c>
      <c r="AM790" s="47">
        <f t="shared" si="192"/>
        <v>8.7971302000368956E-2</v>
      </c>
      <c r="AN790" s="47">
        <f t="shared" si="193"/>
        <v>0.12082026000098001</v>
      </c>
      <c r="AO790" s="47">
        <f t="shared" si="194"/>
        <v>5.3211927001029835E-2</v>
      </c>
      <c r="AP790" s="47">
        <f t="shared" si="195"/>
        <v>0.13613979099863993</v>
      </c>
      <c r="AQ790" s="47">
        <f t="shared" si="196"/>
        <v>6.3451771000470059E-2</v>
      </c>
      <c r="AR790" s="48">
        <f t="shared" ref="AR790:AR818" si="205">Q790-P790</f>
        <v>0.12777260400070989</v>
      </c>
      <c r="AS790" s="48">
        <f t="shared" ref="AS790:AS818" si="206">S790-R790</f>
        <v>7.8721978999960029E-2</v>
      </c>
      <c r="AT790" s="32"/>
      <c r="AU790" s="30"/>
      <c r="AV790" s="32"/>
      <c r="AW790" s="30"/>
      <c r="AX790" s="32"/>
      <c r="AY790" s="30"/>
      <c r="AZ790" s="32"/>
      <c r="BA790" s="30"/>
      <c r="BB790" s="32"/>
      <c r="BC790" s="30"/>
      <c r="BD790" s="32"/>
      <c r="BE790" s="30"/>
    </row>
    <row r="791" spans="1:57" x14ac:dyDescent="0.25">
      <c r="A791" s="8" t="s">
        <v>43</v>
      </c>
      <c r="B791">
        <v>8</v>
      </c>
      <c r="C791">
        <v>3</v>
      </c>
      <c r="D791" s="33">
        <v>0.47373223999966202</v>
      </c>
      <c r="E791" s="31">
        <v>0.52177406299961104</v>
      </c>
      <c r="F791" s="33">
        <v>0.61946401000022799</v>
      </c>
      <c r="G791" s="31">
        <v>0.72765265599991802</v>
      </c>
      <c r="H791" s="33">
        <v>0.81952781200016001</v>
      </c>
      <c r="I791" s="31">
        <v>0.91425739599981104</v>
      </c>
      <c r="J791" s="33">
        <v>1.03322812499936</v>
      </c>
      <c r="K791" s="31">
        <v>1.08192416699967</v>
      </c>
      <c r="L791" s="33">
        <v>1.1227671349988599</v>
      </c>
      <c r="M791" s="31">
        <v>1.1694516139996201</v>
      </c>
      <c r="N791" s="33">
        <v>1.2184780209991</v>
      </c>
      <c r="O791" s="31">
        <v>1.2733914059990601</v>
      </c>
      <c r="P791" s="33">
        <v>1.2818764059993499</v>
      </c>
      <c r="Q791" s="31">
        <v>1.4322666659991199</v>
      </c>
      <c r="R791" s="33">
        <v>1.55403833299897</v>
      </c>
      <c r="S791" s="31">
        <v>1.63180026000009</v>
      </c>
      <c r="T791" s="33"/>
      <c r="U791" s="31"/>
      <c r="V791" s="33"/>
      <c r="W791" s="31"/>
      <c r="X791" s="33"/>
      <c r="Y791" s="31"/>
      <c r="Z791" s="33"/>
      <c r="AA791" s="31"/>
      <c r="AB791" s="33"/>
      <c r="AC791" s="31"/>
      <c r="AD791" s="37">
        <f t="shared" si="204"/>
        <v>1.1580680200004281</v>
      </c>
      <c r="AE791" s="44">
        <f t="shared" si="198"/>
        <v>9.768994700061695E-2</v>
      </c>
      <c r="AF791" s="44">
        <f t="shared" si="199"/>
        <v>9.1875156000241986E-2</v>
      </c>
      <c r="AG791" s="44">
        <f t="shared" si="200"/>
        <v>0.11897072899954897</v>
      </c>
      <c r="AH791" s="44">
        <f t="shared" si="201"/>
        <v>4.0842967999189961E-2</v>
      </c>
      <c r="AI791" s="44">
        <f t="shared" si="202"/>
        <v>4.902640699947991E-2</v>
      </c>
      <c r="AJ791" s="44">
        <f t="shared" si="203"/>
        <v>8.485000000289844E-3</v>
      </c>
      <c r="AL791" s="47">
        <f t="shared" si="191"/>
        <v>4.8041822999949024E-2</v>
      </c>
      <c r="AM791" s="47">
        <f t="shared" si="192"/>
        <v>0.10818864599969003</v>
      </c>
      <c r="AN791" s="47">
        <f t="shared" si="193"/>
        <v>9.4729583999651035E-2</v>
      </c>
      <c r="AO791" s="47">
        <f t="shared" si="194"/>
        <v>4.8696042000309969E-2</v>
      </c>
      <c r="AP791" s="47">
        <f t="shared" si="195"/>
        <v>4.6684479000760115E-2</v>
      </c>
      <c r="AQ791" s="47">
        <f t="shared" si="196"/>
        <v>5.4913384999960124E-2</v>
      </c>
      <c r="AR791" s="48">
        <f t="shared" si="205"/>
        <v>0.15039025999976996</v>
      </c>
      <c r="AS791" s="48">
        <f t="shared" si="206"/>
        <v>7.7761927001120057E-2</v>
      </c>
      <c r="AT791" s="33"/>
      <c r="AU791" s="31"/>
      <c r="AV791" s="33"/>
      <c r="AW791" s="31"/>
      <c r="AX791" s="33"/>
      <c r="AY791" s="31"/>
      <c r="AZ791" s="33"/>
      <c r="BA791" s="31"/>
      <c r="BB791" s="33"/>
      <c r="BC791" s="31"/>
      <c r="BD791" s="33"/>
      <c r="BE791" s="31"/>
    </row>
    <row r="792" spans="1:57" x14ac:dyDescent="0.25">
      <c r="A792" s="8" t="s">
        <v>43</v>
      </c>
      <c r="B792">
        <v>8</v>
      </c>
      <c r="C792">
        <v>4</v>
      </c>
      <c r="D792" s="32">
        <v>0.49352187499971401</v>
      </c>
      <c r="E792" s="30">
        <v>0.52229755200096395</v>
      </c>
      <c r="F792" s="32">
        <v>0.618923021000227</v>
      </c>
      <c r="G792" s="30">
        <v>0.73966182300136996</v>
      </c>
      <c r="H792" s="32">
        <v>0.82024125000134496</v>
      </c>
      <c r="I792" s="30">
        <v>0.92372531200089703</v>
      </c>
      <c r="J792" s="32">
        <v>1.03481749999991</v>
      </c>
      <c r="K792" s="30">
        <v>1.0918193230008899</v>
      </c>
      <c r="L792" s="32">
        <v>1.1187028639997101</v>
      </c>
      <c r="M792" s="30">
        <v>1.1620564060012799</v>
      </c>
      <c r="N792" s="32">
        <v>1.2140254160003601</v>
      </c>
      <c r="O792" s="30">
        <v>1.2574890100004199</v>
      </c>
      <c r="P792" s="32">
        <v>1.2697430210009699</v>
      </c>
      <c r="Q792" s="30">
        <v>1.3911066140008099</v>
      </c>
      <c r="R792" s="32">
        <v>1.53691322899976</v>
      </c>
      <c r="S792" s="30">
        <v>1.6339148429997199</v>
      </c>
      <c r="T792" s="32"/>
      <c r="U792" s="30"/>
      <c r="V792" s="32"/>
      <c r="W792" s="30"/>
      <c r="X792" s="32"/>
      <c r="Y792" s="30"/>
      <c r="Z792" s="32"/>
      <c r="AA792" s="30"/>
      <c r="AB792" s="32"/>
      <c r="AC792" s="30"/>
      <c r="AD792" s="37">
        <f t="shared" si="204"/>
        <v>1.1403929680000058</v>
      </c>
      <c r="AE792" s="44">
        <f t="shared" si="198"/>
        <v>9.6625468999263053E-2</v>
      </c>
      <c r="AF792" s="44">
        <f t="shared" si="199"/>
        <v>8.0579426999975001E-2</v>
      </c>
      <c r="AG792" s="44">
        <f t="shared" si="200"/>
        <v>0.11109218799901299</v>
      </c>
      <c r="AH792" s="44">
        <f t="shared" si="201"/>
        <v>2.6883540998820177E-2</v>
      </c>
      <c r="AI792" s="44">
        <f t="shared" si="202"/>
        <v>5.1969009999080162E-2</v>
      </c>
      <c r="AJ792" s="44">
        <f t="shared" si="203"/>
        <v>1.2254011000550014E-2</v>
      </c>
      <c r="AL792" s="47">
        <f t="shared" si="191"/>
        <v>2.8775677001249944E-2</v>
      </c>
      <c r="AM792" s="47">
        <f t="shared" si="192"/>
        <v>0.12073880200114295</v>
      </c>
      <c r="AN792" s="47">
        <f t="shared" si="193"/>
        <v>0.10348406199955207</v>
      </c>
      <c r="AO792" s="47">
        <f t="shared" si="194"/>
        <v>5.700182300097989E-2</v>
      </c>
      <c r="AP792" s="47">
        <f t="shared" si="195"/>
        <v>4.3353542001569823E-2</v>
      </c>
      <c r="AQ792" s="47">
        <f t="shared" si="196"/>
        <v>4.3463594000059835E-2</v>
      </c>
      <c r="AR792" s="48">
        <f t="shared" si="205"/>
        <v>0.12136359299984001</v>
      </c>
      <c r="AS792" s="48">
        <f t="shared" si="206"/>
        <v>9.7001613999959879E-2</v>
      </c>
      <c r="AT792" s="32"/>
      <c r="AU792" s="30"/>
      <c r="AV792" s="32"/>
      <c r="AW792" s="30"/>
      <c r="AX792" s="32"/>
      <c r="AY792" s="30"/>
      <c r="AZ792" s="32"/>
      <c r="BA792" s="30"/>
      <c r="BB792" s="32"/>
      <c r="BC792" s="30"/>
      <c r="BD792" s="32"/>
      <c r="BE792" s="30"/>
    </row>
    <row r="793" spans="1:57" x14ac:dyDescent="0.25">
      <c r="A793" s="8" t="s">
        <v>43</v>
      </c>
      <c r="B793">
        <v>8</v>
      </c>
      <c r="C793">
        <v>5</v>
      </c>
      <c r="D793" s="33">
        <v>0.47242536399971802</v>
      </c>
      <c r="E793" s="31">
        <v>0.50604130200008501</v>
      </c>
      <c r="F793" s="33">
        <v>0.61612718699871005</v>
      </c>
      <c r="G793" s="31">
        <v>0.695035936998465</v>
      </c>
      <c r="H793" s="33">
        <v>0.83773437499985404</v>
      </c>
      <c r="I793" s="31">
        <v>0.94909203099996298</v>
      </c>
      <c r="J793" s="33">
        <v>1.05651843699888</v>
      </c>
      <c r="K793" s="31">
        <v>1.0933697389991699</v>
      </c>
      <c r="L793" s="33">
        <v>1.1329676039986201</v>
      </c>
      <c r="M793" s="31">
        <v>1.2139881249986499</v>
      </c>
      <c r="N793" s="33">
        <v>1.2385568749996301</v>
      </c>
      <c r="O793" s="31">
        <v>1.3099392179992699</v>
      </c>
      <c r="P793" s="33">
        <v>1.3179604159995499</v>
      </c>
      <c r="Q793" s="31">
        <v>1.4303021349987799</v>
      </c>
      <c r="R793" s="33">
        <v>1.58976848899874</v>
      </c>
      <c r="S793" s="31">
        <v>1.6673735409985899</v>
      </c>
      <c r="T793" s="33"/>
      <c r="U793" s="31"/>
      <c r="V793" s="33"/>
      <c r="W793" s="31"/>
      <c r="X793" s="33"/>
      <c r="Y793" s="31"/>
      <c r="Z793" s="33"/>
      <c r="AA793" s="31"/>
      <c r="AB793" s="33"/>
      <c r="AC793" s="31"/>
      <c r="AD793" s="37">
        <f t="shared" si="204"/>
        <v>1.1949481769988719</v>
      </c>
      <c r="AE793" s="44">
        <f t="shared" si="198"/>
        <v>0.11008588499862504</v>
      </c>
      <c r="AF793" s="44">
        <f t="shared" si="199"/>
        <v>0.14269843800138904</v>
      </c>
      <c r="AG793" s="44">
        <f t="shared" si="200"/>
        <v>0.10742640599891706</v>
      </c>
      <c r="AH793" s="44">
        <f t="shared" si="201"/>
        <v>3.9597864999450172E-2</v>
      </c>
      <c r="AI793" s="44">
        <f t="shared" si="202"/>
        <v>2.4568750000980133E-2</v>
      </c>
      <c r="AJ793" s="44">
        <f t="shared" si="203"/>
        <v>8.0211980002800054E-3</v>
      </c>
      <c r="AL793" s="47">
        <f t="shared" si="191"/>
        <v>3.3615938000366996E-2</v>
      </c>
      <c r="AM793" s="47">
        <f t="shared" si="192"/>
        <v>7.8908749999754946E-2</v>
      </c>
      <c r="AN793" s="47">
        <f t="shared" si="193"/>
        <v>0.11135765600010894</v>
      </c>
      <c r="AO793" s="47">
        <f t="shared" si="194"/>
        <v>3.6851302000289854E-2</v>
      </c>
      <c r="AP793" s="47">
        <f t="shared" si="195"/>
        <v>8.1020521000029877E-2</v>
      </c>
      <c r="AQ793" s="47">
        <f t="shared" si="196"/>
        <v>7.1382342999639858E-2</v>
      </c>
      <c r="AR793" s="48">
        <f t="shared" si="205"/>
        <v>0.11234171899922996</v>
      </c>
      <c r="AS793" s="48">
        <f t="shared" si="206"/>
        <v>7.7605051999849906E-2</v>
      </c>
      <c r="AT793" s="33"/>
      <c r="AU793" s="31"/>
      <c r="AV793" s="33"/>
      <c r="AW793" s="31"/>
      <c r="AX793" s="33"/>
      <c r="AY793" s="31"/>
      <c r="AZ793" s="33"/>
      <c r="BA793" s="31"/>
      <c r="BB793" s="33"/>
      <c r="BC793" s="31"/>
      <c r="BD793" s="33"/>
      <c r="BE793" s="31"/>
    </row>
    <row r="794" spans="1:57" x14ac:dyDescent="0.25">
      <c r="A794" s="8" t="s">
        <v>43</v>
      </c>
      <c r="B794">
        <v>8</v>
      </c>
      <c r="C794">
        <v>6</v>
      </c>
      <c r="D794" s="32">
        <v>0.51161927000066498</v>
      </c>
      <c r="E794" s="30">
        <v>0.52487697900141905</v>
      </c>
      <c r="F794" s="32">
        <v>0.62713713500124801</v>
      </c>
      <c r="G794" s="30">
        <v>0.72484963500028199</v>
      </c>
      <c r="H794" s="32">
        <v>0.82692984300047101</v>
      </c>
      <c r="I794" s="30">
        <v>0.95774479100145904</v>
      </c>
      <c r="J794" s="32">
        <v>1.0682686449999801</v>
      </c>
      <c r="K794" s="30">
        <v>1.12392260300111</v>
      </c>
      <c r="L794" s="32">
        <v>1.1409246350012801</v>
      </c>
      <c r="M794" s="30">
        <v>1.2089552079996699</v>
      </c>
      <c r="N794" s="32">
        <v>1.2587622390001301</v>
      </c>
      <c r="O794" s="30">
        <v>1.3234557280011301</v>
      </c>
      <c r="P794" s="32">
        <v>1.33153406200108</v>
      </c>
      <c r="Q794" s="30">
        <v>1.44281432200114</v>
      </c>
      <c r="R794" s="32">
        <v>1.60413854100079</v>
      </c>
      <c r="S794" s="30">
        <v>1.6655283840009301</v>
      </c>
      <c r="T794" s="32"/>
      <c r="U794" s="30"/>
      <c r="V794" s="32"/>
      <c r="W794" s="30"/>
      <c r="X794" s="32"/>
      <c r="Y794" s="30"/>
      <c r="Z794" s="32"/>
      <c r="AA794" s="30"/>
      <c r="AB794" s="32"/>
      <c r="AC794" s="30"/>
      <c r="AD794" s="37">
        <f t="shared" si="204"/>
        <v>1.1539091140002651</v>
      </c>
      <c r="AE794" s="44">
        <f t="shared" si="198"/>
        <v>0.10226015599982896</v>
      </c>
      <c r="AF794" s="44">
        <f t="shared" si="199"/>
        <v>0.10208020800018902</v>
      </c>
      <c r="AG794" s="44">
        <f t="shared" si="200"/>
        <v>0.11052385399852105</v>
      </c>
      <c r="AH794" s="44">
        <f t="shared" si="201"/>
        <v>1.7002032000170031E-2</v>
      </c>
      <c r="AI794" s="44">
        <f t="shared" si="202"/>
        <v>4.9807031000460134E-2</v>
      </c>
      <c r="AJ794" s="44">
        <f t="shared" si="203"/>
        <v>8.0783339999499493E-3</v>
      </c>
      <c r="AL794" s="47">
        <f t="shared" si="191"/>
        <v>1.325770900075407E-2</v>
      </c>
      <c r="AM794" s="47">
        <f t="shared" si="192"/>
        <v>9.7712499999033975E-2</v>
      </c>
      <c r="AN794" s="47">
        <f t="shared" si="193"/>
        <v>0.13081494800098803</v>
      </c>
      <c r="AO794" s="47">
        <f t="shared" si="194"/>
        <v>5.5653958001129933E-2</v>
      </c>
      <c r="AP794" s="47">
        <f t="shared" si="195"/>
        <v>6.8030572998389882E-2</v>
      </c>
      <c r="AQ794" s="47">
        <f t="shared" si="196"/>
        <v>6.4693489001000026E-2</v>
      </c>
      <c r="AR794" s="48">
        <f t="shared" si="205"/>
        <v>0.11128026000005997</v>
      </c>
      <c r="AS794" s="48">
        <f t="shared" si="206"/>
        <v>6.1389843000140054E-2</v>
      </c>
      <c r="AT794" s="32"/>
      <c r="AU794" s="30"/>
      <c r="AV794" s="32"/>
      <c r="AW794" s="30"/>
      <c r="AX794" s="32"/>
      <c r="AY794" s="30"/>
      <c r="AZ794" s="32"/>
      <c r="BA794" s="30"/>
      <c r="BB794" s="32"/>
      <c r="BC794" s="30"/>
      <c r="BD794" s="32"/>
      <c r="BE794" s="30"/>
    </row>
    <row r="795" spans="1:57" x14ac:dyDescent="0.25">
      <c r="A795" s="8" t="s">
        <v>43</v>
      </c>
      <c r="B795">
        <v>8</v>
      </c>
      <c r="C795">
        <v>7</v>
      </c>
      <c r="D795" s="33">
        <v>1.2995077079995001</v>
      </c>
      <c r="E795" s="31">
        <v>1.3301013019990899</v>
      </c>
      <c r="F795" s="33">
        <v>1.4257872910002301</v>
      </c>
      <c r="G795" s="31">
        <v>1.5141631240003299</v>
      </c>
      <c r="H795" s="33">
        <v>1.63770083300005</v>
      </c>
      <c r="I795" s="31">
        <v>1.7434345830006299</v>
      </c>
      <c r="J795" s="33">
        <v>1.86060296799951</v>
      </c>
      <c r="K795" s="31">
        <v>1.8946503639999701</v>
      </c>
      <c r="L795" s="33">
        <v>1.93008729099892</v>
      </c>
      <c r="M795" s="31">
        <v>1.9748861970001499</v>
      </c>
      <c r="N795" s="33">
        <v>2.01090307199956</v>
      </c>
      <c r="O795" s="31">
        <v>2.0802362489994199</v>
      </c>
      <c r="P795" s="33">
        <v>2.0885454159997598</v>
      </c>
      <c r="Q795" s="31">
        <v>2.18685786400055</v>
      </c>
      <c r="R795" s="33">
        <v>2.4586115090005398</v>
      </c>
      <c r="S795" s="31">
        <v>2.5158140610001198</v>
      </c>
      <c r="T795" s="33"/>
      <c r="U795" s="31"/>
      <c r="V795" s="33"/>
      <c r="W795" s="31"/>
      <c r="X795" s="33"/>
      <c r="Y795" s="31"/>
      <c r="Z795" s="33"/>
      <c r="AA795" s="31"/>
      <c r="AB795" s="33"/>
      <c r="AC795" s="31"/>
      <c r="AD795" s="37">
        <f t="shared" si="204"/>
        <v>1.2163063530006197</v>
      </c>
      <c r="AE795" s="44">
        <f t="shared" si="198"/>
        <v>9.5685989001140115E-2</v>
      </c>
      <c r="AF795" s="44">
        <f t="shared" si="199"/>
        <v>0.12353770899972005</v>
      </c>
      <c r="AG795" s="44">
        <f t="shared" si="200"/>
        <v>0.11716838499888005</v>
      </c>
      <c r="AH795" s="44">
        <f t="shared" si="201"/>
        <v>3.5436926998949847E-2</v>
      </c>
      <c r="AI795" s="44">
        <f t="shared" si="202"/>
        <v>3.6016874999410087E-2</v>
      </c>
      <c r="AJ795" s="44">
        <f t="shared" si="203"/>
        <v>8.309167000339901E-3</v>
      </c>
      <c r="AL795" s="47">
        <f t="shared" si="191"/>
        <v>3.059359399958983E-2</v>
      </c>
      <c r="AM795" s="47">
        <f t="shared" si="192"/>
        <v>8.8375833000099879E-2</v>
      </c>
      <c r="AN795" s="47">
        <f t="shared" si="193"/>
        <v>0.10573375000057994</v>
      </c>
      <c r="AO795" s="47">
        <f t="shared" si="194"/>
        <v>3.4047396000460139E-2</v>
      </c>
      <c r="AP795" s="47">
        <f t="shared" si="195"/>
        <v>4.4798906001229932E-2</v>
      </c>
      <c r="AQ795" s="47">
        <f t="shared" si="196"/>
        <v>6.9333176999859969E-2</v>
      </c>
      <c r="AR795" s="48">
        <f t="shared" si="205"/>
        <v>9.8312448000790198E-2</v>
      </c>
      <c r="AS795" s="48">
        <f t="shared" si="206"/>
        <v>5.720255199958002E-2</v>
      </c>
      <c r="AT795" s="33"/>
      <c r="AU795" s="31"/>
      <c r="AV795" s="33"/>
      <c r="AW795" s="31"/>
      <c r="AX795" s="33"/>
      <c r="AY795" s="31"/>
      <c r="AZ795" s="33"/>
      <c r="BA795" s="31"/>
      <c r="BB795" s="33"/>
      <c r="BC795" s="31"/>
      <c r="BD795" s="33"/>
      <c r="BE795" s="31"/>
    </row>
    <row r="796" spans="1:57" x14ac:dyDescent="0.25">
      <c r="A796" s="8" t="s">
        <v>43</v>
      </c>
      <c r="B796">
        <v>8</v>
      </c>
      <c r="C796">
        <v>8</v>
      </c>
      <c r="D796" s="32">
        <v>0.49200708399985099</v>
      </c>
      <c r="E796" s="30">
        <v>0.53467312500106301</v>
      </c>
      <c r="F796" s="32">
        <v>0.64368729200032204</v>
      </c>
      <c r="G796" s="30">
        <v>0.73382375000073796</v>
      </c>
      <c r="H796" s="32">
        <v>0.83488989600118602</v>
      </c>
      <c r="I796" s="30">
        <v>0.946957344000111</v>
      </c>
      <c r="J796" s="32">
        <v>1.0707009899997499</v>
      </c>
      <c r="K796" s="30">
        <v>1.1150405210009899</v>
      </c>
      <c r="L796" s="32">
        <v>1.13125796900021</v>
      </c>
      <c r="M796" s="30">
        <v>1.1948384370007199</v>
      </c>
      <c r="N796" s="32">
        <v>1.2286649480010901</v>
      </c>
      <c r="O796" s="30">
        <v>1.3085315099997299</v>
      </c>
      <c r="P796" s="32">
        <v>1.3140857289999901</v>
      </c>
      <c r="Q796" s="30">
        <v>1.4200051560001099</v>
      </c>
      <c r="R796" s="32">
        <v>1.6161401040008001</v>
      </c>
      <c r="S796" s="30">
        <v>1.6948220829999601</v>
      </c>
      <c r="T796" s="32"/>
      <c r="U796" s="30"/>
      <c r="V796" s="32"/>
      <c r="W796" s="30"/>
      <c r="X796" s="32"/>
      <c r="Y796" s="30"/>
      <c r="Z796" s="32"/>
      <c r="AA796" s="30"/>
      <c r="AB796" s="32"/>
      <c r="AC796" s="30"/>
      <c r="AD796" s="37">
        <f t="shared" si="204"/>
        <v>1.2028149990001091</v>
      </c>
      <c r="AE796" s="44">
        <f t="shared" si="198"/>
        <v>0.10901416699925903</v>
      </c>
      <c r="AF796" s="44">
        <f t="shared" si="199"/>
        <v>0.10106614600044805</v>
      </c>
      <c r="AG796" s="44">
        <f t="shared" si="200"/>
        <v>0.12374364599963894</v>
      </c>
      <c r="AH796" s="44">
        <f t="shared" si="201"/>
        <v>1.6217447999220092E-2</v>
      </c>
      <c r="AI796" s="44">
        <f t="shared" si="202"/>
        <v>3.3826511000370152E-2</v>
      </c>
      <c r="AJ796" s="44">
        <f t="shared" si="203"/>
        <v>5.5542190002602077E-3</v>
      </c>
      <c r="AL796" s="47">
        <f t="shared" si="191"/>
        <v>4.2666041001212018E-2</v>
      </c>
      <c r="AM796" s="47">
        <f t="shared" si="192"/>
        <v>9.013645800041592E-2</v>
      </c>
      <c r="AN796" s="47">
        <f t="shared" si="193"/>
        <v>0.11206744799892498</v>
      </c>
      <c r="AO796" s="47">
        <f t="shared" si="194"/>
        <v>4.4339531001239996E-2</v>
      </c>
      <c r="AP796" s="47">
        <f t="shared" si="195"/>
        <v>6.3580468000509871E-2</v>
      </c>
      <c r="AQ796" s="47">
        <f t="shared" si="196"/>
        <v>7.986656199863984E-2</v>
      </c>
      <c r="AR796" s="48">
        <f t="shared" si="205"/>
        <v>0.1059194270001198</v>
      </c>
      <c r="AS796" s="48">
        <f t="shared" si="206"/>
        <v>7.8681978999159963E-2</v>
      </c>
      <c r="AT796" s="32"/>
      <c r="AU796" s="30"/>
      <c r="AV796" s="32"/>
      <c r="AW796" s="30"/>
      <c r="AX796" s="32"/>
      <c r="AY796" s="30"/>
      <c r="AZ796" s="32"/>
      <c r="BA796" s="30"/>
      <c r="BB796" s="32"/>
      <c r="BC796" s="30"/>
      <c r="BD796" s="32"/>
      <c r="BE796" s="30"/>
    </row>
    <row r="797" spans="1:57" x14ac:dyDescent="0.25">
      <c r="A797" s="8" t="s">
        <v>43</v>
      </c>
      <c r="B797">
        <v>8</v>
      </c>
      <c r="C797">
        <v>9</v>
      </c>
      <c r="D797" s="33">
        <v>0.490288385000894</v>
      </c>
      <c r="E797" s="31">
        <v>0.53095630100142399</v>
      </c>
      <c r="F797" s="33">
        <v>0.62796296800115603</v>
      </c>
      <c r="G797" s="31">
        <v>0.723174895001648</v>
      </c>
      <c r="H797" s="33">
        <v>0.81735406200095895</v>
      </c>
      <c r="I797" s="31">
        <v>0.938866249000057</v>
      </c>
      <c r="J797" s="33">
        <v>1.0422715100012201</v>
      </c>
      <c r="K797" s="31">
        <v>1.06601536400012</v>
      </c>
      <c r="L797" s="33">
        <v>1.0972966660010499</v>
      </c>
      <c r="M797" s="31">
        <v>1.1519120820012101</v>
      </c>
      <c r="N797" s="33">
        <v>1.19514885300122</v>
      </c>
      <c r="O797" s="31">
        <v>1.2577658840000301</v>
      </c>
      <c r="P797" s="33">
        <v>1.2649970820002601</v>
      </c>
      <c r="Q797" s="31">
        <v>1.3693023949999701</v>
      </c>
      <c r="R797" s="33">
        <v>1.5857416140006499</v>
      </c>
      <c r="S797" s="31">
        <v>1.6644597909998899</v>
      </c>
      <c r="T797" s="33"/>
      <c r="U797" s="31"/>
      <c r="V797" s="33"/>
      <c r="W797" s="31"/>
      <c r="X797" s="33"/>
      <c r="Y797" s="31"/>
      <c r="Z797" s="33"/>
      <c r="AA797" s="31"/>
      <c r="AB797" s="33"/>
      <c r="AC797" s="31"/>
      <c r="AD797" s="37">
        <f t="shared" si="204"/>
        <v>1.1741714059989961</v>
      </c>
      <c r="AE797" s="44">
        <f t="shared" si="198"/>
        <v>9.7006666999732039E-2</v>
      </c>
      <c r="AF797" s="44">
        <f t="shared" si="199"/>
        <v>9.4179166999310948E-2</v>
      </c>
      <c r="AG797" s="44">
        <f t="shared" si="200"/>
        <v>0.1034052610011631</v>
      </c>
      <c r="AH797" s="44">
        <f t="shared" si="201"/>
        <v>3.1281302000929934E-2</v>
      </c>
      <c r="AI797" s="44">
        <f t="shared" si="202"/>
        <v>4.3236771000009888E-2</v>
      </c>
      <c r="AJ797" s="44">
        <f t="shared" si="203"/>
        <v>7.2311980002299769E-3</v>
      </c>
      <c r="AL797" s="47">
        <f t="shared" si="191"/>
        <v>4.0667916000529991E-2</v>
      </c>
      <c r="AM797" s="47">
        <f t="shared" si="192"/>
        <v>9.5211927000491969E-2</v>
      </c>
      <c r="AN797" s="47">
        <f t="shared" si="193"/>
        <v>0.12151218699909805</v>
      </c>
      <c r="AO797" s="47">
        <f t="shared" si="194"/>
        <v>2.3743853998899889E-2</v>
      </c>
      <c r="AP797" s="47">
        <f t="shared" si="195"/>
        <v>5.4615416000160177E-2</v>
      </c>
      <c r="AQ797" s="47">
        <f t="shared" si="196"/>
        <v>6.2617030998810108E-2</v>
      </c>
      <c r="AR797" s="48">
        <f t="shared" si="205"/>
        <v>0.10430531299971002</v>
      </c>
      <c r="AS797" s="48">
        <f t="shared" si="206"/>
        <v>7.8718176999239997E-2</v>
      </c>
      <c r="AT797" s="33"/>
      <c r="AU797" s="31"/>
      <c r="AV797" s="33"/>
      <c r="AW797" s="31"/>
      <c r="AX797" s="33"/>
      <c r="AY797" s="31"/>
      <c r="AZ797" s="33"/>
      <c r="BA797" s="31"/>
      <c r="BB797" s="33"/>
      <c r="BC797" s="31"/>
      <c r="BD797" s="33"/>
      <c r="BE797" s="31"/>
    </row>
    <row r="798" spans="1:57" x14ac:dyDescent="0.25">
      <c r="A798" s="8" t="s">
        <v>43</v>
      </c>
      <c r="B798">
        <v>8</v>
      </c>
      <c r="C798">
        <v>10</v>
      </c>
      <c r="D798" s="32">
        <v>0.44979760400019497</v>
      </c>
      <c r="E798" s="30">
        <v>0.49825833300019401</v>
      </c>
      <c r="F798" s="32">
        <v>0.59273479100011095</v>
      </c>
      <c r="G798" s="30">
        <v>0.66510057300001701</v>
      </c>
      <c r="H798" s="32">
        <v>0.78501067700017302</v>
      </c>
      <c r="I798" s="30">
        <v>0.90571067699966001</v>
      </c>
      <c r="J798" s="32">
        <v>0.99476213500020005</v>
      </c>
      <c r="K798" s="30">
        <v>1.04165885399925</v>
      </c>
      <c r="L798" s="32">
        <v>1.05919150999943</v>
      </c>
      <c r="M798" s="30">
        <v>1.1115304679988101</v>
      </c>
      <c r="N798" s="32">
        <v>1.14637749999928</v>
      </c>
      <c r="O798" s="30">
        <v>1.2064445309988501</v>
      </c>
      <c r="P798" s="32">
        <v>1.2142891659987001</v>
      </c>
      <c r="Q798" s="30">
        <v>1.3341246869986201</v>
      </c>
      <c r="R798" s="32">
        <v>1.4970770829986499</v>
      </c>
      <c r="S798" s="30">
        <v>1.5753079679998301</v>
      </c>
      <c r="T798" s="32"/>
      <c r="U798" s="30"/>
      <c r="V798" s="32"/>
      <c r="W798" s="30"/>
      <c r="X798" s="32"/>
      <c r="Y798" s="30"/>
      <c r="Z798" s="32"/>
      <c r="AA798" s="30"/>
      <c r="AB798" s="32"/>
      <c r="AC798" s="30"/>
      <c r="AD798" s="37">
        <f t="shared" si="204"/>
        <v>1.1255103639996351</v>
      </c>
      <c r="AE798" s="44">
        <f t="shared" si="198"/>
        <v>9.4476457999916941E-2</v>
      </c>
      <c r="AF798" s="44">
        <f t="shared" si="199"/>
        <v>0.119910104000156</v>
      </c>
      <c r="AG798" s="44">
        <f t="shared" si="200"/>
        <v>8.905145800054004E-2</v>
      </c>
      <c r="AH798" s="44">
        <f t="shared" si="201"/>
        <v>1.7532656000180058E-2</v>
      </c>
      <c r="AI798" s="44">
        <f t="shared" si="202"/>
        <v>3.4847032000469902E-2</v>
      </c>
      <c r="AJ798" s="44">
        <f t="shared" si="203"/>
        <v>7.8446349998499976E-3</v>
      </c>
      <c r="AL798" s="47">
        <f t="shared" si="191"/>
        <v>4.8460728999999036E-2</v>
      </c>
      <c r="AM798" s="47">
        <f t="shared" si="192"/>
        <v>7.2365781999906065E-2</v>
      </c>
      <c r="AN798" s="47">
        <f t="shared" si="193"/>
        <v>0.120699999999487</v>
      </c>
      <c r="AO798" s="47">
        <f t="shared" si="194"/>
        <v>4.6896718999049902E-2</v>
      </c>
      <c r="AP798" s="47">
        <f t="shared" si="195"/>
        <v>5.2338957999380042E-2</v>
      </c>
      <c r="AQ798" s="47">
        <f t="shared" si="196"/>
        <v>6.0067030999570115E-2</v>
      </c>
      <c r="AR798" s="48">
        <f t="shared" si="205"/>
        <v>0.11983552099992001</v>
      </c>
      <c r="AS798" s="48">
        <f t="shared" si="206"/>
        <v>7.8230885001180139E-2</v>
      </c>
      <c r="AT798" s="32"/>
      <c r="AU798" s="30"/>
      <c r="AV798" s="32"/>
      <c r="AW798" s="30"/>
      <c r="AX798" s="32"/>
      <c r="AY798" s="30"/>
      <c r="AZ798" s="32"/>
      <c r="BA798" s="30"/>
      <c r="BB798" s="32"/>
      <c r="BC798" s="30"/>
      <c r="BD798" s="32"/>
      <c r="BE798" s="30"/>
    </row>
    <row r="799" spans="1:57" x14ac:dyDescent="0.25">
      <c r="A799" s="8" t="s">
        <v>43</v>
      </c>
      <c r="B799">
        <v>8</v>
      </c>
      <c r="C799">
        <v>11</v>
      </c>
      <c r="D799" s="33">
        <v>0.49656984400098703</v>
      </c>
      <c r="E799" s="31">
        <v>0.54108151100081103</v>
      </c>
      <c r="F799" s="33">
        <v>0.63459552099993699</v>
      </c>
      <c r="G799" s="31">
        <v>0.73124140599975296</v>
      </c>
      <c r="H799" s="33">
        <v>0.82726489600099695</v>
      </c>
      <c r="I799" s="31">
        <v>0.94040744800076903</v>
      </c>
      <c r="J799" s="33">
        <v>1.0416155729999399</v>
      </c>
      <c r="K799" s="31">
        <v>1.06813531199986</v>
      </c>
      <c r="L799" s="33">
        <v>1.1112380730010001</v>
      </c>
      <c r="M799" s="31">
        <v>1.1534436460005899</v>
      </c>
      <c r="N799" s="33">
        <v>1.19336395800019</v>
      </c>
      <c r="O799" s="31">
        <v>1.2499754170003099</v>
      </c>
      <c r="P799" s="33">
        <v>1.25663020799947</v>
      </c>
      <c r="Q799" s="31">
        <v>1.3677843229997899</v>
      </c>
      <c r="R799" s="33">
        <v>1.5607426040005501</v>
      </c>
      <c r="S799" s="31">
        <v>1.64228125000045</v>
      </c>
      <c r="T799" s="33"/>
      <c r="U799" s="31"/>
      <c r="V799" s="33"/>
      <c r="W799" s="31"/>
      <c r="X799" s="33"/>
      <c r="Y799" s="31"/>
      <c r="Z799" s="33"/>
      <c r="AA799" s="31"/>
      <c r="AB799" s="33"/>
      <c r="AC799" s="31"/>
      <c r="AD799" s="37">
        <f t="shared" si="204"/>
        <v>1.1457114059994629</v>
      </c>
      <c r="AE799" s="44">
        <f t="shared" si="198"/>
        <v>9.3514009999125958E-2</v>
      </c>
      <c r="AF799" s="44">
        <f t="shared" si="199"/>
        <v>9.6023490001243994E-2</v>
      </c>
      <c r="AG799" s="44">
        <f t="shared" si="200"/>
        <v>0.10120812499917087</v>
      </c>
      <c r="AH799" s="44">
        <f t="shared" si="201"/>
        <v>4.3102761001140077E-2</v>
      </c>
      <c r="AI799" s="44">
        <f t="shared" si="202"/>
        <v>3.9920311999600111E-2</v>
      </c>
      <c r="AJ799" s="44">
        <f t="shared" si="203"/>
        <v>6.6547909991601095E-3</v>
      </c>
      <c r="AL799" s="47">
        <f t="shared" si="191"/>
        <v>4.4511666999824007E-2</v>
      </c>
      <c r="AM799" s="47">
        <f t="shared" si="192"/>
        <v>9.6645884999815967E-2</v>
      </c>
      <c r="AN799" s="47">
        <f t="shared" si="193"/>
        <v>0.11314255199977208</v>
      </c>
      <c r="AO799" s="47">
        <f t="shared" si="194"/>
        <v>2.6519738999920106E-2</v>
      </c>
      <c r="AP799" s="47">
        <f t="shared" si="195"/>
        <v>4.2205572999589824E-2</v>
      </c>
      <c r="AQ799" s="47">
        <f t="shared" si="196"/>
        <v>5.6611459000119879E-2</v>
      </c>
      <c r="AR799" s="48">
        <f t="shared" si="205"/>
        <v>0.11115411500031991</v>
      </c>
      <c r="AS799" s="48">
        <f t="shared" si="206"/>
        <v>8.1538645999899906E-2</v>
      </c>
      <c r="AT799" s="33"/>
      <c r="AU799" s="31"/>
      <c r="AV799" s="33"/>
      <c r="AW799" s="31"/>
      <c r="AX799" s="33"/>
      <c r="AY799" s="31"/>
      <c r="AZ799" s="33"/>
      <c r="BA799" s="31"/>
      <c r="BB799" s="33"/>
      <c r="BC799" s="31"/>
      <c r="BD799" s="33"/>
      <c r="BE799" s="31"/>
    </row>
    <row r="800" spans="1:57" x14ac:dyDescent="0.25">
      <c r="A800" s="8" t="s">
        <v>43</v>
      </c>
      <c r="B800">
        <v>8</v>
      </c>
      <c r="C800">
        <v>12</v>
      </c>
      <c r="D800" s="32">
        <v>1.01792192599896</v>
      </c>
      <c r="E800" s="30">
        <v>1.0731490620000801</v>
      </c>
      <c r="F800" s="32">
        <v>1.1678314050004699</v>
      </c>
      <c r="G800" s="30">
        <v>1.2655450509991999</v>
      </c>
      <c r="H800" s="32">
        <v>1.3429738009999701</v>
      </c>
      <c r="I800" s="30">
        <v>1.46142479099944</v>
      </c>
      <c r="J800" s="32">
        <v>1.5651707799988701</v>
      </c>
      <c r="K800" s="30">
        <v>1.60730072799924</v>
      </c>
      <c r="L800" s="32">
        <v>1.6357604160002599</v>
      </c>
      <c r="M800" s="30">
        <v>1.68753322799966</v>
      </c>
      <c r="N800" s="32">
        <v>1.7347265609987499</v>
      </c>
      <c r="O800" s="30">
        <v>1.78182093599934</v>
      </c>
      <c r="P800" s="32">
        <v>1.78954385299948</v>
      </c>
      <c r="Q800" s="30">
        <v>1.88678067599903</v>
      </c>
      <c r="R800" s="32">
        <v>2.0901659880000798</v>
      </c>
      <c r="S800" s="30">
        <v>2.16442385299887</v>
      </c>
      <c r="T800" s="32"/>
      <c r="U800" s="30"/>
      <c r="V800" s="32"/>
      <c r="W800" s="30"/>
      <c r="X800" s="32"/>
      <c r="Y800" s="30"/>
      <c r="Z800" s="32"/>
      <c r="AA800" s="30"/>
      <c r="AB800" s="32"/>
      <c r="AC800" s="30"/>
      <c r="AD800" s="37">
        <f t="shared" si="204"/>
        <v>1.1465019269999099</v>
      </c>
      <c r="AE800" s="44">
        <f t="shared" si="198"/>
        <v>9.4682343000389801E-2</v>
      </c>
      <c r="AF800" s="44">
        <f t="shared" si="199"/>
        <v>7.7428750000770208E-2</v>
      </c>
      <c r="AG800" s="44">
        <f t="shared" si="200"/>
        <v>0.10374598899943011</v>
      </c>
      <c r="AH800" s="44">
        <f t="shared" si="201"/>
        <v>2.8459688001019945E-2</v>
      </c>
      <c r="AI800" s="44">
        <f t="shared" si="202"/>
        <v>4.7193332999089899E-2</v>
      </c>
      <c r="AJ800" s="44">
        <f t="shared" si="203"/>
        <v>7.7229170001400504E-3</v>
      </c>
      <c r="AL800" s="47">
        <f t="shared" ref="AL800:AL863" si="207">E800-D800</f>
        <v>5.5227136001120058E-2</v>
      </c>
      <c r="AM800" s="47">
        <f t="shared" ref="AM800:AM863" si="208">G800-F800</f>
        <v>9.7713645998730003E-2</v>
      </c>
      <c r="AN800" s="47">
        <f t="shared" ref="AN800:AN863" si="209">I800-H800</f>
        <v>0.1184509899994699</v>
      </c>
      <c r="AO800" s="47">
        <f t="shared" ref="AO800:AO863" si="210">K800-J800</f>
        <v>4.2129948000369843E-2</v>
      </c>
      <c r="AP800" s="47">
        <f t="shared" ref="AP800:AP863" si="211">M800-L800</f>
        <v>5.1772811999400092E-2</v>
      </c>
      <c r="AQ800" s="47">
        <f t="shared" ref="AQ800:AQ863" si="212">O800-N800</f>
        <v>4.7094375000590105E-2</v>
      </c>
      <c r="AR800" s="48">
        <f t="shared" si="205"/>
        <v>9.7236822999549943E-2</v>
      </c>
      <c r="AS800" s="48">
        <f t="shared" si="206"/>
        <v>7.4257864998790168E-2</v>
      </c>
      <c r="AT800" s="32"/>
      <c r="AU800" s="30"/>
      <c r="AV800" s="32"/>
      <c r="AW800" s="30"/>
      <c r="AX800" s="32"/>
      <c r="AY800" s="30"/>
      <c r="AZ800" s="32"/>
      <c r="BA800" s="30"/>
      <c r="BB800" s="32"/>
      <c r="BC800" s="30"/>
      <c r="BD800" s="32"/>
      <c r="BE800" s="30"/>
    </row>
    <row r="801" spans="1:57" x14ac:dyDescent="0.25">
      <c r="A801" s="8" t="s">
        <v>43</v>
      </c>
      <c r="B801">
        <v>8</v>
      </c>
      <c r="C801">
        <v>13</v>
      </c>
      <c r="D801" s="33">
        <v>0.76602005200038503</v>
      </c>
      <c r="E801" s="31">
        <v>0.81977916700088804</v>
      </c>
      <c r="F801" s="33">
        <v>0.91654072900018901</v>
      </c>
      <c r="G801" s="31">
        <v>1.01006968799993</v>
      </c>
      <c r="H801" s="33">
        <v>1.0830369270006399</v>
      </c>
      <c r="I801" s="31">
        <v>1.20116968700131</v>
      </c>
      <c r="J801" s="33">
        <v>1.32585567700152</v>
      </c>
      <c r="K801" s="31">
        <v>1.36252838500149</v>
      </c>
      <c r="L801" s="33">
        <v>1.38463619800131</v>
      </c>
      <c r="M801" s="31">
        <v>1.4421770830012901</v>
      </c>
      <c r="N801" s="33">
        <v>1.4965218230008701</v>
      </c>
      <c r="O801" s="31">
        <v>1.5461239579999499</v>
      </c>
      <c r="P801" s="33">
        <v>1.5549282290012301</v>
      </c>
      <c r="Q801" s="31">
        <v>1.6479058849999999</v>
      </c>
      <c r="R801" s="33">
        <v>1.82492880200152</v>
      </c>
      <c r="S801" s="31">
        <v>1.9044466660016</v>
      </c>
      <c r="T801" s="33"/>
      <c r="U801" s="31"/>
      <c r="V801" s="33"/>
      <c r="W801" s="31"/>
      <c r="X801" s="33"/>
      <c r="Y801" s="31"/>
      <c r="Z801" s="33"/>
      <c r="AA801" s="31"/>
      <c r="AB801" s="33"/>
      <c r="AC801" s="31"/>
      <c r="AD801" s="37">
        <f t="shared" si="204"/>
        <v>1.1384266140012149</v>
      </c>
      <c r="AE801" s="44">
        <f t="shared" si="198"/>
        <v>9.6761561999300971E-2</v>
      </c>
      <c r="AF801" s="44">
        <f t="shared" si="199"/>
        <v>7.2967239000709894E-2</v>
      </c>
      <c r="AG801" s="44">
        <f t="shared" si="200"/>
        <v>0.12468599000020997</v>
      </c>
      <c r="AH801" s="44">
        <f t="shared" si="201"/>
        <v>2.2107812999820009E-2</v>
      </c>
      <c r="AI801" s="44">
        <f t="shared" si="202"/>
        <v>5.4344739999580005E-2</v>
      </c>
      <c r="AJ801" s="44">
        <f t="shared" si="203"/>
        <v>8.8042710012801173E-3</v>
      </c>
      <c r="AL801" s="47">
        <f t="shared" si="207"/>
        <v>5.3759115000503011E-2</v>
      </c>
      <c r="AM801" s="47">
        <f t="shared" si="208"/>
        <v>9.3528958999741008E-2</v>
      </c>
      <c r="AN801" s="47">
        <f t="shared" si="209"/>
        <v>0.11813276000067008</v>
      </c>
      <c r="AO801" s="47">
        <f t="shared" si="210"/>
        <v>3.6672707999970022E-2</v>
      </c>
      <c r="AP801" s="47">
        <f t="shared" si="211"/>
        <v>5.7540884999980113E-2</v>
      </c>
      <c r="AQ801" s="47">
        <f t="shared" si="212"/>
        <v>4.9602134999079839E-2</v>
      </c>
      <c r="AR801" s="48">
        <f t="shared" si="205"/>
        <v>9.2977655998769837E-2</v>
      </c>
      <c r="AS801" s="48">
        <f t="shared" si="206"/>
        <v>7.9517864000079985E-2</v>
      </c>
      <c r="AT801" s="33"/>
      <c r="AU801" s="31"/>
      <c r="AV801" s="33"/>
      <c r="AW801" s="31"/>
      <c r="AX801" s="33"/>
      <c r="AY801" s="31"/>
      <c r="AZ801" s="33"/>
      <c r="BA801" s="31"/>
      <c r="BB801" s="33"/>
      <c r="BC801" s="31"/>
      <c r="BD801" s="33"/>
      <c r="BE801" s="31"/>
    </row>
    <row r="802" spans="1:57" x14ac:dyDescent="0.25">
      <c r="A802" s="8" t="s">
        <v>43</v>
      </c>
      <c r="B802">
        <v>8</v>
      </c>
      <c r="C802">
        <v>14</v>
      </c>
      <c r="D802" s="32">
        <v>0.70918989500023599</v>
      </c>
      <c r="E802" s="30">
        <v>0.770753541000885</v>
      </c>
      <c r="F802" s="32">
        <v>0.86050968699964803</v>
      </c>
      <c r="G802" s="30">
        <v>0.953581092999229</v>
      </c>
      <c r="H802" s="32">
        <v>1.0476752079994101</v>
      </c>
      <c r="I802" s="30">
        <v>1.15791822900064</v>
      </c>
      <c r="J802" s="32">
        <v>1.25561765599923</v>
      </c>
      <c r="K802" s="30">
        <v>1.30910041599963</v>
      </c>
      <c r="L802" s="32">
        <v>1.31436166599996</v>
      </c>
      <c r="M802" s="30">
        <v>1.39310312400084</v>
      </c>
      <c r="N802" s="32">
        <v>1.4446031759998701</v>
      </c>
      <c r="O802" s="30">
        <v>1.50839234299928</v>
      </c>
      <c r="P802" s="32">
        <v>1.51259171799938</v>
      </c>
      <c r="Q802" s="30">
        <v>1.6012113010001401</v>
      </c>
      <c r="R802" s="32">
        <v>1.7769216659999001</v>
      </c>
      <c r="S802" s="30">
        <v>1.84638145700046</v>
      </c>
      <c r="T802" s="32"/>
      <c r="U802" s="30"/>
      <c r="V802" s="32"/>
      <c r="W802" s="30"/>
      <c r="X802" s="32"/>
      <c r="Y802" s="30"/>
      <c r="Z802" s="32"/>
      <c r="AA802" s="30"/>
      <c r="AB802" s="32"/>
      <c r="AC802" s="30"/>
      <c r="AD802" s="37">
        <f t="shared" si="204"/>
        <v>1.137191562000224</v>
      </c>
      <c r="AE802" s="44">
        <f t="shared" si="198"/>
        <v>8.9756145998763026E-2</v>
      </c>
      <c r="AF802" s="44">
        <f t="shared" si="199"/>
        <v>9.4094115000181056E-2</v>
      </c>
      <c r="AG802" s="44">
        <f t="shared" si="200"/>
        <v>9.7699426998590022E-2</v>
      </c>
      <c r="AH802" s="44">
        <f t="shared" si="201"/>
        <v>5.2612500003299534E-3</v>
      </c>
      <c r="AI802" s="44">
        <f t="shared" si="202"/>
        <v>5.1500051999030072E-2</v>
      </c>
      <c r="AJ802" s="44">
        <f t="shared" si="203"/>
        <v>4.1993750000999253E-3</v>
      </c>
      <c r="AL802" s="47">
        <f t="shared" si="207"/>
        <v>6.1563646000649008E-2</v>
      </c>
      <c r="AM802" s="47">
        <f t="shared" si="208"/>
        <v>9.3071405999580969E-2</v>
      </c>
      <c r="AN802" s="47">
        <f t="shared" si="209"/>
        <v>0.11024302100122996</v>
      </c>
      <c r="AO802" s="47">
        <f t="shared" si="210"/>
        <v>5.3482760000399976E-2</v>
      </c>
      <c r="AP802" s="47">
        <f t="shared" si="211"/>
        <v>7.874145800088006E-2</v>
      </c>
      <c r="AQ802" s="47">
        <f t="shared" si="212"/>
        <v>6.3789166999409952E-2</v>
      </c>
      <c r="AR802" s="48">
        <f t="shared" si="205"/>
        <v>8.8619583000760116E-2</v>
      </c>
      <c r="AS802" s="48">
        <f t="shared" si="206"/>
        <v>6.9459791000559878E-2</v>
      </c>
      <c r="AT802" s="32"/>
      <c r="AU802" s="30"/>
      <c r="AV802" s="32"/>
      <c r="AW802" s="30"/>
      <c r="AX802" s="32"/>
      <c r="AY802" s="30"/>
      <c r="AZ802" s="32"/>
      <c r="BA802" s="30"/>
      <c r="BB802" s="32"/>
      <c r="BC802" s="30"/>
      <c r="BD802" s="32"/>
      <c r="BE802" s="30"/>
    </row>
    <row r="803" spans="1:57" x14ac:dyDescent="0.25">
      <c r="A803" s="8" t="s">
        <v>43</v>
      </c>
      <c r="B803">
        <v>8</v>
      </c>
      <c r="C803">
        <v>15</v>
      </c>
      <c r="D803" s="33">
        <v>0.55776635400070496</v>
      </c>
      <c r="E803" s="31">
        <v>0.61241875000086998</v>
      </c>
      <c r="F803" s="33">
        <v>0.70136140599970498</v>
      </c>
      <c r="G803" s="31">
        <v>0.79212812500009</v>
      </c>
      <c r="H803" s="33">
        <v>0.89458562500112704</v>
      </c>
      <c r="I803" s="31">
        <v>1.00658864599972</v>
      </c>
      <c r="J803" s="33">
        <v>1.10090979100095</v>
      </c>
      <c r="K803" s="31">
        <v>1.1488966140004699</v>
      </c>
      <c r="L803" s="33">
        <v>1.1752771869996601</v>
      </c>
      <c r="M803" s="31">
        <v>1.23699286400005</v>
      </c>
      <c r="N803" s="33">
        <v>1.2706438019995401</v>
      </c>
      <c r="O803" s="31">
        <v>1.3346378120004301</v>
      </c>
      <c r="P803" s="33">
        <v>1.3417057810002</v>
      </c>
      <c r="Q803" s="31">
        <v>1.44249770799979</v>
      </c>
      <c r="R803" s="33">
        <v>1.6362895830006801</v>
      </c>
      <c r="S803" s="31">
        <v>1.7014569269995199</v>
      </c>
      <c r="T803" s="33"/>
      <c r="U803" s="31"/>
      <c r="V803" s="33"/>
      <c r="W803" s="31"/>
      <c r="X803" s="33"/>
      <c r="Y803" s="31"/>
      <c r="Z803" s="33"/>
      <c r="AA803" s="31"/>
      <c r="AB803" s="33"/>
      <c r="AC803" s="31"/>
      <c r="AD803" s="37">
        <f t="shared" si="204"/>
        <v>1.1436905729988149</v>
      </c>
      <c r="AE803" s="44">
        <f t="shared" si="198"/>
        <v>8.8942655998834996E-2</v>
      </c>
      <c r="AF803" s="44">
        <f t="shared" si="199"/>
        <v>0.10245750000103704</v>
      </c>
      <c r="AG803" s="44">
        <f t="shared" si="200"/>
        <v>9.4321145001230011E-2</v>
      </c>
      <c r="AH803" s="44">
        <f t="shared" si="201"/>
        <v>2.6380572999190166E-2</v>
      </c>
      <c r="AI803" s="44">
        <f t="shared" si="202"/>
        <v>3.3650937999490038E-2</v>
      </c>
      <c r="AJ803" s="44">
        <f t="shared" si="203"/>
        <v>7.0679689997699136E-3</v>
      </c>
      <c r="AL803" s="47">
        <f t="shared" si="207"/>
        <v>5.4652396000165027E-2</v>
      </c>
      <c r="AM803" s="47">
        <f t="shared" si="208"/>
        <v>9.0766719000385021E-2</v>
      </c>
      <c r="AN803" s="47">
        <f t="shared" si="209"/>
        <v>0.11200302099859294</v>
      </c>
      <c r="AO803" s="47">
        <f t="shared" si="210"/>
        <v>4.7986822999519951E-2</v>
      </c>
      <c r="AP803" s="47">
        <f t="shared" si="211"/>
        <v>6.1715677000389935E-2</v>
      </c>
      <c r="AQ803" s="47">
        <f t="shared" si="212"/>
        <v>6.399401000089E-2</v>
      </c>
      <c r="AR803" s="48">
        <f t="shared" si="205"/>
        <v>0.10079192699959005</v>
      </c>
      <c r="AS803" s="48">
        <f t="shared" si="206"/>
        <v>6.5167343998839833E-2</v>
      </c>
      <c r="AT803" s="33"/>
      <c r="AU803" s="31"/>
      <c r="AV803" s="33"/>
      <c r="AW803" s="31"/>
      <c r="AX803" s="33"/>
      <c r="AY803" s="31"/>
      <c r="AZ803" s="33"/>
      <c r="BA803" s="31"/>
      <c r="BB803" s="33"/>
      <c r="BC803" s="31"/>
      <c r="BD803" s="33"/>
      <c r="BE803" s="31"/>
    </row>
    <row r="804" spans="1:57" s="2" customFormat="1" x14ac:dyDescent="0.25">
      <c r="A804" s="10" t="s">
        <v>43</v>
      </c>
      <c r="B804" s="2">
        <v>8</v>
      </c>
      <c r="C804" s="2">
        <v>16</v>
      </c>
      <c r="D804" s="32">
        <v>19.7699549400003</v>
      </c>
      <c r="E804" s="30">
        <v>19.815057388001101</v>
      </c>
      <c r="F804" s="32">
        <v>19.910756762999799</v>
      </c>
      <c r="G804" s="30">
        <v>19.9972365550002</v>
      </c>
      <c r="H804" s="32">
        <v>20.0853531170014</v>
      </c>
      <c r="I804" s="30">
        <v>20.179166138001101</v>
      </c>
      <c r="J804" s="32">
        <v>20.330863950001</v>
      </c>
      <c r="K804" s="30">
        <v>20.384233845999901</v>
      </c>
      <c r="L804" s="32">
        <v>20.410713794000898</v>
      </c>
      <c r="M804" s="30">
        <v>20.529702544001299</v>
      </c>
      <c r="N804" s="32">
        <v>20.542744471000301</v>
      </c>
      <c r="O804" s="30">
        <v>20.613399836000099</v>
      </c>
      <c r="P804" s="32">
        <v>20.647114367000501</v>
      </c>
      <c r="Q804" s="30">
        <v>20.674701971000101</v>
      </c>
      <c r="R804" s="32">
        <v>20.9206495750004</v>
      </c>
      <c r="S804" s="30">
        <v>20.968835147999901</v>
      </c>
      <c r="T804" s="32"/>
      <c r="U804" s="30"/>
      <c r="V804" s="32"/>
      <c r="W804" s="30"/>
      <c r="X804" s="32"/>
      <c r="Y804" s="30"/>
      <c r="Z804" s="32"/>
      <c r="AA804" s="30"/>
      <c r="AB804" s="32"/>
      <c r="AC804" s="30"/>
      <c r="AD804" s="37">
        <f t="shared" si="204"/>
        <v>1.1988802079996006</v>
      </c>
      <c r="AE804" s="44">
        <f t="shared" si="198"/>
        <v>9.5699374998698516E-2</v>
      </c>
      <c r="AF804" s="44">
        <f t="shared" si="199"/>
        <v>8.8116562001200549E-2</v>
      </c>
      <c r="AG804" s="44">
        <f t="shared" si="200"/>
        <v>0.15169781199989885</v>
      </c>
      <c r="AH804" s="44">
        <f t="shared" si="201"/>
        <v>2.6479948000996956E-2</v>
      </c>
      <c r="AI804" s="44">
        <f t="shared" si="202"/>
        <v>1.3041926999001419E-2</v>
      </c>
      <c r="AJ804" s="44">
        <f t="shared" si="203"/>
        <v>3.3714531000402559E-2</v>
      </c>
      <c r="AL804" s="47">
        <f t="shared" si="207"/>
        <v>4.5102448000800877E-2</v>
      </c>
      <c r="AM804" s="47">
        <f t="shared" si="208"/>
        <v>8.6479792000400124E-2</v>
      </c>
      <c r="AN804" s="47">
        <f t="shared" si="209"/>
        <v>9.3813020999700569E-2</v>
      </c>
      <c r="AO804" s="47">
        <f t="shared" si="210"/>
        <v>5.336989599890174E-2</v>
      </c>
      <c r="AP804" s="47">
        <f t="shared" si="211"/>
        <v>0.11898875000040121</v>
      </c>
      <c r="AQ804" s="47">
        <f t="shared" si="212"/>
        <v>7.0655364999797854E-2</v>
      </c>
      <c r="AR804" s="48">
        <f t="shared" si="205"/>
        <v>2.7587603999599253E-2</v>
      </c>
      <c r="AS804" s="48">
        <f t="shared" si="206"/>
        <v>4.8185572999500437E-2</v>
      </c>
      <c r="AT804" s="32"/>
      <c r="AU804" s="30"/>
      <c r="AV804" s="32"/>
      <c r="AW804" s="30"/>
      <c r="AX804" s="32"/>
      <c r="AY804" s="30"/>
      <c r="AZ804" s="32"/>
      <c r="BA804" s="30"/>
      <c r="BB804" s="32"/>
      <c r="BC804" s="30"/>
      <c r="BD804" s="32"/>
      <c r="BE804" s="30"/>
    </row>
    <row r="805" spans="1:57" s="2" customFormat="1" x14ac:dyDescent="0.25">
      <c r="A805" s="10" t="s">
        <v>43</v>
      </c>
      <c r="B805" s="2">
        <v>8</v>
      </c>
      <c r="C805" s="2">
        <v>17</v>
      </c>
      <c r="D805" s="33">
        <v>0.49801979099902299</v>
      </c>
      <c r="E805" s="31">
        <v>0.55454567699962298</v>
      </c>
      <c r="F805" s="33">
        <v>0.64353364599992302</v>
      </c>
      <c r="G805" s="31">
        <v>0.73641614599910099</v>
      </c>
      <c r="H805" s="33">
        <v>0.81293390599967097</v>
      </c>
      <c r="I805" s="31">
        <v>0.93060828099987702</v>
      </c>
      <c r="J805" s="33">
        <v>1.01199687500047</v>
      </c>
      <c r="K805" s="31">
        <v>1.05757343699951</v>
      </c>
      <c r="L805" s="33">
        <v>1.0823394790004299</v>
      </c>
      <c r="M805" s="31">
        <v>1.1360998429991001</v>
      </c>
      <c r="N805" s="33">
        <v>1.1691843219996301</v>
      </c>
      <c r="O805" s="31">
        <v>1.2153205719987401</v>
      </c>
      <c r="P805" s="33">
        <v>1.22119770799872</v>
      </c>
      <c r="Q805" s="31">
        <v>1.35202088500045</v>
      </c>
      <c r="R805" s="33">
        <v>1.45429953100028</v>
      </c>
      <c r="S805" s="31">
        <v>1.5521178119997701</v>
      </c>
      <c r="T805" s="33"/>
      <c r="U805" s="31"/>
      <c r="V805" s="33"/>
      <c r="W805" s="31"/>
      <c r="X805" s="33"/>
      <c r="Y805" s="31"/>
      <c r="Z805" s="33"/>
      <c r="AA805" s="31"/>
      <c r="AB805" s="33"/>
      <c r="AC805" s="31"/>
      <c r="AD805" s="37">
        <f t="shared" si="204"/>
        <v>1.0540980210007471</v>
      </c>
      <c r="AE805" s="44">
        <f t="shared" si="198"/>
        <v>8.8987969000300038E-2</v>
      </c>
      <c r="AF805" s="44">
        <f t="shared" si="199"/>
        <v>7.6517760000569979E-2</v>
      </c>
      <c r="AG805" s="44">
        <f t="shared" si="200"/>
        <v>8.1388594000592951E-2</v>
      </c>
      <c r="AH805" s="44">
        <f t="shared" si="201"/>
        <v>2.4766042000919919E-2</v>
      </c>
      <c r="AI805" s="44">
        <f t="shared" si="202"/>
        <v>3.308447900053002E-2</v>
      </c>
      <c r="AJ805" s="44">
        <f t="shared" si="203"/>
        <v>5.8771359999798545E-3</v>
      </c>
      <c r="AL805" s="47">
        <f t="shared" si="207"/>
        <v>5.652588600059999E-2</v>
      </c>
      <c r="AM805" s="47">
        <f t="shared" si="208"/>
        <v>9.288249999917797E-2</v>
      </c>
      <c r="AN805" s="47">
        <f t="shared" si="209"/>
        <v>0.11767437500020606</v>
      </c>
      <c r="AO805" s="47">
        <f t="shared" si="210"/>
        <v>4.5576561999040033E-2</v>
      </c>
      <c r="AP805" s="47">
        <f t="shared" si="211"/>
        <v>5.3760363998670124E-2</v>
      </c>
      <c r="AQ805" s="47">
        <f t="shared" si="212"/>
        <v>4.6136249999110035E-2</v>
      </c>
      <c r="AR805" s="48">
        <f t="shared" si="205"/>
        <v>0.13082317700173007</v>
      </c>
      <c r="AS805" s="48">
        <f t="shared" si="206"/>
        <v>9.7818280999490081E-2</v>
      </c>
      <c r="AT805" s="33"/>
      <c r="AU805" s="31"/>
      <c r="AV805" s="33"/>
      <c r="AW805" s="31"/>
      <c r="AX805" s="33"/>
      <c r="AY805" s="31"/>
      <c r="AZ805" s="33"/>
      <c r="BA805" s="31"/>
      <c r="BB805" s="33"/>
      <c r="BC805" s="31"/>
      <c r="BD805" s="33"/>
      <c r="BE805" s="31"/>
    </row>
    <row r="806" spans="1:57" s="2" customFormat="1" x14ac:dyDescent="0.25">
      <c r="A806" s="10" t="s">
        <v>43</v>
      </c>
      <c r="B806" s="2">
        <v>8</v>
      </c>
      <c r="C806" s="2">
        <v>18</v>
      </c>
      <c r="D806" s="32">
        <v>0.94469838499935499</v>
      </c>
      <c r="E806" s="30">
        <v>0.97434359299950302</v>
      </c>
      <c r="F806" s="32">
        <v>1.06380656199871</v>
      </c>
      <c r="G806" s="30">
        <v>1.1499489580000899</v>
      </c>
      <c r="H806" s="32">
        <v>1.24662453099881</v>
      </c>
      <c r="I806" s="30">
        <v>1.3569371869998501</v>
      </c>
      <c r="J806" s="32">
        <v>1.46003187399946</v>
      </c>
      <c r="K806" s="30">
        <v>1.50755109300007</v>
      </c>
      <c r="L806" s="32">
        <v>1.5140264580004399</v>
      </c>
      <c r="M806" s="30">
        <v>1.6015070829998801</v>
      </c>
      <c r="N806" s="32">
        <v>1.6359729679988899</v>
      </c>
      <c r="O806" s="30">
        <v>1.7242513529999901</v>
      </c>
      <c r="P806" s="32">
        <v>1.72980619699956</v>
      </c>
      <c r="Q806" s="30">
        <v>1.81892161399991</v>
      </c>
      <c r="R806" s="32">
        <v>2.0008561969989298</v>
      </c>
      <c r="S806" s="30">
        <v>2.0635792699995301</v>
      </c>
      <c r="T806" s="32"/>
      <c r="U806" s="30"/>
      <c r="V806" s="32"/>
      <c r="W806" s="30"/>
      <c r="X806" s="32"/>
      <c r="Y806" s="30"/>
      <c r="Z806" s="32"/>
      <c r="AA806" s="30"/>
      <c r="AB806" s="32"/>
      <c r="AC806" s="30"/>
      <c r="AD806" s="37">
        <f t="shared" si="204"/>
        <v>1.1188808850001752</v>
      </c>
      <c r="AE806" s="44">
        <f t="shared" si="198"/>
        <v>8.9462968999207026E-2</v>
      </c>
      <c r="AF806" s="44">
        <f t="shared" si="199"/>
        <v>9.6675572998720094E-2</v>
      </c>
      <c r="AG806" s="44">
        <f t="shared" si="200"/>
        <v>0.10309468699960989</v>
      </c>
      <c r="AH806" s="44">
        <f t="shared" si="201"/>
        <v>6.475365000369937E-3</v>
      </c>
      <c r="AI806" s="44">
        <f t="shared" si="202"/>
        <v>3.4465884999009821E-2</v>
      </c>
      <c r="AJ806" s="44">
        <f t="shared" si="203"/>
        <v>5.5548439995698473E-3</v>
      </c>
      <c r="AL806" s="47">
        <f t="shared" si="207"/>
        <v>2.9645208000148027E-2</v>
      </c>
      <c r="AM806" s="47">
        <f t="shared" si="208"/>
        <v>8.6142396001379851E-2</v>
      </c>
      <c r="AN806" s="47">
        <f t="shared" si="209"/>
        <v>0.11031265600104012</v>
      </c>
      <c r="AO806" s="47">
        <f t="shared" si="210"/>
        <v>4.7519219000609958E-2</v>
      </c>
      <c r="AP806" s="47">
        <f t="shared" si="211"/>
        <v>8.7480624999440204E-2</v>
      </c>
      <c r="AQ806" s="47">
        <f t="shared" si="212"/>
        <v>8.827838500110019E-2</v>
      </c>
      <c r="AR806" s="48">
        <f t="shared" si="205"/>
        <v>8.9115417000350083E-2</v>
      </c>
      <c r="AS806" s="48">
        <f t="shared" si="206"/>
        <v>6.2723073000600316E-2</v>
      </c>
      <c r="AT806" s="32"/>
      <c r="AU806" s="30"/>
      <c r="AV806" s="32"/>
      <c r="AW806" s="30"/>
      <c r="AX806" s="32"/>
      <c r="AY806" s="30"/>
      <c r="AZ806" s="32"/>
      <c r="BA806" s="30"/>
      <c r="BB806" s="32"/>
      <c r="BC806" s="30"/>
      <c r="BD806" s="32"/>
      <c r="BE806" s="30"/>
    </row>
    <row r="807" spans="1:57" s="2" customFormat="1" x14ac:dyDescent="0.25">
      <c r="A807" s="10" t="s">
        <v>43</v>
      </c>
      <c r="B807" s="2">
        <v>8</v>
      </c>
      <c r="C807" s="2">
        <v>19</v>
      </c>
      <c r="D807" s="33">
        <v>0.607720938000056</v>
      </c>
      <c r="E807" s="31">
        <v>0.63902213500114102</v>
      </c>
      <c r="F807" s="33">
        <v>0.75843880200045499</v>
      </c>
      <c r="G807" s="31">
        <v>0.83933213500131298</v>
      </c>
      <c r="H807" s="33">
        <v>0.95196911400125805</v>
      </c>
      <c r="I807" s="31">
        <v>1.06857812500129</v>
      </c>
      <c r="J807" s="33">
        <v>1.1392505210005699</v>
      </c>
      <c r="K807" s="31">
        <v>1.2046196869996399</v>
      </c>
      <c r="L807" s="33">
        <v>1.2127760940002099</v>
      </c>
      <c r="M807" s="31">
        <v>1.2932922910003899</v>
      </c>
      <c r="N807" s="33">
        <v>1.3238725000010101</v>
      </c>
      <c r="O807" s="31">
        <v>1.39841583300039</v>
      </c>
      <c r="P807" s="33">
        <v>1.40346968700032</v>
      </c>
      <c r="Q807" s="31">
        <v>1.4928139580006199</v>
      </c>
      <c r="R807" s="33">
        <v>1.66688500000054</v>
      </c>
      <c r="S807" s="31">
        <v>1.7394593230001101</v>
      </c>
      <c r="T807" s="33"/>
      <c r="U807" s="31"/>
      <c r="V807" s="33"/>
      <c r="W807" s="31"/>
      <c r="X807" s="33"/>
      <c r="Y807" s="31"/>
      <c r="Z807" s="33"/>
      <c r="AA807" s="31"/>
      <c r="AB807" s="33"/>
      <c r="AC807" s="31"/>
      <c r="AD807" s="37">
        <f t="shared" si="204"/>
        <v>1.131738385000054</v>
      </c>
      <c r="AE807" s="44">
        <f t="shared" si="198"/>
        <v>0.11941666699931397</v>
      </c>
      <c r="AF807" s="44">
        <f t="shared" si="199"/>
        <v>0.11263697899994507</v>
      </c>
      <c r="AG807" s="44">
        <f t="shared" si="200"/>
        <v>7.067239599927988E-2</v>
      </c>
      <c r="AH807" s="44">
        <f t="shared" si="201"/>
        <v>8.1564070005699651E-3</v>
      </c>
      <c r="AI807" s="44">
        <f t="shared" si="202"/>
        <v>3.0580209000620195E-2</v>
      </c>
      <c r="AJ807" s="44">
        <f t="shared" si="203"/>
        <v>5.0538539999300802E-3</v>
      </c>
      <c r="AL807" s="47">
        <f t="shared" si="207"/>
        <v>3.1301197001085024E-2</v>
      </c>
      <c r="AM807" s="47">
        <f t="shared" si="208"/>
        <v>8.0893333000857992E-2</v>
      </c>
      <c r="AN807" s="47">
        <f t="shared" si="209"/>
        <v>0.11660901100003196</v>
      </c>
      <c r="AO807" s="47">
        <f t="shared" si="210"/>
        <v>6.5369165999070056E-2</v>
      </c>
      <c r="AP807" s="47">
        <f t="shared" si="211"/>
        <v>8.0516197000179979E-2</v>
      </c>
      <c r="AQ807" s="47">
        <f t="shared" si="212"/>
        <v>7.4543332999379874E-2</v>
      </c>
      <c r="AR807" s="48">
        <f t="shared" si="205"/>
        <v>8.9344271000299846E-2</v>
      </c>
      <c r="AS807" s="48">
        <f t="shared" si="206"/>
        <v>7.2574322999570118E-2</v>
      </c>
      <c r="AT807" s="33"/>
      <c r="AU807" s="31"/>
      <c r="AV807" s="33"/>
      <c r="AW807" s="31"/>
      <c r="AX807" s="33"/>
      <c r="AY807" s="31"/>
      <c r="AZ807" s="33"/>
      <c r="BA807" s="31"/>
      <c r="BB807" s="33"/>
      <c r="BC807" s="31"/>
      <c r="BD807" s="33"/>
      <c r="BE807" s="31"/>
    </row>
    <row r="808" spans="1:57" s="2" customFormat="1" x14ac:dyDescent="0.25">
      <c r="A808" s="10" t="s">
        <v>43</v>
      </c>
      <c r="B808" s="2">
        <v>8</v>
      </c>
      <c r="C808" s="2">
        <v>20</v>
      </c>
      <c r="D808" s="32">
        <v>0.55232421799883002</v>
      </c>
      <c r="E808" s="30">
        <v>0.59894859300038605</v>
      </c>
      <c r="F808" s="32">
        <v>0.70692869699996597</v>
      </c>
      <c r="G808" s="30">
        <v>0.80033833299967205</v>
      </c>
      <c r="H808" s="32">
        <v>0.878084165999098</v>
      </c>
      <c r="I808" s="30">
        <v>1.00846458199885</v>
      </c>
      <c r="J808" s="32">
        <v>1.0865442699996399</v>
      </c>
      <c r="K808" s="30">
        <v>1.13991588499993</v>
      </c>
      <c r="L808" s="32">
        <v>1.1508882799989799</v>
      </c>
      <c r="M808" s="30">
        <v>1.22214583200002</v>
      </c>
      <c r="N808" s="32">
        <v>1.25295593699956</v>
      </c>
      <c r="O808" s="30">
        <v>1.31593437399897</v>
      </c>
      <c r="P808" s="32">
        <v>1.3231363009999699</v>
      </c>
      <c r="Q808" s="30">
        <v>1.4048526030001001</v>
      </c>
      <c r="R808" s="32">
        <v>1.5935254159994601</v>
      </c>
      <c r="S808" s="30">
        <v>1.6610470819996399</v>
      </c>
      <c r="T808" s="32"/>
      <c r="U808" s="30"/>
      <c r="V808" s="32"/>
      <c r="W808" s="30"/>
      <c r="X808" s="32"/>
      <c r="Y808" s="30"/>
      <c r="Z808" s="32"/>
      <c r="AA808" s="30"/>
      <c r="AB808" s="32"/>
      <c r="AC808" s="30"/>
      <c r="AD808" s="37">
        <f t="shared" si="204"/>
        <v>1.1087228640008098</v>
      </c>
      <c r="AE808" s="44">
        <f t="shared" si="198"/>
        <v>0.10798010399957991</v>
      </c>
      <c r="AF808" s="44">
        <f t="shared" si="199"/>
        <v>7.7745832999425946E-2</v>
      </c>
      <c r="AG808" s="44">
        <f t="shared" si="200"/>
        <v>7.8079688000789904E-2</v>
      </c>
      <c r="AH808" s="44">
        <f t="shared" si="201"/>
        <v>1.0972394999049895E-2</v>
      </c>
      <c r="AI808" s="44">
        <f t="shared" si="202"/>
        <v>3.0810104999539956E-2</v>
      </c>
      <c r="AJ808" s="44">
        <f t="shared" si="203"/>
        <v>7.2019270009999747E-3</v>
      </c>
      <c r="AL808" s="47">
        <f t="shared" si="207"/>
        <v>4.6624375001556029E-2</v>
      </c>
      <c r="AM808" s="47">
        <f t="shared" si="208"/>
        <v>9.3409635999706087E-2</v>
      </c>
      <c r="AN808" s="47">
        <f t="shared" si="209"/>
        <v>0.13038041599975203</v>
      </c>
      <c r="AO808" s="47">
        <f t="shared" si="210"/>
        <v>5.3371615000290085E-2</v>
      </c>
      <c r="AP808" s="47">
        <f t="shared" si="211"/>
        <v>7.1257552001040114E-2</v>
      </c>
      <c r="AQ808" s="47">
        <f t="shared" si="212"/>
        <v>6.297843699940997E-2</v>
      </c>
      <c r="AR808" s="48">
        <f t="shared" si="205"/>
        <v>8.1716302000130137E-2</v>
      </c>
      <c r="AS808" s="48">
        <f t="shared" si="206"/>
        <v>6.7521666000179836E-2</v>
      </c>
      <c r="AT808" s="32"/>
      <c r="AU808" s="30"/>
      <c r="AV808" s="32"/>
      <c r="AW808" s="30"/>
      <c r="AX808" s="32"/>
      <c r="AY808" s="30"/>
      <c r="AZ808" s="32"/>
      <c r="BA808" s="30"/>
      <c r="BB808" s="32"/>
      <c r="BC808" s="30"/>
      <c r="BD808" s="32"/>
      <c r="BE808" s="30"/>
    </row>
    <row r="809" spans="1:57" s="2" customFormat="1" x14ac:dyDescent="0.25">
      <c r="A809" s="10" t="s">
        <v>43</v>
      </c>
      <c r="B809" s="2">
        <v>8</v>
      </c>
      <c r="C809" s="2">
        <v>21</v>
      </c>
      <c r="D809" s="33">
        <v>0.45262734300013102</v>
      </c>
      <c r="E809" s="31">
        <v>0.49139901000125902</v>
      </c>
      <c r="F809" s="33">
        <v>0.60438374899967995</v>
      </c>
      <c r="G809" s="31">
        <v>0.71323390600082304</v>
      </c>
      <c r="H809" s="33">
        <v>0.77242182200097798</v>
      </c>
      <c r="I809" s="31">
        <v>0.88184827999975801</v>
      </c>
      <c r="J809" s="33">
        <v>0.94614333299978104</v>
      </c>
      <c r="K809" s="31">
        <v>0.99973567600136404</v>
      </c>
      <c r="L809" s="33">
        <v>1.01704671800143</v>
      </c>
      <c r="M809" s="31">
        <v>1.0794967180008801</v>
      </c>
      <c r="N809" s="33">
        <v>1.11428020700077</v>
      </c>
      <c r="O809" s="31">
        <v>1.16158166600143</v>
      </c>
      <c r="P809" s="33">
        <v>1.1794916660001</v>
      </c>
      <c r="Q809" s="31">
        <v>1.26570671800072</v>
      </c>
      <c r="R809" s="33">
        <v>1.44058552000024</v>
      </c>
      <c r="S809" s="31">
        <v>1.4969052590004099</v>
      </c>
      <c r="T809" s="33"/>
      <c r="U809" s="31"/>
      <c r="V809" s="33"/>
      <c r="W809" s="31"/>
      <c r="X809" s="33"/>
      <c r="Y809" s="31"/>
      <c r="Z809" s="33"/>
      <c r="AA809" s="31"/>
      <c r="AB809" s="33"/>
      <c r="AC809" s="31"/>
      <c r="AD809" s="37">
        <f t="shared" si="204"/>
        <v>1.0442779160002789</v>
      </c>
      <c r="AE809" s="44">
        <f t="shared" si="198"/>
        <v>0.11298473899842093</v>
      </c>
      <c r="AF809" s="44">
        <f t="shared" si="199"/>
        <v>5.9187916000154939E-2</v>
      </c>
      <c r="AG809" s="44">
        <f t="shared" si="200"/>
        <v>6.4295053000023028E-2</v>
      </c>
      <c r="AH809" s="44">
        <f t="shared" si="201"/>
        <v>1.7311042000065946E-2</v>
      </c>
      <c r="AI809" s="44">
        <f t="shared" si="202"/>
        <v>3.4783488999889922E-2</v>
      </c>
      <c r="AJ809" s="44">
        <f t="shared" si="203"/>
        <v>1.7909999998670045E-2</v>
      </c>
      <c r="AL809" s="47">
        <f t="shared" si="207"/>
        <v>3.8771667001127996E-2</v>
      </c>
      <c r="AM809" s="47">
        <f t="shared" si="208"/>
        <v>0.10885015700114309</v>
      </c>
      <c r="AN809" s="47">
        <f t="shared" si="209"/>
        <v>0.10942645799878004</v>
      </c>
      <c r="AO809" s="47">
        <f t="shared" si="210"/>
        <v>5.3592343001582998E-2</v>
      </c>
      <c r="AP809" s="47">
        <f t="shared" si="211"/>
        <v>6.2449999999450112E-2</v>
      </c>
      <c r="AQ809" s="47">
        <f t="shared" si="212"/>
        <v>4.7301459000659962E-2</v>
      </c>
      <c r="AR809" s="48">
        <f t="shared" si="205"/>
        <v>8.6215052000619963E-2</v>
      </c>
      <c r="AS809" s="48">
        <f t="shared" si="206"/>
        <v>5.6319739000169955E-2</v>
      </c>
      <c r="AT809" s="33"/>
      <c r="AU809" s="31"/>
      <c r="AV809" s="33"/>
      <c r="AW809" s="31"/>
      <c r="AX809" s="33"/>
      <c r="AY809" s="31"/>
      <c r="AZ809" s="33"/>
      <c r="BA809" s="31"/>
      <c r="BB809" s="33"/>
      <c r="BC809" s="31"/>
      <c r="BD809" s="33"/>
      <c r="BE809" s="31"/>
    </row>
    <row r="810" spans="1:57" s="2" customFormat="1" x14ac:dyDescent="0.25">
      <c r="A810" s="10" t="s">
        <v>43</v>
      </c>
      <c r="B810" s="2">
        <v>8</v>
      </c>
      <c r="C810" s="2">
        <v>22</v>
      </c>
      <c r="D810" s="32">
        <v>0.43564697900001098</v>
      </c>
      <c r="E810" s="30">
        <v>0.48401640600059098</v>
      </c>
      <c r="F810" s="32">
        <v>0.60945479099973399</v>
      </c>
      <c r="G810" s="30">
        <v>0.69356609399983404</v>
      </c>
      <c r="H810" s="32">
        <v>0.76247854100074597</v>
      </c>
      <c r="I810" s="30">
        <v>0.86777208300009001</v>
      </c>
      <c r="J810" s="32">
        <v>0.94185911400017996</v>
      </c>
      <c r="K810" s="30">
        <v>0.99559525999939003</v>
      </c>
      <c r="L810" s="32">
        <v>1.0058656769997401</v>
      </c>
      <c r="M810" s="30">
        <v>1.0756740619999601</v>
      </c>
      <c r="N810" s="32">
        <v>1.0962934369999799</v>
      </c>
      <c r="O810" s="30">
        <v>1.1698160409996401</v>
      </c>
      <c r="P810" s="32">
        <v>1.17545000000063</v>
      </c>
      <c r="Q810" s="30">
        <v>1.2645551040004599</v>
      </c>
      <c r="R810" s="32">
        <v>1.3924165099997401</v>
      </c>
      <c r="S810" s="30">
        <v>1.4545216139995301</v>
      </c>
      <c r="T810" s="32"/>
      <c r="U810" s="30"/>
      <c r="V810" s="32"/>
      <c r="W810" s="30"/>
      <c r="X810" s="32"/>
      <c r="Y810" s="30"/>
      <c r="Z810" s="32"/>
      <c r="AA810" s="30"/>
      <c r="AB810" s="32"/>
      <c r="AC810" s="30"/>
      <c r="AD810" s="37">
        <f t="shared" si="204"/>
        <v>1.018874634999519</v>
      </c>
      <c r="AE810" s="44">
        <f t="shared" si="198"/>
        <v>0.125438384999143</v>
      </c>
      <c r="AF810" s="44">
        <f t="shared" si="199"/>
        <v>6.8912447000911925E-2</v>
      </c>
      <c r="AG810" s="44">
        <f t="shared" si="200"/>
        <v>7.4087031000089953E-2</v>
      </c>
      <c r="AH810" s="44">
        <f t="shared" si="201"/>
        <v>1.0270417000350029E-2</v>
      </c>
      <c r="AI810" s="44">
        <f t="shared" si="202"/>
        <v>2.0619375000019868E-2</v>
      </c>
      <c r="AJ810" s="44">
        <f t="shared" si="203"/>
        <v>5.6339590009899521E-3</v>
      </c>
      <c r="AL810" s="47">
        <f t="shared" si="207"/>
        <v>4.8369427000580001E-2</v>
      </c>
      <c r="AM810" s="47">
        <f t="shared" si="208"/>
        <v>8.4111303000100057E-2</v>
      </c>
      <c r="AN810" s="47">
        <f t="shared" si="209"/>
        <v>0.10529354199934404</v>
      </c>
      <c r="AO810" s="47">
        <f t="shared" si="210"/>
        <v>5.3736145999210061E-2</v>
      </c>
      <c r="AP810" s="47">
        <f t="shared" si="211"/>
        <v>6.9808385000220019E-2</v>
      </c>
      <c r="AQ810" s="47">
        <f t="shared" si="212"/>
        <v>7.3522603999660152E-2</v>
      </c>
      <c r="AR810" s="48">
        <f t="shared" si="205"/>
        <v>8.9105103999829849E-2</v>
      </c>
      <c r="AS810" s="48">
        <f t="shared" si="206"/>
        <v>6.2105103999789968E-2</v>
      </c>
      <c r="AT810" s="32"/>
      <c r="AU810" s="30"/>
      <c r="AV810" s="32"/>
      <c r="AW810" s="30"/>
      <c r="AX810" s="32"/>
      <c r="AY810" s="30"/>
      <c r="AZ810" s="32"/>
      <c r="BA810" s="30"/>
      <c r="BB810" s="32"/>
      <c r="BC810" s="30"/>
      <c r="BD810" s="32"/>
      <c r="BE810" s="30"/>
    </row>
    <row r="811" spans="1:57" s="2" customFormat="1" x14ac:dyDescent="0.25">
      <c r="A811" s="10" t="s">
        <v>43</v>
      </c>
      <c r="B811" s="2">
        <v>8</v>
      </c>
      <c r="C811" s="2">
        <v>23</v>
      </c>
      <c r="D811" s="33">
        <v>0.58249624999916705</v>
      </c>
      <c r="E811" s="31">
        <v>0.64040281300003699</v>
      </c>
      <c r="F811" s="33">
        <v>0.709308437999425</v>
      </c>
      <c r="G811" s="31">
        <v>0.82234015600079102</v>
      </c>
      <c r="H811" s="33">
        <v>0.839230207999207</v>
      </c>
      <c r="I811" s="31">
        <v>0.93881281299945796</v>
      </c>
      <c r="J811" s="33">
        <v>1.0205480210006499</v>
      </c>
      <c r="K811" s="31">
        <v>1.0750378649990999</v>
      </c>
      <c r="L811" s="33">
        <v>1.1018502080005399</v>
      </c>
      <c r="M811" s="31">
        <v>1.17728942699977</v>
      </c>
      <c r="N811" s="33">
        <v>1.19711213499977</v>
      </c>
      <c r="O811" s="31">
        <v>1.2736197920003101</v>
      </c>
      <c r="P811" s="33">
        <v>1.30164046900063</v>
      </c>
      <c r="Q811" s="31">
        <v>1.3553419790005099</v>
      </c>
      <c r="R811" s="33">
        <v>1.5219749480002001</v>
      </c>
      <c r="S811" s="31">
        <v>1.5706166660001999</v>
      </c>
      <c r="T811" s="33"/>
      <c r="U811" s="31"/>
      <c r="V811" s="33"/>
      <c r="W811" s="31"/>
      <c r="X811" s="33"/>
      <c r="Y811" s="31"/>
      <c r="Z811" s="33"/>
      <c r="AA811" s="31"/>
      <c r="AB811" s="33"/>
      <c r="AC811" s="31"/>
      <c r="AD811" s="37">
        <f t="shared" si="204"/>
        <v>0.98812041600103284</v>
      </c>
      <c r="AE811" s="44">
        <f t="shared" si="198"/>
        <v>6.8905624999388015E-2</v>
      </c>
      <c r="AF811" s="44">
        <f t="shared" si="199"/>
        <v>1.6890051998415978E-2</v>
      </c>
      <c r="AG811" s="44">
        <f t="shared" si="200"/>
        <v>8.1735208001191939E-2</v>
      </c>
      <c r="AH811" s="44">
        <f t="shared" si="201"/>
        <v>2.6812343001439976E-2</v>
      </c>
      <c r="AI811" s="44">
        <f t="shared" si="202"/>
        <v>1.9822707999999967E-2</v>
      </c>
      <c r="AJ811" s="44">
        <f t="shared" si="203"/>
        <v>2.802067700031996E-2</v>
      </c>
      <c r="AL811" s="47">
        <f t="shared" si="207"/>
        <v>5.7906563000869937E-2</v>
      </c>
      <c r="AM811" s="47">
        <f t="shared" si="208"/>
        <v>0.11303171800136602</v>
      </c>
      <c r="AN811" s="47">
        <f t="shared" si="209"/>
        <v>9.9582605000250957E-2</v>
      </c>
      <c r="AO811" s="47">
        <f t="shared" si="210"/>
        <v>5.4489843998450027E-2</v>
      </c>
      <c r="AP811" s="47">
        <f t="shared" si="211"/>
        <v>7.5439218999230118E-2</v>
      </c>
      <c r="AQ811" s="47">
        <f t="shared" si="212"/>
        <v>7.6507657000540075E-2</v>
      </c>
      <c r="AR811" s="48">
        <f t="shared" si="205"/>
        <v>5.3701509999879882E-2</v>
      </c>
      <c r="AS811" s="48">
        <f t="shared" si="206"/>
        <v>4.8641717999999834E-2</v>
      </c>
      <c r="AT811" s="33"/>
      <c r="AU811" s="31"/>
      <c r="AV811" s="33"/>
      <c r="AW811" s="31"/>
      <c r="AX811" s="33"/>
      <c r="AY811" s="31"/>
      <c r="AZ811" s="33"/>
      <c r="BA811" s="31"/>
      <c r="BB811" s="33"/>
      <c r="BC811" s="31"/>
      <c r="BD811" s="33"/>
      <c r="BE811" s="31"/>
    </row>
    <row r="812" spans="1:57" s="2" customFormat="1" x14ac:dyDescent="0.25">
      <c r="A812" s="10" t="s">
        <v>43</v>
      </c>
      <c r="B812" s="2">
        <v>8</v>
      </c>
      <c r="C812" s="2">
        <v>24</v>
      </c>
      <c r="D812" s="32">
        <v>0.52578921900021602</v>
      </c>
      <c r="E812" s="30">
        <v>0.57255583299956903</v>
      </c>
      <c r="F812" s="32">
        <v>0.67490744799943003</v>
      </c>
      <c r="G812" s="30">
        <v>0.757374947999778</v>
      </c>
      <c r="H812" s="32">
        <v>0.85492619800061198</v>
      </c>
      <c r="I812" s="30">
        <v>0.96454218700091499</v>
      </c>
      <c r="J812" s="32">
        <v>1.0301785409992501</v>
      </c>
      <c r="K812" s="30">
        <v>1.08614875000057</v>
      </c>
      <c r="L812" s="32">
        <v>1.1036995829999701</v>
      </c>
      <c r="M812" s="30">
        <v>1.16588755200064</v>
      </c>
      <c r="N812" s="32">
        <v>1.18048854100015</v>
      </c>
      <c r="O812" s="30">
        <v>1.24350218700055</v>
      </c>
      <c r="P812" s="32">
        <v>1.2498436450005099</v>
      </c>
      <c r="Q812" s="30">
        <v>1.3239011969999399</v>
      </c>
      <c r="R812" s="32">
        <v>1.60108020799998</v>
      </c>
      <c r="S812" s="30">
        <v>1.6385999470003201</v>
      </c>
      <c r="T812" s="32"/>
      <c r="U812" s="30"/>
      <c r="V812" s="32"/>
      <c r="W812" s="30"/>
      <c r="X812" s="32"/>
      <c r="Y812" s="30"/>
      <c r="Z812" s="32"/>
      <c r="AA812" s="30"/>
      <c r="AB812" s="32"/>
      <c r="AC812" s="30"/>
      <c r="AD812" s="37">
        <f t="shared" si="204"/>
        <v>1.1128107280001041</v>
      </c>
      <c r="AE812" s="44">
        <f t="shared" si="198"/>
        <v>0.10235161499986101</v>
      </c>
      <c r="AF812" s="44">
        <f t="shared" si="199"/>
        <v>9.7551250000833978E-2</v>
      </c>
      <c r="AG812" s="44">
        <f t="shared" si="200"/>
        <v>6.5636353998335117E-2</v>
      </c>
      <c r="AH812" s="44">
        <f t="shared" si="201"/>
        <v>1.7550832999400079E-2</v>
      </c>
      <c r="AI812" s="44">
        <f t="shared" si="202"/>
        <v>1.4600988999510012E-2</v>
      </c>
      <c r="AJ812" s="44">
        <f t="shared" si="203"/>
        <v>6.3414579999598875E-3</v>
      </c>
      <c r="AL812" s="47">
        <f t="shared" si="207"/>
        <v>4.6766613999353002E-2</v>
      </c>
      <c r="AM812" s="47">
        <f t="shared" si="208"/>
        <v>8.2467500000347971E-2</v>
      </c>
      <c r="AN812" s="47">
        <f t="shared" si="209"/>
        <v>0.109615989000303</v>
      </c>
      <c r="AO812" s="47">
        <f t="shared" si="210"/>
        <v>5.5970209001319882E-2</v>
      </c>
      <c r="AP812" s="47">
        <f t="shared" si="211"/>
        <v>6.2187969000669918E-2</v>
      </c>
      <c r="AQ812" s="47">
        <f t="shared" si="212"/>
        <v>6.3013646000400048E-2</v>
      </c>
      <c r="AR812" s="48">
        <f t="shared" si="205"/>
        <v>7.4057551999429982E-2</v>
      </c>
      <c r="AS812" s="48">
        <f t="shared" si="206"/>
        <v>3.7519739000340113E-2</v>
      </c>
      <c r="AT812" s="32"/>
      <c r="AU812" s="30"/>
      <c r="AV812" s="32"/>
      <c r="AW812" s="30"/>
      <c r="AX812" s="32"/>
      <c r="AY812" s="30"/>
      <c r="AZ812" s="32"/>
      <c r="BA812" s="30"/>
      <c r="BB812" s="32"/>
      <c r="BC812" s="30"/>
      <c r="BD812" s="32"/>
      <c r="BE812" s="30"/>
    </row>
    <row r="813" spans="1:57" s="2" customFormat="1" x14ac:dyDescent="0.25">
      <c r="A813" s="10" t="s">
        <v>43</v>
      </c>
      <c r="B813" s="2">
        <v>8</v>
      </c>
      <c r="C813" s="2">
        <v>25</v>
      </c>
      <c r="D813" s="33">
        <v>1.6393666139992999</v>
      </c>
      <c r="E813" s="31">
        <v>1.6857271349999701</v>
      </c>
      <c r="F813" s="33">
        <v>1.78295765599978</v>
      </c>
      <c r="G813" s="31">
        <v>1.86966296799982</v>
      </c>
      <c r="H813" s="33">
        <v>1.9364596350005701</v>
      </c>
      <c r="I813" s="31">
        <v>2.0388016140004699</v>
      </c>
      <c r="J813" s="33">
        <v>2.1112708330001602</v>
      </c>
      <c r="K813" s="31">
        <v>2.15957260399954</v>
      </c>
      <c r="L813" s="33">
        <v>2.18468833299994</v>
      </c>
      <c r="M813" s="31">
        <v>2.2480586969995699</v>
      </c>
      <c r="N813" s="33">
        <v>2.2642417179995298</v>
      </c>
      <c r="O813" s="31">
        <v>2.3347688009998802</v>
      </c>
      <c r="P813" s="33">
        <v>2.3413238539997101</v>
      </c>
      <c r="Q813" s="31">
        <v>2.4068309889989901</v>
      </c>
      <c r="R813" s="33">
        <v>2.5601857809997401</v>
      </c>
      <c r="S813" s="31">
        <v>2.6069639580000499</v>
      </c>
      <c r="T813" s="33"/>
      <c r="U813" s="31"/>
      <c r="V813" s="33"/>
      <c r="W813" s="31"/>
      <c r="X813" s="33"/>
      <c r="Y813" s="31"/>
      <c r="Z813" s="33"/>
      <c r="AA813" s="31"/>
      <c r="AB813" s="33"/>
      <c r="AC813" s="31"/>
      <c r="AD813" s="37">
        <f t="shared" si="204"/>
        <v>0.96759734400074993</v>
      </c>
      <c r="AE813" s="44">
        <f t="shared" si="198"/>
        <v>9.7230520999809888E-2</v>
      </c>
      <c r="AF813" s="44">
        <f t="shared" si="199"/>
        <v>6.6796667000750043E-2</v>
      </c>
      <c r="AG813" s="44">
        <f t="shared" si="200"/>
        <v>7.2469218999690277E-2</v>
      </c>
      <c r="AH813" s="44">
        <f t="shared" si="201"/>
        <v>2.5115729000400044E-2</v>
      </c>
      <c r="AI813" s="44">
        <f t="shared" si="202"/>
        <v>1.618302099995983E-2</v>
      </c>
      <c r="AJ813" s="44">
        <f t="shared" si="203"/>
        <v>6.5550529998299467E-3</v>
      </c>
      <c r="AL813" s="47">
        <f t="shared" si="207"/>
        <v>4.6360521000670118E-2</v>
      </c>
      <c r="AM813" s="47">
        <f t="shared" si="208"/>
        <v>8.6705312000040058E-2</v>
      </c>
      <c r="AN813" s="47">
        <f t="shared" si="209"/>
        <v>0.10234197899989983</v>
      </c>
      <c r="AO813" s="47">
        <f t="shared" si="210"/>
        <v>4.8301770999379823E-2</v>
      </c>
      <c r="AP813" s="47">
        <f t="shared" si="211"/>
        <v>6.337036399962992E-2</v>
      </c>
      <c r="AQ813" s="47">
        <f t="shared" si="212"/>
        <v>7.0527083000350377E-2</v>
      </c>
      <c r="AR813" s="48">
        <f t="shared" si="205"/>
        <v>6.5507134999279959E-2</v>
      </c>
      <c r="AS813" s="48">
        <f t="shared" si="206"/>
        <v>4.6778177000309729E-2</v>
      </c>
      <c r="AT813" s="33"/>
      <c r="AU813" s="31"/>
      <c r="AV813" s="33"/>
      <c r="AW813" s="31"/>
      <c r="AX813" s="33"/>
      <c r="AY813" s="31"/>
      <c r="AZ813" s="33"/>
      <c r="BA813" s="31"/>
      <c r="BB813" s="33"/>
      <c r="BC813" s="31"/>
      <c r="BD813" s="33"/>
      <c r="BE813" s="31"/>
    </row>
    <row r="814" spans="1:57" s="2" customFormat="1" x14ac:dyDescent="0.25">
      <c r="A814" s="10" t="s">
        <v>43</v>
      </c>
      <c r="B814" s="2">
        <v>8</v>
      </c>
      <c r="C814" s="2">
        <v>26</v>
      </c>
      <c r="D814" s="32">
        <v>37.046007693999798</v>
      </c>
      <c r="E814" s="30">
        <v>37.077127172999099</v>
      </c>
      <c r="F814" s="32">
        <v>37.1684191519998</v>
      </c>
      <c r="G814" s="30">
        <v>37.250489308999001</v>
      </c>
      <c r="H814" s="32">
        <v>37.389704412998903</v>
      </c>
      <c r="I814" s="30">
        <v>37.497356912999699</v>
      </c>
      <c r="J814" s="32">
        <v>37.605295818999302</v>
      </c>
      <c r="K814" s="30">
        <v>37.6527531629999</v>
      </c>
      <c r="L814" s="32">
        <v>37.679339569000099</v>
      </c>
      <c r="M814" s="30">
        <v>37.758250089998903</v>
      </c>
      <c r="N814" s="32">
        <v>37.788090246000102</v>
      </c>
      <c r="O814" s="30">
        <v>37.862192328999299</v>
      </c>
      <c r="P814" s="32">
        <v>37.8687598809992</v>
      </c>
      <c r="Q814" s="30">
        <v>37.941929204000097</v>
      </c>
      <c r="R814" s="32">
        <v>38.108806704000003</v>
      </c>
      <c r="S814" s="30">
        <v>38.180960194000299</v>
      </c>
      <c r="T814" s="32"/>
      <c r="U814" s="30"/>
      <c r="V814" s="32"/>
      <c r="W814" s="30"/>
      <c r="X814" s="32"/>
      <c r="Y814" s="30"/>
      <c r="Z814" s="32"/>
      <c r="AA814" s="30"/>
      <c r="AB814" s="32"/>
      <c r="AC814" s="30"/>
      <c r="AD814" s="37">
        <f t="shared" si="204"/>
        <v>1.1349525000005016</v>
      </c>
      <c r="AE814" s="44">
        <f t="shared" si="198"/>
        <v>9.1291979000700962E-2</v>
      </c>
      <c r="AF814" s="44">
        <f t="shared" si="199"/>
        <v>0.13921510399990211</v>
      </c>
      <c r="AG814" s="44">
        <f t="shared" si="200"/>
        <v>0.10793890599960321</v>
      </c>
      <c r="AH814" s="44">
        <f t="shared" si="201"/>
        <v>2.6586406000198792E-2</v>
      </c>
      <c r="AI814" s="44">
        <f t="shared" si="202"/>
        <v>2.9840156001199603E-2</v>
      </c>
      <c r="AJ814" s="44">
        <f t="shared" si="203"/>
        <v>6.567551999900445E-3</v>
      </c>
      <c r="AL814" s="47">
        <f t="shared" si="207"/>
        <v>3.1119478999301009E-2</v>
      </c>
      <c r="AM814" s="47">
        <f t="shared" si="208"/>
        <v>8.207015699920106E-2</v>
      </c>
      <c r="AN814" s="47">
        <f t="shared" si="209"/>
        <v>0.10765250000079618</v>
      </c>
      <c r="AO814" s="47">
        <f t="shared" si="210"/>
        <v>4.7457344000598312E-2</v>
      </c>
      <c r="AP814" s="47">
        <f t="shared" si="211"/>
        <v>7.891052099880369E-2</v>
      </c>
      <c r="AQ814" s="47">
        <f t="shared" si="212"/>
        <v>7.4102082999196739E-2</v>
      </c>
      <c r="AR814" s="48">
        <f t="shared" si="205"/>
        <v>7.316932300089718E-2</v>
      </c>
      <c r="AS814" s="48">
        <f t="shared" si="206"/>
        <v>7.2153490000296472E-2</v>
      </c>
      <c r="AT814" s="32"/>
      <c r="AU814" s="30"/>
      <c r="AV814" s="32"/>
      <c r="AW814" s="30"/>
      <c r="AX814" s="32"/>
      <c r="AY814" s="30"/>
      <c r="AZ814" s="32"/>
      <c r="BA814" s="30"/>
      <c r="BB814" s="32"/>
      <c r="BC814" s="30"/>
      <c r="BD814" s="32"/>
      <c r="BE814" s="30"/>
    </row>
    <row r="815" spans="1:57" s="2" customFormat="1" x14ac:dyDescent="0.25">
      <c r="A815" s="10" t="s">
        <v>43</v>
      </c>
      <c r="B815" s="2">
        <v>8</v>
      </c>
      <c r="C815" s="2">
        <v>27</v>
      </c>
      <c r="D815" s="33">
        <v>0.47148640600062203</v>
      </c>
      <c r="E815" s="31">
        <v>0.51265104100093595</v>
      </c>
      <c r="F815" s="33">
        <v>0.62109958300061396</v>
      </c>
      <c r="G815" s="31">
        <v>0.70869776000108597</v>
      </c>
      <c r="H815" s="33">
        <v>0.798795573000461</v>
      </c>
      <c r="I815" s="31">
        <v>0.89290484299999595</v>
      </c>
      <c r="J815" s="33">
        <v>0.98093031200005498</v>
      </c>
      <c r="K815" s="31">
        <v>1.0382553119998099</v>
      </c>
      <c r="L815" s="33">
        <v>1.05415187500148</v>
      </c>
      <c r="M815" s="31">
        <v>1.1090613540000001</v>
      </c>
      <c r="N815" s="33">
        <v>1.1397899990006399</v>
      </c>
      <c r="O815" s="31">
        <v>1.2086133850007099</v>
      </c>
      <c r="P815" s="33">
        <v>1.2150479680003601</v>
      </c>
      <c r="Q815" s="31">
        <v>1.28473010400011</v>
      </c>
      <c r="R815" s="33">
        <v>1.4755026560014799</v>
      </c>
      <c r="S815" s="31">
        <v>1.5389172390005099</v>
      </c>
      <c r="T815" s="33"/>
      <c r="U815" s="31"/>
      <c r="V815" s="33"/>
      <c r="W815" s="31"/>
      <c r="X815" s="33"/>
      <c r="Y815" s="31"/>
      <c r="Z815" s="33"/>
      <c r="AA815" s="31"/>
      <c r="AB815" s="33"/>
      <c r="AC815" s="31"/>
      <c r="AD815" s="37">
        <f t="shared" si="204"/>
        <v>1.0674308329998878</v>
      </c>
      <c r="AE815" s="44">
        <f t="shared" si="198"/>
        <v>0.10844854199967802</v>
      </c>
      <c r="AF815" s="44">
        <f t="shared" si="199"/>
        <v>9.0097812999375027E-2</v>
      </c>
      <c r="AG815" s="44">
        <f t="shared" si="200"/>
        <v>8.8025469000059031E-2</v>
      </c>
      <c r="AH815" s="44">
        <f t="shared" si="201"/>
        <v>1.5896563001670083E-2</v>
      </c>
      <c r="AI815" s="44">
        <f t="shared" si="202"/>
        <v>3.0728645000639876E-2</v>
      </c>
      <c r="AJ815" s="44">
        <f t="shared" si="203"/>
        <v>6.4345829996501624E-3</v>
      </c>
      <c r="AL815" s="47">
        <f t="shared" si="207"/>
        <v>4.1164635000313921E-2</v>
      </c>
      <c r="AM815" s="47">
        <f t="shared" si="208"/>
        <v>8.7598177000472011E-2</v>
      </c>
      <c r="AN815" s="47">
        <f t="shared" si="209"/>
        <v>9.410926999953495E-2</v>
      </c>
      <c r="AO815" s="47">
        <f t="shared" si="210"/>
        <v>5.7324999999754933E-2</v>
      </c>
      <c r="AP815" s="47">
        <f t="shared" si="211"/>
        <v>5.4909478998520056E-2</v>
      </c>
      <c r="AQ815" s="47">
        <f t="shared" si="212"/>
        <v>6.8823386000069986E-2</v>
      </c>
      <c r="AR815" s="48">
        <f t="shared" si="205"/>
        <v>6.9682135999749928E-2</v>
      </c>
      <c r="AS815" s="48">
        <f t="shared" si="206"/>
        <v>6.3414582999030022E-2</v>
      </c>
      <c r="AT815" s="33"/>
      <c r="AU815" s="31"/>
      <c r="AV815" s="33"/>
      <c r="AW815" s="31"/>
      <c r="AX815" s="33"/>
      <c r="AY815" s="31"/>
      <c r="AZ815" s="33"/>
      <c r="BA815" s="31"/>
      <c r="BB815" s="33"/>
      <c r="BC815" s="31"/>
      <c r="BD815" s="33"/>
      <c r="BE815" s="31"/>
    </row>
    <row r="816" spans="1:57" s="2" customFormat="1" x14ac:dyDescent="0.25">
      <c r="A816" s="10" t="s">
        <v>43</v>
      </c>
      <c r="B816" s="2">
        <v>8</v>
      </c>
      <c r="C816" s="2">
        <v>28</v>
      </c>
      <c r="D816" s="32">
        <v>0.58464708300016299</v>
      </c>
      <c r="E816" s="30">
        <v>0.61337380199984104</v>
      </c>
      <c r="F816" s="32">
        <v>0.71023088500078302</v>
      </c>
      <c r="G816" s="30">
        <v>0.81586145800065402</v>
      </c>
      <c r="H816" s="32">
        <v>0.88843010399977995</v>
      </c>
      <c r="I816" s="30">
        <v>0.99161666600048104</v>
      </c>
      <c r="J816" s="32">
        <v>1.0882500000006901</v>
      </c>
      <c r="K816" s="30">
        <v>1.1501119789991201</v>
      </c>
      <c r="L816" s="32">
        <v>1.1682859890006501</v>
      </c>
      <c r="M816" s="30">
        <v>1.2304593230001</v>
      </c>
      <c r="N816" s="32">
        <v>1.2646996349994799</v>
      </c>
      <c r="O816" s="30">
        <v>1.3263178640008799</v>
      </c>
      <c r="P816" s="32">
        <v>1.33561557299981</v>
      </c>
      <c r="Q816" s="30">
        <v>1.4143953639995701</v>
      </c>
      <c r="R816" s="32">
        <v>1.6292903119992801</v>
      </c>
      <c r="S816" s="30">
        <v>1.69187796799997</v>
      </c>
      <c r="T816" s="32"/>
      <c r="U816" s="30"/>
      <c r="V816" s="32"/>
      <c r="W816" s="30"/>
      <c r="X816" s="32"/>
      <c r="Y816" s="30"/>
      <c r="Z816" s="32"/>
      <c r="AA816" s="30"/>
      <c r="AB816" s="32"/>
      <c r="AC816" s="30"/>
      <c r="AD816" s="37">
        <f t="shared" si="204"/>
        <v>1.1072308849998072</v>
      </c>
      <c r="AE816" s="44">
        <f t="shared" si="198"/>
        <v>9.6857083000941979E-2</v>
      </c>
      <c r="AF816" s="44">
        <f t="shared" si="199"/>
        <v>7.2568645999125936E-2</v>
      </c>
      <c r="AG816" s="44">
        <f t="shared" si="200"/>
        <v>9.6633334000209015E-2</v>
      </c>
      <c r="AH816" s="44">
        <f t="shared" si="201"/>
        <v>1.8174010001529961E-2</v>
      </c>
      <c r="AI816" s="44">
        <f t="shared" si="202"/>
        <v>3.4240311999379935E-2</v>
      </c>
      <c r="AJ816" s="44">
        <f t="shared" si="203"/>
        <v>9.2977089989301209E-3</v>
      </c>
      <c r="AL816" s="47">
        <f t="shared" si="207"/>
        <v>2.8726718999678047E-2</v>
      </c>
      <c r="AM816" s="47">
        <f t="shared" si="208"/>
        <v>0.105630572999871</v>
      </c>
      <c r="AN816" s="47">
        <f t="shared" si="209"/>
        <v>0.10318656200070109</v>
      </c>
      <c r="AO816" s="47">
        <f t="shared" si="210"/>
        <v>6.1861978998430045E-2</v>
      </c>
      <c r="AP816" s="47">
        <f t="shared" si="211"/>
        <v>6.2173333999449909E-2</v>
      </c>
      <c r="AQ816" s="47">
        <f t="shared" si="212"/>
        <v>6.1618229001400016E-2</v>
      </c>
      <c r="AR816" s="48">
        <f t="shared" si="205"/>
        <v>7.8779790999760069E-2</v>
      </c>
      <c r="AS816" s="48">
        <f t="shared" si="206"/>
        <v>6.258765600068994E-2</v>
      </c>
      <c r="AT816" s="32"/>
      <c r="AU816" s="30"/>
      <c r="AV816" s="32"/>
      <c r="AW816" s="30"/>
      <c r="AX816" s="32"/>
      <c r="AY816" s="30"/>
      <c r="AZ816" s="32"/>
      <c r="BA816" s="30"/>
      <c r="BB816" s="32"/>
      <c r="BC816" s="30"/>
      <c r="BD816" s="32"/>
      <c r="BE816" s="30"/>
    </row>
    <row r="817" spans="1:57" s="2" customFormat="1" x14ac:dyDescent="0.25">
      <c r="A817" s="10" t="s">
        <v>43</v>
      </c>
      <c r="B817" s="2">
        <v>8</v>
      </c>
      <c r="C817" s="2">
        <v>29</v>
      </c>
      <c r="D817" s="33">
        <v>0.49798171899965299</v>
      </c>
      <c r="E817" s="31">
        <v>0.53902859399931902</v>
      </c>
      <c r="F817" s="33">
        <v>0.64249020799979895</v>
      </c>
      <c r="G817" s="31">
        <v>0.74401843700070402</v>
      </c>
      <c r="H817" s="33">
        <v>0.79391625000062005</v>
      </c>
      <c r="I817" s="31">
        <v>0.89756635400044604</v>
      </c>
      <c r="J817" s="33">
        <v>1.00199098899975</v>
      </c>
      <c r="K817" s="31">
        <v>1.0487260930003599</v>
      </c>
      <c r="L817" s="33">
        <v>1.0632815099997901</v>
      </c>
      <c r="M817" s="31">
        <v>1.11994046799918</v>
      </c>
      <c r="N817" s="33">
        <v>1.1697730729992999</v>
      </c>
      <c r="O817" s="31">
        <v>1.20858666599997</v>
      </c>
      <c r="P817" s="33">
        <v>1.2163102600006801</v>
      </c>
      <c r="Q817" s="31">
        <v>1.2938468219999699</v>
      </c>
      <c r="R817" s="33">
        <v>1.54383781199976</v>
      </c>
      <c r="S817" s="31">
        <v>1.56313760400007</v>
      </c>
      <c r="T817" s="33"/>
      <c r="U817" s="31"/>
      <c r="V817" s="33"/>
      <c r="W817" s="31"/>
      <c r="X817" s="33"/>
      <c r="Y817" s="31"/>
      <c r="Z817" s="33"/>
      <c r="AA817" s="31"/>
      <c r="AB817" s="33"/>
      <c r="AC817" s="31"/>
      <c r="AD817" s="37">
        <f t="shared" si="204"/>
        <v>1.065155885000417</v>
      </c>
      <c r="AE817" s="44">
        <f t="shared" si="198"/>
        <v>0.10346161400047993</v>
      </c>
      <c r="AF817" s="44">
        <f t="shared" si="199"/>
        <v>4.9897812999916025E-2</v>
      </c>
      <c r="AG817" s="44">
        <f t="shared" si="200"/>
        <v>0.10442463499930399</v>
      </c>
      <c r="AH817" s="44">
        <f t="shared" si="201"/>
        <v>1.4555416999430193E-2</v>
      </c>
      <c r="AI817" s="44">
        <f t="shared" si="202"/>
        <v>4.9832605000119878E-2</v>
      </c>
      <c r="AJ817" s="44">
        <f t="shared" si="203"/>
        <v>7.7235940007100989E-3</v>
      </c>
      <c r="AL817" s="47">
        <f t="shared" si="207"/>
        <v>4.1046874999666028E-2</v>
      </c>
      <c r="AM817" s="47">
        <f t="shared" si="208"/>
        <v>0.10152822900090508</v>
      </c>
      <c r="AN817" s="47">
        <f t="shared" si="209"/>
        <v>0.10365010399982599</v>
      </c>
      <c r="AO817" s="47">
        <f t="shared" si="210"/>
        <v>4.6735104000609873E-2</v>
      </c>
      <c r="AP817" s="47">
        <f t="shared" si="211"/>
        <v>5.6658957999389914E-2</v>
      </c>
      <c r="AQ817" s="47">
        <f t="shared" si="212"/>
        <v>3.881359300067011E-2</v>
      </c>
      <c r="AR817" s="48">
        <f t="shared" si="205"/>
        <v>7.7536561999289821E-2</v>
      </c>
      <c r="AS817" s="48">
        <f t="shared" si="206"/>
        <v>1.9299792000309957E-2</v>
      </c>
      <c r="AT817" s="33"/>
      <c r="AU817" s="31"/>
      <c r="AV817" s="33"/>
      <c r="AW817" s="31"/>
      <c r="AX817" s="33"/>
      <c r="AY817" s="31"/>
      <c r="AZ817" s="33"/>
      <c r="BA817" s="31"/>
      <c r="BB817" s="33"/>
      <c r="BC817" s="31"/>
      <c r="BD817" s="33"/>
      <c r="BE817" s="31"/>
    </row>
    <row r="818" spans="1:57" s="2" customFormat="1" x14ac:dyDescent="0.25">
      <c r="A818" s="10" t="s">
        <v>43</v>
      </c>
      <c r="B818" s="2">
        <v>8</v>
      </c>
      <c r="C818" s="2">
        <v>30</v>
      </c>
      <c r="D818" s="32">
        <v>0.48765619799996701</v>
      </c>
      <c r="E818" s="30">
        <v>0.53607677099898798</v>
      </c>
      <c r="F818" s="32">
        <v>0.63486088499848803</v>
      </c>
      <c r="G818" s="30">
        <v>0.72381807299825596</v>
      </c>
      <c r="H818" s="32">
        <v>0.77361614599976702</v>
      </c>
      <c r="I818" s="30">
        <v>0.90689677099908295</v>
      </c>
      <c r="J818" s="32">
        <v>0.98849843699827</v>
      </c>
      <c r="K818" s="30">
        <v>1.04382609399908</v>
      </c>
      <c r="L818" s="32">
        <v>1.05805213499843</v>
      </c>
      <c r="M818" s="30">
        <v>1.11495052099962</v>
      </c>
      <c r="N818" s="32">
        <v>1.1478707289988901</v>
      </c>
      <c r="O818" s="30">
        <v>1.1996897909994</v>
      </c>
      <c r="P818" s="32">
        <v>1.21079994799947</v>
      </c>
      <c r="Q818" s="30">
        <v>1.2820293229997299</v>
      </c>
      <c r="R818" s="32">
        <v>1.4792870829987801</v>
      </c>
      <c r="S818" s="30">
        <v>1.5441178119999599</v>
      </c>
      <c r="T818" s="32"/>
      <c r="U818" s="30"/>
      <c r="V818" s="32"/>
      <c r="W818" s="30"/>
      <c r="X818" s="32"/>
      <c r="Y818" s="30"/>
      <c r="Z818" s="32"/>
      <c r="AA818" s="30"/>
      <c r="AB818" s="32"/>
      <c r="AC818" s="30">
        <v>2</v>
      </c>
      <c r="AD818" s="37">
        <f t="shared" si="204"/>
        <v>1.0564616139999929</v>
      </c>
      <c r="AE818" s="44">
        <f t="shared" si="198"/>
        <v>9.8784113999500045E-2</v>
      </c>
      <c r="AF818" s="44">
        <f t="shared" si="199"/>
        <v>4.9798073001511067E-2</v>
      </c>
      <c r="AG818" s="44">
        <f t="shared" si="200"/>
        <v>8.1601665999187056E-2</v>
      </c>
      <c r="AH818" s="44">
        <f t="shared" si="201"/>
        <v>1.4226040999349987E-2</v>
      </c>
      <c r="AI818" s="44">
        <f t="shared" si="202"/>
        <v>3.292020799927009E-2</v>
      </c>
      <c r="AJ818" s="44">
        <f>P818-O818</f>
        <v>1.1110157000070009E-2</v>
      </c>
      <c r="AL818" s="47">
        <f t="shared" si="207"/>
        <v>4.8420572999020972E-2</v>
      </c>
      <c r="AM818" s="47">
        <f t="shared" si="208"/>
        <v>8.8957187999767928E-2</v>
      </c>
      <c r="AN818" s="47">
        <f t="shared" si="209"/>
        <v>0.13328062499931592</v>
      </c>
      <c r="AO818" s="47">
        <f t="shared" si="210"/>
        <v>5.5327657000809993E-2</v>
      </c>
      <c r="AP818" s="47">
        <f t="shared" si="211"/>
        <v>5.6898386001190016E-2</v>
      </c>
      <c r="AQ818" s="47">
        <f t="shared" si="212"/>
        <v>5.1819062000509897E-2</v>
      </c>
      <c r="AR818" s="48">
        <f t="shared" si="205"/>
        <v>7.1229375000259942E-2</v>
      </c>
      <c r="AS818" s="48">
        <f t="shared" si="206"/>
        <v>6.483072900117981E-2</v>
      </c>
      <c r="AT818" s="32"/>
      <c r="AU818" s="30"/>
      <c r="AV818" s="32"/>
      <c r="AW818" s="30"/>
      <c r="AX818" s="32"/>
      <c r="AY818" s="30"/>
      <c r="AZ818" s="32"/>
      <c r="BA818" s="30"/>
      <c r="BB818" s="32"/>
      <c r="BC818" s="30"/>
      <c r="BD818" s="32"/>
      <c r="BE818" s="30"/>
    </row>
    <row r="819" spans="1:57" x14ac:dyDescent="0.25">
      <c r="A819" s="14" t="s">
        <v>45</v>
      </c>
      <c r="B819">
        <v>6</v>
      </c>
      <c r="C819">
        <v>31</v>
      </c>
      <c r="D819" s="33">
        <v>6.5072134359998</v>
      </c>
      <c r="E819" s="31">
        <v>6.5855021849983997</v>
      </c>
      <c r="F819" s="33">
        <v>6.9777089559993302</v>
      </c>
      <c r="G819" s="31">
        <v>7.0501593209992199</v>
      </c>
      <c r="H819" s="33">
        <v>7.1437053099998504</v>
      </c>
      <c r="I819" s="31">
        <v>7.2251416119997796</v>
      </c>
      <c r="J819" s="33">
        <v>7.6541515599983496</v>
      </c>
      <c r="K819" s="31">
        <v>7.69634348699946</v>
      </c>
      <c r="L819" s="33">
        <v>7.8081370289983099</v>
      </c>
      <c r="M819" s="31">
        <v>7.8873131749987797</v>
      </c>
      <c r="N819" s="33">
        <v>8.1391369239991</v>
      </c>
      <c r="O819" s="31">
        <v>8.1995820289994299</v>
      </c>
      <c r="P819" s="33"/>
      <c r="Q819" s="31"/>
      <c r="R819" s="33"/>
      <c r="S819" s="31"/>
      <c r="T819" s="33"/>
      <c r="U819" s="31"/>
      <c r="V819" s="33"/>
      <c r="W819" s="31"/>
      <c r="X819" s="33"/>
      <c r="Y819" s="31"/>
      <c r="Z819" s="33"/>
      <c r="AA819" s="31"/>
      <c r="AB819" s="33"/>
      <c r="AC819" s="31"/>
      <c r="AD819" s="37">
        <f>O819-D819</f>
        <v>1.6923685929996299</v>
      </c>
      <c r="AE819" s="44">
        <f t="shared" si="198"/>
        <v>0.39220677100093049</v>
      </c>
      <c r="AF819" s="44">
        <f t="shared" si="199"/>
        <v>9.3545989000630492E-2</v>
      </c>
      <c r="AG819" s="44">
        <f t="shared" si="200"/>
        <v>0.42900994799857006</v>
      </c>
      <c r="AH819" s="44">
        <f t="shared" si="201"/>
        <v>0.11179354199884983</v>
      </c>
      <c r="AI819" s="44">
        <f t="shared" si="202"/>
        <v>0.25182374900032034</v>
      </c>
      <c r="AJ819" s="44">
        <f>V893-U893</f>
        <v>0.27315208300019833</v>
      </c>
      <c r="AK819" s="31"/>
      <c r="AL819" s="47">
        <f t="shared" si="207"/>
        <v>7.8288748998599722E-2</v>
      </c>
      <c r="AM819" s="47">
        <f t="shared" si="208"/>
        <v>7.2450364999889771E-2</v>
      </c>
      <c r="AN819" s="47">
        <f t="shared" si="209"/>
        <v>8.1436301999929128E-2</v>
      </c>
      <c r="AO819" s="47">
        <f t="shared" si="210"/>
        <v>4.2191927001110408E-2</v>
      </c>
      <c r="AP819" s="47">
        <f t="shared" si="211"/>
        <v>7.9176146000469849E-2</v>
      </c>
      <c r="AQ819" s="47">
        <f t="shared" si="212"/>
        <v>6.0445105000329846E-2</v>
      </c>
      <c r="AR819" s="33"/>
      <c r="AS819" s="31"/>
      <c r="AT819" s="33"/>
      <c r="AU819" s="31"/>
      <c r="AV819" s="33"/>
      <c r="AW819" s="31"/>
      <c r="AX819" s="33"/>
      <c r="AY819" s="31"/>
      <c r="AZ819" s="33"/>
      <c r="BA819" s="31"/>
      <c r="BB819" s="33"/>
      <c r="BC819" s="31"/>
      <c r="BD819" s="33"/>
      <c r="BE819" s="31"/>
    </row>
    <row r="820" spans="1:57" x14ac:dyDescent="0.25">
      <c r="A820" s="14" t="s">
        <v>45</v>
      </c>
      <c r="B820">
        <v>6</v>
      </c>
      <c r="C820">
        <v>32</v>
      </c>
      <c r="D820" s="32">
        <v>0.94727588500063498</v>
      </c>
      <c r="E820" s="30">
        <v>1.03527776000009</v>
      </c>
      <c r="F820" s="32">
        <v>1.59826203100055</v>
      </c>
      <c r="G820" s="30">
        <v>1.67863052000029</v>
      </c>
      <c r="H820" s="32">
        <v>1.7601454680007</v>
      </c>
      <c r="I820" s="30">
        <v>1.85327453100035</v>
      </c>
      <c r="J820" s="32">
        <v>2.2918161969991999</v>
      </c>
      <c r="K820" s="30">
        <v>2.35622650999903</v>
      </c>
      <c r="L820" s="32">
        <v>2.4616860410005699</v>
      </c>
      <c r="M820" s="30">
        <v>2.53953588500007</v>
      </c>
      <c r="N820" s="32">
        <v>2.7867621349996599</v>
      </c>
      <c r="O820" s="30">
        <v>2.8602760409994499</v>
      </c>
      <c r="P820" s="32"/>
      <c r="Q820" s="30"/>
      <c r="R820" s="32"/>
      <c r="S820" s="30"/>
      <c r="T820" s="32"/>
      <c r="U820" s="30"/>
      <c r="V820" s="32"/>
      <c r="W820" s="30"/>
      <c r="X820" s="32"/>
      <c r="Y820" s="30"/>
      <c r="Z820" s="32"/>
      <c r="AA820" s="30"/>
      <c r="AB820" s="32"/>
      <c r="AC820" s="30"/>
      <c r="AD820" s="37">
        <f t="shared" ref="AD820:AD883" si="213">O820-D820</f>
        <v>1.913000155998815</v>
      </c>
      <c r="AE820" s="44">
        <f t="shared" si="198"/>
        <v>0.56298427100046</v>
      </c>
      <c r="AF820" s="44">
        <f t="shared" si="199"/>
        <v>8.1514948000410037E-2</v>
      </c>
      <c r="AG820" s="44">
        <f t="shared" si="200"/>
        <v>0.43854166599884992</v>
      </c>
      <c r="AH820" s="44">
        <f t="shared" si="201"/>
        <v>0.10545953100153982</v>
      </c>
      <c r="AI820" s="44">
        <f t="shared" si="202"/>
        <v>0.24722624999958986</v>
      </c>
      <c r="AJ820" s="44">
        <f>V894-U894</f>
        <v>0.21352213600038983</v>
      </c>
      <c r="AK820" s="30"/>
      <c r="AL820" s="47">
        <f t="shared" si="207"/>
        <v>8.8001874999454999E-2</v>
      </c>
      <c r="AM820" s="47">
        <f t="shared" si="208"/>
        <v>8.0368488999740029E-2</v>
      </c>
      <c r="AN820" s="47">
        <f t="shared" si="209"/>
        <v>9.3129062999649959E-2</v>
      </c>
      <c r="AO820" s="47">
        <f t="shared" si="210"/>
        <v>6.4410312999830133E-2</v>
      </c>
      <c r="AP820" s="47">
        <f t="shared" si="211"/>
        <v>7.7849843999500123E-2</v>
      </c>
      <c r="AQ820" s="47">
        <f t="shared" si="212"/>
        <v>7.3513905999790019E-2</v>
      </c>
      <c r="AR820" s="32"/>
      <c r="AS820" s="30"/>
      <c r="AT820" s="32"/>
      <c r="AU820" s="30"/>
      <c r="AV820" s="32"/>
      <c r="AW820" s="30"/>
      <c r="AX820" s="32"/>
      <c r="AY820" s="30"/>
      <c r="AZ820" s="32"/>
      <c r="BA820" s="30"/>
      <c r="BB820" s="32"/>
      <c r="BC820" s="30"/>
      <c r="BD820" s="32"/>
      <c r="BE820" s="30"/>
    </row>
    <row r="821" spans="1:57" x14ac:dyDescent="0.25">
      <c r="A821" s="14" t="s">
        <v>45</v>
      </c>
      <c r="B821">
        <v>6</v>
      </c>
      <c r="C821">
        <v>33</v>
      </c>
      <c r="D821" s="33">
        <v>1.0656730720001999</v>
      </c>
      <c r="E821" s="31">
        <v>1.1711722910004001</v>
      </c>
      <c r="F821" s="33">
        <v>1.6536869259998599</v>
      </c>
      <c r="G821" s="31">
        <v>1.7297591139995301</v>
      </c>
      <c r="H821" s="33">
        <v>1.82218749899948</v>
      </c>
      <c r="I821" s="31">
        <v>1.9182098429992001</v>
      </c>
      <c r="J821" s="33">
        <v>2.2791859360004301</v>
      </c>
      <c r="K821" s="31">
        <v>2.3605820819993801</v>
      </c>
      <c r="L821" s="33">
        <v>2.4656134359993298</v>
      </c>
      <c r="M821" s="31">
        <v>2.5586741129991402</v>
      </c>
      <c r="N821" s="33">
        <v>2.8651427069999</v>
      </c>
      <c r="O821" s="31">
        <v>2.9350990089988001</v>
      </c>
      <c r="P821" s="33"/>
      <c r="Q821" s="31"/>
      <c r="R821" s="33"/>
      <c r="S821" s="31"/>
      <c r="T821" s="33"/>
      <c r="U821" s="31"/>
      <c r="V821" s="33"/>
      <c r="W821" s="31"/>
      <c r="X821" s="33"/>
      <c r="Y821" s="31"/>
      <c r="Z821" s="33"/>
      <c r="AA821" s="31"/>
      <c r="AB821" s="33"/>
      <c r="AC821" s="31"/>
      <c r="AD821" s="37">
        <f t="shared" si="213"/>
        <v>1.8694259369986002</v>
      </c>
      <c r="AE821" s="44">
        <f t="shared" si="198"/>
        <v>0.48251463499945979</v>
      </c>
      <c r="AF821" s="44">
        <f t="shared" si="199"/>
        <v>9.2428384999949875E-2</v>
      </c>
      <c r="AG821" s="44">
        <f t="shared" si="200"/>
        <v>0.36097609300123001</v>
      </c>
      <c r="AH821" s="44">
        <f t="shared" si="201"/>
        <v>0.10503135399994967</v>
      </c>
      <c r="AI821" s="44">
        <f t="shared" si="202"/>
        <v>0.30646859400075988</v>
      </c>
      <c r="AJ821" s="44">
        <f>V895-U895</f>
        <v>0.24932651000017003</v>
      </c>
      <c r="AK821" s="31"/>
      <c r="AL821" s="47">
        <f t="shared" si="207"/>
        <v>0.10549921900020021</v>
      </c>
      <c r="AM821" s="47">
        <f t="shared" si="208"/>
        <v>7.6072187999670193E-2</v>
      </c>
      <c r="AN821" s="47">
        <f t="shared" si="209"/>
        <v>9.6022343999720094E-2</v>
      </c>
      <c r="AO821" s="47">
        <f t="shared" si="210"/>
        <v>8.1396145998950065E-2</v>
      </c>
      <c r="AP821" s="47">
        <f t="shared" si="211"/>
        <v>9.3060676999810354E-2</v>
      </c>
      <c r="AQ821" s="47">
        <f t="shared" si="212"/>
        <v>6.9956301998900017E-2</v>
      </c>
      <c r="AR821" s="33"/>
      <c r="AS821" s="31"/>
      <c r="AT821" s="33"/>
      <c r="AU821" s="31"/>
      <c r="AV821" s="33"/>
      <c r="AW821" s="31"/>
      <c r="AX821" s="33"/>
      <c r="AY821" s="31"/>
      <c r="AZ821" s="33"/>
      <c r="BA821" s="31"/>
      <c r="BB821" s="33"/>
      <c r="BC821" s="31"/>
      <c r="BD821" s="33"/>
      <c r="BE821" s="31"/>
    </row>
    <row r="822" spans="1:57" x14ac:dyDescent="0.25">
      <c r="A822" s="14" t="s">
        <v>45</v>
      </c>
      <c r="B822">
        <v>6</v>
      </c>
      <c r="C822">
        <v>34</v>
      </c>
      <c r="D822" s="32">
        <v>0.85592119700049796</v>
      </c>
      <c r="E822" s="30">
        <v>0.94580932200005896</v>
      </c>
      <c r="F822" s="32">
        <v>1.4870289050013501</v>
      </c>
      <c r="G822" s="30">
        <v>1.58119635300136</v>
      </c>
      <c r="H822" s="32">
        <v>1.6624804680013701</v>
      </c>
      <c r="I822" s="30">
        <v>1.7405413010001201</v>
      </c>
      <c r="J822" s="32">
        <v>2.1728703630014898</v>
      </c>
      <c r="K822" s="30">
        <v>2.2503315089998002</v>
      </c>
      <c r="L822" s="32">
        <v>2.3452506240009798</v>
      </c>
      <c r="M822" s="30">
        <v>2.4332254670007298</v>
      </c>
      <c r="N822" s="32">
        <v>2.7392022380008698</v>
      </c>
      <c r="O822" s="30">
        <v>2.8205132279999798</v>
      </c>
      <c r="P822" s="32"/>
      <c r="Q822" s="30"/>
      <c r="R822" s="32"/>
      <c r="S822" s="30"/>
      <c r="T822" s="32"/>
      <c r="U822" s="30"/>
      <c r="V822" s="32"/>
      <c r="W822" s="30"/>
      <c r="X822" s="32"/>
      <c r="Y822" s="30"/>
      <c r="Z822" s="32"/>
      <c r="AA822" s="30"/>
      <c r="AB822" s="32"/>
      <c r="AC822" s="30"/>
      <c r="AD822" s="37">
        <f t="shared" si="213"/>
        <v>1.9645920309994818</v>
      </c>
      <c r="AE822" s="44">
        <f t="shared" si="198"/>
        <v>0.54121958300129114</v>
      </c>
      <c r="AF822" s="44">
        <f t="shared" si="199"/>
        <v>8.1284115000010093E-2</v>
      </c>
      <c r="AG822" s="44">
        <f t="shared" si="200"/>
        <v>0.43232906200136978</v>
      </c>
      <c r="AH822" s="44">
        <f t="shared" si="201"/>
        <v>9.4919115001179666E-2</v>
      </c>
      <c r="AI822" s="44">
        <f t="shared" si="202"/>
        <v>0.30597677100013998</v>
      </c>
      <c r="AJ822" s="44">
        <f>V896-U896</f>
        <v>0.19270401100038992</v>
      </c>
      <c r="AK822" s="30"/>
      <c r="AL822" s="47">
        <f t="shared" si="207"/>
        <v>8.9888124999561003E-2</v>
      </c>
      <c r="AM822" s="47">
        <f t="shared" si="208"/>
        <v>9.4167448000009868E-2</v>
      </c>
      <c r="AN822" s="47">
        <f t="shared" si="209"/>
        <v>7.8060832998749996E-2</v>
      </c>
      <c r="AO822" s="47">
        <f t="shared" si="210"/>
        <v>7.7461145998310332E-2</v>
      </c>
      <c r="AP822" s="47">
        <f t="shared" si="211"/>
        <v>8.7974842999750003E-2</v>
      </c>
      <c r="AQ822" s="47">
        <f t="shared" si="212"/>
        <v>8.1310989999110017E-2</v>
      </c>
      <c r="AR822" s="32"/>
      <c r="AS822" s="30"/>
      <c r="AT822" s="32"/>
      <c r="AU822" s="30"/>
      <c r="AV822" s="32"/>
      <c r="AW822" s="30"/>
      <c r="AX822" s="32"/>
      <c r="AY822" s="30"/>
      <c r="AZ822" s="32"/>
      <c r="BA822" s="30"/>
      <c r="BB822" s="32"/>
      <c r="BC822" s="30"/>
      <c r="BD822" s="32"/>
      <c r="BE822" s="30"/>
    </row>
    <row r="823" spans="1:57" x14ac:dyDescent="0.25">
      <c r="A823" s="14" t="s">
        <v>45</v>
      </c>
      <c r="B823">
        <v>6</v>
      </c>
      <c r="C823">
        <v>35</v>
      </c>
      <c r="D823" s="33">
        <v>0.74990692699975603</v>
      </c>
      <c r="E823" s="31">
        <v>0.82747786400068402</v>
      </c>
      <c r="F823" s="33">
        <v>1.3426011970004701</v>
      </c>
      <c r="G823" s="31">
        <v>1.4184786969999501</v>
      </c>
      <c r="H823" s="33">
        <v>1.51021343700085</v>
      </c>
      <c r="I823" s="31">
        <v>1.6035966660001499</v>
      </c>
      <c r="J823" s="33">
        <v>1.9695147910006101</v>
      </c>
      <c r="K823" s="31">
        <v>2.0487184890007399</v>
      </c>
      <c r="L823" s="33">
        <v>2.1632021340010299</v>
      </c>
      <c r="M823" s="31">
        <v>2.2405494779995898</v>
      </c>
      <c r="N823" s="33">
        <v>2.5703365090012</v>
      </c>
      <c r="O823" s="31">
        <v>2.6388806240011</v>
      </c>
      <c r="P823" s="33"/>
      <c r="Q823" s="31"/>
      <c r="R823" s="33"/>
      <c r="S823" s="31"/>
      <c r="T823" s="33"/>
      <c r="U823" s="31"/>
      <c r="V823" s="33"/>
      <c r="W823" s="31"/>
      <c r="X823" s="33"/>
      <c r="Y823" s="31"/>
      <c r="Z823" s="33"/>
      <c r="AA823" s="31"/>
      <c r="AB823" s="33"/>
      <c r="AC823" s="31"/>
      <c r="AD823" s="37">
        <f t="shared" si="213"/>
        <v>1.888973697001344</v>
      </c>
      <c r="AE823" s="44">
        <f t="shared" si="198"/>
        <v>0.51512333299978608</v>
      </c>
      <c r="AF823" s="44">
        <f t="shared" si="199"/>
        <v>9.1734740000899873E-2</v>
      </c>
      <c r="AG823" s="44">
        <f t="shared" si="200"/>
        <v>0.36591812500046017</v>
      </c>
      <c r="AH823" s="44">
        <f t="shared" si="201"/>
        <v>0.11448364500028996</v>
      </c>
      <c r="AI823" s="44">
        <f t="shared" si="202"/>
        <v>0.32978703100161022</v>
      </c>
      <c r="AJ823" s="44">
        <f>V897-U897</f>
        <v>0.22056328100007061</v>
      </c>
      <c r="AK823" s="31"/>
      <c r="AL823" s="47">
        <f t="shared" si="207"/>
        <v>7.7570937000927986E-2</v>
      </c>
      <c r="AM823" s="47">
        <f t="shared" si="208"/>
        <v>7.5877499999480014E-2</v>
      </c>
      <c r="AN823" s="47">
        <f t="shared" si="209"/>
        <v>9.3383228999299961E-2</v>
      </c>
      <c r="AO823" s="47">
        <f t="shared" si="210"/>
        <v>7.920369800012983E-2</v>
      </c>
      <c r="AP823" s="47">
        <f t="shared" si="211"/>
        <v>7.7347343998559914E-2</v>
      </c>
      <c r="AQ823" s="47">
        <f t="shared" si="212"/>
        <v>6.8544114999899985E-2</v>
      </c>
      <c r="AR823" s="33"/>
      <c r="AS823" s="31"/>
      <c r="AT823" s="33"/>
      <c r="AU823" s="31"/>
      <c r="AV823" s="33"/>
      <c r="AW823" s="31"/>
      <c r="AX823" s="33"/>
      <c r="AY823" s="31"/>
      <c r="AZ823" s="33"/>
      <c r="BA823" s="31"/>
      <c r="BB823" s="33"/>
      <c r="BC823" s="31"/>
      <c r="BD823" s="33"/>
      <c r="BE823" s="31"/>
    </row>
    <row r="824" spans="1:57" x14ac:dyDescent="0.25">
      <c r="A824" s="14" t="s">
        <v>45</v>
      </c>
      <c r="B824">
        <v>6</v>
      </c>
      <c r="C824">
        <v>36</v>
      </c>
      <c r="D824" s="32">
        <v>0.96273776000089095</v>
      </c>
      <c r="E824" s="30">
        <v>1.0601231760010701</v>
      </c>
      <c r="F824" s="32">
        <v>1.5044082280001001</v>
      </c>
      <c r="G824" s="30">
        <v>1.6088012489999499</v>
      </c>
      <c r="H824" s="32">
        <v>1.7029575510004999</v>
      </c>
      <c r="I824" s="30">
        <v>1.7897088009994999</v>
      </c>
      <c r="J824" s="32">
        <v>2.2672063530008</v>
      </c>
      <c r="K824" s="30">
        <v>2.3295880719997499</v>
      </c>
      <c r="L824" s="32">
        <v>2.4326716650011799</v>
      </c>
      <c r="M824" s="30">
        <v>2.5137834360011699</v>
      </c>
      <c r="N824" s="32">
        <v>3.0511103629996699</v>
      </c>
      <c r="O824" s="30">
        <v>3.0953672380001001</v>
      </c>
      <c r="P824" s="32"/>
      <c r="Q824" s="30"/>
      <c r="R824" s="32"/>
      <c r="S824" s="30"/>
      <c r="T824" s="32"/>
      <c r="U824" s="30"/>
      <c r="V824" s="32"/>
      <c r="W824" s="30"/>
      <c r="X824" s="32"/>
      <c r="Y824" s="30"/>
      <c r="Z824" s="32"/>
      <c r="AA824" s="30"/>
      <c r="AB824" s="32"/>
      <c r="AC824" s="30"/>
      <c r="AD824" s="37">
        <f t="shared" si="213"/>
        <v>2.1326294779992092</v>
      </c>
      <c r="AE824" s="44">
        <f t="shared" si="198"/>
        <v>0.44428505199903001</v>
      </c>
      <c r="AF824" s="44">
        <f t="shared" si="199"/>
        <v>9.415630200055003E-2</v>
      </c>
      <c r="AG824" s="44">
        <f t="shared" si="200"/>
        <v>0.47749755200130006</v>
      </c>
      <c r="AH824" s="44">
        <f t="shared" si="201"/>
        <v>0.10308359300143</v>
      </c>
      <c r="AI824" s="44">
        <f t="shared" si="202"/>
        <v>0.53732692699849993</v>
      </c>
      <c r="AJ824" s="44">
        <f>V898-U898</f>
        <v>0.2124439060007699</v>
      </c>
      <c r="AK824" s="30"/>
      <c r="AL824" s="47">
        <f t="shared" si="207"/>
        <v>9.7385416000179137E-2</v>
      </c>
      <c r="AM824" s="47">
        <f t="shared" si="208"/>
        <v>0.10439302099984982</v>
      </c>
      <c r="AN824" s="47">
        <f t="shared" si="209"/>
        <v>8.6751249998999969E-2</v>
      </c>
      <c r="AO824" s="47">
        <f t="shared" si="210"/>
        <v>6.2381718998949953E-2</v>
      </c>
      <c r="AP824" s="47">
        <f t="shared" si="211"/>
        <v>8.1111770999990007E-2</v>
      </c>
      <c r="AQ824" s="47">
        <f t="shared" si="212"/>
        <v>4.4256875000430185E-2</v>
      </c>
      <c r="AR824" s="32"/>
      <c r="AS824" s="30"/>
      <c r="AT824" s="32"/>
      <c r="AU824" s="30"/>
      <c r="AV824" s="32"/>
      <c r="AW824" s="30"/>
      <c r="AX824" s="32"/>
      <c r="AY824" s="30"/>
      <c r="AZ824" s="32"/>
      <c r="BA824" s="30"/>
      <c r="BB824" s="32"/>
      <c r="BC824" s="30"/>
      <c r="BD824" s="32"/>
      <c r="BE824" s="30"/>
    </row>
    <row r="825" spans="1:57" x14ac:dyDescent="0.25">
      <c r="A825" s="14" t="s">
        <v>45</v>
      </c>
      <c r="B825">
        <v>6</v>
      </c>
      <c r="C825">
        <v>37</v>
      </c>
      <c r="D825" s="33">
        <v>1.13282963500023</v>
      </c>
      <c r="E825" s="31">
        <v>1.2281773430004199</v>
      </c>
      <c r="F825" s="33">
        <v>1.55574015599995</v>
      </c>
      <c r="G825" s="31">
        <v>1.64002296800026</v>
      </c>
      <c r="H825" s="33">
        <v>1.71555046799949</v>
      </c>
      <c r="I825" s="31">
        <v>1.8070296349996999</v>
      </c>
      <c r="J825" s="33">
        <v>2.2539588010004001</v>
      </c>
      <c r="K825" s="31">
        <v>2.31700942600036</v>
      </c>
      <c r="L825" s="33">
        <v>2.4213753120002299</v>
      </c>
      <c r="M825" s="31">
        <v>2.50670390499908</v>
      </c>
      <c r="N825" s="33">
        <v>2.7525970820006398</v>
      </c>
      <c r="O825" s="31">
        <v>2.85649046800062</v>
      </c>
      <c r="P825" s="33"/>
      <c r="Q825" s="31"/>
      <c r="R825" s="33"/>
      <c r="S825" s="31"/>
      <c r="T825" s="33"/>
      <c r="U825" s="31"/>
      <c r="V825" s="33"/>
      <c r="W825" s="31"/>
      <c r="X825" s="33"/>
      <c r="Y825" s="31"/>
      <c r="Z825" s="33"/>
      <c r="AA825" s="31"/>
      <c r="AB825" s="33"/>
      <c r="AC825" s="31"/>
      <c r="AD825" s="37">
        <f t="shared" si="213"/>
        <v>1.72366083300039</v>
      </c>
      <c r="AE825" s="44">
        <f t="shared" si="198"/>
        <v>0.32756281299953005</v>
      </c>
      <c r="AF825" s="44">
        <f t="shared" si="199"/>
        <v>7.5527499999229919E-2</v>
      </c>
      <c r="AG825" s="44">
        <f t="shared" si="200"/>
        <v>0.44692916600070021</v>
      </c>
      <c r="AH825" s="44">
        <f t="shared" si="201"/>
        <v>0.10436588599986996</v>
      </c>
      <c r="AI825" s="44">
        <f t="shared" si="202"/>
        <v>0.24589317700155977</v>
      </c>
      <c r="AJ825" s="44">
        <f>V899-U899</f>
        <v>0.21625161500014034</v>
      </c>
      <c r="AK825" s="31"/>
      <c r="AL825" s="47">
        <f t="shared" si="207"/>
        <v>9.5347708000189879E-2</v>
      </c>
      <c r="AM825" s="47">
        <f t="shared" si="208"/>
        <v>8.428281200031007E-2</v>
      </c>
      <c r="AN825" s="47">
        <f t="shared" si="209"/>
        <v>9.1479167000209971E-2</v>
      </c>
      <c r="AO825" s="47">
        <f t="shared" si="210"/>
        <v>6.3050624999959837E-2</v>
      </c>
      <c r="AP825" s="47">
        <f t="shared" si="211"/>
        <v>8.5328592998850095E-2</v>
      </c>
      <c r="AQ825" s="47">
        <f t="shared" si="212"/>
        <v>0.10389338599998021</v>
      </c>
      <c r="AR825" s="33"/>
      <c r="AS825" s="31"/>
      <c r="AT825" s="33"/>
      <c r="AU825" s="31"/>
      <c r="AV825" s="33"/>
      <c r="AW825" s="31"/>
      <c r="AX825" s="33"/>
      <c r="AY825" s="31"/>
      <c r="AZ825" s="33"/>
      <c r="BA825" s="31"/>
      <c r="BB825" s="33"/>
      <c r="BC825" s="31"/>
      <c r="BD825" s="33"/>
      <c r="BE825" s="31"/>
    </row>
    <row r="826" spans="1:57" x14ac:dyDescent="0.25">
      <c r="A826" s="14" t="s">
        <v>45</v>
      </c>
      <c r="B826">
        <v>6</v>
      </c>
      <c r="C826">
        <v>38</v>
      </c>
      <c r="D826" s="32">
        <v>0.79104276100042603</v>
      </c>
      <c r="E826" s="30">
        <v>0.88576817700050003</v>
      </c>
      <c r="F826" s="32">
        <v>1.3635661460011701</v>
      </c>
      <c r="G826" s="30">
        <v>1.44384989600075</v>
      </c>
      <c r="H826" s="32">
        <v>1.5319520829998501</v>
      </c>
      <c r="I826" s="30">
        <v>1.6101327600008499</v>
      </c>
      <c r="J826" s="32">
        <v>2.0551995309997402</v>
      </c>
      <c r="K826" s="30">
        <v>2.1412181770010599</v>
      </c>
      <c r="L826" s="32">
        <v>2.2381925520003199</v>
      </c>
      <c r="M826" s="30">
        <v>2.3158166140001399</v>
      </c>
      <c r="N826" s="32">
        <v>2.5895071869999802</v>
      </c>
      <c r="O826" s="30">
        <v>2.67857765600092</v>
      </c>
      <c r="P826" s="32"/>
      <c r="Q826" s="30"/>
      <c r="R826" s="32"/>
      <c r="S826" s="30"/>
      <c r="T826" s="32"/>
      <c r="U826" s="30"/>
      <c r="V826" s="32"/>
      <c r="W826" s="30"/>
      <c r="X826" s="32"/>
      <c r="Y826" s="30"/>
      <c r="Z826" s="32"/>
      <c r="AA826" s="30"/>
      <c r="AB826" s="32"/>
      <c r="AC826" s="30"/>
      <c r="AD826" s="37">
        <f t="shared" si="213"/>
        <v>1.887534895000494</v>
      </c>
      <c r="AE826" s="44">
        <f t="shared" si="198"/>
        <v>0.47779796900067006</v>
      </c>
      <c r="AF826" s="44">
        <f t="shared" si="199"/>
        <v>8.8102186999100107E-2</v>
      </c>
      <c r="AG826" s="44">
        <f t="shared" si="200"/>
        <v>0.44506677099889025</v>
      </c>
      <c r="AH826" s="44">
        <f t="shared" si="201"/>
        <v>9.6974374999259982E-2</v>
      </c>
      <c r="AI826" s="44">
        <f t="shared" si="202"/>
        <v>0.27369057299984023</v>
      </c>
      <c r="AJ826" s="44">
        <f>V900-U900</f>
        <v>0.21957796900097026</v>
      </c>
      <c r="AK826" s="30"/>
      <c r="AL826" s="47">
        <f t="shared" si="207"/>
        <v>9.4725416000074003E-2</v>
      </c>
      <c r="AM826" s="47">
        <f t="shared" si="208"/>
        <v>8.0283749999579879E-2</v>
      </c>
      <c r="AN826" s="47">
        <f t="shared" si="209"/>
        <v>7.8180677000999843E-2</v>
      </c>
      <c r="AO826" s="47">
        <f t="shared" si="210"/>
        <v>8.6018646001319699E-2</v>
      </c>
      <c r="AP826" s="47">
        <f t="shared" si="211"/>
        <v>7.7624061999820082E-2</v>
      </c>
      <c r="AQ826" s="47">
        <f t="shared" si="212"/>
        <v>8.9070469000939845E-2</v>
      </c>
      <c r="AR826" s="32"/>
      <c r="AS826" s="30"/>
      <c r="AT826" s="32"/>
      <c r="AU826" s="30"/>
      <c r="AV826" s="32"/>
      <c r="AW826" s="30"/>
      <c r="AX826" s="32"/>
      <c r="AY826" s="30"/>
      <c r="AZ826" s="32"/>
      <c r="BA826" s="30"/>
      <c r="BB826" s="32"/>
      <c r="BC826" s="30"/>
      <c r="BD826" s="32"/>
      <c r="BE826" s="30"/>
    </row>
    <row r="827" spans="1:57" x14ac:dyDescent="0.25">
      <c r="A827" s="14" t="s">
        <v>45</v>
      </c>
      <c r="B827">
        <v>6</v>
      </c>
      <c r="C827">
        <v>39</v>
      </c>
      <c r="D827" s="33">
        <v>0.58477062500060095</v>
      </c>
      <c r="E827" s="31">
        <v>0.67801114600115397</v>
      </c>
      <c r="F827" s="33">
        <v>1.10217656200075</v>
      </c>
      <c r="G827" s="31">
        <v>1.1880514060012499</v>
      </c>
      <c r="H827" s="33">
        <v>1.2760843750002</v>
      </c>
      <c r="I827" s="31">
        <v>1.36232880200077</v>
      </c>
      <c r="J827" s="33">
        <v>1.8059844270010199</v>
      </c>
      <c r="K827" s="31">
        <v>1.8859190620005299</v>
      </c>
      <c r="L827" s="33">
        <v>1.9880314580004701</v>
      </c>
      <c r="M827" s="31">
        <v>2.0767755200013198</v>
      </c>
      <c r="N827" s="33">
        <v>2.3868858850000798</v>
      </c>
      <c r="O827" s="31">
        <v>2.4664277600004398</v>
      </c>
      <c r="P827" s="33"/>
      <c r="Q827" s="31"/>
      <c r="R827" s="33"/>
      <c r="S827" s="31"/>
      <c r="T827" s="33"/>
      <c r="U827" s="31"/>
      <c r="V827" s="33"/>
      <c r="W827" s="31"/>
      <c r="X827" s="33"/>
      <c r="Y827" s="31"/>
      <c r="Z827" s="33"/>
      <c r="AA827" s="31"/>
      <c r="AB827" s="33"/>
      <c r="AC827" s="31"/>
      <c r="AD827" s="37">
        <f t="shared" si="213"/>
        <v>1.881657134999839</v>
      </c>
      <c r="AE827" s="44">
        <f t="shared" si="198"/>
        <v>0.42416541599959601</v>
      </c>
      <c r="AF827" s="44">
        <f t="shared" si="199"/>
        <v>8.8032968998950079E-2</v>
      </c>
      <c r="AG827" s="44">
        <f t="shared" si="200"/>
        <v>0.44365562500024991</v>
      </c>
      <c r="AH827" s="44">
        <f t="shared" si="201"/>
        <v>0.10211239599994015</v>
      </c>
      <c r="AI827" s="44">
        <f t="shared" si="202"/>
        <v>0.31011036499875999</v>
      </c>
      <c r="AJ827" s="44">
        <f>V901-U901</f>
        <v>0.24677625000003989</v>
      </c>
      <c r="AK827" s="31"/>
      <c r="AL827" s="47">
        <f t="shared" si="207"/>
        <v>9.3240521000553023E-2</v>
      </c>
      <c r="AM827" s="47">
        <f t="shared" si="208"/>
        <v>8.5874844000499939E-2</v>
      </c>
      <c r="AN827" s="47">
        <f t="shared" si="209"/>
        <v>8.6244427000570001E-2</v>
      </c>
      <c r="AO827" s="47">
        <f t="shared" si="210"/>
        <v>7.9934634999510035E-2</v>
      </c>
      <c r="AP827" s="47">
        <f t="shared" si="211"/>
        <v>8.8744062000849722E-2</v>
      </c>
      <c r="AQ827" s="47">
        <f t="shared" si="212"/>
        <v>7.9541875000360029E-2</v>
      </c>
      <c r="AR827" s="33"/>
      <c r="AS827" s="31"/>
      <c r="AT827" s="33"/>
      <c r="AU827" s="31"/>
      <c r="AV827" s="33"/>
      <c r="AW827" s="31"/>
      <c r="AX827" s="33"/>
      <c r="AY827" s="31"/>
      <c r="AZ827" s="33"/>
      <c r="BA827" s="31"/>
      <c r="BB827" s="33"/>
      <c r="BC827" s="31"/>
      <c r="BD827" s="33"/>
      <c r="BE827" s="31"/>
    </row>
    <row r="828" spans="1:57" x14ac:dyDescent="0.25">
      <c r="A828" s="14" t="s">
        <v>45</v>
      </c>
      <c r="B828">
        <v>6</v>
      </c>
      <c r="C828">
        <v>40</v>
      </c>
      <c r="D828" s="32">
        <v>0.72019619799903001</v>
      </c>
      <c r="E828" s="30">
        <v>0.79016802099977201</v>
      </c>
      <c r="F828" s="32">
        <v>1.27924447899931</v>
      </c>
      <c r="G828" s="30">
        <v>1.3662819789988101</v>
      </c>
      <c r="H828" s="32">
        <v>1.45395244799874</v>
      </c>
      <c r="I828" s="30">
        <v>1.54999786400003</v>
      </c>
      <c r="J828" s="32">
        <v>1.9705077079997799</v>
      </c>
      <c r="K828" s="30">
        <v>2.0538272389985601</v>
      </c>
      <c r="L828" s="32">
        <v>2.1447251039989998</v>
      </c>
      <c r="M828" s="30">
        <v>2.2373883849995702</v>
      </c>
      <c r="N828" s="32">
        <v>2.5700850519988299</v>
      </c>
      <c r="O828" s="30">
        <v>2.6370043739989302</v>
      </c>
      <c r="P828" s="32"/>
      <c r="Q828" s="30"/>
      <c r="R828" s="32"/>
      <c r="S828" s="30"/>
      <c r="T828" s="32"/>
      <c r="U828" s="30"/>
      <c r="V828" s="32"/>
      <c r="W828" s="30"/>
      <c r="X828" s="32"/>
      <c r="Y828" s="30"/>
      <c r="Z828" s="32"/>
      <c r="AA828" s="30"/>
      <c r="AB828" s="32"/>
      <c r="AC828" s="30"/>
      <c r="AD828" s="37">
        <f t="shared" si="213"/>
        <v>1.9168081759999001</v>
      </c>
      <c r="AE828" s="44">
        <f t="shared" si="198"/>
        <v>0.48907645799953803</v>
      </c>
      <c r="AF828" s="44">
        <f t="shared" si="199"/>
        <v>8.7670468999929918E-2</v>
      </c>
      <c r="AG828" s="44">
        <f t="shared" si="200"/>
        <v>0.42050984399974989</v>
      </c>
      <c r="AH828" s="44">
        <f t="shared" si="201"/>
        <v>9.0897865000439726E-2</v>
      </c>
      <c r="AI828" s="44">
        <f t="shared" si="202"/>
        <v>0.3326966669992597</v>
      </c>
      <c r="AJ828" s="44">
        <f>V902-U902</f>
        <v>0.24881848999939971</v>
      </c>
      <c r="AK828" s="30"/>
      <c r="AL828" s="47">
        <f t="shared" si="207"/>
        <v>6.9971823000742006E-2</v>
      </c>
      <c r="AM828" s="47">
        <f t="shared" si="208"/>
        <v>8.7037499999500056E-2</v>
      </c>
      <c r="AN828" s="47">
        <f t="shared" si="209"/>
        <v>9.6045416001290018E-2</v>
      </c>
      <c r="AO828" s="47">
        <f t="shared" si="210"/>
        <v>8.33195309987802E-2</v>
      </c>
      <c r="AP828" s="47">
        <f t="shared" si="211"/>
        <v>9.2663281000570308E-2</v>
      </c>
      <c r="AQ828" s="47">
        <f t="shared" si="212"/>
        <v>6.6919322000100312E-2</v>
      </c>
      <c r="AR828" s="32"/>
      <c r="AS828" s="30"/>
      <c r="AT828" s="32"/>
      <c r="AU828" s="30"/>
      <c r="AV828" s="32"/>
      <c r="AW828" s="30"/>
      <c r="AX828" s="32"/>
      <c r="AY828" s="30"/>
      <c r="AZ828" s="32"/>
      <c r="BA828" s="30"/>
      <c r="BB828" s="32"/>
      <c r="BC828" s="30"/>
      <c r="BD828" s="32"/>
      <c r="BE828" s="30"/>
    </row>
    <row r="829" spans="1:57" x14ac:dyDescent="0.25">
      <c r="A829" s="14" t="s">
        <v>45</v>
      </c>
      <c r="B829">
        <v>6</v>
      </c>
      <c r="C829">
        <v>41</v>
      </c>
      <c r="D829" s="33">
        <v>0.77961723899897994</v>
      </c>
      <c r="E829" s="31">
        <v>0.85057348899863405</v>
      </c>
      <c r="F829" s="33">
        <v>1.3621247390001301</v>
      </c>
      <c r="G829" s="31">
        <v>1.4536260409986399</v>
      </c>
      <c r="H829" s="33">
        <v>1.5493013529994599</v>
      </c>
      <c r="I829" s="31">
        <v>1.6378336449997699</v>
      </c>
      <c r="J829" s="33">
        <v>2.0823724989986601</v>
      </c>
      <c r="K829" s="31">
        <v>2.1693329150002598</v>
      </c>
      <c r="L829" s="33">
        <v>2.2659777589997199</v>
      </c>
      <c r="M829" s="31">
        <v>2.3621005719996901</v>
      </c>
      <c r="N829" s="33">
        <v>2.6676632279995798</v>
      </c>
      <c r="O829" s="31">
        <v>2.7506433839989701</v>
      </c>
      <c r="P829" s="33"/>
      <c r="Q829" s="31"/>
      <c r="R829" s="33"/>
      <c r="S829" s="31"/>
      <c r="T829" s="33"/>
      <c r="U829" s="31"/>
      <c r="V829" s="33"/>
      <c r="W829" s="31"/>
      <c r="X829" s="33"/>
      <c r="Y829" s="31"/>
      <c r="Z829" s="33"/>
      <c r="AA829" s="31"/>
      <c r="AB829" s="33"/>
      <c r="AC829" s="31"/>
      <c r="AD829" s="37">
        <f t="shared" si="213"/>
        <v>1.9710261449999902</v>
      </c>
      <c r="AE829" s="44">
        <f t="shared" si="198"/>
        <v>0.51155125000149604</v>
      </c>
      <c r="AF829" s="44">
        <f t="shared" si="199"/>
        <v>9.5675312000820023E-2</v>
      </c>
      <c r="AG829" s="44">
        <f t="shared" si="200"/>
        <v>0.44453885399889015</v>
      </c>
      <c r="AH829" s="44">
        <f t="shared" si="201"/>
        <v>9.6644843999460051E-2</v>
      </c>
      <c r="AI829" s="44">
        <f t="shared" si="202"/>
        <v>0.30556265599988963</v>
      </c>
      <c r="AJ829" s="44">
        <f>V903-U903</f>
        <v>0.21674093700131003</v>
      </c>
      <c r="AK829" s="31"/>
      <c r="AL829" s="47">
        <f t="shared" si="207"/>
        <v>7.0956249999654109E-2</v>
      </c>
      <c r="AM829" s="47">
        <f t="shared" si="208"/>
        <v>9.150130199850981E-2</v>
      </c>
      <c r="AN829" s="47">
        <f t="shared" si="209"/>
        <v>8.8532292000309987E-2</v>
      </c>
      <c r="AO829" s="47">
        <f t="shared" si="210"/>
        <v>8.6960416001599761E-2</v>
      </c>
      <c r="AP829" s="47">
        <f t="shared" si="211"/>
        <v>9.6122812999970275E-2</v>
      </c>
      <c r="AQ829" s="47">
        <f t="shared" si="212"/>
        <v>8.2980155999390348E-2</v>
      </c>
      <c r="AR829" s="33"/>
      <c r="AS829" s="31"/>
      <c r="AT829" s="33"/>
      <c r="AU829" s="31"/>
      <c r="AV829" s="33"/>
      <c r="AW829" s="31"/>
      <c r="AX829" s="33"/>
      <c r="AY829" s="31"/>
      <c r="AZ829" s="33"/>
      <c r="BA829" s="31"/>
      <c r="BB829" s="33"/>
      <c r="BC829" s="31"/>
      <c r="BD829" s="33"/>
      <c r="BE829" s="31"/>
    </row>
    <row r="830" spans="1:57" x14ac:dyDescent="0.25">
      <c r="A830" s="14" t="s">
        <v>45</v>
      </c>
      <c r="B830">
        <v>6</v>
      </c>
      <c r="C830">
        <v>42</v>
      </c>
      <c r="D830" s="32">
        <v>0.92472281199843498</v>
      </c>
      <c r="E830" s="30">
        <v>1.0224340619988601</v>
      </c>
      <c r="F830" s="32">
        <v>1.50740906200007</v>
      </c>
      <c r="G830" s="30">
        <v>1.59569989499868</v>
      </c>
      <c r="H830" s="32">
        <v>1.6815854679989499</v>
      </c>
      <c r="I830" s="30">
        <v>1.7687769269996301</v>
      </c>
      <c r="J830" s="32">
        <v>2.2502959369994602</v>
      </c>
      <c r="K830" s="30">
        <v>2.3277084369983601</v>
      </c>
      <c r="L830" s="32">
        <v>2.4326455199989101</v>
      </c>
      <c r="M830" s="30">
        <v>2.5257269260000599</v>
      </c>
      <c r="N830" s="32">
        <v>2.8348056759987199</v>
      </c>
      <c r="O830" s="30">
        <v>2.90082864499891</v>
      </c>
      <c r="P830" s="32"/>
      <c r="Q830" s="30"/>
      <c r="R830" s="32"/>
      <c r="S830" s="30"/>
      <c r="T830" s="32"/>
      <c r="U830" s="30"/>
      <c r="V830" s="32"/>
      <c r="W830" s="30"/>
      <c r="X830" s="32"/>
      <c r="Y830" s="30"/>
      <c r="Z830" s="32"/>
      <c r="AA830" s="30"/>
      <c r="AB830" s="32"/>
      <c r="AC830" s="30"/>
      <c r="AD830" s="37">
        <f t="shared" si="213"/>
        <v>1.976105833000475</v>
      </c>
      <c r="AE830" s="44">
        <f t="shared" si="198"/>
        <v>0.48497500000120985</v>
      </c>
      <c r="AF830" s="44">
        <f t="shared" si="199"/>
        <v>8.5885573000269888E-2</v>
      </c>
      <c r="AG830" s="44">
        <f t="shared" si="200"/>
        <v>0.48151900999983011</v>
      </c>
      <c r="AH830" s="44">
        <f t="shared" si="201"/>
        <v>0.10493708300055005</v>
      </c>
      <c r="AI830" s="44">
        <f t="shared" si="202"/>
        <v>0.30907874999866003</v>
      </c>
      <c r="AJ830" s="44">
        <f>V904-U904</f>
        <v>0.24474796899994011</v>
      </c>
      <c r="AK830" s="30"/>
      <c r="AL830" s="47">
        <f t="shared" si="207"/>
        <v>9.7711250000425132E-2</v>
      </c>
      <c r="AM830" s="47">
        <f t="shared" si="208"/>
        <v>8.8290832998610069E-2</v>
      </c>
      <c r="AN830" s="47">
        <f t="shared" si="209"/>
        <v>8.7191459000680149E-2</v>
      </c>
      <c r="AO830" s="47">
        <f t="shared" si="210"/>
        <v>7.7412499998899875E-2</v>
      </c>
      <c r="AP830" s="47">
        <f t="shared" si="211"/>
        <v>9.308140600114978E-2</v>
      </c>
      <c r="AQ830" s="47">
        <f t="shared" si="212"/>
        <v>6.6022969000190113E-2</v>
      </c>
      <c r="AR830" s="32"/>
      <c r="AS830" s="30"/>
      <c r="AT830" s="32"/>
      <c r="AU830" s="30"/>
      <c r="AV830" s="32"/>
      <c r="AW830" s="30"/>
      <c r="AX830" s="32"/>
      <c r="AY830" s="30"/>
      <c r="AZ830" s="32"/>
      <c r="BA830" s="30"/>
      <c r="BB830" s="32"/>
      <c r="BC830" s="30"/>
      <c r="BD830" s="32"/>
      <c r="BE830" s="30"/>
    </row>
    <row r="831" spans="1:57" x14ac:dyDescent="0.25">
      <c r="A831" s="14" t="s">
        <v>45</v>
      </c>
      <c r="B831">
        <v>6</v>
      </c>
      <c r="C831">
        <v>43</v>
      </c>
      <c r="D831" s="33">
        <v>0.822949530000187</v>
      </c>
      <c r="E831" s="31">
        <v>0.91699364500163905</v>
      </c>
      <c r="F831" s="33">
        <v>1.4327874990012699</v>
      </c>
      <c r="G831" s="31">
        <v>1.5276630200005401</v>
      </c>
      <c r="H831" s="33">
        <v>1.6184715610015701</v>
      </c>
      <c r="I831" s="31">
        <v>1.70516119700005</v>
      </c>
      <c r="J831" s="33">
        <v>2.1622774470015398</v>
      </c>
      <c r="K831" s="31">
        <v>2.2497047380002102</v>
      </c>
      <c r="L831" s="33">
        <v>2.3652148940000099</v>
      </c>
      <c r="M831" s="31">
        <v>2.4480312490013598</v>
      </c>
      <c r="N831" s="33">
        <v>2.77891973800069</v>
      </c>
      <c r="O831" s="31">
        <v>2.8473865610012501</v>
      </c>
      <c r="P831" s="33"/>
      <c r="Q831" s="31"/>
      <c r="R831" s="33"/>
      <c r="S831" s="31"/>
      <c r="T831" s="33"/>
      <c r="U831" s="31"/>
      <c r="V831" s="33"/>
      <c r="W831" s="31"/>
      <c r="X831" s="33"/>
      <c r="Y831" s="31"/>
      <c r="Z831" s="33"/>
      <c r="AA831" s="31"/>
      <c r="AB831" s="33"/>
      <c r="AC831" s="31"/>
      <c r="AD831" s="37">
        <f t="shared" si="213"/>
        <v>2.0244370310010629</v>
      </c>
      <c r="AE831" s="44">
        <f t="shared" si="198"/>
        <v>0.51579385399963085</v>
      </c>
      <c r="AF831" s="44">
        <f t="shared" si="199"/>
        <v>9.0808541001029974E-2</v>
      </c>
      <c r="AG831" s="44">
        <f t="shared" si="200"/>
        <v>0.45711625000148981</v>
      </c>
      <c r="AH831" s="44">
        <f t="shared" si="201"/>
        <v>0.11551015599979975</v>
      </c>
      <c r="AI831" s="44">
        <f t="shared" si="202"/>
        <v>0.33088848899933021</v>
      </c>
      <c r="AJ831" s="44">
        <f>V905-U905</f>
        <v>0.24804661400049044</v>
      </c>
      <c r="AK831" s="31"/>
      <c r="AL831" s="47">
        <f t="shared" si="207"/>
        <v>9.4044115001452044E-2</v>
      </c>
      <c r="AM831" s="47">
        <f t="shared" si="208"/>
        <v>9.4875520999270213E-2</v>
      </c>
      <c r="AN831" s="47">
        <f t="shared" si="209"/>
        <v>8.6689635998479897E-2</v>
      </c>
      <c r="AO831" s="47">
        <f t="shared" si="210"/>
        <v>8.7427290998670415E-2</v>
      </c>
      <c r="AP831" s="47">
        <f t="shared" si="211"/>
        <v>8.2816355001349873E-2</v>
      </c>
      <c r="AQ831" s="47">
        <f t="shared" si="212"/>
        <v>6.8466823000560062E-2</v>
      </c>
      <c r="AR831" s="33"/>
      <c r="AS831" s="31"/>
      <c r="AT831" s="33"/>
      <c r="AU831" s="31"/>
      <c r="AV831" s="33"/>
      <c r="AW831" s="31"/>
      <c r="AX831" s="33"/>
      <c r="AY831" s="31"/>
      <c r="AZ831" s="33"/>
      <c r="BA831" s="31"/>
      <c r="BB831" s="33"/>
      <c r="BC831" s="31"/>
      <c r="BD831" s="33"/>
      <c r="BE831" s="31"/>
    </row>
    <row r="832" spans="1:57" x14ac:dyDescent="0.25">
      <c r="A832" s="14" t="s">
        <v>45</v>
      </c>
      <c r="B832">
        <v>6</v>
      </c>
      <c r="C832">
        <v>44</v>
      </c>
      <c r="D832" s="32">
        <v>0.74604828100018405</v>
      </c>
      <c r="E832" s="30">
        <v>0.83403046900093603</v>
      </c>
      <c r="F832" s="32">
        <v>1.33985343700078</v>
      </c>
      <c r="G832" s="30">
        <v>1.44616890600082</v>
      </c>
      <c r="H832" s="32">
        <v>1.5222877080013799</v>
      </c>
      <c r="I832" s="30">
        <v>1.6183790100003499</v>
      </c>
      <c r="J832" s="32">
        <v>2.0783006770016001</v>
      </c>
      <c r="K832" s="30">
        <v>2.1549706760015299</v>
      </c>
      <c r="L832" s="32">
        <v>2.2605599990001699</v>
      </c>
      <c r="M832" s="30">
        <v>2.3539062490017302</v>
      </c>
      <c r="N832" s="32">
        <v>2.71675927000069</v>
      </c>
      <c r="O832" s="30">
        <v>2.7815867180015599</v>
      </c>
      <c r="P832" s="32"/>
      <c r="Q832" s="30"/>
      <c r="R832" s="32"/>
      <c r="S832" s="30"/>
      <c r="T832" s="32"/>
      <c r="U832" s="30"/>
      <c r="V832" s="32"/>
      <c r="W832" s="30"/>
      <c r="X832" s="32"/>
      <c r="Y832" s="30"/>
      <c r="Z832" s="32"/>
      <c r="AA832" s="30"/>
      <c r="AB832" s="32"/>
      <c r="AC832" s="30"/>
      <c r="AD832" s="37">
        <f t="shared" si="213"/>
        <v>2.0355384370013758</v>
      </c>
      <c r="AE832" s="44">
        <f t="shared" si="198"/>
        <v>0.50582296799984394</v>
      </c>
      <c r="AF832" s="44">
        <f t="shared" si="199"/>
        <v>7.6118802000559871E-2</v>
      </c>
      <c r="AG832" s="44">
        <f t="shared" si="200"/>
        <v>0.45992166700125026</v>
      </c>
      <c r="AH832" s="44">
        <f t="shared" si="201"/>
        <v>0.10558932299863999</v>
      </c>
      <c r="AI832" s="44">
        <f t="shared" si="202"/>
        <v>0.36285302099895977</v>
      </c>
      <c r="AJ832" s="44">
        <f>V906-U906</f>
        <v>0.21791645800111947</v>
      </c>
      <c r="AK832" s="30"/>
      <c r="AL832" s="47">
        <f t="shared" si="207"/>
        <v>8.7982188000751971E-2</v>
      </c>
      <c r="AM832" s="47">
        <f t="shared" si="208"/>
        <v>0.10631546900004007</v>
      </c>
      <c r="AN832" s="47">
        <f t="shared" si="209"/>
        <v>9.609130199896998E-2</v>
      </c>
      <c r="AO832" s="47">
        <f t="shared" si="210"/>
        <v>7.6669998999929767E-2</v>
      </c>
      <c r="AP832" s="47">
        <f t="shared" si="211"/>
        <v>9.3346250001560271E-2</v>
      </c>
      <c r="AQ832" s="47">
        <f t="shared" si="212"/>
        <v>6.4827448000869925E-2</v>
      </c>
      <c r="AR832" s="32"/>
      <c r="AS832" s="30"/>
      <c r="AT832" s="32"/>
      <c r="AU832" s="30"/>
      <c r="AV832" s="32"/>
      <c r="AW832" s="30"/>
      <c r="AX832" s="32"/>
      <c r="AY832" s="30"/>
      <c r="AZ832" s="32"/>
      <c r="BA832" s="30"/>
      <c r="BB832" s="32"/>
      <c r="BC832" s="30"/>
      <c r="BD832" s="32"/>
      <c r="BE832" s="30"/>
    </row>
    <row r="833" spans="1:57" x14ac:dyDescent="0.25">
      <c r="A833" s="14" t="s">
        <v>45</v>
      </c>
      <c r="B833">
        <v>6</v>
      </c>
      <c r="C833">
        <v>45</v>
      </c>
      <c r="D833" s="33">
        <v>0.664465416999519</v>
      </c>
      <c r="E833" s="31">
        <v>0.74457281200011405</v>
      </c>
      <c r="F833" s="33">
        <v>1.2806469269998999</v>
      </c>
      <c r="G833" s="31">
        <v>1.3677205730000399</v>
      </c>
      <c r="H833" s="33">
        <v>1.46121578099882</v>
      </c>
      <c r="I833" s="31">
        <v>1.5504727600000401</v>
      </c>
      <c r="J833" s="33">
        <v>2.0288489059985202</v>
      </c>
      <c r="K833" s="31">
        <v>2.1066717180001402</v>
      </c>
      <c r="L833" s="33">
        <v>2.21345911400021</v>
      </c>
      <c r="M833" s="31">
        <v>2.3060306239985899</v>
      </c>
      <c r="N833" s="33">
        <v>2.6099750510002102</v>
      </c>
      <c r="O833" s="31">
        <v>2.6880879679993002</v>
      </c>
      <c r="P833" s="33"/>
      <c r="Q833" s="31"/>
      <c r="R833" s="33"/>
      <c r="S833" s="31"/>
      <c r="T833" s="33"/>
      <c r="U833" s="31"/>
      <c r="V833" s="33"/>
      <c r="W833" s="31"/>
      <c r="X833" s="33"/>
      <c r="Y833" s="31"/>
      <c r="Z833" s="33"/>
      <c r="AA833" s="31"/>
      <c r="AB833" s="33"/>
      <c r="AC833" s="31"/>
      <c r="AD833" s="37">
        <f t="shared" si="213"/>
        <v>2.0236225509997814</v>
      </c>
      <c r="AE833" s="44">
        <f t="shared" si="198"/>
        <v>0.53607411499978586</v>
      </c>
      <c r="AF833" s="44">
        <f t="shared" si="199"/>
        <v>9.3495207998780083E-2</v>
      </c>
      <c r="AG833" s="44">
        <f t="shared" si="200"/>
        <v>0.47837614599848011</v>
      </c>
      <c r="AH833" s="44">
        <f t="shared" si="201"/>
        <v>0.10678739600006981</v>
      </c>
      <c r="AI833" s="44">
        <f t="shared" si="202"/>
        <v>0.30394442700162028</v>
      </c>
      <c r="AJ833" s="44">
        <f>V907-U907</f>
        <v>0.24703291700097951</v>
      </c>
      <c r="AK833" s="31"/>
      <c r="AL833" s="47">
        <f t="shared" si="207"/>
        <v>8.010739500059505E-2</v>
      </c>
      <c r="AM833" s="47">
        <f t="shared" si="208"/>
        <v>8.7073646000140004E-2</v>
      </c>
      <c r="AN833" s="47">
        <f t="shared" si="209"/>
        <v>8.9256979001220094E-2</v>
      </c>
      <c r="AO833" s="47">
        <f t="shared" si="210"/>
        <v>7.7822812001620001E-2</v>
      </c>
      <c r="AP833" s="47">
        <f t="shared" si="211"/>
        <v>9.2571509998379931E-2</v>
      </c>
      <c r="AQ833" s="47">
        <f t="shared" si="212"/>
        <v>7.8112916999089954E-2</v>
      </c>
      <c r="AR833" s="33"/>
      <c r="AS833" s="31"/>
      <c r="AT833" s="33"/>
      <c r="AU833" s="31"/>
      <c r="AV833" s="33"/>
      <c r="AW833" s="31"/>
      <c r="AX833" s="33"/>
      <c r="AY833" s="31"/>
      <c r="AZ833" s="33"/>
      <c r="BA833" s="31"/>
      <c r="BB833" s="33"/>
      <c r="BC833" s="31"/>
      <c r="BD833" s="33"/>
      <c r="BE833" s="31"/>
    </row>
    <row r="834" spans="1:57" x14ac:dyDescent="0.25">
      <c r="A834" s="14" t="s">
        <v>45</v>
      </c>
      <c r="B834">
        <v>6</v>
      </c>
      <c r="C834">
        <v>46</v>
      </c>
      <c r="D834" s="32">
        <v>6.8805732259988801</v>
      </c>
      <c r="E834" s="30">
        <v>6.9402769239986801</v>
      </c>
      <c r="F834" s="32">
        <v>7.5396115069997904</v>
      </c>
      <c r="G834" s="30">
        <v>7.6165904139998002</v>
      </c>
      <c r="H834" s="32">
        <v>7.71327051799926</v>
      </c>
      <c r="I834" s="30">
        <v>7.8076890069987703</v>
      </c>
      <c r="J834" s="32">
        <v>8.3418498920000204</v>
      </c>
      <c r="K834" s="30">
        <v>8.4147219759997807</v>
      </c>
      <c r="L834" s="32">
        <v>8.5015311419992905</v>
      </c>
      <c r="M834" s="30">
        <v>8.5964270280001003</v>
      </c>
      <c r="N834" s="32">
        <v>8.9031725479999295</v>
      </c>
      <c r="O834" s="30">
        <v>8.9870056210002005</v>
      </c>
      <c r="P834" s="32"/>
      <c r="Q834" s="30"/>
      <c r="R834" s="32"/>
      <c r="S834" s="30"/>
      <c r="T834" s="32"/>
      <c r="U834" s="30"/>
      <c r="V834" s="32"/>
      <c r="W834" s="30"/>
      <c r="X834" s="32"/>
      <c r="Y834" s="30"/>
      <c r="Z834" s="32"/>
      <c r="AA834" s="30"/>
      <c r="AB834" s="32"/>
      <c r="AC834" s="30"/>
      <c r="AD834" s="37">
        <f t="shared" si="213"/>
        <v>2.1064323950013204</v>
      </c>
      <c r="AE834" s="44">
        <f t="shared" si="198"/>
        <v>0.59933458300111031</v>
      </c>
      <c r="AF834" s="44">
        <f t="shared" si="199"/>
        <v>9.668010399945981E-2</v>
      </c>
      <c r="AG834" s="44">
        <f t="shared" si="200"/>
        <v>0.53416088500125003</v>
      </c>
      <c r="AH834" s="44">
        <f t="shared" si="201"/>
        <v>8.680916599950983E-2</v>
      </c>
      <c r="AI834" s="44">
        <f t="shared" si="202"/>
        <v>0.30674551999982924</v>
      </c>
      <c r="AJ834" s="44">
        <f>V908-U908</f>
        <v>0.32871848899960199</v>
      </c>
      <c r="AK834" s="30"/>
      <c r="AL834" s="47">
        <f t="shared" si="207"/>
        <v>5.9703697999800021E-2</v>
      </c>
      <c r="AM834" s="47">
        <f t="shared" si="208"/>
        <v>7.6978907000009755E-2</v>
      </c>
      <c r="AN834" s="47">
        <f t="shared" si="209"/>
        <v>9.441848899951033E-2</v>
      </c>
      <c r="AO834" s="47">
        <f t="shared" si="210"/>
        <v>7.2872083999760306E-2</v>
      </c>
      <c r="AP834" s="47">
        <f t="shared" si="211"/>
        <v>9.4895886000809782E-2</v>
      </c>
      <c r="AQ834" s="47">
        <f t="shared" si="212"/>
        <v>8.3833073000270986E-2</v>
      </c>
      <c r="AR834" s="32"/>
      <c r="AS834" s="30"/>
      <c r="AT834" s="32"/>
      <c r="AU834" s="30"/>
      <c r="AV834" s="32"/>
      <c r="AW834" s="30"/>
      <c r="AX834" s="32"/>
      <c r="AY834" s="30"/>
      <c r="AZ834" s="32"/>
      <c r="BA834" s="30"/>
      <c r="BB834" s="32"/>
      <c r="BC834" s="30"/>
      <c r="BD834" s="32"/>
      <c r="BE834" s="30"/>
    </row>
    <row r="835" spans="1:57" x14ac:dyDescent="0.25">
      <c r="A835" s="14" t="s">
        <v>45</v>
      </c>
      <c r="B835">
        <v>6</v>
      </c>
      <c r="C835">
        <v>47</v>
      </c>
      <c r="D835" s="33">
        <v>2.4964088010001402</v>
      </c>
      <c r="E835" s="31">
        <v>2.5818164049996901</v>
      </c>
      <c r="F835" s="33">
        <v>3.1445859880004701</v>
      </c>
      <c r="G835" s="31">
        <v>3.23604932099988</v>
      </c>
      <c r="H835" s="33">
        <v>3.32648176899965</v>
      </c>
      <c r="I835" s="31">
        <v>3.4043838520010401</v>
      </c>
      <c r="J835" s="33">
        <v>3.8487496859997901</v>
      </c>
      <c r="K835" s="31">
        <v>3.9420292169997899</v>
      </c>
      <c r="L835" s="33">
        <v>4.0397920289997202</v>
      </c>
      <c r="M835" s="31">
        <v>4.1359332789997998</v>
      </c>
      <c r="N835" s="33">
        <v>4.4125936440013902</v>
      </c>
      <c r="O835" s="31">
        <v>4.4974344250003897</v>
      </c>
      <c r="P835" s="33"/>
      <c r="Q835" s="31"/>
      <c r="R835" s="33"/>
      <c r="S835" s="31"/>
      <c r="T835" s="33"/>
      <c r="U835" s="31"/>
      <c r="V835" s="33"/>
      <c r="W835" s="31"/>
      <c r="X835" s="33"/>
      <c r="Y835" s="31"/>
      <c r="Z835" s="33"/>
      <c r="AA835" s="31"/>
      <c r="AB835" s="33"/>
      <c r="AC835" s="31"/>
      <c r="AD835" s="37">
        <f t="shared" si="213"/>
        <v>2.0010256240002495</v>
      </c>
      <c r="AE835" s="44">
        <f t="shared" ref="AE835:AE898" si="214">F835-E835</f>
        <v>0.56276958300077995</v>
      </c>
      <c r="AF835" s="44">
        <f t="shared" ref="AF835:AF898" si="215">H835-G835</f>
        <v>9.0432447999770016E-2</v>
      </c>
      <c r="AG835" s="44">
        <f t="shared" ref="AG835:AG898" si="216">J835-I835</f>
        <v>0.44436583399874996</v>
      </c>
      <c r="AH835" s="44">
        <f t="shared" ref="AH835:AH898" si="217">L835-K835</f>
        <v>9.776281199993031E-2</v>
      </c>
      <c r="AI835" s="44">
        <f t="shared" ref="AI835:AI898" si="218">N835-M835</f>
        <v>0.27666036500159041</v>
      </c>
      <c r="AJ835" s="44">
        <f>V909-U909</f>
        <v>0.28141005200085978</v>
      </c>
      <c r="AK835" s="31"/>
      <c r="AL835" s="47">
        <f t="shared" si="207"/>
        <v>8.5407603999549941E-2</v>
      </c>
      <c r="AM835" s="47">
        <f t="shared" si="208"/>
        <v>9.1463332999409896E-2</v>
      </c>
      <c r="AN835" s="47">
        <f t="shared" si="209"/>
        <v>7.7902083001390121E-2</v>
      </c>
      <c r="AO835" s="47">
        <f t="shared" si="210"/>
        <v>9.327953099999986E-2</v>
      </c>
      <c r="AP835" s="47">
        <f t="shared" si="211"/>
        <v>9.6141250000079559E-2</v>
      </c>
      <c r="AQ835" s="47">
        <f t="shared" si="212"/>
        <v>8.4840780998999499E-2</v>
      </c>
      <c r="AR835" s="33"/>
      <c r="AS835" s="31"/>
      <c r="AT835" s="33"/>
      <c r="AU835" s="31"/>
      <c r="AV835" s="33"/>
      <c r="AW835" s="31"/>
      <c r="AX835" s="33"/>
      <c r="AY835" s="31"/>
      <c r="AZ835" s="33"/>
      <c r="BA835" s="31"/>
      <c r="BB835" s="33"/>
      <c r="BC835" s="31"/>
      <c r="BD835" s="33"/>
      <c r="BE835" s="31"/>
    </row>
    <row r="836" spans="1:57" x14ac:dyDescent="0.25">
      <c r="A836" s="14" t="s">
        <v>45</v>
      </c>
      <c r="B836">
        <v>6</v>
      </c>
      <c r="C836">
        <v>48</v>
      </c>
      <c r="D836" s="32">
        <v>1.16016015599961</v>
      </c>
      <c r="E836" s="30">
        <v>1.24901520799903</v>
      </c>
      <c r="F836" s="32">
        <v>1.87438338500032</v>
      </c>
      <c r="G836" s="30">
        <v>1.95854051999958</v>
      </c>
      <c r="H836" s="32">
        <v>2.05695203100003</v>
      </c>
      <c r="I836" s="30">
        <v>2.1499774469994</v>
      </c>
      <c r="J836" s="32">
        <v>2.66072359300051</v>
      </c>
      <c r="K836" s="30">
        <v>2.7194766140000799</v>
      </c>
      <c r="L836" s="32">
        <v>2.8343531240006898</v>
      </c>
      <c r="M836" s="30">
        <v>2.91852072800065</v>
      </c>
      <c r="N836" s="32">
        <v>3.2469305199992902</v>
      </c>
      <c r="O836" s="30">
        <v>3.3248763529991199</v>
      </c>
      <c r="P836" s="32"/>
      <c r="Q836" s="30"/>
      <c r="R836" s="32"/>
      <c r="S836" s="30"/>
      <c r="T836" s="32"/>
      <c r="U836" s="30"/>
      <c r="V836" s="32"/>
      <c r="W836" s="30"/>
      <c r="X836" s="32"/>
      <c r="Y836" s="30"/>
      <c r="Z836" s="32"/>
      <c r="AA836" s="30"/>
      <c r="AB836" s="32"/>
      <c r="AC836" s="30"/>
      <c r="AD836" s="37">
        <f t="shared" si="213"/>
        <v>2.1647161969995099</v>
      </c>
      <c r="AE836" s="44">
        <f t="shared" si="214"/>
        <v>0.62536817700128999</v>
      </c>
      <c r="AF836" s="44">
        <f t="shared" si="215"/>
        <v>9.841151100044998E-2</v>
      </c>
      <c r="AG836" s="44">
        <f t="shared" si="216"/>
        <v>0.51074614600111001</v>
      </c>
      <c r="AH836" s="44">
        <f t="shared" si="217"/>
        <v>0.11487651000060994</v>
      </c>
      <c r="AI836" s="44">
        <f t="shared" si="218"/>
        <v>0.32840979199864018</v>
      </c>
      <c r="AJ836" s="44">
        <f>V910-U910</f>
        <v>0.27484859300056996</v>
      </c>
      <c r="AK836" s="30"/>
      <c r="AL836" s="47">
        <f t="shared" si="207"/>
        <v>8.8855051999420009E-2</v>
      </c>
      <c r="AM836" s="47">
        <f t="shared" si="208"/>
        <v>8.415713499926003E-2</v>
      </c>
      <c r="AN836" s="47">
        <f t="shared" si="209"/>
        <v>9.3025415999369976E-2</v>
      </c>
      <c r="AO836" s="47">
        <f t="shared" si="210"/>
        <v>5.8753020999569916E-2</v>
      </c>
      <c r="AP836" s="47">
        <f t="shared" si="211"/>
        <v>8.416760399996015E-2</v>
      </c>
      <c r="AQ836" s="47">
        <f t="shared" si="212"/>
        <v>7.7945832999829712E-2</v>
      </c>
      <c r="AR836" s="32"/>
      <c r="AS836" s="30"/>
      <c r="AT836" s="32"/>
      <c r="AU836" s="30"/>
      <c r="AV836" s="32"/>
      <c r="AW836" s="30"/>
      <c r="AX836" s="32"/>
      <c r="AY836" s="30"/>
      <c r="AZ836" s="32"/>
      <c r="BA836" s="30"/>
      <c r="BB836" s="32"/>
      <c r="BC836" s="30"/>
      <c r="BD836" s="32"/>
      <c r="BE836" s="30"/>
    </row>
    <row r="837" spans="1:57" x14ac:dyDescent="0.25">
      <c r="A837" s="14" t="s">
        <v>45</v>
      </c>
      <c r="B837">
        <v>6</v>
      </c>
      <c r="C837">
        <v>49</v>
      </c>
      <c r="D837" s="33">
        <v>0.87603026000033402</v>
      </c>
      <c r="E837" s="31">
        <v>0.97392562500135604</v>
      </c>
      <c r="F837" s="33">
        <v>1.5978201560010299</v>
      </c>
      <c r="G837" s="31">
        <v>1.6921098950006099</v>
      </c>
      <c r="H837" s="33">
        <v>1.7976443740008099</v>
      </c>
      <c r="I837" s="31">
        <v>1.8667222910007599</v>
      </c>
      <c r="J837" s="33">
        <v>2.4320199470002901</v>
      </c>
      <c r="K837" s="31">
        <v>2.5137055720006098</v>
      </c>
      <c r="L837" s="33">
        <v>2.6297544780008999</v>
      </c>
      <c r="M837" s="31">
        <v>2.72117255100056</v>
      </c>
      <c r="N837" s="33">
        <v>3.0249228640004699</v>
      </c>
      <c r="O837" s="31">
        <v>3.11140984300072</v>
      </c>
      <c r="P837" s="33"/>
      <c r="Q837" s="31"/>
      <c r="R837" s="33"/>
      <c r="S837" s="31"/>
      <c r="T837" s="33"/>
      <c r="U837" s="31"/>
      <c r="V837" s="33"/>
      <c r="W837" s="31"/>
      <c r="X837" s="33"/>
      <c r="Y837" s="31"/>
      <c r="Z837" s="33"/>
      <c r="AA837" s="31"/>
      <c r="AB837" s="33"/>
      <c r="AC837" s="31"/>
      <c r="AD837" s="37">
        <f t="shared" si="213"/>
        <v>2.2353795830003858</v>
      </c>
      <c r="AE837" s="44">
        <f t="shared" si="214"/>
        <v>0.62389453099967385</v>
      </c>
      <c r="AF837" s="44">
        <f t="shared" si="215"/>
        <v>0.10553447900019997</v>
      </c>
      <c r="AG837" s="44">
        <f t="shared" si="216"/>
        <v>0.56529765599953019</v>
      </c>
      <c r="AH837" s="44">
        <f t="shared" si="217"/>
        <v>0.11604890600029005</v>
      </c>
      <c r="AI837" s="44">
        <f t="shared" si="218"/>
        <v>0.30375031299990995</v>
      </c>
      <c r="AJ837" s="44">
        <f>V911-U911</f>
        <v>0.27729109299980026</v>
      </c>
      <c r="AK837" s="31"/>
      <c r="AL837" s="47">
        <f t="shared" si="207"/>
        <v>9.7895365001022028E-2</v>
      </c>
      <c r="AM837" s="47">
        <f t="shared" si="208"/>
        <v>9.4289738999580042E-2</v>
      </c>
      <c r="AN837" s="47">
        <f t="shared" si="209"/>
        <v>6.9077916999950029E-2</v>
      </c>
      <c r="AO837" s="47">
        <f t="shared" si="210"/>
        <v>8.1685625000319728E-2</v>
      </c>
      <c r="AP837" s="47">
        <f t="shared" si="211"/>
        <v>9.1418072999660094E-2</v>
      </c>
      <c r="AQ837" s="47">
        <f t="shared" si="212"/>
        <v>8.6486979000250042E-2</v>
      </c>
      <c r="AR837" s="33"/>
      <c r="AS837" s="31"/>
      <c r="AT837" s="33"/>
      <c r="AU837" s="31"/>
      <c r="AV837" s="33"/>
      <c r="AW837" s="31"/>
      <c r="AX837" s="33"/>
      <c r="AY837" s="31"/>
      <c r="AZ837" s="33"/>
      <c r="BA837" s="31"/>
      <c r="BB837" s="33"/>
      <c r="BC837" s="31"/>
      <c r="BD837" s="33"/>
      <c r="BE837" s="31"/>
    </row>
    <row r="838" spans="1:57" x14ac:dyDescent="0.25">
      <c r="A838" s="14" t="s">
        <v>45</v>
      </c>
      <c r="B838">
        <v>6</v>
      </c>
      <c r="C838">
        <v>50</v>
      </c>
      <c r="D838" s="32">
        <v>0.82920588500019199</v>
      </c>
      <c r="E838" s="30">
        <v>0.90714937499978898</v>
      </c>
      <c r="F838" s="32">
        <v>1.5057185929999799</v>
      </c>
      <c r="G838" s="30">
        <v>1.5748339579986299</v>
      </c>
      <c r="H838" s="32">
        <v>1.67955187499865</v>
      </c>
      <c r="I838" s="30">
        <v>1.7589683329988399</v>
      </c>
      <c r="J838" s="32">
        <v>2.2381545829994098</v>
      </c>
      <c r="K838" s="30">
        <v>2.3377967699998399</v>
      </c>
      <c r="L838" s="32">
        <v>2.44391374899896</v>
      </c>
      <c r="M838" s="30">
        <v>2.5234803120001699</v>
      </c>
      <c r="N838" s="32">
        <v>2.8340002599998102</v>
      </c>
      <c r="O838" s="30">
        <v>2.9108174470002202</v>
      </c>
      <c r="P838" s="32"/>
      <c r="Q838" s="30"/>
      <c r="R838" s="32"/>
      <c r="S838" s="30"/>
      <c r="T838" s="32"/>
      <c r="U838" s="30"/>
      <c r="V838" s="32"/>
      <c r="W838" s="30"/>
      <c r="X838" s="32"/>
      <c r="Y838" s="30"/>
      <c r="Z838" s="32"/>
      <c r="AA838" s="30"/>
      <c r="AB838" s="32"/>
      <c r="AC838" s="30"/>
      <c r="AD838" s="37">
        <f t="shared" si="213"/>
        <v>2.0816115620000284</v>
      </c>
      <c r="AE838" s="44">
        <f t="shared" si="214"/>
        <v>0.59856921800019092</v>
      </c>
      <c r="AF838" s="44">
        <f t="shared" si="215"/>
        <v>0.10471791700002009</v>
      </c>
      <c r="AG838" s="44">
        <f t="shared" si="216"/>
        <v>0.47918625000056991</v>
      </c>
      <c r="AH838" s="44">
        <f t="shared" si="217"/>
        <v>0.10611697899912009</v>
      </c>
      <c r="AI838" s="44">
        <f t="shared" si="218"/>
        <v>0.31051994799964033</v>
      </c>
      <c r="AJ838" s="44">
        <f>V912-U912</f>
        <v>0.24585078099881041</v>
      </c>
      <c r="AK838" s="30"/>
      <c r="AL838" s="47">
        <f t="shared" si="207"/>
        <v>7.7943489999596993E-2</v>
      </c>
      <c r="AM838" s="47">
        <f t="shared" si="208"/>
        <v>6.9115364998650008E-2</v>
      </c>
      <c r="AN838" s="47">
        <f t="shared" si="209"/>
        <v>7.9416458000189927E-2</v>
      </c>
      <c r="AO838" s="47">
        <f t="shared" si="210"/>
        <v>9.9642187000430038E-2</v>
      </c>
      <c r="AP838" s="47">
        <f t="shared" si="211"/>
        <v>7.95665630012099E-2</v>
      </c>
      <c r="AQ838" s="47">
        <f t="shared" si="212"/>
        <v>7.6817187000409959E-2</v>
      </c>
      <c r="AR838" s="32"/>
      <c r="AS838" s="30"/>
      <c r="AT838" s="32"/>
      <c r="AU838" s="30"/>
      <c r="AV838" s="32"/>
      <c r="AW838" s="30"/>
      <c r="AX838" s="32"/>
      <c r="AY838" s="30"/>
      <c r="AZ838" s="32"/>
      <c r="BA838" s="30"/>
      <c r="BB838" s="32"/>
      <c r="BC838" s="30"/>
      <c r="BD838" s="32"/>
      <c r="BE838" s="30"/>
    </row>
    <row r="839" spans="1:57" x14ac:dyDescent="0.25">
      <c r="A839" s="14" t="s">
        <v>45</v>
      </c>
      <c r="B839">
        <v>6</v>
      </c>
      <c r="C839">
        <v>51</v>
      </c>
      <c r="D839" s="33">
        <v>1.3567142179999701</v>
      </c>
      <c r="E839" s="31">
        <v>1.4427326029999601</v>
      </c>
      <c r="F839" s="33">
        <v>1.8083932280005599</v>
      </c>
      <c r="G839" s="31">
        <v>1.86796900900117</v>
      </c>
      <c r="H839" s="33">
        <v>1.9725856240002</v>
      </c>
      <c r="I839" s="31">
        <v>2.04102677000082</v>
      </c>
      <c r="J839" s="33">
        <v>2.4608499469995802</v>
      </c>
      <c r="K839" s="31">
        <v>2.5481539570009701</v>
      </c>
      <c r="L839" s="33">
        <v>2.63851890499972</v>
      </c>
      <c r="M839" s="31">
        <v>2.7168194260011602</v>
      </c>
      <c r="N839" s="33">
        <v>2.9640995820009199</v>
      </c>
      <c r="O839" s="31">
        <v>3.03270744600013</v>
      </c>
      <c r="P839" s="33"/>
      <c r="Q839" s="31"/>
      <c r="R839" s="33"/>
      <c r="S839" s="31"/>
      <c r="T839" s="33"/>
      <c r="U839" s="31"/>
      <c r="V839" s="33"/>
      <c r="W839" s="31"/>
      <c r="X839" s="33"/>
      <c r="Y839" s="31"/>
      <c r="Z839" s="33"/>
      <c r="AA839" s="31"/>
      <c r="AB839" s="33"/>
      <c r="AC839" s="31"/>
      <c r="AD839" s="37">
        <f t="shared" si="213"/>
        <v>1.6759932280001599</v>
      </c>
      <c r="AE839" s="44">
        <f t="shared" si="214"/>
        <v>0.36566062500059981</v>
      </c>
      <c r="AF839" s="44">
        <f t="shared" si="215"/>
        <v>0.10461661499902997</v>
      </c>
      <c r="AG839" s="44">
        <f t="shared" si="216"/>
        <v>0.41982317699876015</v>
      </c>
      <c r="AH839" s="44">
        <f t="shared" si="217"/>
        <v>9.0364947998749834E-2</v>
      </c>
      <c r="AI839" s="44">
        <f t="shared" si="218"/>
        <v>0.24728015599975972</v>
      </c>
      <c r="AJ839" s="44">
        <f>V913-U913</f>
        <v>0.18301630200040009</v>
      </c>
      <c r="AK839" s="31"/>
      <c r="AL839" s="47">
        <f t="shared" si="207"/>
        <v>8.6018384999990039E-2</v>
      </c>
      <c r="AM839" s="47">
        <f t="shared" si="208"/>
        <v>5.9575781000610117E-2</v>
      </c>
      <c r="AN839" s="47">
        <f t="shared" si="209"/>
        <v>6.8441146000620012E-2</v>
      </c>
      <c r="AO839" s="47">
        <f t="shared" si="210"/>
        <v>8.7304010001389987E-2</v>
      </c>
      <c r="AP839" s="47">
        <f t="shared" si="211"/>
        <v>7.8300521001440249E-2</v>
      </c>
      <c r="AQ839" s="47">
        <f t="shared" si="212"/>
        <v>6.8607863999210039E-2</v>
      </c>
      <c r="AR839" s="33"/>
      <c r="AS839" s="31"/>
      <c r="AT839" s="33"/>
      <c r="AU839" s="31"/>
      <c r="AV839" s="33"/>
      <c r="AW839" s="31"/>
      <c r="AX839" s="33"/>
      <c r="AY839" s="31"/>
      <c r="AZ839" s="33"/>
      <c r="BA839" s="31"/>
      <c r="BB839" s="33"/>
      <c r="BC839" s="31"/>
      <c r="BD839" s="33"/>
      <c r="BE839" s="31"/>
    </row>
    <row r="840" spans="1:57" x14ac:dyDescent="0.25">
      <c r="A840" s="14" t="s">
        <v>45</v>
      </c>
      <c r="B840">
        <v>6</v>
      </c>
      <c r="C840">
        <v>52</v>
      </c>
      <c r="D840" s="32">
        <v>1.23828885399962</v>
      </c>
      <c r="E840" s="30">
        <v>1.2989927079997801</v>
      </c>
      <c r="F840" s="32">
        <v>1.7797976559995701</v>
      </c>
      <c r="G840" s="30">
        <v>1.85696213499977</v>
      </c>
      <c r="H840" s="32">
        <v>1.93928093700014</v>
      </c>
      <c r="I840" s="30">
        <v>2.03152051999859</v>
      </c>
      <c r="J840" s="32">
        <v>2.5110785929991799</v>
      </c>
      <c r="K840" s="30">
        <v>2.6157847909998901</v>
      </c>
      <c r="L840" s="32">
        <v>2.7179233329988999</v>
      </c>
      <c r="M840" s="30">
        <v>2.80606645700027</v>
      </c>
      <c r="N840" s="32">
        <v>3.11353104099907</v>
      </c>
      <c r="O840" s="30">
        <v>3.1951952069994101</v>
      </c>
      <c r="P840" s="32"/>
      <c r="Q840" s="30"/>
      <c r="R840" s="32"/>
      <c r="S840" s="30"/>
      <c r="T840" s="32"/>
      <c r="U840" s="30"/>
      <c r="V840" s="32"/>
      <c r="W840" s="30"/>
      <c r="X840" s="32"/>
      <c r="Y840" s="30"/>
      <c r="Z840" s="32"/>
      <c r="AA840" s="30"/>
      <c r="AB840" s="32"/>
      <c r="AC840" s="30"/>
      <c r="AD840" s="37">
        <f t="shared" si="213"/>
        <v>1.9569063529997901</v>
      </c>
      <c r="AE840" s="44">
        <f t="shared" si="214"/>
        <v>0.48080494799979001</v>
      </c>
      <c r="AF840" s="44">
        <f t="shared" si="215"/>
        <v>8.2318802000370006E-2</v>
      </c>
      <c r="AG840" s="44">
        <f t="shared" si="216"/>
        <v>0.47955807300058995</v>
      </c>
      <c r="AH840" s="44">
        <f t="shared" si="217"/>
        <v>0.10213854199900974</v>
      </c>
      <c r="AI840" s="44">
        <f t="shared" si="218"/>
        <v>0.30746458399879995</v>
      </c>
      <c r="AJ840" s="44">
        <f>V914-U914</f>
        <v>0.20224661499923968</v>
      </c>
      <c r="AK840" s="30"/>
      <c r="AL840" s="47">
        <f t="shared" si="207"/>
        <v>6.0703854000160096E-2</v>
      </c>
      <c r="AM840" s="47">
        <f t="shared" si="208"/>
        <v>7.7164479000199959E-2</v>
      </c>
      <c r="AN840" s="47">
        <f t="shared" si="209"/>
        <v>9.223958299844992E-2</v>
      </c>
      <c r="AO840" s="47">
        <f t="shared" si="210"/>
        <v>0.10470619800071024</v>
      </c>
      <c r="AP840" s="47">
        <f t="shared" si="211"/>
        <v>8.8143124001370143E-2</v>
      </c>
      <c r="AQ840" s="47">
        <f t="shared" si="212"/>
        <v>8.1664166000340099E-2</v>
      </c>
      <c r="AR840" s="32"/>
      <c r="AS840" s="30"/>
      <c r="AT840" s="32"/>
      <c r="AU840" s="30"/>
      <c r="AV840" s="32"/>
      <c r="AW840" s="30"/>
      <c r="AX840" s="32"/>
      <c r="AY840" s="30"/>
      <c r="AZ840" s="32"/>
      <c r="BA840" s="30"/>
      <c r="BB840" s="32"/>
      <c r="BC840" s="30"/>
      <c r="BD840" s="32"/>
      <c r="BE840" s="30"/>
    </row>
    <row r="841" spans="1:57" x14ac:dyDescent="0.25">
      <c r="A841" s="14" t="s">
        <v>45</v>
      </c>
      <c r="B841">
        <v>6</v>
      </c>
      <c r="C841">
        <v>53</v>
      </c>
      <c r="D841" s="33">
        <v>0.65911640600097599</v>
      </c>
      <c r="E841" s="31">
        <v>0.75157385400052501</v>
      </c>
      <c r="F841" s="33">
        <v>1.28949843700138</v>
      </c>
      <c r="G841" s="31">
        <v>1.3508817180008901</v>
      </c>
      <c r="H841" s="33">
        <v>1.4470402599999901</v>
      </c>
      <c r="I841" s="31">
        <v>1.50977276000048</v>
      </c>
      <c r="J841" s="33">
        <v>1.90244593600073</v>
      </c>
      <c r="K841" s="31">
        <v>1.99662921799972</v>
      </c>
      <c r="L841" s="33">
        <v>2.0990156240004501</v>
      </c>
      <c r="M841" s="31">
        <v>2.1866630719996398</v>
      </c>
      <c r="N841" s="33">
        <v>2.5175016650009598</v>
      </c>
      <c r="O841" s="31">
        <v>2.6024358840004398</v>
      </c>
      <c r="P841" s="33"/>
      <c r="Q841" s="31"/>
      <c r="R841" s="33"/>
      <c r="S841" s="31"/>
      <c r="T841" s="33"/>
      <c r="U841" s="31"/>
      <c r="V841" s="33"/>
      <c r="W841" s="31"/>
      <c r="X841" s="33"/>
      <c r="Y841" s="31"/>
      <c r="Z841" s="33"/>
      <c r="AA841" s="31"/>
      <c r="AB841" s="33"/>
      <c r="AC841" s="31"/>
      <c r="AD841" s="37">
        <f t="shared" si="213"/>
        <v>1.9433194779994638</v>
      </c>
      <c r="AE841" s="44">
        <f t="shared" si="214"/>
        <v>0.53792458300085499</v>
      </c>
      <c r="AF841" s="44">
        <f t="shared" si="215"/>
        <v>9.6158541999100011E-2</v>
      </c>
      <c r="AG841" s="44">
        <f t="shared" si="216"/>
        <v>0.39267317600024998</v>
      </c>
      <c r="AH841" s="44">
        <f t="shared" si="217"/>
        <v>0.10238640600073001</v>
      </c>
      <c r="AI841" s="44">
        <f t="shared" si="218"/>
        <v>0.33083859300132001</v>
      </c>
      <c r="AJ841" s="44">
        <f>V915-U915</f>
        <v>0.24835255200013995</v>
      </c>
      <c r="AK841" s="31"/>
      <c r="AL841" s="47">
        <f t="shared" si="207"/>
        <v>9.2457447999549025E-2</v>
      </c>
      <c r="AM841" s="47">
        <f t="shared" si="208"/>
        <v>6.138328099951007E-2</v>
      </c>
      <c r="AN841" s="47">
        <f t="shared" si="209"/>
        <v>6.273250000048991E-2</v>
      </c>
      <c r="AO841" s="47">
        <f t="shared" si="210"/>
        <v>9.4183281998990065E-2</v>
      </c>
      <c r="AP841" s="47">
        <f t="shared" si="211"/>
        <v>8.7647447999189776E-2</v>
      </c>
      <c r="AQ841" s="47">
        <f t="shared" si="212"/>
        <v>8.4934218999479949E-2</v>
      </c>
      <c r="AR841" s="33"/>
      <c r="AS841" s="31"/>
      <c r="AT841" s="33"/>
      <c r="AU841" s="31"/>
      <c r="AV841" s="33"/>
      <c r="AW841" s="31"/>
      <c r="AX841" s="33"/>
      <c r="AY841" s="31"/>
      <c r="AZ841" s="33"/>
      <c r="BA841" s="31"/>
      <c r="BB841" s="33"/>
      <c r="BC841" s="31"/>
      <c r="BD841" s="33"/>
      <c r="BE841" s="31"/>
    </row>
    <row r="842" spans="1:57" x14ac:dyDescent="0.25">
      <c r="A842" s="14" t="s">
        <v>45</v>
      </c>
      <c r="B842">
        <v>6</v>
      </c>
      <c r="C842">
        <v>54</v>
      </c>
      <c r="D842" s="32">
        <v>0.56702057199981903</v>
      </c>
      <c r="E842" s="30">
        <v>0.65337874900069404</v>
      </c>
      <c r="F842" s="32">
        <v>0.98282713499975205</v>
      </c>
      <c r="G842" s="30">
        <v>1.07081072800065</v>
      </c>
      <c r="H842" s="32">
        <v>1.15542307200121</v>
      </c>
      <c r="I842" s="30">
        <v>1.25211025899989</v>
      </c>
      <c r="J842" s="32">
        <v>1.55872890499995</v>
      </c>
      <c r="K842" s="30">
        <v>1.65924249900126</v>
      </c>
      <c r="L842" s="32">
        <v>1.7635777590003201</v>
      </c>
      <c r="M842" s="30">
        <v>1.8555551549998199</v>
      </c>
      <c r="N842" s="32">
        <v>2.16016114500052</v>
      </c>
      <c r="O842" s="30">
        <v>2.24041536299955</v>
      </c>
      <c r="P842" s="32"/>
      <c r="Q842" s="30"/>
      <c r="R842" s="32"/>
      <c r="S842" s="30"/>
      <c r="T842" s="32"/>
      <c r="U842" s="30"/>
      <c r="V842" s="32"/>
      <c r="W842" s="30"/>
      <c r="X842" s="32"/>
      <c r="Y842" s="30"/>
      <c r="Z842" s="32"/>
      <c r="AA842" s="30"/>
      <c r="AB842" s="32"/>
      <c r="AC842" s="30"/>
      <c r="AD842" s="37">
        <f t="shared" si="213"/>
        <v>1.6733947909997311</v>
      </c>
      <c r="AE842" s="44">
        <f t="shared" si="214"/>
        <v>0.32944838599905801</v>
      </c>
      <c r="AF842" s="44">
        <f t="shared" si="215"/>
        <v>8.4612344000559947E-2</v>
      </c>
      <c r="AG842" s="44">
        <f t="shared" si="216"/>
        <v>0.30661864600005995</v>
      </c>
      <c r="AH842" s="44">
        <f t="shared" si="217"/>
        <v>0.10433525999906013</v>
      </c>
      <c r="AI842" s="44">
        <f t="shared" si="218"/>
        <v>0.3046059900007001</v>
      </c>
      <c r="AJ842" s="44">
        <f>V916-U916</f>
        <v>0.19512166599997993</v>
      </c>
      <c r="AK842" s="30"/>
      <c r="AL842" s="47">
        <f t="shared" si="207"/>
        <v>8.6358177000875003E-2</v>
      </c>
      <c r="AM842" s="47">
        <f t="shared" si="208"/>
        <v>8.7983593000897975E-2</v>
      </c>
      <c r="AN842" s="47">
        <f t="shared" si="209"/>
        <v>9.6687186998680064E-2</v>
      </c>
      <c r="AO842" s="47">
        <f t="shared" si="210"/>
        <v>0.10051359400130999</v>
      </c>
      <c r="AP842" s="47">
        <f t="shared" si="211"/>
        <v>9.1977395999499834E-2</v>
      </c>
      <c r="AQ842" s="47">
        <f t="shared" si="212"/>
        <v>8.0254217999029986E-2</v>
      </c>
      <c r="AR842" s="32"/>
      <c r="AS842" s="30"/>
      <c r="AT842" s="32"/>
      <c r="AU842" s="30"/>
      <c r="AV842" s="32"/>
      <c r="AW842" s="30"/>
      <c r="AX842" s="32"/>
      <c r="AY842" s="30"/>
      <c r="AZ842" s="32"/>
      <c r="BA842" s="30"/>
      <c r="BB842" s="32"/>
      <c r="BC842" s="30"/>
      <c r="BD842" s="32"/>
      <c r="BE842" s="30"/>
    </row>
    <row r="843" spans="1:57" x14ac:dyDescent="0.25">
      <c r="A843" s="14" t="s">
        <v>45</v>
      </c>
      <c r="B843">
        <v>6</v>
      </c>
      <c r="C843">
        <v>55</v>
      </c>
      <c r="D843" s="33">
        <v>0.89690869700098097</v>
      </c>
      <c r="E843" s="31">
        <v>0.96616760400138402</v>
      </c>
      <c r="F843" s="33">
        <v>1.50398676999975</v>
      </c>
      <c r="G843" s="31">
        <v>1.58347395800046</v>
      </c>
      <c r="H843" s="33">
        <v>1.6978498429998501</v>
      </c>
      <c r="I843" s="31">
        <v>1.77432234300067</v>
      </c>
      <c r="J843" s="33">
        <v>2.1377999470005302</v>
      </c>
      <c r="K843" s="31">
        <v>2.2308893219997099</v>
      </c>
      <c r="L843" s="33">
        <v>2.32543593599984</v>
      </c>
      <c r="M843" s="31">
        <v>2.41402244700111</v>
      </c>
      <c r="N843" s="33">
        <v>2.69083812400094</v>
      </c>
      <c r="O843" s="31">
        <v>2.7592985930004899</v>
      </c>
      <c r="P843" s="33"/>
      <c r="Q843" s="31"/>
      <c r="R843" s="33"/>
      <c r="S843" s="31"/>
      <c r="T843" s="33"/>
      <c r="U843" s="31"/>
      <c r="V843" s="33"/>
      <c r="W843" s="31"/>
      <c r="X843" s="33"/>
      <c r="Y843" s="31"/>
      <c r="Z843" s="33"/>
      <c r="AA843" s="31"/>
      <c r="AB843" s="33"/>
      <c r="AC843" s="31"/>
      <c r="AD843" s="37">
        <f t="shared" si="213"/>
        <v>1.8623898959995089</v>
      </c>
      <c r="AE843" s="44">
        <f t="shared" si="214"/>
        <v>0.53781916599836599</v>
      </c>
      <c r="AF843" s="44">
        <f t="shared" si="215"/>
        <v>0.11437588499939011</v>
      </c>
      <c r="AG843" s="44">
        <f t="shared" si="216"/>
        <v>0.36347760399986018</v>
      </c>
      <c r="AH843" s="44">
        <f t="shared" si="217"/>
        <v>9.4546614000130091E-2</v>
      </c>
      <c r="AI843" s="44">
        <f t="shared" si="218"/>
        <v>0.27681567699983001</v>
      </c>
      <c r="AJ843" s="44">
        <f>V917-U917</f>
        <v>0.18426838599952999</v>
      </c>
      <c r="AK843" s="31"/>
      <c r="AL843" s="47">
        <f t="shared" si="207"/>
        <v>6.9258907000403047E-2</v>
      </c>
      <c r="AM843" s="47">
        <f t="shared" si="208"/>
        <v>7.9487188000709974E-2</v>
      </c>
      <c r="AN843" s="47">
        <f t="shared" si="209"/>
        <v>7.6472500000819954E-2</v>
      </c>
      <c r="AO843" s="47">
        <f t="shared" si="210"/>
        <v>9.3089374999179686E-2</v>
      </c>
      <c r="AP843" s="47">
        <f t="shared" si="211"/>
        <v>8.8586511001270019E-2</v>
      </c>
      <c r="AQ843" s="47">
        <f t="shared" si="212"/>
        <v>6.8460468999549828E-2</v>
      </c>
      <c r="AR843" s="33"/>
      <c r="AS843" s="31"/>
      <c r="AT843" s="33"/>
      <c r="AU843" s="31"/>
      <c r="AV843" s="33"/>
      <c r="AW843" s="31"/>
      <c r="AX843" s="33"/>
      <c r="AY843" s="31"/>
      <c r="AZ843" s="33"/>
      <c r="BA843" s="31"/>
      <c r="BB843" s="33"/>
      <c r="BC843" s="31"/>
      <c r="BD843" s="33"/>
      <c r="BE843" s="31"/>
    </row>
    <row r="844" spans="1:57" x14ac:dyDescent="0.25">
      <c r="A844" s="14" t="s">
        <v>45</v>
      </c>
      <c r="B844">
        <v>6</v>
      </c>
      <c r="C844">
        <v>56</v>
      </c>
      <c r="D844" s="32">
        <v>1.20137963500019</v>
      </c>
      <c r="E844" s="30">
        <v>1.28820796800027</v>
      </c>
      <c r="F844" s="32">
        <v>1.796533540999</v>
      </c>
      <c r="G844" s="30">
        <v>1.8904939570002099</v>
      </c>
      <c r="H844" s="32">
        <v>1.97721031199944</v>
      </c>
      <c r="I844" s="30">
        <v>2.0719286969997399</v>
      </c>
      <c r="J844" s="32">
        <v>2.52256150900029</v>
      </c>
      <c r="K844" s="30">
        <v>2.5977105199999602</v>
      </c>
      <c r="L844" s="32">
        <v>2.7329603630005201</v>
      </c>
      <c r="M844" s="30">
        <v>2.8352897379991102</v>
      </c>
      <c r="N844" s="32">
        <v>3.1635830190007201</v>
      </c>
      <c r="O844" s="30">
        <v>3.25942020699949</v>
      </c>
      <c r="P844" s="32"/>
      <c r="Q844" s="30"/>
      <c r="R844" s="32"/>
      <c r="S844" s="30"/>
      <c r="T844" s="32"/>
      <c r="U844" s="30"/>
      <c r="V844" s="32"/>
      <c r="W844" s="30"/>
      <c r="X844" s="32"/>
      <c r="Y844" s="30"/>
      <c r="Z844" s="32"/>
      <c r="AA844" s="30"/>
      <c r="AB844" s="32"/>
      <c r="AC844" s="30"/>
      <c r="AD844" s="37">
        <f t="shared" si="213"/>
        <v>2.0580405719993</v>
      </c>
      <c r="AE844" s="44">
        <f t="shared" si="214"/>
        <v>0.50832557299872994</v>
      </c>
      <c r="AF844" s="44">
        <f t="shared" si="215"/>
        <v>8.6716354999230028E-2</v>
      </c>
      <c r="AG844" s="44">
        <f t="shared" si="216"/>
        <v>0.45063281200055005</v>
      </c>
      <c r="AH844" s="44">
        <f t="shared" si="217"/>
        <v>0.13524984300055998</v>
      </c>
      <c r="AI844" s="44">
        <f t="shared" si="218"/>
        <v>0.32829328100160993</v>
      </c>
      <c r="AJ844" s="44">
        <f>V918-U918</f>
        <v>0.24251249999909774</v>
      </c>
      <c r="AK844" s="30"/>
      <c r="AL844" s="47">
        <f t="shared" si="207"/>
        <v>8.6828333000080082E-2</v>
      </c>
      <c r="AM844" s="47">
        <f t="shared" si="208"/>
        <v>9.3960416001209968E-2</v>
      </c>
      <c r="AN844" s="47">
        <f t="shared" si="209"/>
        <v>9.4718385000299943E-2</v>
      </c>
      <c r="AO844" s="47">
        <f t="shared" si="210"/>
        <v>7.5149010999670196E-2</v>
      </c>
      <c r="AP844" s="47">
        <f t="shared" si="211"/>
        <v>0.10232937499859007</v>
      </c>
      <c r="AQ844" s="47">
        <f t="shared" si="212"/>
        <v>9.5837187998769835E-2</v>
      </c>
      <c r="AR844" s="32"/>
      <c r="AS844" s="30"/>
      <c r="AT844" s="32"/>
      <c r="AU844" s="30"/>
      <c r="AV844" s="32"/>
      <c r="AW844" s="30"/>
      <c r="AX844" s="32"/>
      <c r="AY844" s="30"/>
      <c r="AZ844" s="32"/>
      <c r="BA844" s="30"/>
      <c r="BB844" s="32"/>
      <c r="BC844" s="30"/>
      <c r="BD844" s="32"/>
      <c r="BE844" s="30"/>
    </row>
    <row r="845" spans="1:57" x14ac:dyDescent="0.25">
      <c r="A845" s="14" t="s">
        <v>45</v>
      </c>
      <c r="B845">
        <v>6</v>
      </c>
      <c r="C845">
        <v>57</v>
      </c>
      <c r="D845" s="33">
        <v>0.68159307300084004</v>
      </c>
      <c r="E845" s="31">
        <v>0.75334848999955195</v>
      </c>
      <c r="F845" s="33">
        <v>1.2903982810003001</v>
      </c>
      <c r="G845" s="31">
        <v>1.35364083300009</v>
      </c>
      <c r="H845" s="33">
        <v>1.4322001559994499</v>
      </c>
      <c r="I845" s="31">
        <v>1.51237270800083</v>
      </c>
      <c r="J845" s="33">
        <v>2.02872130200012</v>
      </c>
      <c r="K845" s="31">
        <v>2.1076577599997099</v>
      </c>
      <c r="L845" s="33">
        <v>2.2027638540002901</v>
      </c>
      <c r="M845" s="31">
        <v>2.2911284370002201</v>
      </c>
      <c r="N845" s="33">
        <v>2.6043955200002502</v>
      </c>
      <c r="O845" s="31">
        <v>2.68035937400054</v>
      </c>
      <c r="P845" s="33"/>
      <c r="Q845" s="31"/>
      <c r="R845" s="33"/>
      <c r="S845" s="31"/>
      <c r="T845" s="33"/>
      <c r="U845" s="31"/>
      <c r="V845" s="33"/>
      <c r="W845" s="31"/>
      <c r="X845" s="33"/>
      <c r="Y845" s="31"/>
      <c r="Z845" s="33"/>
      <c r="AA845" s="31"/>
      <c r="AB845" s="33"/>
      <c r="AC845" s="31"/>
      <c r="AD845" s="37">
        <f t="shared" si="213"/>
        <v>1.9987663009997001</v>
      </c>
      <c r="AE845" s="44">
        <f t="shared" si="214"/>
        <v>0.53704979100074812</v>
      </c>
      <c r="AF845" s="44">
        <f t="shared" si="215"/>
        <v>7.8559322999359971E-2</v>
      </c>
      <c r="AG845" s="44">
        <f t="shared" si="216"/>
        <v>0.51634859399929001</v>
      </c>
      <c r="AH845" s="44">
        <f t="shared" si="217"/>
        <v>9.5106094000580121E-2</v>
      </c>
      <c r="AI845" s="44">
        <f t="shared" si="218"/>
        <v>0.31326708300003014</v>
      </c>
      <c r="AJ845" s="44">
        <f>V919-U919</f>
        <v>0.21648448000088027</v>
      </c>
      <c r="AK845" s="31"/>
      <c r="AL845" s="47">
        <f t="shared" si="207"/>
        <v>7.1755416998711907E-2</v>
      </c>
      <c r="AM845" s="47">
        <f t="shared" si="208"/>
        <v>6.3242551999789898E-2</v>
      </c>
      <c r="AN845" s="47">
        <f t="shared" si="209"/>
        <v>8.0172552001380071E-2</v>
      </c>
      <c r="AO845" s="47">
        <f t="shared" si="210"/>
        <v>7.8936457999589926E-2</v>
      </c>
      <c r="AP845" s="47">
        <f t="shared" si="211"/>
        <v>8.8364582999929997E-2</v>
      </c>
      <c r="AQ845" s="47">
        <f t="shared" si="212"/>
        <v>7.5963854000289821E-2</v>
      </c>
      <c r="AR845" s="33"/>
      <c r="AS845" s="31"/>
      <c r="AT845" s="33"/>
      <c r="AU845" s="31"/>
      <c r="AV845" s="33"/>
      <c r="AW845" s="31"/>
      <c r="AX845" s="33"/>
      <c r="AY845" s="31"/>
      <c r="AZ845" s="33"/>
      <c r="BA845" s="31"/>
      <c r="BB845" s="33"/>
      <c r="BC845" s="31"/>
      <c r="BD845" s="33"/>
      <c r="BE845" s="31"/>
    </row>
    <row r="846" spans="1:57" x14ac:dyDescent="0.25">
      <c r="A846" s="14" t="s">
        <v>45</v>
      </c>
      <c r="B846">
        <v>6</v>
      </c>
      <c r="C846">
        <v>58</v>
      </c>
      <c r="D846" s="32">
        <v>0.93377093799972499</v>
      </c>
      <c r="E846" s="30">
        <v>1.0319958329982899</v>
      </c>
      <c r="F846" s="32">
        <v>1.4209071869990999</v>
      </c>
      <c r="G846" s="30">
        <v>1.4930788019992101</v>
      </c>
      <c r="H846" s="32">
        <v>1.58716260399887</v>
      </c>
      <c r="I846" s="30">
        <v>1.6838980729989901</v>
      </c>
      <c r="J846" s="32">
        <v>2.0733518749984698</v>
      </c>
      <c r="K846" s="30">
        <v>2.15460338499906</v>
      </c>
      <c r="L846" s="32">
        <v>2.2484841139994298</v>
      </c>
      <c r="M846" s="30">
        <v>2.34372682199864</v>
      </c>
      <c r="N846" s="32">
        <v>2.6202195309997398</v>
      </c>
      <c r="O846" s="30">
        <v>2.6985537489999798</v>
      </c>
      <c r="P846" s="32"/>
      <c r="Q846" s="30"/>
      <c r="R846" s="32"/>
      <c r="S846" s="30"/>
      <c r="T846" s="32"/>
      <c r="U846" s="30"/>
      <c r="V846" s="32"/>
      <c r="W846" s="30"/>
      <c r="X846" s="32"/>
      <c r="Y846" s="30"/>
      <c r="Z846" s="32"/>
      <c r="AA846" s="30"/>
      <c r="AB846" s="32"/>
      <c r="AC846" s="30"/>
      <c r="AD846" s="37">
        <f t="shared" si="213"/>
        <v>1.7647828110002548</v>
      </c>
      <c r="AE846" s="44">
        <f t="shared" si="214"/>
        <v>0.38891135400081001</v>
      </c>
      <c r="AF846" s="44">
        <f t="shared" si="215"/>
        <v>9.4083801999659933E-2</v>
      </c>
      <c r="AG846" s="44">
        <f t="shared" si="216"/>
        <v>0.38945380199947977</v>
      </c>
      <c r="AH846" s="44">
        <f t="shared" si="217"/>
        <v>9.3880729000369811E-2</v>
      </c>
      <c r="AI846" s="44">
        <f t="shared" si="218"/>
        <v>0.27649270900109979</v>
      </c>
      <c r="AJ846" s="44">
        <f>V920-U920</f>
        <v>0.18132072899970986</v>
      </c>
      <c r="AK846" s="30"/>
      <c r="AL846" s="47">
        <f t="shared" si="207"/>
        <v>9.8224894998564904E-2</v>
      </c>
      <c r="AM846" s="47">
        <f t="shared" si="208"/>
        <v>7.2171615000110156E-2</v>
      </c>
      <c r="AN846" s="47">
        <f t="shared" si="209"/>
        <v>9.6735469000120089E-2</v>
      </c>
      <c r="AO846" s="47">
        <f t="shared" si="210"/>
        <v>8.1251510000590166E-2</v>
      </c>
      <c r="AP846" s="47">
        <f t="shared" si="211"/>
        <v>9.5242707999210197E-2</v>
      </c>
      <c r="AQ846" s="47">
        <f t="shared" si="212"/>
        <v>7.8334218000239986E-2</v>
      </c>
      <c r="AR846" s="32"/>
      <c r="AS846" s="30"/>
      <c r="AT846" s="32"/>
      <c r="AU846" s="30"/>
      <c r="AV846" s="32"/>
      <c r="AW846" s="30"/>
      <c r="AX846" s="32"/>
      <c r="AY846" s="30"/>
      <c r="AZ846" s="32"/>
      <c r="BA846" s="30"/>
      <c r="BB846" s="32"/>
      <c r="BC846" s="30"/>
      <c r="BD846" s="32"/>
      <c r="BE846" s="30"/>
    </row>
    <row r="847" spans="1:57" x14ac:dyDescent="0.25">
      <c r="A847" s="14" t="s">
        <v>45</v>
      </c>
      <c r="B847">
        <v>6</v>
      </c>
      <c r="C847">
        <v>59</v>
      </c>
      <c r="D847" s="33">
        <v>0.63233677000062005</v>
      </c>
      <c r="E847" s="31">
        <v>0.725852655999915</v>
      </c>
      <c r="F847" s="33">
        <v>1.20676109300075</v>
      </c>
      <c r="G847" s="31">
        <v>1.2861304160014599</v>
      </c>
      <c r="H847" s="33">
        <v>1.38270718700005</v>
      </c>
      <c r="I847" s="31">
        <v>1.46131499900002</v>
      </c>
      <c r="J847" s="33">
        <v>1.8496906760010401</v>
      </c>
      <c r="K847" s="31">
        <v>1.9396005200014701</v>
      </c>
      <c r="L847" s="33">
        <v>2.0191071340013802</v>
      </c>
      <c r="M847" s="31">
        <v>2.11431749900111</v>
      </c>
      <c r="N847" s="33">
        <v>2.35888583199994</v>
      </c>
      <c r="O847" s="31">
        <v>2.4358999989999499</v>
      </c>
      <c r="P847" s="33"/>
      <c r="Q847" s="31"/>
      <c r="R847" s="33"/>
      <c r="S847" s="31"/>
      <c r="T847" s="33"/>
      <c r="U847" s="31"/>
      <c r="V847" s="33"/>
      <c r="W847" s="31"/>
      <c r="X847" s="33"/>
      <c r="Y847" s="31"/>
      <c r="Z847" s="33"/>
      <c r="AA847" s="31"/>
      <c r="AB847" s="33"/>
      <c r="AC847" s="31"/>
      <c r="AD847" s="37">
        <f t="shared" si="213"/>
        <v>1.8035632289993297</v>
      </c>
      <c r="AE847" s="44">
        <f t="shared" si="214"/>
        <v>0.48090843700083497</v>
      </c>
      <c r="AF847" s="44">
        <f t="shared" si="215"/>
        <v>9.6576770998590078E-2</v>
      </c>
      <c r="AG847" s="44">
        <f t="shared" si="216"/>
        <v>0.38837567700102005</v>
      </c>
      <c r="AH847" s="44">
        <f t="shared" si="217"/>
        <v>7.9506613999910103E-2</v>
      </c>
      <c r="AI847" s="44">
        <f t="shared" si="218"/>
        <v>0.24456833299882996</v>
      </c>
      <c r="AJ847" s="44">
        <f>V921-U921</f>
        <v>0.15962614599993996</v>
      </c>
      <c r="AK847" s="31"/>
      <c r="AL847" s="47">
        <f t="shared" si="207"/>
        <v>9.3515885999294945E-2</v>
      </c>
      <c r="AM847" s="47">
        <f t="shared" si="208"/>
        <v>7.9369323000709979E-2</v>
      </c>
      <c r="AN847" s="47">
        <f t="shared" si="209"/>
        <v>7.8607811999970023E-2</v>
      </c>
      <c r="AO847" s="47">
        <f t="shared" si="210"/>
        <v>8.9909844000430006E-2</v>
      </c>
      <c r="AP847" s="47">
        <f t="shared" si="211"/>
        <v>9.5210364999729791E-2</v>
      </c>
      <c r="AQ847" s="47">
        <f t="shared" si="212"/>
        <v>7.7014167000009959E-2</v>
      </c>
      <c r="AR847" s="33"/>
      <c r="AS847" s="31"/>
      <c r="AT847" s="33"/>
      <c r="AU847" s="31"/>
      <c r="AV847" s="33"/>
      <c r="AW847" s="31"/>
      <c r="AX847" s="33"/>
      <c r="AY847" s="31"/>
      <c r="AZ847" s="33"/>
      <c r="BA847" s="31"/>
      <c r="BB847" s="33"/>
      <c r="BC847" s="31"/>
      <c r="BD847" s="33"/>
      <c r="BE847" s="31"/>
    </row>
    <row r="848" spans="1:57" x14ac:dyDescent="0.25">
      <c r="A848" s="14" t="s">
        <v>45</v>
      </c>
      <c r="B848">
        <v>6</v>
      </c>
      <c r="C848">
        <v>60</v>
      </c>
      <c r="D848" s="32">
        <v>0.79392067700064195</v>
      </c>
      <c r="E848" s="30">
        <v>0.880409999999756</v>
      </c>
      <c r="F848" s="32">
        <v>1.28164713499973</v>
      </c>
      <c r="G848" s="30">
        <v>1.37644843700036</v>
      </c>
      <c r="H848" s="32">
        <v>1.4728308329995301</v>
      </c>
      <c r="I848" s="30">
        <v>1.56821505100015</v>
      </c>
      <c r="J848" s="32">
        <v>1.98857979099921</v>
      </c>
      <c r="K848" s="30">
        <v>2.0670609370008601</v>
      </c>
      <c r="L848" s="32">
        <v>2.1543948950002201</v>
      </c>
      <c r="M848" s="30">
        <v>2.24899432200072</v>
      </c>
      <c r="N848" s="32">
        <v>2.5348446869993402</v>
      </c>
      <c r="O848" s="30">
        <v>2.5957427070006802</v>
      </c>
      <c r="P848" s="32"/>
      <c r="Q848" s="30"/>
      <c r="R848" s="32"/>
      <c r="S848" s="30"/>
      <c r="T848" s="32"/>
      <c r="U848" s="30"/>
      <c r="V848" s="32"/>
      <c r="W848" s="30"/>
      <c r="X848" s="32"/>
      <c r="Y848" s="30"/>
      <c r="Z848" s="32"/>
      <c r="AA848" s="30"/>
      <c r="AB848" s="32"/>
      <c r="AC848" s="30"/>
      <c r="AD848" s="37">
        <f t="shared" si="213"/>
        <v>1.8018220300000383</v>
      </c>
      <c r="AE848" s="44">
        <f t="shared" si="214"/>
        <v>0.40123713499997404</v>
      </c>
      <c r="AF848" s="44">
        <f t="shared" si="215"/>
        <v>9.638239599917009E-2</v>
      </c>
      <c r="AG848" s="44">
        <f t="shared" si="216"/>
        <v>0.42036473999905999</v>
      </c>
      <c r="AH848" s="44">
        <f t="shared" si="217"/>
        <v>8.7333957999359946E-2</v>
      </c>
      <c r="AI848" s="44">
        <f t="shared" si="218"/>
        <v>0.28585036499862015</v>
      </c>
      <c r="AJ848" s="44">
        <f>V922-U922</f>
        <v>0.17159958400042985</v>
      </c>
      <c r="AK848" s="30"/>
      <c r="AL848" s="47">
        <f t="shared" si="207"/>
        <v>8.6489322999114049E-2</v>
      </c>
      <c r="AM848" s="47">
        <f t="shared" si="208"/>
        <v>9.4801302000629972E-2</v>
      </c>
      <c r="AN848" s="47">
        <f t="shared" si="209"/>
        <v>9.5384218000619914E-2</v>
      </c>
      <c r="AO848" s="47">
        <f t="shared" si="210"/>
        <v>7.8481146001650126E-2</v>
      </c>
      <c r="AP848" s="47">
        <f t="shared" si="211"/>
        <v>9.4599427000499947E-2</v>
      </c>
      <c r="AQ848" s="47">
        <f t="shared" si="212"/>
        <v>6.0898020001340036E-2</v>
      </c>
      <c r="AR848" s="32"/>
      <c r="AS848" s="30"/>
      <c r="AT848" s="32"/>
      <c r="AU848" s="30"/>
      <c r="AV848" s="32"/>
      <c r="AW848" s="30"/>
      <c r="AX848" s="32"/>
      <c r="AY848" s="30"/>
      <c r="AZ848" s="32"/>
      <c r="BA848" s="30"/>
      <c r="BB848" s="32"/>
      <c r="BC848" s="30"/>
      <c r="BD848" s="32"/>
      <c r="BE848" s="30"/>
    </row>
    <row r="849" spans="1:57" s="2" customFormat="1" x14ac:dyDescent="0.25">
      <c r="A849" s="15" t="s">
        <v>45</v>
      </c>
      <c r="B849" s="2">
        <v>6</v>
      </c>
      <c r="C849" s="2">
        <v>61</v>
      </c>
      <c r="D849" s="33">
        <v>1.02907145800054</v>
      </c>
      <c r="E849" s="31">
        <v>1.09987322800043</v>
      </c>
      <c r="F849" s="33">
        <v>1.5216057800007501</v>
      </c>
      <c r="G849" s="31">
        <v>1.60786114500115</v>
      </c>
      <c r="H849" s="33">
        <v>1.69452208200164</v>
      </c>
      <c r="I849" s="31">
        <v>1.7751565090002199</v>
      </c>
      <c r="J849" s="33">
        <v>2.2234007800016098</v>
      </c>
      <c r="K849" s="31">
        <v>2.2986344260007101</v>
      </c>
      <c r="L849" s="33">
        <v>2.4047596340005799</v>
      </c>
      <c r="M849" s="31">
        <v>2.4970180200016299</v>
      </c>
      <c r="N849" s="33">
        <v>2.7710468220011499</v>
      </c>
      <c r="O849" s="31">
        <v>2.8447026550002099</v>
      </c>
      <c r="P849" s="33"/>
      <c r="Q849" s="31"/>
      <c r="R849" s="33"/>
      <c r="S849" s="31"/>
      <c r="T849" s="33"/>
      <c r="U849" s="31"/>
      <c r="V849" s="33"/>
      <c r="W849" s="31"/>
      <c r="X849" s="33"/>
      <c r="Y849" s="31"/>
      <c r="Z849" s="33"/>
      <c r="AA849" s="31"/>
      <c r="AB849" s="33"/>
      <c r="AC849" s="31"/>
      <c r="AD849" s="37">
        <f t="shared" si="213"/>
        <v>1.8156311969996699</v>
      </c>
      <c r="AE849" s="44">
        <f t="shared" si="214"/>
        <v>0.42173255200032012</v>
      </c>
      <c r="AF849" s="44">
        <f t="shared" si="215"/>
        <v>8.6660937000490046E-2</v>
      </c>
      <c r="AG849" s="44">
        <f t="shared" si="216"/>
        <v>0.44824427100138986</v>
      </c>
      <c r="AH849" s="44">
        <f t="shared" si="217"/>
        <v>0.1061252079998698</v>
      </c>
      <c r="AI849" s="44">
        <f t="shared" si="218"/>
        <v>0.27402880199952007</v>
      </c>
      <c r="AJ849" s="44">
        <f>T893-S893</f>
        <v>0.68033489499980249</v>
      </c>
      <c r="AK849" s="31"/>
      <c r="AL849" s="47">
        <f t="shared" si="207"/>
        <v>7.0801769999889963E-2</v>
      </c>
      <c r="AM849" s="47">
        <f t="shared" si="208"/>
        <v>8.6255365000399875E-2</v>
      </c>
      <c r="AN849" s="47">
        <f t="shared" si="209"/>
        <v>8.0634426998579922E-2</v>
      </c>
      <c r="AO849" s="47">
        <f t="shared" si="210"/>
        <v>7.5233645999100318E-2</v>
      </c>
      <c r="AP849" s="47">
        <f t="shared" si="211"/>
        <v>9.2258386001049963E-2</v>
      </c>
      <c r="AQ849" s="47">
        <f t="shared" si="212"/>
        <v>7.3655832999059978E-2</v>
      </c>
      <c r="AR849" s="33"/>
      <c r="AS849" s="31"/>
      <c r="AT849" s="33"/>
      <c r="AU849" s="31"/>
      <c r="AV849" s="33"/>
      <c r="AW849" s="31"/>
      <c r="AX849" s="33"/>
      <c r="AY849" s="31"/>
      <c r="AZ849" s="33"/>
      <c r="BA849" s="31"/>
      <c r="BB849" s="33"/>
      <c r="BC849" s="31"/>
      <c r="BD849" s="33"/>
      <c r="BE849" s="31"/>
    </row>
    <row r="850" spans="1:57" s="2" customFormat="1" x14ac:dyDescent="0.25">
      <c r="A850" s="15" t="s">
        <v>45</v>
      </c>
      <c r="B850" s="2">
        <v>6</v>
      </c>
      <c r="C850" s="2">
        <v>62</v>
      </c>
      <c r="D850" s="32">
        <v>0.88964260400098205</v>
      </c>
      <c r="E850" s="30">
        <v>0.96787442700042403</v>
      </c>
      <c r="F850" s="32">
        <v>1.48493947899987</v>
      </c>
      <c r="G850" s="30">
        <v>1.5547651039996699</v>
      </c>
      <c r="H850" s="32">
        <v>1.65169140600119</v>
      </c>
      <c r="I850" s="30">
        <v>1.7230341140002501</v>
      </c>
      <c r="J850" s="32">
        <v>2.1711202080005001</v>
      </c>
      <c r="K850" s="30">
        <v>2.2710560930008699</v>
      </c>
      <c r="L850" s="32">
        <v>2.3822990099997599</v>
      </c>
      <c r="M850" s="30">
        <v>2.4682859370004699</v>
      </c>
      <c r="N850" s="32">
        <v>2.7446747909998499</v>
      </c>
      <c r="O850" s="30">
        <v>2.8303485930009602</v>
      </c>
      <c r="P850" s="32"/>
      <c r="Q850" s="30"/>
      <c r="R850" s="32"/>
      <c r="S850" s="30"/>
      <c r="T850" s="32"/>
      <c r="U850" s="30"/>
      <c r="V850" s="32"/>
      <c r="W850" s="30"/>
      <c r="X850" s="32"/>
      <c r="Y850" s="30"/>
      <c r="Z850" s="32"/>
      <c r="AA850" s="30"/>
      <c r="AB850" s="32"/>
      <c r="AC850" s="30"/>
      <c r="AD850" s="37">
        <f t="shared" si="213"/>
        <v>1.9407059889999783</v>
      </c>
      <c r="AE850" s="44">
        <f t="shared" si="214"/>
        <v>0.51706505199944597</v>
      </c>
      <c r="AF850" s="44">
        <f t="shared" si="215"/>
        <v>9.6926302001520082E-2</v>
      </c>
      <c r="AG850" s="44">
        <f t="shared" si="216"/>
        <v>0.44808609400025001</v>
      </c>
      <c r="AH850" s="44">
        <f t="shared" si="217"/>
        <v>0.11124291699889</v>
      </c>
      <c r="AI850" s="44">
        <f t="shared" si="218"/>
        <v>0.27638885399937996</v>
      </c>
      <c r="AJ850" s="44">
        <f>T894-S894</f>
        <v>0.71723255199867975</v>
      </c>
      <c r="AK850" s="30"/>
      <c r="AL850" s="47">
        <f t="shared" si="207"/>
        <v>7.823182299944198E-2</v>
      </c>
      <c r="AM850" s="47">
        <f t="shared" si="208"/>
        <v>6.982562499979994E-2</v>
      </c>
      <c r="AN850" s="47">
        <f t="shared" si="209"/>
        <v>7.1342707999060062E-2</v>
      </c>
      <c r="AO850" s="47">
        <f t="shared" si="210"/>
        <v>9.9935885000369762E-2</v>
      </c>
      <c r="AP850" s="47">
        <f t="shared" si="211"/>
        <v>8.5986927000710089E-2</v>
      </c>
      <c r="AQ850" s="47">
        <f t="shared" si="212"/>
        <v>8.56738020011103E-2</v>
      </c>
      <c r="AR850" s="32"/>
      <c r="AS850" s="30"/>
      <c r="AT850" s="32"/>
      <c r="AU850" s="30"/>
      <c r="AV850" s="32"/>
      <c r="AW850" s="30"/>
      <c r="AX850" s="32"/>
      <c r="AY850" s="30"/>
      <c r="AZ850" s="32"/>
      <c r="BA850" s="30"/>
      <c r="BB850" s="32"/>
      <c r="BC850" s="30"/>
      <c r="BD850" s="32"/>
      <c r="BE850" s="30"/>
    </row>
    <row r="851" spans="1:57" s="2" customFormat="1" x14ac:dyDescent="0.25">
      <c r="A851" s="15" t="s">
        <v>45</v>
      </c>
      <c r="B851" s="2">
        <v>6</v>
      </c>
      <c r="C851" s="2">
        <v>63</v>
      </c>
      <c r="D851" s="33">
        <v>0.74301656199895605</v>
      </c>
      <c r="E851" s="31">
        <v>0.81308057299975101</v>
      </c>
      <c r="F851" s="33">
        <v>1.2604131770003699</v>
      </c>
      <c r="G851" s="31">
        <v>1.36094411399972</v>
      </c>
      <c r="H851" s="33">
        <v>1.44951223899988</v>
      </c>
      <c r="I851" s="31">
        <v>1.5363521349991001</v>
      </c>
      <c r="J851" s="33">
        <v>1.89809010299904</v>
      </c>
      <c r="K851" s="31">
        <v>1.9855005200006399</v>
      </c>
      <c r="L851" s="33">
        <v>2.0883350509993699</v>
      </c>
      <c r="M851" s="31">
        <v>2.1821478120000299</v>
      </c>
      <c r="N851" s="33">
        <v>2.4312351549997402</v>
      </c>
      <c r="O851" s="31">
        <v>2.52388577999954</v>
      </c>
      <c r="P851" s="33"/>
      <c r="Q851" s="31"/>
      <c r="R851" s="33"/>
      <c r="S851" s="31"/>
      <c r="T851" s="33"/>
      <c r="U851" s="31"/>
      <c r="V851" s="33"/>
      <c r="W851" s="31"/>
      <c r="X851" s="33"/>
      <c r="Y851" s="31"/>
      <c r="Z851" s="33"/>
      <c r="AA851" s="31"/>
      <c r="AB851" s="33"/>
      <c r="AC851" s="31"/>
      <c r="AD851" s="37">
        <f t="shared" si="213"/>
        <v>1.7808692180005838</v>
      </c>
      <c r="AE851" s="44">
        <f t="shared" si="214"/>
        <v>0.44733260400061892</v>
      </c>
      <c r="AF851" s="44">
        <f t="shared" si="215"/>
        <v>8.8568125000159981E-2</v>
      </c>
      <c r="AG851" s="44">
        <f t="shared" si="216"/>
        <v>0.36173796799993996</v>
      </c>
      <c r="AH851" s="44">
        <f t="shared" si="217"/>
        <v>0.10283453099872997</v>
      </c>
      <c r="AI851" s="44">
        <f t="shared" si="218"/>
        <v>0.24908734299971025</v>
      </c>
      <c r="AJ851" s="44">
        <f>T895-S895</f>
        <v>0.74203890600073974</v>
      </c>
      <c r="AK851" s="31"/>
      <c r="AL851" s="47">
        <f t="shared" si="207"/>
        <v>7.0064011000794957E-2</v>
      </c>
      <c r="AM851" s="47">
        <f t="shared" si="208"/>
        <v>0.10053093699935012</v>
      </c>
      <c r="AN851" s="47">
        <f t="shared" si="209"/>
        <v>8.683989599922004E-2</v>
      </c>
      <c r="AO851" s="47">
        <f t="shared" si="210"/>
        <v>8.7410417001599905E-2</v>
      </c>
      <c r="AP851" s="47">
        <f t="shared" si="211"/>
        <v>9.381276100066005E-2</v>
      </c>
      <c r="AQ851" s="47">
        <f t="shared" si="212"/>
        <v>9.2650624999799813E-2</v>
      </c>
      <c r="AR851" s="33"/>
      <c r="AS851" s="31"/>
      <c r="AT851" s="33"/>
      <c r="AU851" s="31"/>
      <c r="AV851" s="33"/>
      <c r="AW851" s="31"/>
      <c r="AX851" s="33"/>
      <c r="AY851" s="31"/>
      <c r="AZ851" s="33"/>
      <c r="BA851" s="31"/>
      <c r="BB851" s="33"/>
      <c r="BC851" s="31"/>
      <c r="BD851" s="33"/>
      <c r="BE851" s="31"/>
    </row>
    <row r="852" spans="1:57" s="2" customFormat="1" x14ac:dyDescent="0.25">
      <c r="A852" s="15" t="s">
        <v>45</v>
      </c>
      <c r="B852" s="2">
        <v>6</v>
      </c>
      <c r="C852" s="2">
        <v>64</v>
      </c>
      <c r="D852" s="32">
        <v>0.65681348900034198</v>
      </c>
      <c r="E852" s="30">
        <v>0.74093786400044304</v>
      </c>
      <c r="F852" s="32">
        <v>1.2782930200010001</v>
      </c>
      <c r="G852" s="30">
        <v>1.3504081760002</v>
      </c>
      <c r="H852" s="32">
        <v>1.4615957810001401</v>
      </c>
      <c r="I852" s="30">
        <v>1.5566373950004999</v>
      </c>
      <c r="J852" s="32">
        <v>1.97746515499966</v>
      </c>
      <c r="K852" s="30">
        <v>2.0642669780008802</v>
      </c>
      <c r="L852" s="32">
        <v>2.1682224989999601</v>
      </c>
      <c r="M852" s="30">
        <v>2.2801948430005701</v>
      </c>
      <c r="N852" s="32">
        <v>2.5186301550002099</v>
      </c>
      <c r="O852" s="30">
        <v>2.61080911399949</v>
      </c>
      <c r="P852" s="32"/>
      <c r="Q852" s="30"/>
      <c r="R852" s="32"/>
      <c r="S852" s="30"/>
      <c r="T852" s="32"/>
      <c r="U852" s="30"/>
      <c r="V852" s="32"/>
      <c r="W852" s="30"/>
      <c r="X852" s="32"/>
      <c r="Y852" s="30"/>
      <c r="Z852" s="32"/>
      <c r="AA852" s="30"/>
      <c r="AB852" s="32"/>
      <c r="AC852" s="30"/>
      <c r="AD852" s="37">
        <f t="shared" si="213"/>
        <v>1.9539956249991479</v>
      </c>
      <c r="AE852" s="44">
        <f t="shared" si="214"/>
        <v>0.53735515600055705</v>
      </c>
      <c r="AF852" s="44">
        <f t="shared" si="215"/>
        <v>0.11118760499994007</v>
      </c>
      <c r="AG852" s="44">
        <f t="shared" si="216"/>
        <v>0.42082775999916011</v>
      </c>
      <c r="AH852" s="44">
        <f t="shared" si="217"/>
        <v>0.1039555209990799</v>
      </c>
      <c r="AI852" s="44">
        <f t="shared" si="218"/>
        <v>0.23843531199963985</v>
      </c>
      <c r="AJ852" s="44">
        <f>T896-S896</f>
        <v>0.63100250000025015</v>
      </c>
      <c r="AK852" s="30"/>
      <c r="AL852" s="47">
        <f t="shared" si="207"/>
        <v>8.4124375000101059E-2</v>
      </c>
      <c r="AM852" s="47">
        <f t="shared" si="208"/>
        <v>7.2115155999199931E-2</v>
      </c>
      <c r="AN852" s="47">
        <f t="shared" si="209"/>
        <v>9.504161400035982E-2</v>
      </c>
      <c r="AO852" s="47">
        <f t="shared" si="210"/>
        <v>8.6801823001220191E-2</v>
      </c>
      <c r="AP852" s="47">
        <f t="shared" si="211"/>
        <v>0.11197234400060996</v>
      </c>
      <c r="AQ852" s="47">
        <f t="shared" si="212"/>
        <v>9.2178958999280081E-2</v>
      </c>
      <c r="AR852" s="32"/>
      <c r="AS852" s="30"/>
      <c r="AT852" s="32"/>
      <c r="AU852" s="30"/>
      <c r="AV852" s="32"/>
      <c r="AW852" s="30"/>
      <c r="AX852" s="32"/>
      <c r="AY852" s="30"/>
      <c r="AZ852" s="32"/>
      <c r="BA852" s="30"/>
      <c r="BB852" s="32"/>
      <c r="BC852" s="30"/>
      <c r="BD852" s="32"/>
      <c r="BE852" s="30"/>
    </row>
    <row r="853" spans="1:57" s="2" customFormat="1" x14ac:dyDescent="0.25">
      <c r="A853" s="15" t="s">
        <v>45</v>
      </c>
      <c r="B853" s="2">
        <v>6</v>
      </c>
      <c r="C853" s="2">
        <v>65</v>
      </c>
      <c r="D853" s="33">
        <v>0.79082291700069596</v>
      </c>
      <c r="E853" s="31">
        <v>0.85561781300020801</v>
      </c>
      <c r="F853" s="33">
        <v>1.3915008850017301</v>
      </c>
      <c r="G853" s="31">
        <v>1.45147385400014</v>
      </c>
      <c r="H853" s="33">
        <v>1.5569883850002899</v>
      </c>
      <c r="I853" s="31">
        <v>1.62694807300067</v>
      </c>
      <c r="J853" s="33">
        <v>2.07371088500076</v>
      </c>
      <c r="K853" s="31">
        <v>2.1589461970015602</v>
      </c>
      <c r="L853" s="33">
        <v>2.2551929680012099</v>
      </c>
      <c r="M853" s="31">
        <v>2.3504769270002699</v>
      </c>
      <c r="N853" s="33">
        <v>2.5981661450005</v>
      </c>
      <c r="O853" s="31">
        <v>2.6821651560003299</v>
      </c>
      <c r="P853" s="33"/>
      <c r="Q853" s="31"/>
      <c r="R853" s="33"/>
      <c r="S853" s="31"/>
      <c r="T853" s="33"/>
      <c r="U853" s="31"/>
      <c r="V853" s="33"/>
      <c r="W853" s="31"/>
      <c r="X853" s="33"/>
      <c r="Y853" s="31"/>
      <c r="Z853" s="33"/>
      <c r="AA853" s="31"/>
      <c r="AB853" s="33"/>
      <c r="AC853" s="31"/>
      <c r="AD853" s="37">
        <f t="shared" si="213"/>
        <v>1.8913422389996339</v>
      </c>
      <c r="AE853" s="44">
        <f t="shared" si="214"/>
        <v>0.53588307200152208</v>
      </c>
      <c r="AF853" s="44">
        <f t="shared" si="215"/>
        <v>0.10551453100014996</v>
      </c>
      <c r="AG853" s="44">
        <f t="shared" si="216"/>
        <v>0.44676281200008994</v>
      </c>
      <c r="AH853" s="44">
        <f t="shared" si="217"/>
        <v>9.6246770999649733E-2</v>
      </c>
      <c r="AI853" s="44">
        <f t="shared" si="218"/>
        <v>0.24768921800023014</v>
      </c>
      <c r="AJ853" s="44">
        <f>T897-S897</f>
        <v>0.68194406200018998</v>
      </c>
      <c r="AK853" s="31"/>
      <c r="AL853" s="47">
        <f t="shared" si="207"/>
        <v>6.4794895999512048E-2</v>
      </c>
      <c r="AM853" s="47">
        <f t="shared" si="208"/>
        <v>5.997296899840987E-2</v>
      </c>
      <c r="AN853" s="47">
        <f t="shared" si="209"/>
        <v>6.9959688000380105E-2</v>
      </c>
      <c r="AO853" s="47">
        <f t="shared" si="210"/>
        <v>8.5235312000800256E-2</v>
      </c>
      <c r="AP853" s="47">
        <f t="shared" si="211"/>
        <v>9.5283958999059948E-2</v>
      </c>
      <c r="AQ853" s="47">
        <f t="shared" si="212"/>
        <v>8.3999010999829871E-2</v>
      </c>
      <c r="AR853" s="33"/>
      <c r="AS853" s="31"/>
      <c r="AT853" s="33"/>
      <c r="AU853" s="31"/>
      <c r="AV853" s="33"/>
      <c r="AW853" s="31"/>
      <c r="AX853" s="33"/>
      <c r="AY853" s="31"/>
      <c r="AZ853" s="33"/>
      <c r="BA853" s="31"/>
      <c r="BB853" s="33"/>
      <c r="BC853" s="31"/>
      <c r="BD853" s="33"/>
      <c r="BE853" s="31"/>
    </row>
    <row r="854" spans="1:57" s="2" customFormat="1" x14ac:dyDescent="0.25">
      <c r="A854" s="15" t="s">
        <v>45</v>
      </c>
      <c r="B854" s="2">
        <v>6</v>
      </c>
      <c r="C854" s="2">
        <v>66</v>
      </c>
      <c r="D854" s="32">
        <v>9.8629803080002603</v>
      </c>
      <c r="E854" s="30">
        <v>9.9636643710000499</v>
      </c>
      <c r="F854" s="32">
        <v>10.354527651999801</v>
      </c>
      <c r="G854" s="30">
        <v>10.4107077040007</v>
      </c>
      <c r="H854" s="32">
        <v>10.5212539540007</v>
      </c>
      <c r="I854" s="30">
        <v>10.5949825480001</v>
      </c>
      <c r="J854" s="32">
        <v>11.072785725000299</v>
      </c>
      <c r="K854" s="30">
        <v>11.151122287001201</v>
      </c>
      <c r="L854" s="32">
        <v>11.2476880680005</v>
      </c>
      <c r="M854" s="30">
        <v>11.3268598390004</v>
      </c>
      <c r="N854" s="32">
        <v>11.5431715579998</v>
      </c>
      <c r="O854" s="30">
        <v>11.621137808000601</v>
      </c>
      <c r="P854" s="32"/>
      <c r="Q854" s="30"/>
      <c r="R854" s="32"/>
      <c r="S854" s="30"/>
      <c r="T854" s="32"/>
      <c r="U854" s="30"/>
      <c r="V854" s="32"/>
      <c r="W854" s="30"/>
      <c r="X854" s="32"/>
      <c r="Y854" s="30"/>
      <c r="Z854" s="32"/>
      <c r="AA854" s="30"/>
      <c r="AB854" s="32"/>
      <c r="AC854" s="30"/>
      <c r="AD854" s="37">
        <f t="shared" si="213"/>
        <v>1.7581575000003404</v>
      </c>
      <c r="AE854" s="44">
        <f t="shared" si="214"/>
        <v>0.39086328099975098</v>
      </c>
      <c r="AF854" s="44">
        <f t="shared" si="215"/>
        <v>0.11054625000000051</v>
      </c>
      <c r="AG854" s="44">
        <f t="shared" si="216"/>
        <v>0.47780317700019914</v>
      </c>
      <c r="AH854" s="44">
        <f t="shared" si="217"/>
        <v>9.6565780999299022E-2</v>
      </c>
      <c r="AI854" s="44">
        <f t="shared" si="218"/>
        <v>0.21631171899939972</v>
      </c>
      <c r="AJ854" s="44">
        <f>T898-S898</f>
        <v>0.76885010399927989</v>
      </c>
      <c r="AK854" s="30"/>
      <c r="AL854" s="47">
        <f t="shared" si="207"/>
        <v>0.1006840629997896</v>
      </c>
      <c r="AM854" s="47">
        <f t="shared" si="208"/>
        <v>5.6180052000899039E-2</v>
      </c>
      <c r="AN854" s="47">
        <f t="shared" si="209"/>
        <v>7.3728593999399905E-2</v>
      </c>
      <c r="AO854" s="47">
        <f t="shared" si="210"/>
        <v>7.8336562000901111E-2</v>
      </c>
      <c r="AP854" s="47">
        <f t="shared" si="211"/>
        <v>7.9171770999900914E-2</v>
      </c>
      <c r="AQ854" s="47">
        <f t="shared" si="212"/>
        <v>7.7966250000800486E-2</v>
      </c>
      <c r="AR854" s="32"/>
      <c r="AS854" s="30"/>
      <c r="AT854" s="32"/>
      <c r="AU854" s="30"/>
      <c r="AV854" s="32"/>
      <c r="AW854" s="30"/>
      <c r="AX854" s="32"/>
      <c r="AY854" s="30"/>
      <c r="AZ854" s="32"/>
      <c r="BA854" s="30"/>
      <c r="BB854" s="32"/>
      <c r="BC854" s="30"/>
      <c r="BD854" s="32"/>
      <c r="BE854" s="30"/>
    </row>
    <row r="855" spans="1:57" s="2" customFormat="1" x14ac:dyDescent="0.25">
      <c r="A855" s="15" t="s">
        <v>45</v>
      </c>
      <c r="B855" s="2">
        <v>6</v>
      </c>
      <c r="C855" s="2">
        <v>67</v>
      </c>
      <c r="D855" s="33">
        <v>0.70030656200106001</v>
      </c>
      <c r="E855" s="31">
        <v>0.77716656200027501</v>
      </c>
      <c r="F855" s="33">
        <v>1.34262890500031</v>
      </c>
      <c r="G855" s="31">
        <v>1.4163191140014499</v>
      </c>
      <c r="H855" s="33">
        <v>1.52609979100088</v>
      </c>
      <c r="I855" s="31">
        <v>1.6144691140016201</v>
      </c>
      <c r="J855" s="33">
        <v>2.1276313010002901</v>
      </c>
      <c r="K855" s="31">
        <v>2.2290207800015098</v>
      </c>
      <c r="L855" s="33">
        <v>2.3178723950004398</v>
      </c>
      <c r="M855" s="31">
        <v>2.4045319260003399</v>
      </c>
      <c r="N855" s="33">
        <v>2.73431385300136</v>
      </c>
      <c r="O855" s="31">
        <v>2.8212791650003002</v>
      </c>
      <c r="P855" s="33"/>
      <c r="Q855" s="31"/>
      <c r="R855" s="33"/>
      <c r="S855" s="31"/>
      <c r="T855" s="33"/>
      <c r="U855" s="31"/>
      <c r="V855" s="33"/>
      <c r="W855" s="31"/>
      <c r="X855" s="33"/>
      <c r="Y855" s="31"/>
      <c r="Z855" s="33"/>
      <c r="AA855" s="31"/>
      <c r="AB855" s="33"/>
      <c r="AC855" s="31"/>
      <c r="AD855" s="37">
        <f t="shared" si="213"/>
        <v>2.12097260299924</v>
      </c>
      <c r="AE855" s="44">
        <f t="shared" si="214"/>
        <v>0.56546234300003495</v>
      </c>
      <c r="AF855" s="44">
        <f t="shared" si="215"/>
        <v>0.10978067699943006</v>
      </c>
      <c r="AG855" s="44">
        <f t="shared" si="216"/>
        <v>0.51316218699867</v>
      </c>
      <c r="AH855" s="44">
        <f t="shared" si="217"/>
        <v>8.8851614998930017E-2</v>
      </c>
      <c r="AI855" s="44">
        <f t="shared" si="218"/>
        <v>0.32978192700102005</v>
      </c>
      <c r="AJ855" s="44">
        <f>T899-S899</f>
        <v>0.6216919790003903</v>
      </c>
      <c r="AK855" s="31"/>
      <c r="AL855" s="47">
        <f t="shared" si="207"/>
        <v>7.6859999999215001E-2</v>
      </c>
      <c r="AM855" s="47">
        <f t="shared" si="208"/>
        <v>7.3690209001139984E-2</v>
      </c>
      <c r="AN855" s="47">
        <f t="shared" si="209"/>
        <v>8.8369323000740074E-2</v>
      </c>
      <c r="AO855" s="47">
        <f t="shared" si="210"/>
        <v>0.10138947900121975</v>
      </c>
      <c r="AP855" s="47">
        <f t="shared" si="211"/>
        <v>8.6659530999900092E-2</v>
      </c>
      <c r="AQ855" s="47">
        <f t="shared" si="212"/>
        <v>8.6965311998940198E-2</v>
      </c>
      <c r="AR855" s="33"/>
      <c r="AS855" s="31"/>
      <c r="AT855" s="33"/>
      <c r="AU855" s="31"/>
      <c r="AV855" s="33"/>
      <c r="AW855" s="31"/>
      <c r="AX855" s="33"/>
      <c r="AY855" s="31"/>
      <c r="AZ855" s="33"/>
      <c r="BA855" s="31"/>
      <c r="BB855" s="33"/>
      <c r="BC855" s="31"/>
      <c r="BD855" s="33"/>
      <c r="BE855" s="31"/>
    </row>
    <row r="856" spans="1:57" s="2" customFormat="1" x14ac:dyDescent="0.25">
      <c r="A856" s="15" t="s">
        <v>45</v>
      </c>
      <c r="B856" s="2">
        <v>6</v>
      </c>
      <c r="C856" s="2">
        <v>68</v>
      </c>
      <c r="D856" s="32">
        <v>0.80140453100102604</v>
      </c>
      <c r="E856" s="30">
        <v>0.89693093700043303</v>
      </c>
      <c r="F856" s="32">
        <v>1.49716343699947</v>
      </c>
      <c r="G856" s="30">
        <v>1.5684565100000301</v>
      </c>
      <c r="H856" s="32">
        <v>1.6660172390002099</v>
      </c>
      <c r="I856" s="30">
        <v>1.7595183329994999</v>
      </c>
      <c r="J856" s="32">
        <v>2.1841870829994101</v>
      </c>
      <c r="K856" s="30">
        <v>2.2774526560005999</v>
      </c>
      <c r="L856" s="32">
        <v>2.40675531200031</v>
      </c>
      <c r="M856" s="30">
        <v>2.4936324989994301</v>
      </c>
      <c r="N856" s="32">
        <v>2.9427564050001802</v>
      </c>
      <c r="O856" s="30">
        <v>3.0142534370006602</v>
      </c>
      <c r="P856" s="32"/>
      <c r="Q856" s="30"/>
      <c r="R856" s="32"/>
      <c r="S856" s="30"/>
      <c r="T856" s="32"/>
      <c r="U856" s="30"/>
      <c r="V856" s="32"/>
      <c r="W856" s="30"/>
      <c r="X856" s="32"/>
      <c r="Y856" s="30"/>
      <c r="Z856" s="32"/>
      <c r="AA856" s="30"/>
      <c r="AB856" s="32"/>
      <c r="AC856" s="30"/>
      <c r="AD856" s="37">
        <f t="shared" si="213"/>
        <v>2.2128489059996341</v>
      </c>
      <c r="AE856" s="44">
        <f t="shared" si="214"/>
        <v>0.60023249999903694</v>
      </c>
      <c r="AF856" s="44">
        <f t="shared" si="215"/>
        <v>9.7560729000179869E-2</v>
      </c>
      <c r="AG856" s="44">
        <f t="shared" si="216"/>
        <v>0.42466874999991022</v>
      </c>
      <c r="AH856" s="44">
        <f t="shared" si="217"/>
        <v>0.12930265599971014</v>
      </c>
      <c r="AI856" s="44">
        <f t="shared" si="218"/>
        <v>0.44912390600075014</v>
      </c>
      <c r="AJ856" s="44">
        <f>T900-S900</f>
        <v>0.61832322900044945</v>
      </c>
      <c r="AK856" s="30"/>
      <c r="AL856" s="47">
        <f t="shared" si="207"/>
        <v>9.5526405999406983E-2</v>
      </c>
      <c r="AM856" s="47">
        <f t="shared" si="208"/>
        <v>7.1293073000560092E-2</v>
      </c>
      <c r="AN856" s="47">
        <f t="shared" si="209"/>
        <v>9.3501093999289964E-2</v>
      </c>
      <c r="AO856" s="47">
        <f t="shared" si="210"/>
        <v>9.3265573001189761E-2</v>
      </c>
      <c r="AP856" s="47">
        <f t="shared" si="211"/>
        <v>8.687718699912006E-2</v>
      </c>
      <c r="AQ856" s="47">
        <f t="shared" si="212"/>
        <v>7.1497032000479965E-2</v>
      </c>
      <c r="AR856" s="32"/>
      <c r="AS856" s="30"/>
      <c r="AT856" s="32"/>
      <c r="AU856" s="30"/>
      <c r="AV856" s="32"/>
      <c r="AW856" s="30"/>
      <c r="AX856" s="32"/>
      <c r="AY856" s="30"/>
      <c r="AZ856" s="32"/>
      <c r="BA856" s="30"/>
      <c r="BB856" s="32"/>
      <c r="BC856" s="30"/>
      <c r="BD856" s="32"/>
      <c r="BE856" s="30"/>
    </row>
    <row r="857" spans="1:57" s="2" customFormat="1" x14ac:dyDescent="0.25">
      <c r="A857" s="15" t="s">
        <v>45</v>
      </c>
      <c r="B857" s="2">
        <v>6</v>
      </c>
      <c r="C857" s="2">
        <v>69</v>
      </c>
      <c r="D857" s="33">
        <v>0.48025322899957201</v>
      </c>
      <c r="E857" s="31">
        <v>0.56092151099983301</v>
      </c>
      <c r="F857" s="33">
        <v>0.86442677099876097</v>
      </c>
      <c r="G857" s="31">
        <v>0.966959114999554</v>
      </c>
      <c r="H857" s="33">
        <v>1.0644256249997801</v>
      </c>
      <c r="I857" s="31">
        <v>1.15106437499889</v>
      </c>
      <c r="J857" s="33">
        <v>1.48385598899949</v>
      </c>
      <c r="K857" s="31">
        <v>1.58435406199896</v>
      </c>
      <c r="L857" s="33">
        <v>1.6983406250001201</v>
      </c>
      <c r="M857" s="31">
        <v>1.81045421799899</v>
      </c>
      <c r="N857" s="33">
        <v>2.1219872389992802</v>
      </c>
      <c r="O857" s="31">
        <v>2.1776389059996202</v>
      </c>
      <c r="P857" s="33"/>
      <c r="Q857" s="31"/>
      <c r="R857" s="33"/>
      <c r="S857" s="31"/>
      <c r="T857" s="33"/>
      <c r="U857" s="31"/>
      <c r="V857" s="33"/>
      <c r="W857" s="31"/>
      <c r="X857" s="33"/>
      <c r="Y857" s="31"/>
      <c r="Z857" s="33"/>
      <c r="AA857" s="31"/>
      <c r="AB857" s="33"/>
      <c r="AC857" s="31"/>
      <c r="AD857" s="37">
        <f t="shared" si="213"/>
        <v>1.6973856770000482</v>
      </c>
      <c r="AE857" s="44">
        <f t="shared" si="214"/>
        <v>0.30350525999892797</v>
      </c>
      <c r="AF857" s="44">
        <f t="shared" si="215"/>
        <v>9.7466510000226103E-2</v>
      </c>
      <c r="AG857" s="44">
        <f t="shared" si="216"/>
        <v>0.33279161400059998</v>
      </c>
      <c r="AH857" s="44">
        <f t="shared" si="217"/>
        <v>0.11398656300116006</v>
      </c>
      <c r="AI857" s="44">
        <f t="shared" si="218"/>
        <v>0.31153302100029023</v>
      </c>
      <c r="AJ857" s="44">
        <f>T901-S901</f>
        <v>0.5907952080015102</v>
      </c>
      <c r="AK857" s="31"/>
      <c r="AL857" s="47">
        <f t="shared" si="207"/>
        <v>8.0668282000260993E-2</v>
      </c>
      <c r="AM857" s="47">
        <f t="shared" si="208"/>
        <v>0.10253234400079303</v>
      </c>
      <c r="AN857" s="47">
        <f t="shared" si="209"/>
        <v>8.6638749999109921E-2</v>
      </c>
      <c r="AO857" s="47">
        <f t="shared" si="210"/>
        <v>0.10049807299947</v>
      </c>
      <c r="AP857" s="47">
        <f t="shared" si="211"/>
        <v>0.11211359299886992</v>
      </c>
      <c r="AQ857" s="47">
        <f t="shared" si="212"/>
        <v>5.5651667000339966E-2</v>
      </c>
      <c r="AR857" s="33"/>
      <c r="AS857" s="31"/>
      <c r="AT857" s="33"/>
      <c r="AU857" s="31"/>
      <c r="AV857" s="33"/>
      <c r="AW857" s="31"/>
      <c r="AX857" s="33"/>
      <c r="AY857" s="31"/>
      <c r="AZ857" s="33"/>
      <c r="BA857" s="31"/>
      <c r="BB857" s="33"/>
      <c r="BC857" s="31"/>
      <c r="BD857" s="33"/>
      <c r="BE857" s="31"/>
    </row>
    <row r="858" spans="1:57" s="2" customFormat="1" x14ac:dyDescent="0.25">
      <c r="A858" s="15" t="s">
        <v>45</v>
      </c>
      <c r="B858" s="2">
        <v>6</v>
      </c>
      <c r="C858" s="2">
        <v>70</v>
      </c>
      <c r="D858" s="32">
        <v>0.83041057300033505</v>
      </c>
      <c r="E858" s="30">
        <v>0.90343729099913594</v>
      </c>
      <c r="F858" s="32">
        <v>1.44640817700019</v>
      </c>
      <c r="G858" s="30">
        <v>1.51517801999943</v>
      </c>
      <c r="H858" s="32">
        <v>1.6193690100008</v>
      </c>
      <c r="I858" s="30">
        <v>1.7073697910000101</v>
      </c>
      <c r="J858" s="32">
        <v>2.1922082799992402</v>
      </c>
      <c r="K858" s="30">
        <v>2.2597735929993998</v>
      </c>
      <c r="L858" s="32">
        <v>2.3774110409995002</v>
      </c>
      <c r="M858" s="30">
        <v>2.4530281240004101</v>
      </c>
      <c r="N858" s="32">
        <v>2.7765006760000599</v>
      </c>
      <c r="O858" s="30">
        <v>2.8465296859994802</v>
      </c>
      <c r="P858" s="32"/>
      <c r="Q858" s="30"/>
      <c r="R858" s="32"/>
      <c r="S858" s="30"/>
      <c r="T858" s="32"/>
      <c r="U858" s="30"/>
      <c r="V858" s="32"/>
      <c r="W858" s="30"/>
      <c r="X858" s="32"/>
      <c r="Y858" s="30"/>
      <c r="Z858" s="32"/>
      <c r="AA858" s="30"/>
      <c r="AB858" s="32"/>
      <c r="AC858" s="30"/>
      <c r="AD858" s="37">
        <f t="shared" si="213"/>
        <v>2.0161191129991449</v>
      </c>
      <c r="AE858" s="44">
        <f t="shared" si="214"/>
        <v>0.54297088600105403</v>
      </c>
      <c r="AF858" s="44">
        <f t="shared" si="215"/>
        <v>0.10419099000137</v>
      </c>
      <c r="AG858" s="44">
        <f t="shared" si="216"/>
        <v>0.4848384889992301</v>
      </c>
      <c r="AH858" s="44">
        <f t="shared" si="217"/>
        <v>0.11763744800010034</v>
      </c>
      <c r="AI858" s="44">
        <f t="shared" si="218"/>
        <v>0.32347255199964975</v>
      </c>
      <c r="AJ858" s="44">
        <f>T902-S902</f>
        <v>0.57885567700032015</v>
      </c>
      <c r="AK858" s="30"/>
      <c r="AL858" s="47">
        <f t="shared" si="207"/>
        <v>7.3026717998800894E-2</v>
      </c>
      <c r="AM858" s="47">
        <f t="shared" si="208"/>
        <v>6.876984299924005E-2</v>
      </c>
      <c r="AN858" s="47">
        <f t="shared" si="209"/>
        <v>8.8000780999210049E-2</v>
      </c>
      <c r="AO858" s="47">
        <f t="shared" si="210"/>
        <v>6.7565313000159666E-2</v>
      </c>
      <c r="AP858" s="47">
        <f t="shared" si="211"/>
        <v>7.5617083000909968E-2</v>
      </c>
      <c r="AQ858" s="47">
        <f t="shared" si="212"/>
        <v>7.00290099994203E-2</v>
      </c>
      <c r="AR858" s="32"/>
      <c r="AS858" s="30"/>
      <c r="AT858" s="32"/>
      <c r="AU858" s="30"/>
      <c r="AV858" s="32"/>
      <c r="AW858" s="30"/>
      <c r="AX858" s="32"/>
      <c r="AY858" s="30"/>
      <c r="AZ858" s="32"/>
      <c r="BA858" s="30"/>
      <c r="BB858" s="32"/>
      <c r="BC858" s="30"/>
      <c r="BD858" s="32"/>
      <c r="BE858" s="30"/>
    </row>
    <row r="859" spans="1:57" s="2" customFormat="1" x14ac:dyDescent="0.25">
      <c r="A859" s="15" t="s">
        <v>45</v>
      </c>
      <c r="B859" s="2">
        <v>6</v>
      </c>
      <c r="C859" s="2">
        <v>71</v>
      </c>
      <c r="D859" s="33">
        <v>0.57073109299926705</v>
      </c>
      <c r="E859" s="31">
        <v>0.62831348899999195</v>
      </c>
      <c r="F859" s="33">
        <v>1.1346931759999199</v>
      </c>
      <c r="G859" s="31">
        <v>1.20536822800022</v>
      </c>
      <c r="H859" s="33">
        <v>1.3092611970005199</v>
      </c>
      <c r="I859" s="31">
        <v>1.3979274989996999</v>
      </c>
      <c r="J859" s="33">
        <v>1.81952312400062</v>
      </c>
      <c r="K859" s="31">
        <v>1.8976492180008699</v>
      </c>
      <c r="L859" s="33">
        <v>2.0048079160005701</v>
      </c>
      <c r="M859" s="31">
        <v>2.0810281760004701</v>
      </c>
      <c r="N859" s="33">
        <v>2.3605285920002599</v>
      </c>
      <c r="O859" s="31">
        <v>2.4347983839998002</v>
      </c>
      <c r="P859" s="33"/>
      <c r="Q859" s="31"/>
      <c r="R859" s="33"/>
      <c r="S859" s="31"/>
      <c r="T859" s="33"/>
      <c r="U859" s="31"/>
      <c r="V859" s="33"/>
      <c r="W859" s="31"/>
      <c r="X859" s="33"/>
      <c r="Y859" s="31"/>
      <c r="Z859" s="33"/>
      <c r="AA859" s="31"/>
      <c r="AB859" s="33"/>
      <c r="AC859" s="31"/>
      <c r="AD859" s="37">
        <f t="shared" si="213"/>
        <v>1.8640672910005331</v>
      </c>
      <c r="AE859" s="44">
        <f t="shared" si="214"/>
        <v>0.50637968699992797</v>
      </c>
      <c r="AF859" s="44">
        <f t="shared" si="215"/>
        <v>0.10389296900029987</v>
      </c>
      <c r="AG859" s="44">
        <f t="shared" si="216"/>
        <v>0.42159562500092007</v>
      </c>
      <c r="AH859" s="44">
        <f t="shared" si="217"/>
        <v>0.10715869799970013</v>
      </c>
      <c r="AI859" s="44">
        <f t="shared" si="218"/>
        <v>0.27950041599978981</v>
      </c>
      <c r="AJ859" s="44">
        <f>T903-S903</f>
        <v>0.62790354100070989</v>
      </c>
      <c r="AK859" s="31"/>
      <c r="AL859" s="47">
        <f t="shared" si="207"/>
        <v>5.75823960007249E-2</v>
      </c>
      <c r="AM859" s="47">
        <f t="shared" si="208"/>
        <v>7.0675052000300109E-2</v>
      </c>
      <c r="AN859" s="47">
        <f t="shared" si="209"/>
        <v>8.8666301999180019E-2</v>
      </c>
      <c r="AO859" s="47">
        <f t="shared" si="210"/>
        <v>7.8126094000249946E-2</v>
      </c>
      <c r="AP859" s="47">
        <f t="shared" si="211"/>
        <v>7.6220259999900009E-2</v>
      </c>
      <c r="AQ859" s="47">
        <f t="shared" si="212"/>
        <v>7.4269791999540313E-2</v>
      </c>
      <c r="AR859" s="33"/>
      <c r="AS859" s="31"/>
      <c r="AT859" s="33"/>
      <c r="AU859" s="31"/>
      <c r="AV859" s="33"/>
      <c r="AW859" s="31"/>
      <c r="AX859" s="33"/>
      <c r="AY859" s="31"/>
      <c r="AZ859" s="33"/>
      <c r="BA859" s="31"/>
      <c r="BB859" s="33"/>
      <c r="BC859" s="31"/>
      <c r="BD859" s="33"/>
      <c r="BE859" s="31"/>
    </row>
    <row r="860" spans="1:57" s="2" customFormat="1" x14ac:dyDescent="0.25">
      <c r="A860" s="15" t="s">
        <v>45</v>
      </c>
      <c r="B860" s="2">
        <v>6</v>
      </c>
      <c r="C860" s="2">
        <v>72</v>
      </c>
      <c r="D860" s="32">
        <v>0.84216895799909197</v>
      </c>
      <c r="E860" s="30">
        <v>0.90759671799969499</v>
      </c>
      <c r="F860" s="32">
        <v>1.5401768219999199</v>
      </c>
      <c r="G860" s="30">
        <v>1.6107221870006401</v>
      </c>
      <c r="H860" s="32">
        <v>1.71325390600031</v>
      </c>
      <c r="I860" s="30">
        <v>1.79482249899956</v>
      </c>
      <c r="J860" s="32">
        <v>2.3933220819999401</v>
      </c>
      <c r="K860" s="30">
        <v>2.46135812399916</v>
      </c>
      <c r="L860" s="32">
        <v>2.5583429679991201</v>
      </c>
      <c r="M860" s="30">
        <v>2.6538381760001299</v>
      </c>
      <c r="N860" s="32">
        <v>2.9576650510007299</v>
      </c>
      <c r="O860" s="30">
        <v>3.0339283840003102</v>
      </c>
      <c r="P860" s="32"/>
      <c r="Q860" s="30"/>
      <c r="R860" s="32"/>
      <c r="S860" s="30"/>
      <c r="T860" s="32"/>
      <c r="U860" s="30"/>
      <c r="V860" s="32"/>
      <c r="W860" s="30"/>
      <c r="X860" s="32"/>
      <c r="Y860" s="30"/>
      <c r="Z860" s="32"/>
      <c r="AA860" s="30"/>
      <c r="AB860" s="32"/>
      <c r="AC860" s="30"/>
      <c r="AD860" s="37">
        <f t="shared" si="213"/>
        <v>2.1917594260012181</v>
      </c>
      <c r="AE860" s="44">
        <f t="shared" si="214"/>
        <v>0.63258010400022491</v>
      </c>
      <c r="AF860" s="44">
        <f t="shared" si="215"/>
        <v>0.10253171899966995</v>
      </c>
      <c r="AG860" s="44">
        <f t="shared" si="216"/>
        <v>0.59849958300038009</v>
      </c>
      <c r="AH860" s="44">
        <f t="shared" si="217"/>
        <v>9.6984843999960102E-2</v>
      </c>
      <c r="AI860" s="44">
        <f t="shared" si="218"/>
        <v>0.30382687500059991</v>
      </c>
      <c r="AJ860" s="44">
        <f>T904-S904</f>
        <v>0.65037333300097</v>
      </c>
      <c r="AK860" s="30"/>
      <c r="AL860" s="47">
        <f t="shared" si="207"/>
        <v>6.5427760000603019E-2</v>
      </c>
      <c r="AM860" s="47">
        <f t="shared" si="208"/>
        <v>7.0545365000720173E-2</v>
      </c>
      <c r="AN860" s="47">
        <f t="shared" si="209"/>
        <v>8.1568592999250011E-2</v>
      </c>
      <c r="AO860" s="47">
        <f t="shared" si="210"/>
        <v>6.8036041999219865E-2</v>
      </c>
      <c r="AP860" s="47">
        <f t="shared" si="211"/>
        <v>9.5495208001009857E-2</v>
      </c>
      <c r="AQ860" s="47">
        <f t="shared" si="212"/>
        <v>7.6263332999580324E-2</v>
      </c>
      <c r="AR860" s="32"/>
      <c r="AS860" s="30"/>
      <c r="AT860" s="32"/>
      <c r="AU860" s="30"/>
      <c r="AV860" s="32"/>
      <c r="AW860" s="30"/>
      <c r="AX860" s="32"/>
      <c r="AY860" s="30"/>
      <c r="AZ860" s="32"/>
      <c r="BA860" s="30"/>
      <c r="BB860" s="32"/>
      <c r="BC860" s="30"/>
      <c r="BD860" s="32"/>
      <c r="BE860" s="30"/>
    </row>
    <row r="861" spans="1:57" s="2" customFormat="1" x14ac:dyDescent="0.25">
      <c r="A861" s="15" t="s">
        <v>45</v>
      </c>
      <c r="B861" s="2">
        <v>6</v>
      </c>
      <c r="C861" s="2">
        <v>73</v>
      </c>
      <c r="D861" s="33">
        <v>1.12339729199993</v>
      </c>
      <c r="E861" s="31">
        <v>1.2096553120008999</v>
      </c>
      <c r="F861" s="33">
        <v>1.7490082809999801</v>
      </c>
      <c r="G861" s="31">
        <v>1.81041609300154</v>
      </c>
      <c r="H861" s="33">
        <v>1.90615526000146</v>
      </c>
      <c r="I861" s="31">
        <v>1.9935237500012499</v>
      </c>
      <c r="J861" s="33">
        <v>2.3833142700004801</v>
      </c>
      <c r="K861" s="31">
        <v>2.4807706770006899</v>
      </c>
      <c r="L861" s="33">
        <v>2.6161472390012901</v>
      </c>
      <c r="M861" s="31">
        <v>2.72447192600157</v>
      </c>
      <c r="N861" s="33">
        <v>3.0293590620003599</v>
      </c>
      <c r="O861" s="31">
        <v>3.1175617700009699</v>
      </c>
      <c r="P861" s="33"/>
      <c r="Q861" s="31"/>
      <c r="R861" s="33"/>
      <c r="S861" s="31"/>
      <c r="T861" s="33"/>
      <c r="U861" s="31"/>
      <c r="V861" s="33"/>
      <c r="W861" s="31"/>
      <c r="X861" s="33"/>
      <c r="Y861" s="31"/>
      <c r="Z861" s="33"/>
      <c r="AA861" s="31"/>
      <c r="AB861" s="33"/>
      <c r="AC861" s="31"/>
      <c r="AD861" s="37">
        <f t="shared" si="213"/>
        <v>1.9941644780010399</v>
      </c>
      <c r="AE861" s="44">
        <f t="shared" si="214"/>
        <v>0.53935296899908014</v>
      </c>
      <c r="AF861" s="44">
        <f t="shared" si="215"/>
        <v>9.5739166999919911E-2</v>
      </c>
      <c r="AG861" s="44">
        <f t="shared" si="216"/>
        <v>0.3897905199992302</v>
      </c>
      <c r="AH861" s="44">
        <f t="shared" si="217"/>
        <v>0.13537656200060022</v>
      </c>
      <c r="AI861" s="44">
        <f t="shared" si="218"/>
        <v>0.30488713599878992</v>
      </c>
      <c r="AJ861" s="44">
        <f>T905-S905</f>
        <v>0.59473046900167015</v>
      </c>
      <c r="AK861" s="31"/>
      <c r="AL861" s="47">
        <f t="shared" si="207"/>
        <v>8.6258020000969937E-2</v>
      </c>
      <c r="AM861" s="47">
        <f t="shared" si="208"/>
        <v>6.140781200155998E-2</v>
      </c>
      <c r="AN861" s="47">
        <f t="shared" si="209"/>
        <v>8.7368489999789967E-2</v>
      </c>
      <c r="AO861" s="47">
        <f t="shared" si="210"/>
        <v>9.7456407000209744E-2</v>
      </c>
      <c r="AP861" s="47">
        <f t="shared" si="211"/>
        <v>0.10832468700027986</v>
      </c>
      <c r="AQ861" s="47">
        <f t="shared" si="212"/>
        <v>8.8202708000610031E-2</v>
      </c>
      <c r="AR861" s="33"/>
      <c r="AS861" s="31"/>
      <c r="AT861" s="33"/>
      <c r="AU861" s="31"/>
      <c r="AV861" s="33"/>
      <c r="AW861" s="31"/>
      <c r="AX861" s="33"/>
      <c r="AY861" s="31"/>
      <c r="AZ861" s="33"/>
      <c r="BA861" s="31"/>
      <c r="BB861" s="33"/>
      <c r="BC861" s="31"/>
      <c r="BD861" s="33"/>
      <c r="BE861" s="31"/>
    </row>
    <row r="862" spans="1:57" s="2" customFormat="1" x14ac:dyDescent="0.25">
      <c r="A862" s="15" t="s">
        <v>45</v>
      </c>
      <c r="B862" s="2">
        <v>6</v>
      </c>
      <c r="C862" s="2">
        <v>74</v>
      </c>
      <c r="D862" s="32">
        <v>0.60666750000018499</v>
      </c>
      <c r="E862" s="30">
        <v>0.65619406199948505</v>
      </c>
      <c r="F862" s="32">
        <v>1.1613216659989101</v>
      </c>
      <c r="G862" s="30">
        <v>1.23168520800027</v>
      </c>
      <c r="H862" s="32">
        <v>1.32743317699896</v>
      </c>
      <c r="I862" s="30">
        <v>1.3903771869991</v>
      </c>
      <c r="J862" s="32">
        <v>1.7842336449994001</v>
      </c>
      <c r="K862" s="30">
        <v>1.8694486449985499</v>
      </c>
      <c r="L862" s="32">
        <v>1.9575908329989</v>
      </c>
      <c r="M862" s="30">
        <v>2.0438354159996299</v>
      </c>
      <c r="N862" s="32">
        <v>2.4075196349986001</v>
      </c>
      <c r="O862" s="30">
        <v>2.4870348429994902</v>
      </c>
      <c r="P862" s="32"/>
      <c r="Q862" s="30"/>
      <c r="R862" s="32"/>
      <c r="S862" s="30"/>
      <c r="T862" s="32"/>
      <c r="U862" s="30"/>
      <c r="V862" s="32"/>
      <c r="W862" s="30"/>
      <c r="X862" s="32"/>
      <c r="Y862" s="30"/>
      <c r="Z862" s="32"/>
      <c r="AA862" s="30"/>
      <c r="AB862" s="32"/>
      <c r="AC862" s="30"/>
      <c r="AD862" s="37">
        <f t="shared" si="213"/>
        <v>1.8803673429993051</v>
      </c>
      <c r="AE862" s="44">
        <f t="shared" si="214"/>
        <v>0.50512760399942502</v>
      </c>
      <c r="AF862" s="44">
        <f t="shared" si="215"/>
        <v>9.5747968998689981E-2</v>
      </c>
      <c r="AG862" s="44">
        <f t="shared" si="216"/>
        <v>0.39385645800030011</v>
      </c>
      <c r="AH862" s="44">
        <f t="shared" si="217"/>
        <v>8.8142188000350119E-2</v>
      </c>
      <c r="AI862" s="44">
        <f t="shared" si="218"/>
        <v>0.36368421899897019</v>
      </c>
      <c r="AJ862" s="44">
        <f>T906-S906</f>
        <v>0.67679010400025019</v>
      </c>
      <c r="AK862" s="30"/>
      <c r="AL862" s="47">
        <f t="shared" si="207"/>
        <v>4.9526561999300056E-2</v>
      </c>
      <c r="AM862" s="47">
        <f t="shared" si="208"/>
        <v>7.0363542001359969E-2</v>
      </c>
      <c r="AN862" s="47">
        <f t="shared" si="209"/>
        <v>6.2944010000139938E-2</v>
      </c>
      <c r="AO862" s="47">
        <f t="shared" si="210"/>
        <v>8.5214999999149832E-2</v>
      </c>
      <c r="AP862" s="47">
        <f t="shared" si="211"/>
        <v>8.6244583000729902E-2</v>
      </c>
      <c r="AQ862" s="47">
        <f t="shared" si="212"/>
        <v>7.951520800089007E-2</v>
      </c>
      <c r="AR862" s="32"/>
      <c r="AS862" s="30"/>
      <c r="AT862" s="32"/>
      <c r="AU862" s="30"/>
      <c r="AV862" s="32"/>
      <c r="AW862" s="30"/>
      <c r="AX862" s="32"/>
      <c r="AY862" s="30"/>
      <c r="AZ862" s="32"/>
      <c r="BA862" s="30"/>
      <c r="BB862" s="32"/>
      <c r="BC862" s="30"/>
      <c r="BD862" s="32"/>
      <c r="BE862" s="30"/>
    </row>
    <row r="863" spans="1:57" s="2" customFormat="1" x14ac:dyDescent="0.25">
      <c r="A863" s="15" t="s">
        <v>45</v>
      </c>
      <c r="B863" s="2">
        <v>6</v>
      </c>
      <c r="C863" s="2">
        <v>75</v>
      </c>
      <c r="D863" s="33">
        <v>0.53927052099970696</v>
      </c>
      <c r="E863" s="31">
        <v>0.62829749999946205</v>
      </c>
      <c r="F863" s="33">
        <v>1.1393763019987</v>
      </c>
      <c r="G863" s="31">
        <v>1.19764619799934</v>
      </c>
      <c r="H863" s="33">
        <v>1.2881188539995401</v>
      </c>
      <c r="I863" s="31">
        <v>1.35861796799872</v>
      </c>
      <c r="J863" s="33">
        <v>1.8385807289996501</v>
      </c>
      <c r="K863" s="31">
        <v>1.93161947899898</v>
      </c>
      <c r="L863" s="33">
        <v>2.0213835929989701</v>
      </c>
      <c r="M863" s="31">
        <v>2.1072510409994698</v>
      </c>
      <c r="N863" s="33">
        <v>2.4356001549986099</v>
      </c>
      <c r="O863" s="31">
        <v>2.5068231240002201</v>
      </c>
      <c r="P863" s="33"/>
      <c r="Q863" s="31"/>
      <c r="R863" s="33"/>
      <c r="S863" s="31"/>
      <c r="T863" s="33"/>
      <c r="U863" s="31"/>
      <c r="V863" s="33"/>
      <c r="W863" s="31"/>
      <c r="X863" s="33"/>
      <c r="Y863" s="31"/>
      <c r="Z863" s="33"/>
      <c r="AA863" s="31"/>
      <c r="AB863" s="33"/>
      <c r="AC863" s="31"/>
      <c r="AD863" s="37">
        <f t="shared" si="213"/>
        <v>1.967552603000513</v>
      </c>
      <c r="AE863" s="44">
        <f t="shared" si="214"/>
        <v>0.51107880199923794</v>
      </c>
      <c r="AF863" s="44">
        <f t="shared" si="215"/>
        <v>9.0472656000200047E-2</v>
      </c>
      <c r="AG863" s="44">
        <f t="shared" si="216"/>
        <v>0.47996276100093005</v>
      </c>
      <c r="AH863" s="44">
        <f t="shared" si="217"/>
        <v>8.9764113999990069E-2</v>
      </c>
      <c r="AI863" s="44">
        <f t="shared" si="218"/>
        <v>0.32834911399914013</v>
      </c>
      <c r="AJ863" s="44">
        <f>T907-S907</f>
        <v>0.62824458300020014</v>
      </c>
      <c r="AK863" s="31"/>
      <c r="AL863" s="47">
        <f t="shared" si="207"/>
        <v>8.9026978999755091E-2</v>
      </c>
      <c r="AM863" s="47">
        <f t="shared" si="208"/>
        <v>5.8269896000640031E-2</v>
      </c>
      <c r="AN863" s="47">
        <f t="shared" si="209"/>
        <v>7.0499113999179963E-2</v>
      </c>
      <c r="AO863" s="47">
        <f t="shared" si="210"/>
        <v>9.3038749999329928E-2</v>
      </c>
      <c r="AP863" s="47">
        <f t="shared" si="211"/>
        <v>8.5867448000499724E-2</v>
      </c>
      <c r="AQ863" s="47">
        <f t="shared" si="212"/>
        <v>7.1222969001610181E-2</v>
      </c>
      <c r="AR863" s="33"/>
      <c r="AS863" s="31"/>
      <c r="AT863" s="33"/>
      <c r="AU863" s="31"/>
      <c r="AV863" s="33"/>
      <c r="AW863" s="31"/>
      <c r="AX863" s="33"/>
      <c r="AY863" s="31"/>
      <c r="AZ863" s="33"/>
      <c r="BA863" s="31"/>
      <c r="BB863" s="33"/>
      <c r="BC863" s="31"/>
      <c r="BD863" s="33"/>
      <c r="BE863" s="31"/>
    </row>
    <row r="864" spans="1:57" x14ac:dyDescent="0.25">
      <c r="A864" s="8" t="s">
        <v>46</v>
      </c>
      <c r="B864">
        <v>6</v>
      </c>
      <c r="C864">
        <v>107</v>
      </c>
      <c r="D864" s="32">
        <v>0.61508229099854295</v>
      </c>
      <c r="E864" s="30">
        <v>0.69207479099895797</v>
      </c>
      <c r="F864" s="32">
        <v>0.84425822799857997</v>
      </c>
      <c r="G864" s="30">
        <v>0.92304947799857395</v>
      </c>
      <c r="H864" s="32">
        <v>1.0730607799996501</v>
      </c>
      <c r="I864" s="30">
        <v>1.1632321870001701</v>
      </c>
      <c r="J864" s="32">
        <v>1.3217692700000001</v>
      </c>
      <c r="K864" s="30">
        <v>1.42374666599971</v>
      </c>
      <c r="L864" s="32">
        <v>1.7663440609994701</v>
      </c>
      <c r="M864" s="30">
        <v>1.8633870300000099</v>
      </c>
      <c r="N864" s="32">
        <v>2.01772260299912</v>
      </c>
      <c r="O864" s="30">
        <v>2.1068957799998298</v>
      </c>
      <c r="P864" s="32"/>
      <c r="Q864" s="30"/>
      <c r="R864" s="32"/>
      <c r="S864" s="30"/>
      <c r="T864" s="32"/>
      <c r="U864" s="30"/>
      <c r="V864" s="32"/>
      <c r="W864" s="30"/>
      <c r="X864" s="32"/>
      <c r="Y864" s="30"/>
      <c r="Z864" s="32"/>
      <c r="AA864" s="30"/>
      <c r="AB864" s="32"/>
      <c r="AC864" s="30"/>
      <c r="AD864" s="37">
        <f t="shared" si="213"/>
        <v>1.4918134890012869</v>
      </c>
      <c r="AE864" s="44">
        <f t="shared" si="214"/>
        <v>0.152183436999622</v>
      </c>
      <c r="AF864" s="44">
        <f t="shared" si="215"/>
        <v>0.15001130200107615</v>
      </c>
      <c r="AG864" s="44">
        <f t="shared" si="216"/>
        <v>0.15853708299983005</v>
      </c>
      <c r="AH864" s="44">
        <f t="shared" si="217"/>
        <v>0.34259739499976005</v>
      </c>
      <c r="AI864" s="44">
        <f t="shared" si="218"/>
        <v>0.15433557299911005</v>
      </c>
      <c r="AJ864" s="44">
        <f>T908-S908</f>
        <v>0.74589270800059992</v>
      </c>
      <c r="AK864" s="30"/>
      <c r="AL864" s="47">
        <f t="shared" ref="AL864:AL927" si="219">E864-D864</f>
        <v>7.6992500000415021E-2</v>
      </c>
      <c r="AM864" s="47">
        <f t="shared" ref="AM864:AM927" si="220">G864-F864</f>
        <v>7.8791249999993984E-2</v>
      </c>
      <c r="AN864" s="47">
        <f t="shared" ref="AN864:AN927" si="221">I864-H864</f>
        <v>9.0171407000519954E-2</v>
      </c>
      <c r="AO864" s="47">
        <f t="shared" ref="AO864:AO927" si="222">K864-J864</f>
        <v>0.1019773959997099</v>
      </c>
      <c r="AP864" s="47">
        <f t="shared" ref="AP864:AP927" si="223">M864-L864</f>
        <v>9.704296900053988E-2</v>
      </c>
      <c r="AQ864" s="47">
        <f t="shared" ref="AQ864:AQ927" si="224">O864-N864</f>
        <v>8.9173177000709813E-2</v>
      </c>
      <c r="AR864" s="32"/>
      <c r="AS864" s="30"/>
      <c r="AT864" s="32"/>
      <c r="AU864" s="30"/>
      <c r="AV864" s="32"/>
      <c r="AW864" s="30"/>
      <c r="AX864" s="32"/>
      <c r="AY864" s="30"/>
      <c r="AZ864" s="32"/>
      <c r="BA864" s="30"/>
      <c r="BB864" s="32"/>
      <c r="BC864" s="30"/>
      <c r="BD864" s="32"/>
      <c r="BE864" s="30"/>
    </row>
    <row r="865" spans="1:57" x14ac:dyDescent="0.25">
      <c r="A865" s="8" t="s">
        <v>46</v>
      </c>
      <c r="B865">
        <v>6</v>
      </c>
      <c r="C865">
        <v>108</v>
      </c>
      <c r="D865" s="33">
        <v>0.601805521000642</v>
      </c>
      <c r="E865" s="31">
        <v>0.68024302100093303</v>
      </c>
      <c r="F865" s="33">
        <v>0.86687901000004697</v>
      </c>
      <c r="G865" s="31">
        <v>0.95857286499995098</v>
      </c>
      <c r="H865" s="33">
        <v>1.09565171900067</v>
      </c>
      <c r="I865" s="31">
        <v>1.1838740620005399</v>
      </c>
      <c r="J865" s="33">
        <v>1.34321932300008</v>
      </c>
      <c r="K865" s="31">
        <v>1.44572166600119</v>
      </c>
      <c r="L865" s="33">
        <v>1.8055539060005601</v>
      </c>
      <c r="M865" s="31">
        <v>1.91919109300033</v>
      </c>
      <c r="N865" s="33">
        <v>2.05191541600106</v>
      </c>
      <c r="O865" s="31">
        <v>2.1574009370015101</v>
      </c>
      <c r="P865" s="33"/>
      <c r="Q865" s="31"/>
      <c r="R865" s="33"/>
      <c r="S865" s="31"/>
      <c r="T865" s="33"/>
      <c r="U865" s="31"/>
      <c r="V865" s="33"/>
      <c r="W865" s="31"/>
      <c r="X865" s="33"/>
      <c r="Y865" s="31"/>
      <c r="Z865" s="33"/>
      <c r="AA865" s="31"/>
      <c r="AB865" s="33"/>
      <c r="AC865" s="31"/>
      <c r="AD865" s="37">
        <f t="shared" si="213"/>
        <v>1.5555954160008683</v>
      </c>
      <c r="AE865" s="44">
        <f t="shared" si="214"/>
        <v>0.18663598899911393</v>
      </c>
      <c r="AF865" s="44">
        <f t="shared" si="215"/>
        <v>0.13707885400071906</v>
      </c>
      <c r="AG865" s="44">
        <f t="shared" si="216"/>
        <v>0.15934526099954005</v>
      </c>
      <c r="AH865" s="44">
        <f t="shared" si="217"/>
        <v>0.35983223999937008</v>
      </c>
      <c r="AI865" s="44">
        <f t="shared" si="218"/>
        <v>0.13272432300073</v>
      </c>
      <c r="AJ865" s="44">
        <f>T909-S909</f>
        <v>0.66249624999910006</v>
      </c>
      <c r="AK865" s="31"/>
      <c r="AL865" s="47">
        <f t="shared" si="219"/>
        <v>7.8437500000291038E-2</v>
      </c>
      <c r="AM865" s="47">
        <f t="shared" si="220"/>
        <v>9.1693854999904012E-2</v>
      </c>
      <c r="AN865" s="47">
        <f t="shared" si="221"/>
        <v>8.8222342999869863E-2</v>
      </c>
      <c r="AO865" s="47">
        <f t="shared" si="222"/>
        <v>0.10250234300111005</v>
      </c>
      <c r="AP865" s="47">
        <f t="shared" si="223"/>
        <v>0.11363718699976988</v>
      </c>
      <c r="AQ865" s="47">
        <f t="shared" si="224"/>
        <v>0.10548552100045017</v>
      </c>
      <c r="AR865" s="33"/>
      <c r="AS865" s="31"/>
      <c r="AT865" s="33"/>
      <c r="AU865" s="31"/>
      <c r="AV865" s="33"/>
      <c r="AW865" s="31"/>
      <c r="AX865" s="33"/>
      <c r="AY865" s="31"/>
      <c r="AZ865" s="33"/>
      <c r="BA865" s="31"/>
      <c r="BB865" s="33"/>
      <c r="BC865" s="31"/>
      <c r="BD865" s="33"/>
      <c r="BE865" s="31"/>
    </row>
    <row r="866" spans="1:57" x14ac:dyDescent="0.25">
      <c r="A866" s="8" t="s">
        <v>46</v>
      </c>
      <c r="B866">
        <v>6</v>
      </c>
      <c r="C866">
        <v>109</v>
      </c>
      <c r="D866" s="32">
        <v>0.66907510399869297</v>
      </c>
      <c r="E866" s="30">
        <v>0.76174453099883899</v>
      </c>
      <c r="F866" s="32">
        <v>0.91363536499920806</v>
      </c>
      <c r="G866" s="30">
        <v>1.0029267709996901</v>
      </c>
      <c r="H866" s="32">
        <v>1.15277322899964</v>
      </c>
      <c r="I866" s="30">
        <v>1.2413541149999201</v>
      </c>
      <c r="J866" s="32">
        <v>1.3994407289992501</v>
      </c>
      <c r="K866" s="30">
        <v>1.53296843699899</v>
      </c>
      <c r="L866" s="32">
        <v>1.8778153119983401</v>
      </c>
      <c r="M866" s="30">
        <v>1.9799395309982999</v>
      </c>
      <c r="N866" s="32">
        <v>2.1308049999988699</v>
      </c>
      <c r="O866" s="30">
        <v>2.2426531769997302</v>
      </c>
      <c r="P866" s="32"/>
      <c r="Q866" s="30"/>
      <c r="R866" s="32"/>
      <c r="S866" s="30"/>
      <c r="T866" s="32"/>
      <c r="U866" s="30"/>
      <c r="V866" s="32"/>
      <c r="W866" s="30"/>
      <c r="X866" s="32"/>
      <c r="Y866" s="30"/>
      <c r="Z866" s="32"/>
      <c r="AA866" s="30"/>
      <c r="AB866" s="32"/>
      <c r="AC866" s="30"/>
      <c r="AD866" s="37">
        <f t="shared" si="213"/>
        <v>1.5735780730010371</v>
      </c>
      <c r="AE866" s="44">
        <f t="shared" si="214"/>
        <v>0.15189083400036907</v>
      </c>
      <c r="AF866" s="44">
        <f t="shared" si="215"/>
        <v>0.14984645799994989</v>
      </c>
      <c r="AG866" s="44">
        <f t="shared" si="216"/>
        <v>0.15808661399932999</v>
      </c>
      <c r="AH866" s="44">
        <f t="shared" si="217"/>
        <v>0.34484687499935007</v>
      </c>
      <c r="AI866" s="44">
        <f t="shared" si="218"/>
        <v>0.15086546900056996</v>
      </c>
      <c r="AJ866" s="44">
        <f>T910-S910</f>
        <v>0.68003031199986985</v>
      </c>
      <c r="AK866" s="30"/>
      <c r="AL866" s="47">
        <f t="shared" si="219"/>
        <v>9.2669427000146021E-2</v>
      </c>
      <c r="AM866" s="47">
        <f t="shared" si="220"/>
        <v>8.9291406000482021E-2</v>
      </c>
      <c r="AN866" s="47">
        <f t="shared" si="221"/>
        <v>8.8580886000280135E-2</v>
      </c>
      <c r="AO866" s="47">
        <f t="shared" si="222"/>
        <v>0.1335277079997399</v>
      </c>
      <c r="AP866" s="47">
        <f t="shared" si="223"/>
        <v>0.10212421899995983</v>
      </c>
      <c r="AQ866" s="47">
        <f t="shared" si="224"/>
        <v>0.11184817700086036</v>
      </c>
      <c r="AR866" s="32"/>
      <c r="AS866" s="30"/>
      <c r="AT866" s="32"/>
      <c r="AU866" s="30"/>
      <c r="AV866" s="32"/>
      <c r="AW866" s="30"/>
      <c r="AX866" s="32"/>
      <c r="AY866" s="30"/>
      <c r="AZ866" s="32"/>
      <c r="BA866" s="30"/>
      <c r="BB866" s="32"/>
      <c r="BC866" s="30"/>
      <c r="BD866" s="32"/>
      <c r="BE866" s="30"/>
    </row>
    <row r="867" spans="1:57" x14ac:dyDescent="0.25">
      <c r="A867" s="8" t="s">
        <v>46</v>
      </c>
      <c r="B867">
        <v>6</v>
      </c>
      <c r="C867">
        <v>110</v>
      </c>
      <c r="D867" s="33">
        <v>0.77325994700004197</v>
      </c>
      <c r="E867" s="31">
        <v>0.86965057199995499</v>
      </c>
      <c r="F867" s="33">
        <v>1.03064583299965</v>
      </c>
      <c r="G867" s="31">
        <v>1.12387260299874</v>
      </c>
      <c r="H867" s="33">
        <v>1.2694565620004099</v>
      </c>
      <c r="I867" s="31">
        <v>1.3707231759999501</v>
      </c>
      <c r="J867" s="33">
        <v>1.5547669259995001</v>
      </c>
      <c r="K867" s="31">
        <v>1.6721461449997099</v>
      </c>
      <c r="L867" s="33">
        <v>2.06346182199922</v>
      </c>
      <c r="M867" s="31">
        <v>2.1255591659992201</v>
      </c>
      <c r="N867" s="33">
        <v>2.3442811450004202</v>
      </c>
      <c r="O867" s="31">
        <v>2.4433803629999602</v>
      </c>
      <c r="P867" s="33"/>
      <c r="Q867" s="31"/>
      <c r="R867" s="33"/>
      <c r="S867" s="31"/>
      <c r="T867" s="33"/>
      <c r="U867" s="31"/>
      <c r="V867" s="33"/>
      <c r="W867" s="31"/>
      <c r="X867" s="33"/>
      <c r="Y867" s="31"/>
      <c r="Z867" s="33"/>
      <c r="AA867" s="31"/>
      <c r="AB867" s="33"/>
      <c r="AC867" s="31"/>
      <c r="AD867" s="37">
        <f t="shared" si="213"/>
        <v>1.6701204159999183</v>
      </c>
      <c r="AE867" s="44">
        <f t="shared" si="214"/>
        <v>0.16099526099969497</v>
      </c>
      <c r="AF867" s="44">
        <f t="shared" si="215"/>
        <v>0.14558395900166987</v>
      </c>
      <c r="AG867" s="44">
        <f t="shared" si="216"/>
        <v>0.18404374999954998</v>
      </c>
      <c r="AH867" s="44">
        <f t="shared" si="217"/>
        <v>0.39131567699951009</v>
      </c>
      <c r="AI867" s="44">
        <f t="shared" si="218"/>
        <v>0.21872197900120005</v>
      </c>
      <c r="AJ867" s="44">
        <f>T911-S911</f>
        <v>0.68351099000028004</v>
      </c>
      <c r="AK867" s="31"/>
      <c r="AL867" s="47">
        <f t="shared" si="219"/>
        <v>9.6390624999913022E-2</v>
      </c>
      <c r="AM867" s="47">
        <f t="shared" si="220"/>
        <v>9.3226769999090076E-2</v>
      </c>
      <c r="AN867" s="47">
        <f t="shared" si="221"/>
        <v>0.10126661399954018</v>
      </c>
      <c r="AO867" s="47">
        <f t="shared" si="222"/>
        <v>0.11737921900020987</v>
      </c>
      <c r="AP867" s="47">
        <f t="shared" si="223"/>
        <v>6.209734400000011E-2</v>
      </c>
      <c r="AQ867" s="47">
        <f t="shared" si="224"/>
        <v>9.9099217999540024E-2</v>
      </c>
      <c r="AR867" s="33"/>
      <c r="AS867" s="31"/>
      <c r="AT867" s="33"/>
      <c r="AU867" s="31"/>
      <c r="AV867" s="33"/>
      <c r="AW867" s="31"/>
      <c r="AX867" s="33"/>
      <c r="AY867" s="31"/>
      <c r="AZ867" s="33"/>
      <c r="BA867" s="31"/>
      <c r="BB867" s="33"/>
      <c r="BC867" s="31"/>
      <c r="BD867" s="33"/>
      <c r="BE867" s="31"/>
    </row>
    <row r="868" spans="1:57" x14ac:dyDescent="0.25">
      <c r="A868" s="8" t="s">
        <v>46</v>
      </c>
      <c r="B868">
        <v>6</v>
      </c>
      <c r="C868">
        <v>111</v>
      </c>
      <c r="D868" s="32">
        <v>0.69973911399938504</v>
      </c>
      <c r="E868" s="30">
        <v>0.78205473900015898</v>
      </c>
      <c r="F868" s="32">
        <v>0.93875036400095202</v>
      </c>
      <c r="G868" s="30">
        <v>1.01910796800075</v>
      </c>
      <c r="H868" s="32">
        <v>1.1764583330004801</v>
      </c>
      <c r="I868" s="30">
        <v>1.27256869700067</v>
      </c>
      <c r="J868" s="32">
        <v>1.4398360409995801</v>
      </c>
      <c r="K868" s="30">
        <v>1.56488807200003</v>
      </c>
      <c r="L868" s="32">
        <v>1.9605970819993599</v>
      </c>
      <c r="M868" s="30">
        <v>2.0521241660007901</v>
      </c>
      <c r="N868" s="32">
        <v>2.2361417179999901</v>
      </c>
      <c r="O868" s="30">
        <v>2.3303545819999201</v>
      </c>
      <c r="P868" s="32"/>
      <c r="Q868" s="30"/>
      <c r="R868" s="32"/>
      <c r="S868" s="30"/>
      <c r="T868" s="32"/>
      <c r="U868" s="30"/>
      <c r="V868" s="32"/>
      <c r="W868" s="30"/>
      <c r="X868" s="32"/>
      <c r="Y868" s="30"/>
      <c r="Z868" s="32"/>
      <c r="AA868" s="30"/>
      <c r="AB868" s="32"/>
      <c r="AC868" s="30"/>
      <c r="AD868" s="37">
        <f t="shared" si="213"/>
        <v>1.6306154680005349</v>
      </c>
      <c r="AE868" s="44">
        <f t="shared" si="214"/>
        <v>0.15669562500079304</v>
      </c>
      <c r="AF868" s="44">
        <f t="shared" si="215"/>
        <v>0.1573503649997301</v>
      </c>
      <c r="AG868" s="44">
        <f t="shared" si="216"/>
        <v>0.16726734399891008</v>
      </c>
      <c r="AH868" s="44">
        <f t="shared" si="217"/>
        <v>0.3957090099993299</v>
      </c>
      <c r="AI868" s="44">
        <f t="shared" si="218"/>
        <v>0.1840175519992</v>
      </c>
      <c r="AJ868" s="44">
        <f>T912-S912</f>
        <v>0.65966437499991981</v>
      </c>
      <c r="AK868" s="30"/>
      <c r="AL868" s="47">
        <f t="shared" si="219"/>
        <v>8.231562500077394E-2</v>
      </c>
      <c r="AM868" s="47">
        <f t="shared" si="220"/>
        <v>8.0357603999797966E-2</v>
      </c>
      <c r="AN868" s="47">
        <f t="shared" si="221"/>
        <v>9.6110364000189907E-2</v>
      </c>
      <c r="AO868" s="47">
        <f t="shared" si="222"/>
        <v>0.12505203100044993</v>
      </c>
      <c r="AP868" s="47">
        <f t="shared" si="223"/>
        <v>9.152708400143017E-2</v>
      </c>
      <c r="AQ868" s="47">
        <f t="shared" si="224"/>
        <v>9.4212863999930008E-2</v>
      </c>
      <c r="AR868" s="32"/>
      <c r="AS868" s="30"/>
      <c r="AT868" s="32"/>
      <c r="AU868" s="30"/>
      <c r="AV868" s="32"/>
      <c r="AW868" s="30"/>
      <c r="AX868" s="32"/>
      <c r="AY868" s="30"/>
      <c r="AZ868" s="32"/>
      <c r="BA868" s="30"/>
      <c r="BB868" s="32"/>
      <c r="BC868" s="30"/>
      <c r="BD868" s="32"/>
      <c r="BE868" s="30"/>
    </row>
    <row r="869" spans="1:57" x14ac:dyDescent="0.25">
      <c r="A869" s="8" t="s">
        <v>46</v>
      </c>
      <c r="B869">
        <v>6</v>
      </c>
      <c r="C869">
        <v>112</v>
      </c>
      <c r="D869" s="33">
        <v>0.76207796900052904</v>
      </c>
      <c r="E869" s="31">
        <v>0.82518499999969197</v>
      </c>
      <c r="F869" s="33">
        <v>1.0240202599998101</v>
      </c>
      <c r="G869" s="31">
        <v>1.1106720829993699</v>
      </c>
      <c r="H869" s="33">
        <v>1.2637456769989499</v>
      </c>
      <c r="I869" s="31">
        <v>1.3848528119997301</v>
      </c>
      <c r="J869" s="33">
        <v>1.5507482809989499</v>
      </c>
      <c r="K869" s="31">
        <v>1.6744830730003699</v>
      </c>
      <c r="L869" s="33">
        <v>2.1209029159999702</v>
      </c>
      <c r="M869" s="31">
        <v>2.23077635399931</v>
      </c>
      <c r="N869" s="33">
        <v>2.4475214579997502</v>
      </c>
      <c r="O869" s="31">
        <v>2.5659244260004899</v>
      </c>
      <c r="P869" s="33"/>
      <c r="Q869" s="31"/>
      <c r="R869" s="33"/>
      <c r="S869" s="31"/>
      <c r="T869" s="33"/>
      <c r="U869" s="31"/>
      <c r="V869" s="33"/>
      <c r="W869" s="31"/>
      <c r="X869" s="33"/>
      <c r="Y869" s="31"/>
      <c r="Z869" s="33"/>
      <c r="AA869" s="31"/>
      <c r="AB869" s="33"/>
      <c r="AC869" s="31"/>
      <c r="AD869" s="37">
        <f t="shared" si="213"/>
        <v>1.8038464569999608</v>
      </c>
      <c r="AE869" s="44">
        <f t="shared" si="214"/>
        <v>0.19883526000011809</v>
      </c>
      <c r="AF869" s="44">
        <f t="shared" si="215"/>
        <v>0.15307359399957998</v>
      </c>
      <c r="AG869" s="44">
        <f t="shared" si="216"/>
        <v>0.16589546899921981</v>
      </c>
      <c r="AH869" s="44">
        <f t="shared" si="217"/>
        <v>0.44641984299960025</v>
      </c>
      <c r="AI869" s="44">
        <f t="shared" si="218"/>
        <v>0.21674510400044023</v>
      </c>
      <c r="AJ869" s="44">
        <f>T913-S913</f>
        <v>0.52214572900084022</v>
      </c>
      <c r="AK869" s="31"/>
      <c r="AL869" s="47">
        <f t="shared" si="219"/>
        <v>6.3107030999162927E-2</v>
      </c>
      <c r="AM869" s="47">
        <f t="shared" si="220"/>
        <v>8.6651822999559869E-2</v>
      </c>
      <c r="AN869" s="47">
        <f t="shared" si="221"/>
        <v>0.12110713500078019</v>
      </c>
      <c r="AO869" s="47">
        <f t="shared" si="222"/>
        <v>0.12373479200142001</v>
      </c>
      <c r="AP869" s="47">
        <f t="shared" si="223"/>
        <v>0.1098734379993398</v>
      </c>
      <c r="AQ869" s="47">
        <f t="shared" si="224"/>
        <v>0.11840296800073968</v>
      </c>
      <c r="AR869" s="33"/>
      <c r="AS869" s="31"/>
      <c r="AT869" s="33"/>
      <c r="AU869" s="31"/>
      <c r="AV869" s="33"/>
      <c r="AW869" s="31"/>
      <c r="AX869" s="33"/>
      <c r="AY869" s="31"/>
      <c r="AZ869" s="33"/>
      <c r="BA869" s="31"/>
      <c r="BB869" s="33"/>
      <c r="BC869" s="31"/>
      <c r="BD869" s="33"/>
      <c r="BE869" s="31"/>
    </row>
    <row r="870" spans="1:57" x14ac:dyDescent="0.25">
      <c r="A870" s="8" t="s">
        <v>46</v>
      </c>
      <c r="B870">
        <v>6</v>
      </c>
      <c r="C870">
        <v>113</v>
      </c>
      <c r="D870" s="32">
        <v>0.70828411399998004</v>
      </c>
      <c r="E870" s="30">
        <v>0.81753104100062002</v>
      </c>
      <c r="F870" s="32">
        <v>0.96269369800029303</v>
      </c>
      <c r="G870" s="30">
        <v>1.0752408850003099</v>
      </c>
      <c r="H870" s="32">
        <v>1.2465625000004299</v>
      </c>
      <c r="I870" s="30">
        <v>1.3819578640013701</v>
      </c>
      <c r="J870" s="32">
        <v>1.5429380719997401</v>
      </c>
      <c r="K870" s="30">
        <v>1.68342838500029</v>
      </c>
      <c r="L870" s="32">
        <v>2.0774770300013099</v>
      </c>
      <c r="M870" s="30">
        <v>2.20046739500139</v>
      </c>
      <c r="N870" s="32">
        <v>2.38086109300093</v>
      </c>
      <c r="O870" s="30">
        <v>2.5057640619997898</v>
      </c>
      <c r="P870" s="32"/>
      <c r="Q870" s="30"/>
      <c r="R870" s="32"/>
      <c r="S870" s="30"/>
      <c r="T870" s="32"/>
      <c r="U870" s="30"/>
      <c r="V870" s="32"/>
      <c r="W870" s="30"/>
      <c r="X870" s="32"/>
      <c r="Y870" s="30"/>
      <c r="Z870" s="32"/>
      <c r="AA870" s="30"/>
      <c r="AB870" s="32"/>
      <c r="AC870" s="30"/>
      <c r="AD870" s="37">
        <f t="shared" si="213"/>
        <v>1.7974799479998098</v>
      </c>
      <c r="AE870" s="44">
        <f t="shared" si="214"/>
        <v>0.14516265699967301</v>
      </c>
      <c r="AF870" s="44">
        <f t="shared" si="215"/>
        <v>0.17132161500012</v>
      </c>
      <c r="AG870" s="44">
        <f t="shared" si="216"/>
        <v>0.16098020799836998</v>
      </c>
      <c r="AH870" s="44">
        <f t="shared" si="217"/>
        <v>0.39404864500101988</v>
      </c>
      <c r="AI870" s="44">
        <f t="shared" si="218"/>
        <v>0.18039369799953997</v>
      </c>
      <c r="AJ870" s="44">
        <f>T914-S914</f>
        <v>0.48496749999867017</v>
      </c>
      <c r="AK870" s="30"/>
      <c r="AL870" s="47">
        <f t="shared" si="219"/>
        <v>0.10924692700063998</v>
      </c>
      <c r="AM870" s="47">
        <f t="shared" si="220"/>
        <v>0.11254718700001687</v>
      </c>
      <c r="AN870" s="47">
        <f t="shared" si="221"/>
        <v>0.13539536400094021</v>
      </c>
      <c r="AO870" s="47">
        <f t="shared" si="222"/>
        <v>0.14049031300054993</v>
      </c>
      <c r="AP870" s="47">
        <f t="shared" si="223"/>
        <v>0.12299036500008009</v>
      </c>
      <c r="AQ870" s="47">
        <f t="shared" si="224"/>
        <v>0.12490296899885989</v>
      </c>
      <c r="AR870" s="32"/>
      <c r="AS870" s="30"/>
      <c r="AT870" s="32"/>
      <c r="AU870" s="30"/>
      <c r="AV870" s="32"/>
      <c r="AW870" s="30"/>
      <c r="AX870" s="32"/>
      <c r="AY870" s="30"/>
      <c r="AZ870" s="32"/>
      <c r="BA870" s="30"/>
      <c r="BB870" s="32"/>
      <c r="BC870" s="30"/>
      <c r="BD870" s="32"/>
      <c r="BE870" s="30"/>
    </row>
    <row r="871" spans="1:57" x14ac:dyDescent="0.25">
      <c r="A871" s="8" t="s">
        <v>46</v>
      </c>
      <c r="B871">
        <v>6</v>
      </c>
      <c r="C871">
        <v>114</v>
      </c>
      <c r="D871" s="33">
        <v>0.66121838500111996</v>
      </c>
      <c r="E871" s="31">
        <v>0.75687843699961299</v>
      </c>
      <c r="F871" s="33">
        <v>0.90721640599986098</v>
      </c>
      <c r="G871" s="31">
        <v>1.0116982809995501</v>
      </c>
      <c r="H871" s="33">
        <v>1.1648836450003699</v>
      </c>
      <c r="I871" s="31">
        <v>1.28430437400129</v>
      </c>
      <c r="J871" s="33">
        <v>1.45674260300074</v>
      </c>
      <c r="K871" s="31">
        <v>1.57777203000114</v>
      </c>
      <c r="L871" s="33">
        <v>1.9683684890005599</v>
      </c>
      <c r="M871" s="31">
        <v>2.0843992700010801</v>
      </c>
      <c r="N871" s="33">
        <v>2.2836688010011099</v>
      </c>
      <c r="O871" s="31">
        <v>2.4003706760013301</v>
      </c>
      <c r="P871" s="33"/>
      <c r="Q871" s="31"/>
      <c r="R871" s="33"/>
      <c r="S871" s="31"/>
      <c r="T871" s="33"/>
      <c r="U871" s="31"/>
      <c r="V871" s="33"/>
      <c r="W871" s="31"/>
      <c r="X871" s="33"/>
      <c r="Y871" s="31"/>
      <c r="Z871" s="33"/>
      <c r="AA871" s="31"/>
      <c r="AB871" s="33"/>
      <c r="AC871" s="31"/>
      <c r="AD871" s="37">
        <f t="shared" si="213"/>
        <v>1.7391522910002102</v>
      </c>
      <c r="AE871" s="44">
        <f t="shared" si="214"/>
        <v>0.15033796900024798</v>
      </c>
      <c r="AF871" s="44">
        <f t="shared" si="215"/>
        <v>0.15318536400081983</v>
      </c>
      <c r="AG871" s="44">
        <f t="shared" si="216"/>
        <v>0.17243822899944994</v>
      </c>
      <c r="AH871" s="44">
        <f t="shared" si="217"/>
        <v>0.39059645899941997</v>
      </c>
      <c r="AI871" s="44">
        <f t="shared" si="218"/>
        <v>0.19926953100002986</v>
      </c>
      <c r="AJ871" s="44">
        <f>T915-S915</f>
        <v>0.56362666699896957</v>
      </c>
      <c r="AK871" s="31"/>
      <c r="AL871" s="47">
        <f t="shared" si="219"/>
        <v>9.5660051998493034E-2</v>
      </c>
      <c r="AM871" s="47">
        <f t="shared" si="220"/>
        <v>0.10448187499968908</v>
      </c>
      <c r="AN871" s="47">
        <f t="shared" si="221"/>
        <v>0.11942072900092016</v>
      </c>
      <c r="AO871" s="47">
        <f t="shared" si="222"/>
        <v>0.12102942700039998</v>
      </c>
      <c r="AP871" s="47">
        <f t="shared" si="223"/>
        <v>0.11603078100052011</v>
      </c>
      <c r="AQ871" s="47">
        <f t="shared" si="224"/>
        <v>0.11670187500022022</v>
      </c>
      <c r="AR871" s="33"/>
      <c r="AS871" s="31"/>
      <c r="AT871" s="33"/>
      <c r="AU871" s="31"/>
      <c r="AV871" s="33"/>
      <c r="AW871" s="31"/>
      <c r="AX871" s="33"/>
      <c r="AY871" s="31"/>
      <c r="AZ871" s="33"/>
      <c r="BA871" s="31"/>
      <c r="BB871" s="33"/>
      <c r="BC871" s="31"/>
      <c r="BD871" s="33"/>
      <c r="BE871" s="31"/>
    </row>
    <row r="872" spans="1:57" x14ac:dyDescent="0.25">
      <c r="A872" s="8" t="s">
        <v>46</v>
      </c>
      <c r="B872">
        <v>6</v>
      </c>
      <c r="C872">
        <v>115</v>
      </c>
      <c r="D872" s="32">
        <v>0.73814614599905304</v>
      </c>
      <c r="E872" s="30">
        <v>0.85290400999838301</v>
      </c>
      <c r="F872" s="32">
        <v>1.0118229679992501</v>
      </c>
      <c r="G872" s="30">
        <v>1.10810020799908</v>
      </c>
      <c r="H872" s="32">
        <v>1.2607326559991601</v>
      </c>
      <c r="I872" s="30">
        <v>1.38058583299971</v>
      </c>
      <c r="J872" s="32">
        <v>1.56288051999945</v>
      </c>
      <c r="K872" s="30">
        <v>1.6713310409995701</v>
      </c>
      <c r="L872" s="32">
        <v>2.2352171349994001</v>
      </c>
      <c r="M872" s="30">
        <v>2.33418296799936</v>
      </c>
      <c r="N872" s="32">
        <v>2.5821536449984701</v>
      </c>
      <c r="O872" s="30">
        <v>2.7155791139994099</v>
      </c>
      <c r="P872" s="32"/>
      <c r="Q872" s="30"/>
      <c r="R872" s="32"/>
      <c r="S872" s="30"/>
      <c r="T872" s="32"/>
      <c r="U872" s="30"/>
      <c r="V872" s="32"/>
      <c r="W872" s="30"/>
      <c r="X872" s="32"/>
      <c r="Y872" s="30"/>
      <c r="Z872" s="32"/>
      <c r="AA872" s="30"/>
      <c r="AB872" s="32"/>
      <c r="AC872" s="30"/>
      <c r="AD872" s="37">
        <f t="shared" si="213"/>
        <v>1.9774329680003568</v>
      </c>
      <c r="AE872" s="44">
        <f t="shared" si="214"/>
        <v>0.15891895800086708</v>
      </c>
      <c r="AF872" s="44">
        <f t="shared" si="215"/>
        <v>0.15263244800008002</v>
      </c>
      <c r="AG872" s="44">
        <f t="shared" si="216"/>
        <v>0.18229468699973994</v>
      </c>
      <c r="AH872" s="44">
        <f t="shared" si="217"/>
        <v>0.56388609399983003</v>
      </c>
      <c r="AI872" s="44">
        <f t="shared" si="218"/>
        <v>0.24797067699911013</v>
      </c>
      <c r="AJ872" s="44">
        <f>T916-S916</f>
        <v>0.48462531299992007</v>
      </c>
      <c r="AK872" s="30"/>
      <c r="AL872" s="47">
        <f t="shared" si="219"/>
        <v>0.11475786399932997</v>
      </c>
      <c r="AM872" s="47">
        <f t="shared" si="220"/>
        <v>9.6277239999829956E-2</v>
      </c>
      <c r="AN872" s="47">
        <f t="shared" si="221"/>
        <v>0.11985317700054998</v>
      </c>
      <c r="AO872" s="47">
        <f t="shared" si="222"/>
        <v>0.10845052100012009</v>
      </c>
      <c r="AP872" s="47">
        <f t="shared" si="223"/>
        <v>9.8965832999959868E-2</v>
      </c>
      <c r="AQ872" s="47">
        <f t="shared" si="224"/>
        <v>0.13342546900093977</v>
      </c>
      <c r="AR872" s="32"/>
      <c r="AS872" s="30"/>
      <c r="AT872" s="32"/>
      <c r="AU872" s="30"/>
      <c r="AV872" s="32"/>
      <c r="AW872" s="30"/>
      <c r="AX872" s="32"/>
      <c r="AY872" s="30"/>
      <c r="AZ872" s="32"/>
      <c r="BA872" s="30"/>
      <c r="BB872" s="32"/>
      <c r="BC872" s="30"/>
      <c r="BD872" s="32"/>
      <c r="BE872" s="30"/>
    </row>
    <row r="873" spans="1:57" x14ac:dyDescent="0.25">
      <c r="A873" s="8" t="s">
        <v>46</v>
      </c>
      <c r="B873">
        <v>6</v>
      </c>
      <c r="C873">
        <v>116</v>
      </c>
      <c r="D873" s="33">
        <v>0.74670750000041097</v>
      </c>
      <c r="E873" s="31">
        <v>0.84767239500069902</v>
      </c>
      <c r="F873" s="33">
        <v>1.00562317700132</v>
      </c>
      <c r="G873" s="31">
        <v>1.0944595830005699</v>
      </c>
      <c r="H873" s="33">
        <v>1.2513571870003899</v>
      </c>
      <c r="I873" s="31">
        <v>1.38036807200114</v>
      </c>
      <c r="J873" s="33">
        <v>1.5450625510002201</v>
      </c>
      <c r="K873" s="31">
        <v>1.66353270800027</v>
      </c>
      <c r="L873" s="33">
        <v>2.0867134890013399</v>
      </c>
      <c r="M873" s="31">
        <v>2.17970234300082</v>
      </c>
      <c r="N873" s="33">
        <v>2.3945017180012602</v>
      </c>
      <c r="O873" s="31">
        <v>2.5382722910017002</v>
      </c>
      <c r="P873" s="33"/>
      <c r="Q873" s="31"/>
      <c r="R873" s="33"/>
      <c r="S873" s="31"/>
      <c r="T873" s="33"/>
      <c r="U873" s="31"/>
      <c r="V873" s="33"/>
      <c r="W873" s="31"/>
      <c r="X873" s="33"/>
      <c r="Y873" s="31"/>
      <c r="Z873" s="33"/>
      <c r="AA873" s="31"/>
      <c r="AB873" s="33"/>
      <c r="AC873" s="31"/>
      <c r="AD873" s="37">
        <f t="shared" si="213"/>
        <v>1.7915647910012891</v>
      </c>
      <c r="AE873" s="44">
        <f t="shared" si="214"/>
        <v>0.15795078200062096</v>
      </c>
      <c r="AF873" s="44">
        <f t="shared" si="215"/>
        <v>0.15689760399982</v>
      </c>
      <c r="AG873" s="44">
        <f t="shared" si="216"/>
        <v>0.16469447899908007</v>
      </c>
      <c r="AH873" s="44">
        <f t="shared" si="217"/>
        <v>0.42318078100106993</v>
      </c>
      <c r="AI873" s="44">
        <f t="shared" si="218"/>
        <v>0.21479937500044022</v>
      </c>
      <c r="AJ873" s="44">
        <f>T917-S917</f>
        <v>0.44573473899981009</v>
      </c>
      <c r="AK873" s="31"/>
      <c r="AL873" s="47">
        <f t="shared" si="219"/>
        <v>0.10096489500028805</v>
      </c>
      <c r="AM873" s="47">
        <f t="shared" si="220"/>
        <v>8.8836405999249912E-2</v>
      </c>
      <c r="AN873" s="47">
        <f t="shared" si="221"/>
        <v>0.12901088500075009</v>
      </c>
      <c r="AO873" s="47">
        <f t="shared" si="222"/>
        <v>0.11847015700004992</v>
      </c>
      <c r="AP873" s="47">
        <f t="shared" si="223"/>
        <v>9.2988853999480092E-2</v>
      </c>
      <c r="AQ873" s="47">
        <f t="shared" si="224"/>
        <v>0.14377057300043994</v>
      </c>
      <c r="AR873" s="33"/>
      <c r="AS873" s="31"/>
      <c r="AT873" s="33"/>
      <c r="AU873" s="31"/>
      <c r="AV873" s="33"/>
      <c r="AW873" s="31"/>
      <c r="AX873" s="33"/>
      <c r="AY873" s="31"/>
      <c r="AZ873" s="33"/>
      <c r="BA873" s="31"/>
      <c r="BB873" s="33"/>
      <c r="BC873" s="31"/>
      <c r="BD873" s="33"/>
      <c r="BE873" s="31"/>
    </row>
    <row r="874" spans="1:57" x14ac:dyDescent="0.25">
      <c r="A874" s="8" t="s">
        <v>46</v>
      </c>
      <c r="B874">
        <v>6</v>
      </c>
      <c r="C874">
        <v>117</v>
      </c>
      <c r="D874" s="32">
        <v>0.743537813001239</v>
      </c>
      <c r="E874" s="30">
        <v>0.85259864600084201</v>
      </c>
      <c r="F874" s="32">
        <v>1.0128718750001999</v>
      </c>
      <c r="G874" s="30">
        <v>1.114211823</v>
      </c>
      <c r="H874" s="32">
        <v>1.29156651000084</v>
      </c>
      <c r="I874" s="30">
        <v>1.4009852600010999</v>
      </c>
      <c r="J874" s="32">
        <v>1.59628171900112</v>
      </c>
      <c r="K874" s="30">
        <v>1.70983359400088</v>
      </c>
      <c r="L874" s="32">
        <v>2.1544934890007399</v>
      </c>
      <c r="M874" s="30">
        <v>2.26433791599993</v>
      </c>
      <c r="N874" s="32">
        <v>2.54049296800076</v>
      </c>
      <c r="O874" s="30">
        <v>2.6430830200006299</v>
      </c>
      <c r="P874" s="32"/>
      <c r="Q874" s="30"/>
      <c r="R874" s="32"/>
      <c r="S874" s="30"/>
      <c r="T874" s="32"/>
      <c r="U874" s="30"/>
      <c r="V874" s="32"/>
      <c r="W874" s="30"/>
      <c r="X874" s="32"/>
      <c r="Y874" s="30"/>
      <c r="Z874" s="32"/>
      <c r="AA874" s="30"/>
      <c r="AB874" s="32"/>
      <c r="AC874" s="30"/>
      <c r="AD874" s="37">
        <f t="shared" si="213"/>
        <v>1.8995452069993908</v>
      </c>
      <c r="AE874" s="44">
        <f t="shared" si="214"/>
        <v>0.16027322899935792</v>
      </c>
      <c r="AF874" s="44">
        <f t="shared" si="215"/>
        <v>0.17735468700084001</v>
      </c>
      <c r="AG874" s="44">
        <f t="shared" si="216"/>
        <v>0.19529645900002013</v>
      </c>
      <c r="AH874" s="44">
        <f t="shared" si="217"/>
        <v>0.44465989499985992</v>
      </c>
      <c r="AI874" s="44">
        <f t="shared" si="218"/>
        <v>0.27615505200083001</v>
      </c>
      <c r="AJ874" s="44">
        <f>T918-S918</f>
        <v>0.59585416600019769</v>
      </c>
      <c r="AK874" s="30"/>
      <c r="AL874" s="47">
        <f t="shared" si="219"/>
        <v>0.10906083299960301</v>
      </c>
      <c r="AM874" s="47">
        <f t="shared" si="220"/>
        <v>0.10133994799980006</v>
      </c>
      <c r="AN874" s="47">
        <f t="shared" si="221"/>
        <v>0.10941875000025991</v>
      </c>
      <c r="AO874" s="47">
        <f t="shared" si="222"/>
        <v>0.11355187499975994</v>
      </c>
      <c r="AP874" s="47">
        <f t="shared" si="223"/>
        <v>0.10984442699919006</v>
      </c>
      <c r="AQ874" s="47">
        <f t="shared" si="224"/>
        <v>0.10259005199986992</v>
      </c>
      <c r="AR874" s="32"/>
      <c r="AS874" s="30"/>
      <c r="AT874" s="32"/>
      <c r="AU874" s="30"/>
      <c r="AV874" s="32"/>
      <c r="AW874" s="30"/>
      <c r="AX874" s="32"/>
      <c r="AY874" s="30"/>
      <c r="AZ874" s="32"/>
      <c r="BA874" s="30"/>
      <c r="BB874" s="32"/>
      <c r="BC874" s="30"/>
      <c r="BD874" s="32"/>
      <c r="BE874" s="30"/>
    </row>
    <row r="875" spans="1:57" x14ac:dyDescent="0.25">
      <c r="A875" s="8" t="s">
        <v>46</v>
      </c>
      <c r="B875">
        <v>6</v>
      </c>
      <c r="C875">
        <v>118</v>
      </c>
      <c r="D875" s="33">
        <v>0.65578062499844203</v>
      </c>
      <c r="E875" s="31">
        <v>0.74871937499847196</v>
      </c>
      <c r="F875" s="33">
        <v>0.901327551999202</v>
      </c>
      <c r="G875" s="31">
        <v>0.99818828099887402</v>
      </c>
      <c r="H875" s="33">
        <v>1.1589057809997001</v>
      </c>
      <c r="I875" s="31">
        <v>1.2552901039998601</v>
      </c>
      <c r="J875" s="33">
        <v>1.4306292179990101</v>
      </c>
      <c r="K875" s="31">
        <v>1.5590528639986501</v>
      </c>
      <c r="L875" s="33">
        <v>2.00389426999936</v>
      </c>
      <c r="M875" s="31">
        <v>2.14252307199967</v>
      </c>
      <c r="N875" s="33">
        <v>2.35824525999851</v>
      </c>
      <c r="O875" s="31">
        <v>2.4663391139984001</v>
      </c>
      <c r="P875" s="33"/>
      <c r="Q875" s="31"/>
      <c r="R875" s="33"/>
      <c r="S875" s="31"/>
      <c r="T875" s="33"/>
      <c r="U875" s="31"/>
      <c r="V875" s="33"/>
      <c r="W875" s="31"/>
      <c r="X875" s="33"/>
      <c r="Y875" s="31"/>
      <c r="Z875" s="33"/>
      <c r="AA875" s="31"/>
      <c r="AB875" s="33"/>
      <c r="AC875" s="31"/>
      <c r="AD875" s="37">
        <f t="shared" si="213"/>
        <v>1.8105584889999582</v>
      </c>
      <c r="AE875" s="44">
        <f t="shared" si="214"/>
        <v>0.15260817700073004</v>
      </c>
      <c r="AF875" s="44">
        <f t="shared" si="215"/>
        <v>0.16071750000082607</v>
      </c>
      <c r="AG875" s="44">
        <f t="shared" si="216"/>
        <v>0.17533911399915003</v>
      </c>
      <c r="AH875" s="44">
        <f t="shared" si="217"/>
        <v>0.44484140600070998</v>
      </c>
      <c r="AI875" s="44">
        <f t="shared" si="218"/>
        <v>0.21572218799884002</v>
      </c>
      <c r="AJ875" s="44">
        <f>T919-S919</f>
        <v>0.42389750000074988</v>
      </c>
      <c r="AK875" s="31"/>
      <c r="AL875" s="47">
        <f t="shared" si="219"/>
        <v>9.2938750000029935E-2</v>
      </c>
      <c r="AM875" s="47">
        <f t="shared" si="220"/>
        <v>9.6860728999672019E-2</v>
      </c>
      <c r="AN875" s="47">
        <f t="shared" si="221"/>
        <v>9.6384323000159977E-2</v>
      </c>
      <c r="AO875" s="47">
        <f t="shared" si="222"/>
        <v>0.12842364599963996</v>
      </c>
      <c r="AP875" s="47">
        <f t="shared" si="223"/>
        <v>0.13862880200030991</v>
      </c>
      <c r="AQ875" s="47">
        <f t="shared" si="224"/>
        <v>0.10809385399989013</v>
      </c>
      <c r="AR875" s="33"/>
      <c r="AS875" s="31"/>
      <c r="AT875" s="33"/>
      <c r="AU875" s="31"/>
      <c r="AV875" s="33"/>
      <c r="AW875" s="31"/>
      <c r="AX875" s="33"/>
      <c r="AY875" s="31"/>
      <c r="AZ875" s="33"/>
      <c r="BA875" s="31"/>
      <c r="BB875" s="33"/>
      <c r="BC875" s="31"/>
      <c r="BD875" s="33"/>
      <c r="BE875" s="31"/>
    </row>
    <row r="876" spans="1:57" x14ac:dyDescent="0.25">
      <c r="A876" s="8" t="s">
        <v>46</v>
      </c>
      <c r="B876">
        <v>6</v>
      </c>
      <c r="C876">
        <v>119</v>
      </c>
      <c r="D876" s="32">
        <v>0.66395312399981699</v>
      </c>
      <c r="E876" s="30">
        <v>0.77229463500043405</v>
      </c>
      <c r="F876" s="32">
        <v>0.93904364499940096</v>
      </c>
      <c r="G876" s="30">
        <v>1.06286635300057</v>
      </c>
      <c r="H876" s="32">
        <v>1.2616126550001301</v>
      </c>
      <c r="I876" s="30">
        <v>1.37262723899948</v>
      </c>
      <c r="J876" s="32">
        <v>1.5631498950006</v>
      </c>
      <c r="K876" s="30">
        <v>1.69835994700042</v>
      </c>
      <c r="L876" s="32">
        <v>2.0084301030001299</v>
      </c>
      <c r="M876" s="30">
        <v>2.14229635300034</v>
      </c>
      <c r="N876" s="32">
        <v>2.3144148949995702</v>
      </c>
      <c r="O876" s="30">
        <v>2.4579383840009501</v>
      </c>
      <c r="P876" s="32"/>
      <c r="Q876" s="30"/>
      <c r="R876" s="32"/>
      <c r="S876" s="30"/>
      <c r="T876" s="32"/>
      <c r="U876" s="30"/>
      <c r="V876" s="32"/>
      <c r="W876" s="30"/>
      <c r="X876" s="32"/>
      <c r="Y876" s="30"/>
      <c r="Z876" s="32"/>
      <c r="AA876" s="30"/>
      <c r="AB876" s="32"/>
      <c r="AC876" s="30"/>
      <c r="AD876" s="37">
        <f t="shared" si="213"/>
        <v>1.7939852600011332</v>
      </c>
      <c r="AE876" s="44">
        <f t="shared" si="214"/>
        <v>0.16674900999896691</v>
      </c>
      <c r="AF876" s="44">
        <f t="shared" si="215"/>
        <v>0.19874630199956012</v>
      </c>
      <c r="AG876" s="44">
        <f t="shared" si="216"/>
        <v>0.19052265600111995</v>
      </c>
      <c r="AH876" s="44">
        <f t="shared" si="217"/>
        <v>0.31007015599970988</v>
      </c>
      <c r="AI876" s="44">
        <f t="shared" si="218"/>
        <v>0.17211854199923016</v>
      </c>
      <c r="AJ876" s="44">
        <f>T920-S920</f>
        <v>0.53579791699849011</v>
      </c>
      <c r="AK876" s="30"/>
      <c r="AL876" s="47">
        <f t="shared" si="219"/>
        <v>0.10834151100061706</v>
      </c>
      <c r="AM876" s="47">
        <f t="shared" si="220"/>
        <v>0.12382270800116901</v>
      </c>
      <c r="AN876" s="47">
        <f t="shared" si="221"/>
        <v>0.11101458399934994</v>
      </c>
      <c r="AO876" s="47">
        <f t="shared" si="222"/>
        <v>0.13521005199982006</v>
      </c>
      <c r="AP876" s="47">
        <f t="shared" si="223"/>
        <v>0.13386625000021013</v>
      </c>
      <c r="AQ876" s="47">
        <f t="shared" si="224"/>
        <v>0.1435234890013799</v>
      </c>
      <c r="AR876" s="32"/>
      <c r="AS876" s="30"/>
      <c r="AT876" s="32"/>
      <c r="AU876" s="30"/>
      <c r="AV876" s="32"/>
      <c r="AW876" s="30"/>
      <c r="AX876" s="32"/>
      <c r="AY876" s="30"/>
      <c r="AZ876" s="32"/>
      <c r="BA876" s="30"/>
      <c r="BB876" s="32"/>
      <c r="BC876" s="30"/>
      <c r="BD876" s="32"/>
      <c r="BE876" s="30"/>
    </row>
    <row r="877" spans="1:57" x14ac:dyDescent="0.25">
      <c r="A877" s="8" t="s">
        <v>46</v>
      </c>
      <c r="B877">
        <v>6</v>
      </c>
      <c r="C877">
        <v>120</v>
      </c>
      <c r="D877" s="33">
        <v>0.74585067699990704</v>
      </c>
      <c r="E877" s="31">
        <v>0.83179500000005602</v>
      </c>
      <c r="F877" s="33">
        <v>0.981429062001552</v>
      </c>
      <c r="G877" s="31">
        <v>1.0956477600011501</v>
      </c>
      <c r="H877" s="33">
        <v>1.2649581770001499</v>
      </c>
      <c r="I877" s="31">
        <v>1.3934113020004499</v>
      </c>
      <c r="J877" s="33">
        <v>1.5789800510010501</v>
      </c>
      <c r="K877" s="31">
        <v>1.6986742180015399</v>
      </c>
      <c r="L877" s="33">
        <v>2.0703090620008799</v>
      </c>
      <c r="M877" s="31">
        <v>2.17705713500072</v>
      </c>
      <c r="N877" s="33">
        <v>2.37792583200098</v>
      </c>
      <c r="O877" s="31">
        <v>2.4912989570002502</v>
      </c>
      <c r="P877" s="33"/>
      <c r="Q877" s="31"/>
      <c r="R877" s="33"/>
      <c r="S877" s="31"/>
      <c r="T877" s="33"/>
      <c r="U877" s="31"/>
      <c r="V877" s="33"/>
      <c r="W877" s="31"/>
      <c r="X877" s="33"/>
      <c r="Y877" s="31"/>
      <c r="Z877" s="33"/>
      <c r="AA877" s="31"/>
      <c r="AB877" s="33"/>
      <c r="AC877" s="31"/>
      <c r="AD877" s="37">
        <f t="shared" si="213"/>
        <v>1.745448280000343</v>
      </c>
      <c r="AE877" s="44">
        <f t="shared" si="214"/>
        <v>0.14963406200149598</v>
      </c>
      <c r="AF877" s="44">
        <f t="shared" si="215"/>
        <v>0.16931041699899985</v>
      </c>
      <c r="AG877" s="44">
        <f t="shared" si="216"/>
        <v>0.18556874900060016</v>
      </c>
      <c r="AH877" s="44">
        <f t="shared" si="217"/>
        <v>0.37163484399933999</v>
      </c>
      <c r="AI877" s="44">
        <f t="shared" si="218"/>
        <v>0.20086869700026</v>
      </c>
      <c r="AJ877" s="44">
        <f>T921-S921</f>
        <v>0.50775406199864026</v>
      </c>
      <c r="AK877" s="31"/>
      <c r="AL877" s="47">
        <f t="shared" si="219"/>
        <v>8.5944323000148981E-2</v>
      </c>
      <c r="AM877" s="47">
        <f t="shared" si="220"/>
        <v>0.11421869799959805</v>
      </c>
      <c r="AN877" s="47">
        <f t="shared" si="221"/>
        <v>0.12845312500030004</v>
      </c>
      <c r="AO877" s="47">
        <f t="shared" si="222"/>
        <v>0.11969416700048985</v>
      </c>
      <c r="AP877" s="47">
        <f t="shared" si="223"/>
        <v>0.10674807299984002</v>
      </c>
      <c r="AQ877" s="47">
        <f t="shared" si="224"/>
        <v>0.11337312499927021</v>
      </c>
      <c r="AR877" s="33"/>
      <c r="AS877" s="31"/>
      <c r="AT877" s="33"/>
      <c r="AU877" s="31"/>
      <c r="AV877" s="33"/>
      <c r="AW877" s="31"/>
      <c r="AX877" s="33"/>
      <c r="AY877" s="31"/>
      <c r="AZ877" s="33"/>
      <c r="BA877" s="31"/>
      <c r="BB877" s="33"/>
      <c r="BC877" s="31"/>
      <c r="BD877" s="33"/>
      <c r="BE877" s="31"/>
    </row>
    <row r="878" spans="1:57" x14ac:dyDescent="0.25">
      <c r="A878" s="8" t="s">
        <v>46</v>
      </c>
      <c r="B878">
        <v>6</v>
      </c>
      <c r="C878">
        <v>121</v>
      </c>
      <c r="D878" s="32">
        <v>0.68198963500071796</v>
      </c>
      <c r="E878" s="30">
        <v>0.80029869700047096</v>
      </c>
      <c r="F878" s="32">
        <v>0.98721067599944901</v>
      </c>
      <c r="G878" s="30">
        <v>1.0885916660008601</v>
      </c>
      <c r="H878" s="32">
        <v>1.2489872389996799</v>
      </c>
      <c r="I878" s="30">
        <v>1.36710432200015</v>
      </c>
      <c r="J878" s="32">
        <v>1.53828020699984</v>
      </c>
      <c r="K878" s="30">
        <v>1.66417234300024</v>
      </c>
      <c r="L878" s="32">
        <v>2.0559920819996398</v>
      </c>
      <c r="M878" s="30">
        <v>2.1703223420008699</v>
      </c>
      <c r="N878" s="32">
        <v>2.3853633319995402</v>
      </c>
      <c r="O878" s="30">
        <v>2.4899021860001</v>
      </c>
      <c r="P878" s="32"/>
      <c r="Q878" s="30"/>
      <c r="R878" s="32"/>
      <c r="S878" s="30"/>
      <c r="T878" s="32"/>
      <c r="U878" s="30"/>
      <c r="V878" s="32"/>
      <c r="W878" s="30"/>
      <c r="X878" s="32"/>
      <c r="Y878" s="30"/>
      <c r="Z878" s="32"/>
      <c r="AA878" s="30"/>
      <c r="AB878" s="32"/>
      <c r="AC878" s="30"/>
      <c r="AD878" s="37">
        <f t="shared" si="213"/>
        <v>1.8079125509993821</v>
      </c>
      <c r="AE878" s="44">
        <f t="shared" si="214"/>
        <v>0.18691197899897805</v>
      </c>
      <c r="AF878" s="44">
        <f t="shared" si="215"/>
        <v>0.16039557299881979</v>
      </c>
      <c r="AG878" s="44">
        <f t="shared" si="216"/>
        <v>0.17117588499969005</v>
      </c>
      <c r="AH878" s="44">
        <f t="shared" si="217"/>
        <v>0.39181973899939981</v>
      </c>
      <c r="AI878" s="44">
        <f t="shared" si="218"/>
        <v>0.21504098999867027</v>
      </c>
      <c r="AJ878" s="44">
        <f>T922-S922</f>
        <v>0.56326052099940016</v>
      </c>
      <c r="AK878" s="30"/>
      <c r="AL878" s="47">
        <f t="shared" si="219"/>
        <v>0.118309061999753</v>
      </c>
      <c r="AM878" s="47">
        <f t="shared" si="220"/>
        <v>0.1013809900014111</v>
      </c>
      <c r="AN878" s="47">
        <f t="shared" si="221"/>
        <v>0.11811708300047008</v>
      </c>
      <c r="AO878" s="47">
        <f t="shared" si="222"/>
        <v>0.12589213600039995</v>
      </c>
      <c r="AP878" s="47">
        <f t="shared" si="223"/>
        <v>0.11433026000123014</v>
      </c>
      <c r="AQ878" s="47">
        <f t="shared" si="224"/>
        <v>0.10453885400055984</v>
      </c>
      <c r="AR878" s="32"/>
      <c r="AS878" s="30"/>
      <c r="AT878" s="32"/>
      <c r="AU878" s="30"/>
      <c r="AV878" s="32"/>
      <c r="AW878" s="30"/>
      <c r="AX878" s="32"/>
      <c r="AY878" s="30"/>
      <c r="AZ878" s="32"/>
      <c r="BA878" s="30"/>
      <c r="BB878" s="32"/>
      <c r="BC878" s="30"/>
      <c r="BD878" s="32"/>
      <c r="BE878" s="30"/>
    </row>
    <row r="879" spans="1:57" s="2" customFormat="1" x14ac:dyDescent="0.25">
      <c r="A879" s="10" t="s">
        <v>46</v>
      </c>
      <c r="B879" s="2">
        <v>6</v>
      </c>
      <c r="C879" s="2">
        <v>122</v>
      </c>
      <c r="D879" s="33">
        <v>0.561489739000535</v>
      </c>
      <c r="E879" s="31">
        <v>0.65677229100037904</v>
      </c>
      <c r="F879" s="33">
        <v>0.85686802000054696</v>
      </c>
      <c r="G879" s="31">
        <v>0.96357182199972102</v>
      </c>
      <c r="H879" s="33">
        <v>1.2408385409999001</v>
      </c>
      <c r="I879" s="31">
        <v>1.3421415100001399</v>
      </c>
      <c r="J879" s="33">
        <v>1.5962982279997899</v>
      </c>
      <c r="K879" s="31">
        <v>1.73267927000051</v>
      </c>
      <c r="L879" s="33">
        <v>2.1776917179995499</v>
      </c>
      <c r="M879" s="31">
        <v>2.3031305200001899</v>
      </c>
      <c r="N879" s="33">
        <v>2.4972626029993901</v>
      </c>
      <c r="O879" s="31">
        <v>2.6264538010000198</v>
      </c>
      <c r="P879" s="33"/>
      <c r="Q879" s="31"/>
      <c r="R879" s="33"/>
      <c r="S879" s="31"/>
      <c r="T879" s="33"/>
      <c r="U879" s="31"/>
      <c r="V879" s="33"/>
      <c r="W879" s="31"/>
      <c r="X879" s="33"/>
      <c r="Y879" s="31"/>
      <c r="Z879" s="33"/>
      <c r="AA879" s="31"/>
      <c r="AB879" s="33"/>
      <c r="AC879" s="31"/>
      <c r="AD879" s="37">
        <f t="shared" si="213"/>
        <v>2.0649640619994849</v>
      </c>
      <c r="AE879" s="44">
        <f t="shared" si="214"/>
        <v>0.20009572900016792</v>
      </c>
      <c r="AF879" s="44">
        <f t="shared" si="215"/>
        <v>0.27726671900017907</v>
      </c>
      <c r="AG879" s="44">
        <f t="shared" si="216"/>
        <v>0.25415671799965001</v>
      </c>
      <c r="AH879" s="44">
        <f t="shared" si="217"/>
        <v>0.44501244799903983</v>
      </c>
      <c r="AI879" s="44">
        <f t="shared" si="218"/>
        <v>0.19413208299920015</v>
      </c>
      <c r="AJ879" s="44">
        <f>R893-Q893</f>
        <v>0.19891536500109908</v>
      </c>
      <c r="AK879" s="31"/>
      <c r="AL879" s="47">
        <f t="shared" si="219"/>
        <v>9.5282551999844034E-2</v>
      </c>
      <c r="AM879" s="47">
        <f t="shared" si="220"/>
        <v>0.10670380199917406</v>
      </c>
      <c r="AN879" s="47">
        <f t="shared" si="221"/>
        <v>0.10130296900023983</v>
      </c>
      <c r="AO879" s="47">
        <f t="shared" si="222"/>
        <v>0.1363810420007201</v>
      </c>
      <c r="AP879" s="47">
        <f t="shared" si="223"/>
        <v>0.12543880200064006</v>
      </c>
      <c r="AQ879" s="47">
        <f t="shared" si="224"/>
        <v>0.12919119800062973</v>
      </c>
      <c r="AR879" s="33"/>
      <c r="AS879" s="31"/>
      <c r="AT879" s="33"/>
      <c r="AU879" s="31"/>
      <c r="AV879" s="33"/>
      <c r="AW879" s="31"/>
      <c r="AX879" s="33"/>
      <c r="AY879" s="31"/>
      <c r="AZ879" s="33"/>
      <c r="BA879" s="31"/>
      <c r="BB879" s="33"/>
      <c r="BC879" s="31"/>
      <c r="BD879" s="33"/>
      <c r="BE879" s="31"/>
    </row>
    <row r="880" spans="1:57" s="2" customFormat="1" x14ac:dyDescent="0.25">
      <c r="A880" s="10" t="s">
        <v>46</v>
      </c>
      <c r="B880" s="2">
        <v>6</v>
      </c>
      <c r="C880" s="2">
        <v>123</v>
      </c>
      <c r="D880" s="32">
        <v>0.88243072900149799</v>
      </c>
      <c r="E880" s="30">
        <v>1.00445994800065</v>
      </c>
      <c r="F880" s="32">
        <v>1.20034187500095</v>
      </c>
      <c r="G880" s="30">
        <v>1.31399171800148</v>
      </c>
      <c r="H880" s="32">
        <v>1.484676510001</v>
      </c>
      <c r="I880" s="30">
        <v>1.6124840620013801</v>
      </c>
      <c r="J880" s="32">
        <v>1.7932939580005001</v>
      </c>
      <c r="K880" s="30">
        <v>1.9308730200009401</v>
      </c>
      <c r="L880" s="32">
        <v>2.32117593700058</v>
      </c>
      <c r="M880" s="30">
        <v>2.4325714050009899</v>
      </c>
      <c r="N880" s="32">
        <v>2.7416997910004199</v>
      </c>
      <c r="O880" s="30">
        <v>2.85088244700091</v>
      </c>
      <c r="P880" s="32"/>
      <c r="Q880" s="30"/>
      <c r="R880" s="32"/>
      <c r="S880" s="30"/>
      <c r="T880" s="32"/>
      <c r="U880" s="30"/>
      <c r="V880" s="32"/>
      <c r="W880" s="30"/>
      <c r="X880" s="32"/>
      <c r="Y880" s="30"/>
      <c r="Z880" s="32"/>
      <c r="AA880" s="30"/>
      <c r="AB880" s="32"/>
      <c r="AC880" s="30"/>
      <c r="AD880" s="37">
        <f t="shared" si="213"/>
        <v>1.9684517179994119</v>
      </c>
      <c r="AE880" s="44">
        <f t="shared" si="214"/>
        <v>0.19588192700030005</v>
      </c>
      <c r="AF880" s="44">
        <f t="shared" si="215"/>
        <v>0.17068479199952002</v>
      </c>
      <c r="AG880" s="44">
        <f t="shared" si="216"/>
        <v>0.18080989599912001</v>
      </c>
      <c r="AH880" s="44">
        <f t="shared" si="217"/>
        <v>0.39030291699963993</v>
      </c>
      <c r="AI880" s="44">
        <f t="shared" si="218"/>
        <v>0.30912838599943004</v>
      </c>
      <c r="AJ880" s="44">
        <f>R894-Q894</f>
        <v>0.25171635400148062</v>
      </c>
      <c r="AK880" s="30"/>
      <c r="AL880" s="47">
        <f t="shared" si="219"/>
        <v>0.12202921899915198</v>
      </c>
      <c r="AM880" s="47">
        <f t="shared" si="220"/>
        <v>0.11364984300052994</v>
      </c>
      <c r="AN880" s="47">
        <f t="shared" si="221"/>
        <v>0.12780755200038008</v>
      </c>
      <c r="AO880" s="47">
        <f t="shared" si="222"/>
        <v>0.13757906200044001</v>
      </c>
      <c r="AP880" s="47">
        <f t="shared" si="223"/>
        <v>0.11139546800040989</v>
      </c>
      <c r="AQ880" s="47">
        <f t="shared" si="224"/>
        <v>0.10918265600049004</v>
      </c>
      <c r="AR880" s="32"/>
      <c r="AS880" s="30"/>
      <c r="AT880" s="32"/>
      <c r="AU880" s="30"/>
      <c r="AV880" s="32"/>
      <c r="AW880" s="30"/>
      <c r="AX880" s="32"/>
      <c r="AY880" s="30"/>
      <c r="AZ880" s="32"/>
      <c r="BA880" s="30"/>
      <c r="BB880" s="32"/>
      <c r="BC880" s="30"/>
      <c r="BD880" s="32"/>
      <c r="BE880" s="30"/>
    </row>
    <row r="881" spans="1:57" s="2" customFormat="1" x14ac:dyDescent="0.25">
      <c r="A881" s="10" t="s">
        <v>46</v>
      </c>
      <c r="B881" s="2">
        <v>6</v>
      </c>
      <c r="C881" s="2">
        <v>124</v>
      </c>
      <c r="D881" s="33">
        <v>0.75918041600016295</v>
      </c>
      <c r="E881" s="31">
        <v>0.86276062400065701</v>
      </c>
      <c r="F881" s="33">
        <v>1.0794921870001399</v>
      </c>
      <c r="G881" s="31">
        <v>1.19863343699944</v>
      </c>
      <c r="H881" s="33">
        <v>1.41509812399999</v>
      </c>
      <c r="I881" s="31">
        <v>1.54647223900065</v>
      </c>
      <c r="J881" s="33">
        <v>1.8198809890000101</v>
      </c>
      <c r="K881" s="31">
        <v>1.9515562489996201</v>
      </c>
      <c r="L881" s="33">
        <v>2.4190133840002002</v>
      </c>
      <c r="M881" s="31">
        <v>2.5362108320005001</v>
      </c>
      <c r="N881" s="33">
        <v>2.8123920300004102</v>
      </c>
      <c r="O881" s="31">
        <v>2.9315517689992698</v>
      </c>
      <c r="P881" s="33"/>
      <c r="Q881" s="31"/>
      <c r="R881" s="33"/>
      <c r="S881" s="31"/>
      <c r="T881" s="33"/>
      <c r="U881" s="31"/>
      <c r="V881" s="33"/>
      <c r="W881" s="31"/>
      <c r="X881" s="33"/>
      <c r="Y881" s="31"/>
      <c r="Z881" s="33"/>
      <c r="AA881" s="31"/>
      <c r="AB881" s="33"/>
      <c r="AC881" s="31"/>
      <c r="AD881" s="37">
        <f t="shared" si="213"/>
        <v>2.1723713529991069</v>
      </c>
      <c r="AE881" s="44">
        <f t="shared" si="214"/>
        <v>0.21673156299948293</v>
      </c>
      <c r="AF881" s="44">
        <f t="shared" si="215"/>
        <v>0.21646468700054999</v>
      </c>
      <c r="AG881" s="44">
        <f t="shared" si="216"/>
        <v>0.27340874999936005</v>
      </c>
      <c r="AH881" s="44">
        <f t="shared" si="217"/>
        <v>0.46745713500058006</v>
      </c>
      <c r="AI881" s="44">
        <f t="shared" si="218"/>
        <v>0.27618119799991003</v>
      </c>
      <c r="AJ881" s="44">
        <f>R895-Q895</f>
        <v>0.27562677000059965</v>
      </c>
      <c r="AK881" s="31"/>
      <c r="AL881" s="47">
        <f t="shared" si="219"/>
        <v>0.10358020800049406</v>
      </c>
      <c r="AM881" s="47">
        <f t="shared" si="220"/>
        <v>0.11914124999930009</v>
      </c>
      <c r="AN881" s="47">
        <f t="shared" si="221"/>
        <v>0.13137411500065999</v>
      </c>
      <c r="AO881" s="47">
        <f t="shared" si="222"/>
        <v>0.13167525999961005</v>
      </c>
      <c r="AP881" s="47">
        <f t="shared" si="223"/>
        <v>0.11719744800029996</v>
      </c>
      <c r="AQ881" s="47">
        <f t="shared" si="224"/>
        <v>0.11915973899885968</v>
      </c>
      <c r="AR881" s="33"/>
      <c r="AS881" s="31"/>
      <c r="AT881" s="33"/>
      <c r="AU881" s="31"/>
      <c r="AV881" s="33"/>
      <c r="AW881" s="31"/>
      <c r="AX881" s="33"/>
      <c r="AY881" s="31"/>
      <c r="AZ881" s="33"/>
      <c r="BA881" s="31"/>
      <c r="BB881" s="33"/>
      <c r="BC881" s="31"/>
      <c r="BD881" s="33"/>
      <c r="BE881" s="31"/>
    </row>
    <row r="882" spans="1:57" s="2" customFormat="1" x14ac:dyDescent="0.25">
      <c r="A882" s="10" t="s">
        <v>46</v>
      </c>
      <c r="B882" s="2">
        <v>6</v>
      </c>
      <c r="C882" s="2">
        <v>125</v>
      </c>
      <c r="D882" s="32">
        <v>0.77984786399974804</v>
      </c>
      <c r="E882" s="30">
        <v>0.882149375000153</v>
      </c>
      <c r="F882" s="32">
        <v>1.10264921799898</v>
      </c>
      <c r="G882" s="30">
        <v>1.2268961979989399</v>
      </c>
      <c r="H882" s="32">
        <v>1.4494886449992901</v>
      </c>
      <c r="I882" s="30">
        <v>1.5667220310006</v>
      </c>
      <c r="J882" s="32">
        <v>1.7580785930003899</v>
      </c>
      <c r="K882" s="30">
        <v>1.89307223899959</v>
      </c>
      <c r="L882" s="32">
        <v>2.3752432279998099</v>
      </c>
      <c r="M882" s="30">
        <v>2.4987586970000799</v>
      </c>
      <c r="N882" s="32">
        <v>2.8049888530003901</v>
      </c>
      <c r="O882" s="30">
        <v>2.9153187489991899</v>
      </c>
      <c r="P882" s="32"/>
      <c r="Q882" s="30"/>
      <c r="R882" s="32"/>
      <c r="S882" s="30"/>
      <c r="T882" s="32"/>
      <c r="U882" s="30"/>
      <c r="V882" s="32"/>
      <c r="W882" s="30"/>
      <c r="X882" s="32"/>
      <c r="Y882" s="30"/>
      <c r="Z882" s="32"/>
      <c r="AA882" s="30"/>
      <c r="AB882" s="32"/>
      <c r="AC882" s="30"/>
      <c r="AD882" s="37">
        <f t="shared" si="213"/>
        <v>2.1354708849994419</v>
      </c>
      <c r="AE882" s="44">
        <f t="shared" si="214"/>
        <v>0.22049984299882697</v>
      </c>
      <c r="AF882" s="44">
        <f t="shared" si="215"/>
        <v>0.22259244700035019</v>
      </c>
      <c r="AG882" s="44">
        <f t="shared" si="216"/>
        <v>0.1913565619997899</v>
      </c>
      <c r="AH882" s="44">
        <f t="shared" si="217"/>
        <v>0.48217098900021993</v>
      </c>
      <c r="AI882" s="44">
        <f t="shared" si="218"/>
        <v>0.30623015600031023</v>
      </c>
      <c r="AJ882" s="44">
        <f>R896-Q896</f>
        <v>0.21360484300021021</v>
      </c>
      <c r="AK882" s="30"/>
      <c r="AL882" s="47">
        <f t="shared" si="219"/>
        <v>0.10230151100040497</v>
      </c>
      <c r="AM882" s="47">
        <f t="shared" si="220"/>
        <v>0.12424697999995993</v>
      </c>
      <c r="AN882" s="47">
        <f t="shared" si="221"/>
        <v>0.11723338600130995</v>
      </c>
      <c r="AO882" s="47">
        <f t="shared" si="222"/>
        <v>0.13499364599920005</v>
      </c>
      <c r="AP882" s="47">
        <f t="shared" si="223"/>
        <v>0.12351546900027</v>
      </c>
      <c r="AQ882" s="47">
        <f t="shared" si="224"/>
        <v>0.11032989599879972</v>
      </c>
      <c r="AR882" s="32"/>
      <c r="AS882" s="30"/>
      <c r="AT882" s="32"/>
      <c r="AU882" s="30"/>
      <c r="AV882" s="32"/>
      <c r="AW882" s="30"/>
      <c r="AX882" s="32"/>
      <c r="AY882" s="30"/>
      <c r="AZ882" s="32"/>
      <c r="BA882" s="30"/>
      <c r="BB882" s="32"/>
      <c r="BC882" s="30"/>
      <c r="BD882" s="32"/>
      <c r="BE882" s="30"/>
    </row>
    <row r="883" spans="1:57" s="2" customFormat="1" x14ac:dyDescent="0.25">
      <c r="A883" s="10" t="s">
        <v>46</v>
      </c>
      <c r="B883" s="2">
        <v>6</v>
      </c>
      <c r="C883" s="2">
        <v>126</v>
      </c>
      <c r="D883" s="33">
        <v>0.70910588500009897</v>
      </c>
      <c r="E883" s="31">
        <v>0.84758885399969497</v>
      </c>
      <c r="F883" s="33">
        <v>1.0348888019998399</v>
      </c>
      <c r="G883" s="31">
        <v>1.1581741659992899</v>
      </c>
      <c r="H883" s="33">
        <v>1.33495682200009</v>
      </c>
      <c r="I883" s="31">
        <v>1.4689780720000201</v>
      </c>
      <c r="J883" s="33">
        <v>1.66523468699961</v>
      </c>
      <c r="K883" s="31">
        <v>1.7968110929996299</v>
      </c>
      <c r="L883" s="33">
        <v>2.2241365099998802</v>
      </c>
      <c r="M883" s="31">
        <v>2.3302758319987298</v>
      </c>
      <c r="N883" s="33">
        <v>2.5518550509987099</v>
      </c>
      <c r="O883" s="31">
        <v>2.6896499989998102</v>
      </c>
      <c r="P883" s="33"/>
      <c r="Q883" s="31"/>
      <c r="R883" s="33"/>
      <c r="S883" s="31"/>
      <c r="T883" s="33"/>
      <c r="U883" s="31"/>
      <c r="V883" s="33"/>
      <c r="W883" s="31"/>
      <c r="X883" s="33"/>
      <c r="Y883" s="31"/>
      <c r="Z883" s="33"/>
      <c r="AA883" s="31"/>
      <c r="AB883" s="33"/>
      <c r="AC883" s="31"/>
      <c r="AD883" s="37">
        <f t="shared" si="213"/>
        <v>1.9805441139997111</v>
      </c>
      <c r="AE883" s="44">
        <f t="shared" si="214"/>
        <v>0.18729994800014493</v>
      </c>
      <c r="AF883" s="44">
        <f t="shared" si="215"/>
        <v>0.17678265600080012</v>
      </c>
      <c r="AG883" s="44">
        <f t="shared" si="216"/>
        <v>0.19625661499958991</v>
      </c>
      <c r="AH883" s="44">
        <f t="shared" si="217"/>
        <v>0.42732541700025028</v>
      </c>
      <c r="AI883" s="44">
        <f t="shared" si="218"/>
        <v>0.22157921899998012</v>
      </c>
      <c r="AJ883" s="44">
        <f>R897-Q897</f>
        <v>0.25783598999987989</v>
      </c>
      <c r="AK883" s="31"/>
      <c r="AL883" s="47">
        <f t="shared" si="219"/>
        <v>0.138482968999596</v>
      </c>
      <c r="AM883" s="47">
        <f t="shared" si="220"/>
        <v>0.12328536399945</v>
      </c>
      <c r="AN883" s="47">
        <f t="shared" si="221"/>
        <v>0.13402124999993004</v>
      </c>
      <c r="AO883" s="47">
        <f t="shared" si="222"/>
        <v>0.13157640600001996</v>
      </c>
      <c r="AP883" s="47">
        <f t="shared" si="223"/>
        <v>0.10613932199884957</v>
      </c>
      <c r="AQ883" s="47">
        <f t="shared" si="224"/>
        <v>0.13779494800110026</v>
      </c>
      <c r="AR883" s="33"/>
      <c r="AS883" s="31"/>
      <c r="AT883" s="33"/>
      <c r="AU883" s="31"/>
      <c r="AV883" s="33"/>
      <c r="AW883" s="31"/>
      <c r="AX883" s="33"/>
      <c r="AY883" s="31"/>
      <c r="AZ883" s="33"/>
      <c r="BA883" s="31"/>
      <c r="BB883" s="33"/>
      <c r="BC883" s="31"/>
      <c r="BD883" s="33"/>
      <c r="BE883" s="31"/>
    </row>
    <row r="884" spans="1:57" s="2" customFormat="1" x14ac:dyDescent="0.25">
      <c r="A884" s="10" t="s">
        <v>46</v>
      </c>
      <c r="B884" s="2">
        <v>6</v>
      </c>
      <c r="C884" s="2">
        <v>127</v>
      </c>
      <c r="D884" s="32">
        <v>1.4164035930007199</v>
      </c>
      <c r="E884" s="30">
        <v>1.5264783850016099</v>
      </c>
      <c r="F884" s="32">
        <v>1.7083018220000601</v>
      </c>
      <c r="G884" s="30">
        <v>1.8268668750006301</v>
      </c>
      <c r="H884" s="32">
        <v>2.0069455720003999</v>
      </c>
      <c r="I884" s="30">
        <v>2.14546786400023</v>
      </c>
      <c r="J884" s="32">
        <v>2.39090723900153</v>
      </c>
      <c r="K884" s="30">
        <v>2.5015864060005599</v>
      </c>
      <c r="L884" s="32">
        <v>2.9440453120005201</v>
      </c>
      <c r="M884" s="30">
        <v>3.07787057200039</v>
      </c>
      <c r="N884" s="32">
        <v>3.3246166660010199</v>
      </c>
      <c r="O884" s="30">
        <v>3.4724540610004602</v>
      </c>
      <c r="P884" s="32"/>
      <c r="Q884" s="30"/>
      <c r="R884" s="32"/>
      <c r="S884" s="30"/>
      <c r="T884" s="32"/>
      <c r="U884" s="30"/>
      <c r="V884" s="32"/>
      <c r="W884" s="30"/>
      <c r="X884" s="32"/>
      <c r="Y884" s="30"/>
      <c r="Z884" s="32"/>
      <c r="AA884" s="30"/>
      <c r="AB884" s="32"/>
      <c r="AC884" s="30"/>
      <c r="AD884" s="37">
        <f t="shared" ref="AD884:AD892" si="225">O884-D884</f>
        <v>2.0560504679997402</v>
      </c>
      <c r="AE884" s="44">
        <f t="shared" si="214"/>
        <v>0.18182343699845016</v>
      </c>
      <c r="AF884" s="44">
        <f t="shared" si="215"/>
        <v>0.18007869699976986</v>
      </c>
      <c r="AG884" s="44">
        <f t="shared" si="216"/>
        <v>0.24543937500129998</v>
      </c>
      <c r="AH884" s="44">
        <f t="shared" si="217"/>
        <v>0.44245890599996018</v>
      </c>
      <c r="AI884" s="44">
        <f t="shared" si="218"/>
        <v>0.24674609400062986</v>
      </c>
      <c r="AJ884" s="44">
        <f>R898-Q898</f>
        <v>0.1930839579999799</v>
      </c>
      <c r="AK884" s="30"/>
      <c r="AL884" s="47">
        <f t="shared" si="219"/>
        <v>0.11007479200088999</v>
      </c>
      <c r="AM884" s="47">
        <f t="shared" si="220"/>
        <v>0.11856505300056996</v>
      </c>
      <c r="AN884" s="47">
        <f t="shared" si="221"/>
        <v>0.13852229199983013</v>
      </c>
      <c r="AO884" s="47">
        <f t="shared" si="222"/>
        <v>0.11067916699902991</v>
      </c>
      <c r="AP884" s="47">
        <f t="shared" si="223"/>
        <v>0.13382525999986994</v>
      </c>
      <c r="AQ884" s="47">
        <f t="shared" si="224"/>
        <v>0.14783739499944026</v>
      </c>
      <c r="AR884" s="32"/>
      <c r="AS884" s="30"/>
      <c r="AT884" s="32"/>
      <c r="AU884" s="30"/>
      <c r="AV884" s="32"/>
      <c r="AW884" s="30"/>
      <c r="AX884" s="32"/>
      <c r="AY884" s="30"/>
      <c r="AZ884" s="32"/>
      <c r="BA884" s="30"/>
      <c r="BB884" s="32"/>
      <c r="BC884" s="30"/>
      <c r="BD884" s="32"/>
      <c r="BE884" s="30"/>
    </row>
    <row r="885" spans="1:57" s="2" customFormat="1" x14ac:dyDescent="0.25">
      <c r="A885" s="10" t="s">
        <v>46</v>
      </c>
      <c r="B885" s="2">
        <v>6</v>
      </c>
      <c r="C885" s="2">
        <v>128</v>
      </c>
      <c r="D885" s="33">
        <v>0.76435942700118098</v>
      </c>
      <c r="E885" s="31">
        <v>0.89366921799955801</v>
      </c>
      <c r="F885" s="33">
        <v>1.0781686980008001</v>
      </c>
      <c r="G885" s="31">
        <v>1.21019255200008</v>
      </c>
      <c r="H885" s="33">
        <v>1.40440187400054</v>
      </c>
      <c r="I885" s="31">
        <v>1.52631213499989</v>
      </c>
      <c r="J885" s="33">
        <v>1.7734049470000099</v>
      </c>
      <c r="K885" s="31">
        <v>1.9122719260012599</v>
      </c>
      <c r="L885" s="33">
        <v>2.3737374989996098</v>
      </c>
      <c r="M885" s="31">
        <v>2.52936838400091</v>
      </c>
      <c r="N885" s="33">
        <v>2.7770205720007599</v>
      </c>
      <c r="O885" s="31">
        <v>2.9098966140008899</v>
      </c>
      <c r="P885" s="33"/>
      <c r="Q885" s="31"/>
      <c r="R885" s="33"/>
      <c r="S885" s="31"/>
      <c r="T885" s="33"/>
      <c r="U885" s="31"/>
      <c r="V885" s="33"/>
      <c r="W885" s="31"/>
      <c r="X885" s="33"/>
      <c r="Y885" s="31"/>
      <c r="Z885" s="33"/>
      <c r="AA885" s="31"/>
      <c r="AB885" s="33"/>
      <c r="AC885" s="31"/>
      <c r="AD885" s="37">
        <f t="shared" si="225"/>
        <v>2.1455371869997091</v>
      </c>
      <c r="AE885" s="44">
        <f t="shared" si="214"/>
        <v>0.18449948000124206</v>
      </c>
      <c r="AF885" s="44">
        <f t="shared" si="215"/>
        <v>0.19420932200045993</v>
      </c>
      <c r="AG885" s="44">
        <f t="shared" si="216"/>
        <v>0.2470928120001199</v>
      </c>
      <c r="AH885" s="44">
        <f t="shared" si="217"/>
        <v>0.46146557299834989</v>
      </c>
      <c r="AI885" s="44">
        <f t="shared" si="218"/>
        <v>0.24765218799984989</v>
      </c>
      <c r="AJ885" s="44">
        <f>R899-Q899</f>
        <v>0.27620619800108992</v>
      </c>
      <c r="AK885" s="31"/>
      <c r="AL885" s="47">
        <f t="shared" si="219"/>
        <v>0.12930979099837703</v>
      </c>
      <c r="AM885" s="47">
        <f t="shared" si="220"/>
        <v>0.13202385399927996</v>
      </c>
      <c r="AN885" s="47">
        <f t="shared" si="221"/>
        <v>0.1219102609993501</v>
      </c>
      <c r="AO885" s="47">
        <f t="shared" si="222"/>
        <v>0.13886697900125</v>
      </c>
      <c r="AP885" s="47">
        <f t="shared" si="223"/>
        <v>0.15563088500130018</v>
      </c>
      <c r="AQ885" s="47">
        <f t="shared" si="224"/>
        <v>0.13287604200013003</v>
      </c>
      <c r="AR885" s="33"/>
      <c r="AS885" s="31"/>
      <c r="AT885" s="33"/>
      <c r="AU885" s="31"/>
      <c r="AV885" s="33"/>
      <c r="AW885" s="31"/>
      <c r="AX885" s="33"/>
      <c r="AY885" s="31"/>
      <c r="AZ885" s="33"/>
      <c r="BA885" s="31"/>
      <c r="BB885" s="33"/>
      <c r="BC885" s="31"/>
      <c r="BD885" s="33"/>
      <c r="BE885" s="31"/>
    </row>
    <row r="886" spans="1:57" s="2" customFormat="1" x14ac:dyDescent="0.25">
      <c r="A886" s="10" t="s">
        <v>46</v>
      </c>
      <c r="B886" s="2">
        <v>6</v>
      </c>
      <c r="C886" s="2">
        <v>129</v>
      </c>
      <c r="D886" s="32">
        <v>0.67264854200038804</v>
      </c>
      <c r="E886" s="30">
        <v>0.80742432300030398</v>
      </c>
      <c r="F886" s="32">
        <v>1.00250661400059</v>
      </c>
      <c r="G886" s="30">
        <v>1.11432416599927</v>
      </c>
      <c r="H886" s="32">
        <v>1.29707083299945</v>
      </c>
      <c r="I886" s="30">
        <v>1.43490880199897</v>
      </c>
      <c r="J886" s="32">
        <v>1.61117843700048</v>
      </c>
      <c r="K886" s="30">
        <v>1.7481714059995199</v>
      </c>
      <c r="L886" s="32">
        <v>2.1697301040003301</v>
      </c>
      <c r="M886" s="30">
        <v>2.3214827079991598</v>
      </c>
      <c r="N886" s="32">
        <v>2.5718396869997302</v>
      </c>
      <c r="O886" s="30">
        <v>2.6967622390002299</v>
      </c>
      <c r="P886" s="32"/>
      <c r="Q886" s="30"/>
      <c r="R886" s="32"/>
      <c r="S886" s="30"/>
      <c r="T886" s="32"/>
      <c r="U886" s="30"/>
      <c r="V886" s="32"/>
      <c r="W886" s="30"/>
      <c r="X886" s="32"/>
      <c r="Y886" s="30"/>
      <c r="Z886" s="32"/>
      <c r="AA886" s="30"/>
      <c r="AB886" s="32"/>
      <c r="AC886" s="30"/>
      <c r="AD886" s="37">
        <f t="shared" si="225"/>
        <v>2.0241136969998417</v>
      </c>
      <c r="AE886" s="44">
        <f t="shared" si="214"/>
        <v>0.19508229100028607</v>
      </c>
      <c r="AF886" s="44">
        <f t="shared" si="215"/>
        <v>0.18274666700018005</v>
      </c>
      <c r="AG886" s="44">
        <f t="shared" si="216"/>
        <v>0.17626963500151005</v>
      </c>
      <c r="AH886" s="44">
        <f t="shared" si="217"/>
        <v>0.42155869800081014</v>
      </c>
      <c r="AI886" s="44">
        <f t="shared" si="218"/>
        <v>0.25035697900057041</v>
      </c>
      <c r="AJ886" s="44">
        <f>R900-Q900</f>
        <v>0.24501906200020995</v>
      </c>
      <c r="AK886" s="30"/>
      <c r="AL886" s="47">
        <f t="shared" si="219"/>
        <v>0.13477578099991594</v>
      </c>
      <c r="AM886" s="47">
        <f t="shared" si="220"/>
        <v>0.11181755199867993</v>
      </c>
      <c r="AN886" s="47">
        <f t="shared" si="221"/>
        <v>0.13783796899951994</v>
      </c>
      <c r="AO886" s="47">
        <f t="shared" si="222"/>
        <v>0.1369929689990399</v>
      </c>
      <c r="AP886" s="47">
        <f t="shared" si="223"/>
        <v>0.15175260399882973</v>
      </c>
      <c r="AQ886" s="47">
        <f t="shared" si="224"/>
        <v>0.12492255200049973</v>
      </c>
      <c r="AR886" s="32"/>
      <c r="AS886" s="30"/>
      <c r="AT886" s="32"/>
      <c r="AU886" s="30"/>
      <c r="AV886" s="32"/>
      <c r="AW886" s="30"/>
      <c r="AX886" s="32"/>
      <c r="AY886" s="30"/>
      <c r="AZ886" s="32"/>
      <c r="BA886" s="30"/>
      <c r="BB886" s="32"/>
      <c r="BC886" s="30"/>
      <c r="BD886" s="32"/>
      <c r="BE886" s="30"/>
    </row>
    <row r="887" spans="1:57" s="2" customFormat="1" x14ac:dyDescent="0.25">
      <c r="A887" s="10" t="s">
        <v>46</v>
      </c>
      <c r="B887" s="2">
        <v>6</v>
      </c>
      <c r="C887" s="2">
        <v>130</v>
      </c>
      <c r="D887" s="33">
        <v>0.84477312399940196</v>
      </c>
      <c r="E887" s="31">
        <v>0.96947546800038198</v>
      </c>
      <c r="F887" s="33">
        <v>1.1664888529994599</v>
      </c>
      <c r="G887" s="31">
        <v>1.2871467179993401</v>
      </c>
      <c r="H887" s="33">
        <v>1.46244588399895</v>
      </c>
      <c r="I887" s="31">
        <v>1.5827677069992201</v>
      </c>
      <c r="J887" s="33">
        <v>1.75892583200038</v>
      </c>
      <c r="K887" s="31">
        <v>1.90512770699933</v>
      </c>
      <c r="L887" s="33">
        <v>2.3859518739991401</v>
      </c>
      <c r="M887" s="31">
        <v>2.5133617689989398</v>
      </c>
      <c r="N887" s="33">
        <v>2.72641749899958</v>
      </c>
      <c r="O887" s="31">
        <v>2.8620721860006499</v>
      </c>
      <c r="P887" s="33"/>
      <c r="Q887" s="31"/>
      <c r="R887" s="33"/>
      <c r="S887" s="31"/>
      <c r="T887" s="33"/>
      <c r="U887" s="31"/>
      <c r="V887" s="33"/>
      <c r="W887" s="31"/>
      <c r="X887" s="33"/>
      <c r="Y887" s="31"/>
      <c r="Z887" s="33"/>
      <c r="AA887" s="31"/>
      <c r="AB887" s="33"/>
      <c r="AC887" s="31"/>
      <c r="AD887" s="37">
        <f t="shared" si="225"/>
        <v>2.0172990620012481</v>
      </c>
      <c r="AE887" s="44">
        <f t="shared" si="214"/>
        <v>0.19701338499907795</v>
      </c>
      <c r="AF887" s="44">
        <f t="shared" si="215"/>
        <v>0.17529916599960993</v>
      </c>
      <c r="AG887" s="44">
        <f t="shared" si="216"/>
        <v>0.1761581250011599</v>
      </c>
      <c r="AH887" s="44">
        <f t="shared" si="217"/>
        <v>0.48082416699981012</v>
      </c>
      <c r="AI887" s="44">
        <f t="shared" si="218"/>
        <v>0.21305573000064015</v>
      </c>
      <c r="AJ887" s="44">
        <f>R901-Q901</f>
        <v>0.19606968699917982</v>
      </c>
      <c r="AK887" s="31"/>
      <c r="AL887" s="47">
        <f t="shared" si="219"/>
        <v>0.12470234400098001</v>
      </c>
      <c r="AM887" s="47">
        <f t="shared" si="220"/>
        <v>0.12065786499988018</v>
      </c>
      <c r="AN887" s="47">
        <f t="shared" si="221"/>
        <v>0.12032182300027006</v>
      </c>
      <c r="AO887" s="47">
        <f t="shared" si="222"/>
        <v>0.14620187499894999</v>
      </c>
      <c r="AP887" s="47">
        <f t="shared" si="223"/>
        <v>0.12740989499979971</v>
      </c>
      <c r="AQ887" s="47">
        <f t="shared" si="224"/>
        <v>0.13565468700106997</v>
      </c>
      <c r="AR887" s="33"/>
      <c r="AS887" s="31"/>
      <c r="AT887" s="33"/>
      <c r="AU887" s="31"/>
      <c r="AV887" s="33"/>
      <c r="AW887" s="31"/>
      <c r="AX887" s="33"/>
      <c r="AY887" s="31"/>
      <c r="AZ887" s="33"/>
      <c r="BA887" s="31"/>
      <c r="BB887" s="33"/>
      <c r="BC887" s="31"/>
      <c r="BD887" s="33"/>
      <c r="BE887" s="31"/>
    </row>
    <row r="888" spans="1:57" s="2" customFormat="1" x14ac:dyDescent="0.25">
      <c r="A888" s="10" t="s">
        <v>46</v>
      </c>
      <c r="B888" s="2">
        <v>6</v>
      </c>
      <c r="C888" s="2">
        <v>131</v>
      </c>
      <c r="D888" s="32">
        <v>0.66048973999932004</v>
      </c>
      <c r="E888" s="30">
        <v>0.79708249999930503</v>
      </c>
      <c r="F888" s="32">
        <v>0.97005182299835702</v>
      </c>
      <c r="G888" s="30">
        <v>1.0897810939986801</v>
      </c>
      <c r="H888" s="32">
        <v>1.27549562499916</v>
      </c>
      <c r="I888" s="30">
        <v>1.4071035939996299</v>
      </c>
      <c r="J888" s="32">
        <v>1.6066910929985101</v>
      </c>
      <c r="K888" s="30">
        <v>1.7411880729996401</v>
      </c>
      <c r="L888" s="32">
        <v>2.2458463019993302</v>
      </c>
      <c r="M888" s="30">
        <v>2.3721431239991899</v>
      </c>
      <c r="N888" s="32">
        <v>2.6481719259991201</v>
      </c>
      <c r="O888" s="30">
        <v>2.7588858330000199</v>
      </c>
      <c r="P888" s="32"/>
      <c r="Q888" s="30"/>
      <c r="R888" s="32"/>
      <c r="S888" s="30"/>
      <c r="T888" s="32"/>
      <c r="U888" s="30"/>
      <c r="V888" s="32"/>
      <c r="W888" s="30"/>
      <c r="X888" s="32"/>
      <c r="Y888" s="30"/>
      <c r="Z888" s="32"/>
      <c r="AA888" s="30"/>
      <c r="AB888" s="32"/>
      <c r="AC888" s="30"/>
      <c r="AD888" s="37">
        <f t="shared" si="225"/>
        <v>2.0983960930006997</v>
      </c>
      <c r="AE888" s="44">
        <f t="shared" si="214"/>
        <v>0.17296932299905199</v>
      </c>
      <c r="AF888" s="44">
        <f t="shared" si="215"/>
        <v>0.18571453100047997</v>
      </c>
      <c r="AG888" s="44">
        <f t="shared" si="216"/>
        <v>0.19958749899888018</v>
      </c>
      <c r="AH888" s="44">
        <f t="shared" si="217"/>
        <v>0.50465822899969015</v>
      </c>
      <c r="AI888" s="44">
        <f t="shared" si="218"/>
        <v>0.27602880199993018</v>
      </c>
      <c r="AJ888" s="44">
        <f>R902-Q902</f>
        <v>0.27248890600094011</v>
      </c>
      <c r="AK888" s="30"/>
      <c r="AL888" s="47">
        <f t="shared" si="219"/>
        <v>0.13659275999998499</v>
      </c>
      <c r="AM888" s="47">
        <f t="shared" si="220"/>
        <v>0.11972927100032305</v>
      </c>
      <c r="AN888" s="47">
        <f t="shared" si="221"/>
        <v>0.13160796900046989</v>
      </c>
      <c r="AO888" s="47">
        <f t="shared" si="222"/>
        <v>0.13449698000112997</v>
      </c>
      <c r="AP888" s="47">
        <f t="shared" si="223"/>
        <v>0.1262968219998597</v>
      </c>
      <c r="AQ888" s="47">
        <f t="shared" si="224"/>
        <v>0.11071390700089978</v>
      </c>
      <c r="AR888" s="32"/>
      <c r="AS888" s="30"/>
      <c r="AT888" s="32"/>
      <c r="AU888" s="30"/>
      <c r="AV888" s="32"/>
      <c r="AW888" s="30"/>
      <c r="AX888" s="32"/>
      <c r="AY888" s="30"/>
      <c r="AZ888" s="32"/>
      <c r="BA888" s="30"/>
      <c r="BB888" s="32"/>
      <c r="BC888" s="30"/>
      <c r="BD888" s="32"/>
      <c r="BE888" s="30"/>
    </row>
    <row r="889" spans="1:57" s="2" customFormat="1" x14ac:dyDescent="0.25">
      <c r="A889" s="10" t="s">
        <v>46</v>
      </c>
      <c r="B889" s="2">
        <v>6</v>
      </c>
      <c r="C889" s="2">
        <v>132</v>
      </c>
      <c r="D889" s="33">
        <v>0.50819239499833202</v>
      </c>
      <c r="E889" s="31">
        <v>0.60865531199851797</v>
      </c>
      <c r="F889" s="33">
        <v>0.75854583299951595</v>
      </c>
      <c r="G889" s="31">
        <v>0.86423848899903499</v>
      </c>
      <c r="H889" s="33">
        <v>1.0162143739998999</v>
      </c>
      <c r="I889" s="31">
        <v>1.13882916599868</v>
      </c>
      <c r="J889" s="33">
        <v>1.33763452999846</v>
      </c>
      <c r="K889" s="31">
        <v>1.4752060409991801</v>
      </c>
      <c r="L889" s="33">
        <v>1.8665848429991401</v>
      </c>
      <c r="M889" s="31">
        <v>2.0032669779993699</v>
      </c>
      <c r="N889" s="33">
        <v>2.2051215089995799</v>
      </c>
      <c r="O889" s="31">
        <v>2.3216138529987802</v>
      </c>
      <c r="P889" s="33"/>
      <c r="Q889" s="31"/>
      <c r="R889" s="33"/>
      <c r="S889" s="31"/>
      <c r="T889" s="33"/>
      <c r="U889" s="31"/>
      <c r="V889" s="33"/>
      <c r="W889" s="31"/>
      <c r="X889" s="33"/>
      <c r="Y889" s="31"/>
      <c r="Z889" s="33"/>
      <c r="AA889" s="31"/>
      <c r="AB889" s="33"/>
      <c r="AC889" s="31"/>
      <c r="AD889" s="37">
        <f t="shared" si="225"/>
        <v>1.8134214580004482</v>
      </c>
      <c r="AE889" s="44">
        <f t="shared" si="214"/>
        <v>0.14989052100099798</v>
      </c>
      <c r="AF889" s="44">
        <f t="shared" si="215"/>
        <v>0.1519758850008649</v>
      </c>
      <c r="AG889" s="44">
        <f t="shared" si="216"/>
        <v>0.19880536399977999</v>
      </c>
      <c r="AH889" s="44">
        <f t="shared" si="217"/>
        <v>0.39137880199996</v>
      </c>
      <c r="AI889" s="44">
        <f t="shared" si="218"/>
        <v>0.20185453100021</v>
      </c>
      <c r="AJ889" s="44">
        <f>R903-Q903</f>
        <v>0.24891489599940009</v>
      </c>
      <c r="AK889" s="31"/>
      <c r="AL889" s="47">
        <f t="shared" si="219"/>
        <v>0.10046291700018595</v>
      </c>
      <c r="AM889" s="47">
        <f t="shared" si="220"/>
        <v>0.10569265599951905</v>
      </c>
      <c r="AN889" s="47">
        <f t="shared" si="221"/>
        <v>0.12261479199878011</v>
      </c>
      <c r="AO889" s="47">
        <f t="shared" si="222"/>
        <v>0.13757151100072007</v>
      </c>
      <c r="AP889" s="47">
        <f t="shared" si="223"/>
        <v>0.13668213500022985</v>
      </c>
      <c r="AQ889" s="47">
        <f t="shared" si="224"/>
        <v>0.11649234399920028</v>
      </c>
      <c r="AR889" s="33"/>
      <c r="AS889" s="31"/>
      <c r="AT889" s="33"/>
      <c r="AU889" s="31"/>
      <c r="AV889" s="33"/>
      <c r="AW889" s="31"/>
      <c r="AX889" s="33"/>
      <c r="AY889" s="31"/>
      <c r="AZ889" s="33"/>
      <c r="BA889" s="31"/>
      <c r="BB889" s="33"/>
      <c r="BC889" s="31"/>
      <c r="BD889" s="33"/>
      <c r="BE889" s="31"/>
    </row>
    <row r="890" spans="1:57" s="2" customFormat="1" x14ac:dyDescent="0.25">
      <c r="A890" s="10" t="s">
        <v>46</v>
      </c>
      <c r="B890" s="2">
        <v>6</v>
      </c>
      <c r="C890" s="2">
        <v>133</v>
      </c>
      <c r="D890" s="32">
        <v>1.69048239499898</v>
      </c>
      <c r="E890" s="30">
        <v>1.8058338020000499</v>
      </c>
      <c r="F890" s="32">
        <v>1.95730781199927</v>
      </c>
      <c r="G890" s="30">
        <v>2.0648293739996002</v>
      </c>
      <c r="H890" s="32">
        <v>2.2219938010002802</v>
      </c>
      <c r="I890" s="30">
        <v>2.3329091140003499</v>
      </c>
      <c r="J890" s="32">
        <v>2.5334796349998201</v>
      </c>
      <c r="K890" s="30">
        <v>2.6655100509997198</v>
      </c>
      <c r="L890" s="32">
        <v>3.0598797389993702</v>
      </c>
      <c r="M890" s="30">
        <v>3.1635075510002899</v>
      </c>
      <c r="N890" s="32">
        <v>3.3568526029994201</v>
      </c>
      <c r="O890" s="30">
        <v>3.4826847379990702</v>
      </c>
      <c r="P890" s="32"/>
      <c r="Q890" s="30"/>
      <c r="R890" s="32"/>
      <c r="S890" s="30"/>
      <c r="T890" s="32"/>
      <c r="U890" s="30"/>
      <c r="V890" s="32"/>
      <c r="W890" s="30"/>
      <c r="X890" s="32"/>
      <c r="Y890" s="30"/>
      <c r="Z890" s="32"/>
      <c r="AA890" s="30"/>
      <c r="AB890" s="32"/>
      <c r="AC890" s="30"/>
      <c r="AD890" s="37">
        <f t="shared" si="225"/>
        <v>1.7922023430000902</v>
      </c>
      <c r="AE890" s="44">
        <f t="shared" si="214"/>
        <v>0.15147400999922001</v>
      </c>
      <c r="AF890" s="44">
        <f t="shared" si="215"/>
        <v>0.15716442700068001</v>
      </c>
      <c r="AG890" s="44">
        <f t="shared" si="216"/>
        <v>0.20057052099947015</v>
      </c>
      <c r="AH890" s="44">
        <f t="shared" si="217"/>
        <v>0.39436968799965033</v>
      </c>
      <c r="AI890" s="44">
        <f t="shared" si="218"/>
        <v>0.19334505199913021</v>
      </c>
      <c r="AJ890" s="44">
        <f>R904-Q904</f>
        <v>0.27455437499884017</v>
      </c>
      <c r="AK890" s="30"/>
      <c r="AL890" s="47">
        <f t="shared" si="219"/>
        <v>0.11535140700106994</v>
      </c>
      <c r="AM890" s="47">
        <f t="shared" si="220"/>
        <v>0.10752156200033025</v>
      </c>
      <c r="AN890" s="47">
        <f t="shared" si="221"/>
        <v>0.11091531300006974</v>
      </c>
      <c r="AO890" s="47">
        <f t="shared" si="222"/>
        <v>0.13203041599989973</v>
      </c>
      <c r="AP890" s="47">
        <f t="shared" si="223"/>
        <v>0.10362781200091975</v>
      </c>
      <c r="AQ890" s="47">
        <f t="shared" si="224"/>
        <v>0.12583213499965007</v>
      </c>
      <c r="AR890" s="32"/>
      <c r="AS890" s="30"/>
      <c r="AT890" s="32"/>
      <c r="AU890" s="30"/>
      <c r="AV890" s="32"/>
      <c r="AW890" s="30"/>
      <c r="AX890" s="32"/>
      <c r="AY890" s="30"/>
      <c r="AZ890" s="32"/>
      <c r="BA890" s="30"/>
      <c r="BB890" s="32"/>
      <c r="BC890" s="30"/>
      <c r="BD890" s="32"/>
      <c r="BE890" s="30"/>
    </row>
    <row r="891" spans="1:57" s="2" customFormat="1" x14ac:dyDescent="0.25">
      <c r="A891" s="10" t="s">
        <v>46</v>
      </c>
      <c r="B891" s="2">
        <v>6</v>
      </c>
      <c r="C891" s="2">
        <v>134</v>
      </c>
      <c r="D891" s="33">
        <v>1.4327334370009299</v>
      </c>
      <c r="E891" s="31">
        <v>1.56177317699985</v>
      </c>
      <c r="F891" s="33">
        <v>1.73779953099983</v>
      </c>
      <c r="G891" s="31">
        <v>1.8626049989998099</v>
      </c>
      <c r="H891" s="33">
        <v>2.0468168219995202</v>
      </c>
      <c r="I891" s="31">
        <v>2.1829884889993898</v>
      </c>
      <c r="J891" s="33">
        <v>2.4295082280004801</v>
      </c>
      <c r="K891" s="31">
        <v>2.5795067180006299</v>
      </c>
      <c r="L891" s="33">
        <v>3.1427740609997201</v>
      </c>
      <c r="M891" s="31">
        <v>3.2863868740005202</v>
      </c>
      <c r="N891" s="33">
        <v>3.6137739050009201</v>
      </c>
      <c r="O891" s="31">
        <v>3.73437202999957</v>
      </c>
      <c r="P891" s="33"/>
      <c r="Q891" s="31"/>
      <c r="R891" s="33"/>
      <c r="S891" s="31"/>
      <c r="T891" s="33"/>
      <c r="U891" s="31"/>
      <c r="V891" s="33"/>
      <c r="W891" s="31"/>
      <c r="X891" s="33"/>
      <c r="Y891" s="31"/>
      <c r="Z891" s="33"/>
      <c r="AA891" s="31"/>
      <c r="AB891" s="33"/>
      <c r="AC891" s="31"/>
      <c r="AD891" s="37">
        <f t="shared" si="225"/>
        <v>2.30163859299864</v>
      </c>
      <c r="AE891" s="44">
        <f t="shared" si="214"/>
        <v>0.17602635399998001</v>
      </c>
      <c r="AF891" s="44">
        <f t="shared" si="215"/>
        <v>0.18421182299971028</v>
      </c>
      <c r="AG891" s="44">
        <f t="shared" si="216"/>
        <v>0.24651973900109025</v>
      </c>
      <c r="AH891" s="44">
        <f t="shared" si="217"/>
        <v>0.5632673429990902</v>
      </c>
      <c r="AI891" s="44">
        <f t="shared" si="218"/>
        <v>0.3273870310003999</v>
      </c>
      <c r="AJ891" s="44">
        <f>R905-Q905</f>
        <v>0.27445697900111998</v>
      </c>
      <c r="AK891" s="31"/>
      <c r="AL891" s="47">
        <f t="shared" si="219"/>
        <v>0.12903973999892004</v>
      </c>
      <c r="AM891" s="47">
        <f t="shared" si="220"/>
        <v>0.12480546799997994</v>
      </c>
      <c r="AN891" s="47">
        <f t="shared" si="221"/>
        <v>0.1361716669998696</v>
      </c>
      <c r="AO891" s="47">
        <f t="shared" si="222"/>
        <v>0.14999849000014986</v>
      </c>
      <c r="AP891" s="47">
        <f t="shared" si="223"/>
        <v>0.14361281300080009</v>
      </c>
      <c r="AQ891" s="47">
        <f t="shared" si="224"/>
        <v>0.12059812499864986</v>
      </c>
      <c r="AR891" s="33"/>
      <c r="AS891" s="31"/>
      <c r="AT891" s="33"/>
      <c r="AU891" s="31"/>
      <c r="AV891" s="33"/>
      <c r="AW891" s="31"/>
      <c r="AX891" s="33"/>
      <c r="AY891" s="31"/>
      <c r="AZ891" s="33"/>
      <c r="BA891" s="31"/>
      <c r="BB891" s="33"/>
      <c r="BC891" s="31"/>
      <c r="BD891" s="33"/>
      <c r="BE891" s="31"/>
    </row>
    <row r="892" spans="1:57" s="2" customFormat="1" x14ac:dyDescent="0.25">
      <c r="A892" s="10" t="s">
        <v>46</v>
      </c>
      <c r="B892" s="2">
        <v>6</v>
      </c>
      <c r="C892" s="2">
        <v>135</v>
      </c>
      <c r="D892" s="32">
        <v>0.605075729001328</v>
      </c>
      <c r="E892" s="30">
        <v>0.71292177100076504</v>
      </c>
      <c r="F892" s="32">
        <v>0.89137229200059598</v>
      </c>
      <c r="G892" s="30">
        <v>1.0121714580000101</v>
      </c>
      <c r="H892" s="32">
        <v>1.19905687500067</v>
      </c>
      <c r="I892" s="30">
        <v>1.33007328100029</v>
      </c>
      <c r="J892" s="32">
        <v>1.5100139060014</v>
      </c>
      <c r="K892" s="30">
        <v>1.6496099470004899</v>
      </c>
      <c r="L892" s="32">
        <v>2.0121297390014599</v>
      </c>
      <c r="M892" s="30">
        <v>2.1408075510007598</v>
      </c>
      <c r="N892" s="32">
        <v>2.3280771350000502</v>
      </c>
      <c r="O892" s="30">
        <v>2.4504713530004598</v>
      </c>
      <c r="P892" s="32"/>
      <c r="Q892" s="30"/>
      <c r="R892" s="32"/>
      <c r="S892" s="30"/>
      <c r="T892" s="32"/>
      <c r="U892" s="30"/>
      <c r="V892" s="32"/>
      <c r="W892" s="30"/>
      <c r="X892" s="32"/>
      <c r="Y892" s="30"/>
      <c r="Z892" s="32"/>
      <c r="AA892" s="30"/>
      <c r="AB892" s="32"/>
      <c r="AC892" s="30"/>
      <c r="AD892" s="37">
        <f t="shared" si="225"/>
        <v>1.8453956239991318</v>
      </c>
      <c r="AE892" s="44">
        <f t="shared" si="214"/>
        <v>0.17845052099983094</v>
      </c>
      <c r="AF892" s="44">
        <f t="shared" si="215"/>
        <v>0.18688541700065997</v>
      </c>
      <c r="AG892" s="44">
        <f t="shared" si="216"/>
        <v>0.17994062500110997</v>
      </c>
      <c r="AH892" s="44">
        <f t="shared" si="217"/>
        <v>0.36251979200096995</v>
      </c>
      <c r="AI892" s="44">
        <f t="shared" si="218"/>
        <v>0.18726958399929039</v>
      </c>
      <c r="AJ892" s="44">
        <f>R906-Q906</f>
        <v>0.24360307300047968</v>
      </c>
      <c r="AK892" s="30"/>
      <c r="AL892" s="47">
        <f t="shared" si="219"/>
        <v>0.10784604199943704</v>
      </c>
      <c r="AM892" s="47">
        <f t="shared" si="220"/>
        <v>0.12079916599941409</v>
      </c>
      <c r="AN892" s="47">
        <f t="shared" si="221"/>
        <v>0.13101640599961994</v>
      </c>
      <c r="AO892" s="47">
        <f t="shared" si="222"/>
        <v>0.13959604099908995</v>
      </c>
      <c r="AP892" s="47">
        <f t="shared" si="223"/>
        <v>0.12867781199929995</v>
      </c>
      <c r="AQ892" s="47">
        <f t="shared" si="224"/>
        <v>0.12239421800040962</v>
      </c>
      <c r="AR892" s="32"/>
      <c r="AS892" s="30"/>
      <c r="AT892" s="32"/>
      <c r="AU892" s="30"/>
      <c r="AV892" s="32"/>
      <c r="AW892" s="30"/>
      <c r="AX892" s="32"/>
      <c r="AY892" s="30"/>
      <c r="AZ892" s="32"/>
      <c r="BA892" s="30"/>
      <c r="BB892" s="32"/>
      <c r="BC892" s="30"/>
      <c r="BD892" s="32"/>
      <c r="BE892" s="30"/>
    </row>
    <row r="893" spans="1:57" x14ac:dyDescent="0.25">
      <c r="A893" s="8" t="s">
        <v>48</v>
      </c>
      <c r="B893">
        <v>10</v>
      </c>
      <c r="C893">
        <v>136</v>
      </c>
      <c r="D893" s="33">
        <v>26.8679615519995</v>
      </c>
      <c r="E893" s="31">
        <v>26.9450037400001</v>
      </c>
      <c r="F893" s="33">
        <v>27.096487646000199</v>
      </c>
      <c r="G893" s="31">
        <v>27.1456777499988</v>
      </c>
      <c r="H893" s="33">
        <v>27.343528843999501</v>
      </c>
      <c r="I893" s="31">
        <v>27.4077907709997</v>
      </c>
      <c r="J893" s="33">
        <v>28.117149415998899</v>
      </c>
      <c r="K893" s="31">
        <v>28.141273739000098</v>
      </c>
      <c r="L893" s="33">
        <v>28.383676239000099</v>
      </c>
      <c r="M893" s="31">
        <v>28.422915613998999</v>
      </c>
      <c r="N893" s="33">
        <v>29.050203582999501</v>
      </c>
      <c r="O893" s="31">
        <v>29.070365405999802</v>
      </c>
      <c r="P893" s="33">
        <v>29.237958894998801</v>
      </c>
      <c r="Q893" s="31">
        <v>29.285432540998901</v>
      </c>
      <c r="R893" s="33">
        <v>29.484347906</v>
      </c>
      <c r="S893" s="31">
        <v>29.545601707999499</v>
      </c>
      <c r="T893" s="33">
        <v>30.225936602999301</v>
      </c>
      <c r="U893" s="31">
        <v>30.2548870199989</v>
      </c>
      <c r="V893" s="33">
        <v>30.528039102999099</v>
      </c>
      <c r="W893" s="31">
        <v>30.559407384000199</v>
      </c>
      <c r="X893" s="33"/>
      <c r="Y893" s="31"/>
      <c r="Z893" s="33"/>
      <c r="AA893" s="31"/>
      <c r="AB893" s="33"/>
      <c r="AC893" s="31">
        <v>4</v>
      </c>
      <c r="AD893" s="37">
        <f>W893-D893</f>
        <v>3.6914458320006993</v>
      </c>
      <c r="AE893" s="44">
        <f t="shared" si="214"/>
        <v>0.15148390600009876</v>
      </c>
      <c r="AF893" s="44">
        <f t="shared" si="215"/>
        <v>0.19785109400070056</v>
      </c>
      <c r="AG893" s="44">
        <f t="shared" si="216"/>
        <v>0.70935864499919887</v>
      </c>
      <c r="AH893" s="44">
        <f t="shared" si="217"/>
        <v>0.24240250000000074</v>
      </c>
      <c r="AI893" s="44">
        <f t="shared" si="218"/>
        <v>0.62728796900050199</v>
      </c>
      <c r="AJ893" s="44">
        <f t="shared" ref="AJ893:AJ921" si="226">P893-O893</f>
        <v>0.16759348899899962</v>
      </c>
      <c r="AL893" s="47">
        <f t="shared" si="219"/>
        <v>7.7042188000600476E-2</v>
      </c>
      <c r="AM893" s="47">
        <f t="shared" si="220"/>
        <v>4.9190103998601131E-2</v>
      </c>
      <c r="AN893" s="47">
        <f t="shared" si="221"/>
        <v>6.4261927000199393E-2</v>
      </c>
      <c r="AO893" s="47">
        <f t="shared" si="222"/>
        <v>2.4124323001199599E-2</v>
      </c>
      <c r="AP893" s="47">
        <f t="shared" si="223"/>
        <v>3.9239374998899734E-2</v>
      </c>
      <c r="AQ893" s="47">
        <f t="shared" si="224"/>
        <v>2.0161823000300672E-2</v>
      </c>
      <c r="AR893" s="48">
        <f>Q893-P893</f>
        <v>4.7473646000099734E-2</v>
      </c>
      <c r="AS893" s="48">
        <f>S893-R893</f>
        <v>6.1253801999498592E-2</v>
      </c>
      <c r="AT893" s="48">
        <f>U893-T893</f>
        <v>2.8950416999599327E-2</v>
      </c>
      <c r="AU893" s="48">
        <f>W893-V893</f>
        <v>3.1368281001100229E-2</v>
      </c>
      <c r="AV893" s="33"/>
      <c r="AW893" s="31"/>
      <c r="AX893" s="33"/>
      <c r="AY893" s="31"/>
      <c r="AZ893" s="33"/>
      <c r="BA893" s="31"/>
      <c r="BB893" s="33"/>
      <c r="BC893" s="31"/>
      <c r="BD893" s="33"/>
      <c r="BE893" s="31"/>
    </row>
    <row r="894" spans="1:57" x14ac:dyDescent="0.25">
      <c r="A894" s="8" t="s">
        <v>48</v>
      </c>
      <c r="B894">
        <v>10</v>
      </c>
      <c r="C894">
        <v>137</v>
      </c>
      <c r="D894" s="32">
        <v>2.73188479100099</v>
      </c>
      <c r="E894" s="30">
        <v>2.78578598900094</v>
      </c>
      <c r="F894" s="32">
        <v>2.9564219260009801</v>
      </c>
      <c r="G894" s="30">
        <v>3.0032140100011002</v>
      </c>
      <c r="H894" s="32">
        <v>3.2508774990001199</v>
      </c>
      <c r="I894" s="30">
        <v>3.29062760300075</v>
      </c>
      <c r="J894" s="32">
        <v>4.0614632279994103</v>
      </c>
      <c r="K894" s="30">
        <v>4.0918422380000203</v>
      </c>
      <c r="L894" s="32">
        <v>4.3434818740006396</v>
      </c>
      <c r="M894" s="30">
        <v>4.37018755099961</v>
      </c>
      <c r="N894" s="32">
        <v>4.8803620300004598</v>
      </c>
      <c r="O894" s="30">
        <v>4.9365041649998602</v>
      </c>
      <c r="P894" s="32">
        <v>5.0949590090003696</v>
      </c>
      <c r="Q894" s="30">
        <v>5.1434503109994596</v>
      </c>
      <c r="R894" s="32">
        <v>5.3951666650009402</v>
      </c>
      <c r="S894" s="30">
        <v>5.4206394770008002</v>
      </c>
      <c r="T894" s="32">
        <v>6.1378720289994799</v>
      </c>
      <c r="U894" s="30">
        <v>6.17776395600049</v>
      </c>
      <c r="V894" s="32">
        <v>6.3912860920008798</v>
      </c>
      <c r="W894" s="30">
        <v>6.4408274460001804</v>
      </c>
      <c r="X894" s="32"/>
      <c r="Y894" s="30"/>
      <c r="Z894" s="32"/>
      <c r="AA894" s="30"/>
      <c r="AB894" s="32"/>
      <c r="AC894" s="30"/>
      <c r="AD894" s="37">
        <f t="shared" ref="AD894:AD922" si="227">W894-D894</f>
        <v>3.7089426549991904</v>
      </c>
      <c r="AE894" s="44">
        <f t="shared" si="214"/>
        <v>0.17063593700004009</v>
      </c>
      <c r="AF894" s="44">
        <f t="shared" si="215"/>
        <v>0.24766348899901969</v>
      </c>
      <c r="AG894" s="44">
        <f t="shared" si="216"/>
        <v>0.77083562499866032</v>
      </c>
      <c r="AH894" s="44">
        <f t="shared" si="217"/>
        <v>0.25163963600061923</v>
      </c>
      <c r="AI894" s="44">
        <f t="shared" si="218"/>
        <v>0.51017447900084978</v>
      </c>
      <c r="AJ894" s="44">
        <f t="shared" si="226"/>
        <v>0.15845484400050935</v>
      </c>
      <c r="AL894" s="47">
        <f t="shared" si="219"/>
        <v>5.3901197999949968E-2</v>
      </c>
      <c r="AM894" s="47">
        <f t="shared" si="220"/>
        <v>4.6792084000120138E-2</v>
      </c>
      <c r="AN894" s="47">
        <f t="shared" si="221"/>
        <v>3.975010400063006E-2</v>
      </c>
      <c r="AO894" s="47">
        <f t="shared" si="222"/>
        <v>3.0379010000610052E-2</v>
      </c>
      <c r="AP894" s="47">
        <f t="shared" si="223"/>
        <v>2.6705676998970418E-2</v>
      </c>
      <c r="AQ894" s="47">
        <f t="shared" si="224"/>
        <v>5.6142134999400461E-2</v>
      </c>
      <c r="AR894" s="48">
        <f t="shared" ref="AR894:AR922" si="228">Q894-P894</f>
        <v>4.849130199909002E-2</v>
      </c>
      <c r="AS894" s="48">
        <f t="shared" ref="AS894:AS922" si="229">S894-R894</f>
        <v>2.5472811999859957E-2</v>
      </c>
      <c r="AT894" s="48">
        <f t="shared" ref="AT894:AT922" si="230">U894-T894</f>
        <v>3.9891927001010075E-2</v>
      </c>
      <c r="AU894" s="48">
        <f t="shared" ref="AU894:AU922" si="231">W894-V894</f>
        <v>4.9541353999300597E-2</v>
      </c>
      <c r="AV894" s="32"/>
      <c r="AW894" s="30"/>
      <c r="AX894" s="32"/>
      <c r="AY894" s="30"/>
      <c r="AZ894" s="32"/>
      <c r="BA894" s="30"/>
      <c r="BB894" s="32"/>
      <c r="BC894" s="30"/>
      <c r="BD894" s="32"/>
      <c r="BE894" s="30"/>
    </row>
    <row r="895" spans="1:57" x14ac:dyDescent="0.25">
      <c r="A895" s="8" t="s">
        <v>48</v>
      </c>
      <c r="B895">
        <v>10</v>
      </c>
      <c r="C895">
        <v>138</v>
      </c>
      <c r="D895" s="33">
        <v>1.19500781299939</v>
      </c>
      <c r="E895" s="31">
        <v>1.2408842710010499</v>
      </c>
      <c r="F895" s="33">
        <v>1.4245903120008701</v>
      </c>
      <c r="G895" s="31">
        <v>1.47486187499998</v>
      </c>
      <c r="H895" s="33">
        <v>1.6869594270010499</v>
      </c>
      <c r="I895" s="31">
        <v>1.7366678119997201</v>
      </c>
      <c r="J895" s="33">
        <v>2.44859150999946</v>
      </c>
      <c r="K895" s="31">
        <v>2.4965183330004899</v>
      </c>
      <c r="L895" s="33">
        <v>2.80182401000092</v>
      </c>
      <c r="M895" s="31">
        <v>2.8237656769997499</v>
      </c>
      <c r="N895" s="33">
        <v>3.4262112489995999</v>
      </c>
      <c r="O895" s="31">
        <v>3.4535759370010002</v>
      </c>
      <c r="P895" s="33">
        <v>3.6370737489996801</v>
      </c>
      <c r="Q895" s="31">
        <v>3.6852221869994501</v>
      </c>
      <c r="R895" s="33">
        <v>3.9608489570000498</v>
      </c>
      <c r="S895" s="31">
        <v>3.9921170819998202</v>
      </c>
      <c r="T895" s="33">
        <v>4.7341559880005599</v>
      </c>
      <c r="U895" s="31">
        <v>4.7812238530004798</v>
      </c>
      <c r="V895" s="33">
        <v>5.0305503630006498</v>
      </c>
      <c r="W895" s="31">
        <v>5.0759818740007097</v>
      </c>
      <c r="X895" s="33"/>
      <c r="Y895" s="31"/>
      <c r="Z895" s="33"/>
      <c r="AA895" s="31"/>
      <c r="AB895" s="33"/>
      <c r="AC895" s="31"/>
      <c r="AD895" s="37">
        <f t="shared" si="227"/>
        <v>3.8809740610013197</v>
      </c>
      <c r="AE895" s="44">
        <f t="shared" si="214"/>
        <v>0.18370604099982013</v>
      </c>
      <c r="AF895" s="44">
        <f t="shared" si="215"/>
        <v>0.21209755200106994</v>
      </c>
      <c r="AG895" s="44">
        <f t="shared" si="216"/>
        <v>0.71192369799973987</v>
      </c>
      <c r="AH895" s="44">
        <f t="shared" si="217"/>
        <v>0.3053056770004301</v>
      </c>
      <c r="AI895" s="44">
        <f t="shared" si="218"/>
        <v>0.60244557199985005</v>
      </c>
      <c r="AJ895" s="44">
        <f t="shared" si="226"/>
        <v>0.18349781199867987</v>
      </c>
      <c r="AL895" s="47">
        <f t="shared" si="219"/>
        <v>4.5876458001659959E-2</v>
      </c>
      <c r="AM895" s="47">
        <f t="shared" si="220"/>
        <v>5.0271562999109953E-2</v>
      </c>
      <c r="AN895" s="47">
        <f t="shared" si="221"/>
        <v>4.9708384998670141E-2</v>
      </c>
      <c r="AO895" s="47">
        <f t="shared" si="222"/>
        <v>4.7926823001029906E-2</v>
      </c>
      <c r="AP895" s="47">
        <f t="shared" si="223"/>
        <v>2.1941666998829934E-2</v>
      </c>
      <c r="AQ895" s="47">
        <f t="shared" si="224"/>
        <v>2.7364688001400239E-2</v>
      </c>
      <c r="AR895" s="48">
        <f t="shared" si="228"/>
        <v>4.8148437999770088E-2</v>
      </c>
      <c r="AS895" s="48">
        <f t="shared" si="229"/>
        <v>3.1268124999770386E-2</v>
      </c>
      <c r="AT895" s="48">
        <f t="shared" si="230"/>
        <v>4.7067864999919884E-2</v>
      </c>
      <c r="AU895" s="48">
        <f t="shared" si="231"/>
        <v>4.5431511000059821E-2</v>
      </c>
      <c r="AV895" s="33"/>
      <c r="AW895" s="31"/>
      <c r="AX895" s="33"/>
      <c r="AY895" s="31"/>
      <c r="AZ895" s="33"/>
      <c r="BA895" s="31"/>
      <c r="BB895" s="33"/>
      <c r="BC895" s="31"/>
      <c r="BD895" s="33"/>
      <c r="BE895" s="31"/>
    </row>
    <row r="896" spans="1:57" x14ac:dyDescent="0.25">
      <c r="A896" s="8" t="s">
        <v>48</v>
      </c>
      <c r="B896">
        <v>10</v>
      </c>
      <c r="C896">
        <v>139</v>
      </c>
      <c r="D896" s="32">
        <v>0.99561093699958203</v>
      </c>
      <c r="E896" s="30">
        <v>1.0324538540007699</v>
      </c>
      <c r="F896" s="32">
        <v>1.20970343699991</v>
      </c>
      <c r="G896" s="30">
        <v>1.2570237489999201</v>
      </c>
      <c r="H896" s="32">
        <v>1.4770503119998399</v>
      </c>
      <c r="I896" s="30">
        <v>1.5228577079997101</v>
      </c>
      <c r="J896" s="32">
        <v>2.1790018219999099</v>
      </c>
      <c r="K896" s="30">
        <v>2.2225559889993698</v>
      </c>
      <c r="L896" s="32">
        <v>2.4398981760004901</v>
      </c>
      <c r="M896" s="30">
        <v>2.48019223899973</v>
      </c>
      <c r="N896" s="32">
        <v>3.13948005100064</v>
      </c>
      <c r="O896" s="30">
        <v>3.1741102590003698</v>
      </c>
      <c r="P896" s="32">
        <v>3.3535551029999602</v>
      </c>
      <c r="Q896" s="30">
        <v>3.40032817599967</v>
      </c>
      <c r="R896" s="32">
        <v>3.6139330189998802</v>
      </c>
      <c r="S896" s="30">
        <v>3.6618011959999399</v>
      </c>
      <c r="T896" s="32">
        <v>4.2928036960001901</v>
      </c>
      <c r="U896" s="30">
        <v>4.33707635199971</v>
      </c>
      <c r="V896" s="32">
        <v>4.5297803630000999</v>
      </c>
      <c r="W896" s="30">
        <v>4.5731939569996003</v>
      </c>
      <c r="X896" s="32"/>
      <c r="Y896" s="30"/>
      <c r="Z896" s="32"/>
      <c r="AA896" s="30"/>
      <c r="AB896" s="32"/>
      <c r="AC896" s="30"/>
      <c r="AD896" s="37">
        <f t="shared" si="227"/>
        <v>3.5775830200000183</v>
      </c>
      <c r="AE896" s="44">
        <f t="shared" si="214"/>
        <v>0.17724958299914007</v>
      </c>
      <c r="AF896" s="44">
        <f t="shared" si="215"/>
        <v>0.22002656299991985</v>
      </c>
      <c r="AG896" s="44">
        <f t="shared" si="216"/>
        <v>0.65614411400019979</v>
      </c>
      <c r="AH896" s="44">
        <f t="shared" si="217"/>
        <v>0.21734218700112029</v>
      </c>
      <c r="AI896" s="44">
        <f t="shared" si="218"/>
        <v>0.65928781200091002</v>
      </c>
      <c r="AJ896" s="44">
        <f t="shared" si="226"/>
        <v>0.17944484399959038</v>
      </c>
      <c r="AL896" s="47">
        <f t="shared" si="219"/>
        <v>3.6842917001187914E-2</v>
      </c>
      <c r="AM896" s="47">
        <f t="shared" si="220"/>
        <v>4.7320312000010079E-2</v>
      </c>
      <c r="AN896" s="47">
        <f t="shared" si="221"/>
        <v>4.580739599987016E-2</v>
      </c>
      <c r="AO896" s="47">
        <f t="shared" si="222"/>
        <v>4.3554166999459909E-2</v>
      </c>
      <c r="AP896" s="47">
        <f t="shared" si="223"/>
        <v>4.0294062999239877E-2</v>
      </c>
      <c r="AQ896" s="47">
        <f t="shared" si="224"/>
        <v>3.4630207999729823E-2</v>
      </c>
      <c r="AR896" s="48">
        <f t="shared" si="228"/>
        <v>4.6773072999709786E-2</v>
      </c>
      <c r="AS896" s="48">
        <f t="shared" si="229"/>
        <v>4.7868177000059742E-2</v>
      </c>
      <c r="AT896" s="48">
        <f t="shared" si="230"/>
        <v>4.4272655999519905E-2</v>
      </c>
      <c r="AU896" s="48">
        <f t="shared" si="231"/>
        <v>4.3413593999500399E-2</v>
      </c>
      <c r="AV896" s="32"/>
      <c r="AW896" s="30"/>
      <c r="AX896" s="32"/>
      <c r="AY896" s="30"/>
      <c r="AZ896" s="32"/>
      <c r="BA896" s="30"/>
      <c r="BB896" s="32"/>
      <c r="BC896" s="30"/>
      <c r="BD896" s="32"/>
      <c r="BE896" s="30"/>
    </row>
    <row r="897" spans="1:57" x14ac:dyDescent="0.25">
      <c r="A897" s="8" t="s">
        <v>48</v>
      </c>
      <c r="B897">
        <v>10</v>
      </c>
      <c r="C897">
        <v>140</v>
      </c>
      <c r="D897" s="33">
        <v>0.83294739600023604</v>
      </c>
      <c r="E897" s="31">
        <v>0.88759125000069605</v>
      </c>
      <c r="F897" s="33">
        <v>1.0664124480008399</v>
      </c>
      <c r="G897" s="31">
        <v>1.1135731770009401</v>
      </c>
      <c r="H897" s="33">
        <v>1.3259700520011299</v>
      </c>
      <c r="I897" s="31">
        <v>1.36104036400138</v>
      </c>
      <c r="J897" s="33">
        <v>1.98851187400032</v>
      </c>
      <c r="K897" s="31">
        <v>2.0261510410000398</v>
      </c>
      <c r="L897" s="33">
        <v>2.22498197800086</v>
      </c>
      <c r="M897" s="31">
        <v>2.2717615620003899</v>
      </c>
      <c r="N897" s="33">
        <v>2.8716624990011002</v>
      </c>
      <c r="O897" s="31">
        <v>2.9086498950000501</v>
      </c>
      <c r="P897" s="33">
        <v>3.0745976030011599</v>
      </c>
      <c r="Q897" s="31">
        <v>3.1217857800002</v>
      </c>
      <c r="R897" s="33">
        <v>3.3796217700000799</v>
      </c>
      <c r="S897" s="31">
        <v>3.4248902590006698</v>
      </c>
      <c r="T897" s="33">
        <v>4.1068343210008598</v>
      </c>
      <c r="U897" s="31">
        <v>4.1522461960012098</v>
      </c>
      <c r="V897" s="33">
        <v>4.3728094770012804</v>
      </c>
      <c r="W897" s="31">
        <v>4.4170967170011801</v>
      </c>
      <c r="X897" s="33"/>
      <c r="Y897" s="31"/>
      <c r="Z897" s="33"/>
      <c r="AA897" s="31"/>
      <c r="AB897" s="33"/>
      <c r="AC897" s="31"/>
      <c r="AD897" s="37">
        <f t="shared" si="227"/>
        <v>3.5841493210009441</v>
      </c>
      <c r="AE897" s="44">
        <f t="shared" si="214"/>
        <v>0.17882119800014384</v>
      </c>
      <c r="AF897" s="44">
        <f t="shared" si="215"/>
        <v>0.21239687500018989</v>
      </c>
      <c r="AG897" s="44">
        <f t="shared" si="216"/>
        <v>0.62747150999894008</v>
      </c>
      <c r="AH897" s="44">
        <f t="shared" si="217"/>
        <v>0.19883093700082011</v>
      </c>
      <c r="AI897" s="44">
        <f t="shared" si="218"/>
        <v>0.59990093700071023</v>
      </c>
      <c r="AJ897" s="44">
        <f t="shared" si="226"/>
        <v>0.16594770800110981</v>
      </c>
      <c r="AL897" s="47">
        <f t="shared" si="219"/>
        <v>5.4643854000460013E-2</v>
      </c>
      <c r="AM897" s="47">
        <f t="shared" si="220"/>
        <v>4.7160729000100154E-2</v>
      </c>
      <c r="AN897" s="47">
        <f t="shared" si="221"/>
        <v>3.5070312000250015E-2</v>
      </c>
      <c r="AO897" s="47">
        <f t="shared" si="222"/>
        <v>3.7639166999719809E-2</v>
      </c>
      <c r="AP897" s="47">
        <f t="shared" si="223"/>
        <v>4.6779583999529972E-2</v>
      </c>
      <c r="AQ897" s="47">
        <f t="shared" si="224"/>
        <v>3.6987395998949957E-2</v>
      </c>
      <c r="AR897" s="48">
        <f t="shared" si="228"/>
        <v>4.7188176999040099E-2</v>
      </c>
      <c r="AS897" s="48">
        <f t="shared" si="229"/>
        <v>4.5268489000589884E-2</v>
      </c>
      <c r="AT897" s="48">
        <f t="shared" si="230"/>
        <v>4.5411875000350044E-2</v>
      </c>
      <c r="AU897" s="48">
        <f t="shared" si="231"/>
        <v>4.4287239999899697E-2</v>
      </c>
      <c r="AV897" s="33"/>
      <c r="AW897" s="31"/>
      <c r="AX897" s="33"/>
      <c r="AY897" s="31"/>
      <c r="AZ897" s="33"/>
      <c r="BA897" s="31"/>
      <c r="BB897" s="33"/>
      <c r="BC897" s="31"/>
      <c r="BD897" s="33"/>
      <c r="BE897" s="31"/>
    </row>
    <row r="898" spans="1:57" x14ac:dyDescent="0.25">
      <c r="A898" s="8" t="s">
        <v>48</v>
      </c>
      <c r="B898">
        <v>10</v>
      </c>
      <c r="C898">
        <v>141</v>
      </c>
      <c r="D898" s="32">
        <v>0.81171765500039295</v>
      </c>
      <c r="E898" s="30">
        <v>0.85412390500096003</v>
      </c>
      <c r="F898" s="32">
        <v>1.019771614001</v>
      </c>
      <c r="G898" s="30">
        <v>1.0690784889993601</v>
      </c>
      <c r="H898" s="32">
        <v>1.31427229099972</v>
      </c>
      <c r="I898" s="30">
        <v>1.33021791600003</v>
      </c>
      <c r="J898" s="32">
        <v>2.1903131239996498</v>
      </c>
      <c r="K898" s="30">
        <v>2.22249880100025</v>
      </c>
      <c r="L898" s="32">
        <v>2.43666369700076</v>
      </c>
      <c r="M898" s="30">
        <v>2.4849655190009798</v>
      </c>
      <c r="N898" s="32">
        <v>3.0223964050001002</v>
      </c>
      <c r="O898" s="30">
        <v>3.0560711439993602</v>
      </c>
      <c r="P898" s="32">
        <v>3.2712284360004502</v>
      </c>
      <c r="Q898" s="30">
        <v>3.3098379670009299</v>
      </c>
      <c r="R898" s="32">
        <v>3.5029219250009098</v>
      </c>
      <c r="S898" s="30">
        <v>3.55624119599997</v>
      </c>
      <c r="T898" s="32">
        <v>4.3250912999992499</v>
      </c>
      <c r="U898" s="30">
        <v>4.36445239400018</v>
      </c>
      <c r="V898" s="32">
        <v>4.5768963000009499</v>
      </c>
      <c r="W898" s="30">
        <v>4.6189751540005002</v>
      </c>
      <c r="X898" s="32"/>
      <c r="Y898" s="30"/>
      <c r="Z898" s="32"/>
      <c r="AA898" s="30"/>
      <c r="AB898" s="32"/>
      <c r="AC898" s="30"/>
      <c r="AD898" s="37">
        <f t="shared" si="227"/>
        <v>3.8072574990001073</v>
      </c>
      <c r="AE898" s="44">
        <f t="shared" si="214"/>
        <v>0.16564770900004</v>
      </c>
      <c r="AF898" s="44">
        <f t="shared" si="215"/>
        <v>0.2451938020003599</v>
      </c>
      <c r="AG898" s="44">
        <f t="shared" si="216"/>
        <v>0.8600952079996198</v>
      </c>
      <c r="AH898" s="44">
        <f t="shared" si="217"/>
        <v>0.21416489600051003</v>
      </c>
      <c r="AI898" s="44">
        <f t="shared" si="218"/>
        <v>0.53743088599912037</v>
      </c>
      <c r="AJ898" s="44">
        <f t="shared" si="226"/>
        <v>0.21515729200109002</v>
      </c>
      <c r="AL898" s="47">
        <f t="shared" si="219"/>
        <v>4.2406250000567081E-2</v>
      </c>
      <c r="AM898" s="47">
        <f t="shared" si="220"/>
        <v>4.9306874998360062E-2</v>
      </c>
      <c r="AN898" s="47">
        <f t="shared" si="221"/>
        <v>1.5945625000310049E-2</v>
      </c>
      <c r="AO898" s="47">
        <f t="shared" si="222"/>
        <v>3.2185677000600155E-2</v>
      </c>
      <c r="AP898" s="47">
        <f t="shared" si="223"/>
        <v>4.8301822000219818E-2</v>
      </c>
      <c r="AQ898" s="47">
        <f t="shared" si="224"/>
        <v>3.367473899925999E-2</v>
      </c>
      <c r="AR898" s="48">
        <f t="shared" si="228"/>
        <v>3.8609531000479702E-2</v>
      </c>
      <c r="AS898" s="48">
        <f t="shared" si="229"/>
        <v>5.3319270999060198E-2</v>
      </c>
      <c r="AT898" s="48">
        <f t="shared" si="230"/>
        <v>3.936109400093013E-2</v>
      </c>
      <c r="AU898" s="48">
        <f t="shared" si="231"/>
        <v>4.2078853999550248E-2</v>
      </c>
      <c r="AV898" s="32"/>
      <c r="AW898" s="30"/>
      <c r="AX898" s="32"/>
      <c r="AY898" s="30"/>
      <c r="AZ898" s="32"/>
      <c r="BA898" s="30"/>
      <c r="BB898" s="32"/>
      <c r="BC898" s="30"/>
      <c r="BD898" s="32"/>
      <c r="BE898" s="30"/>
    </row>
    <row r="899" spans="1:57" x14ac:dyDescent="0.25">
      <c r="A899" s="8" t="s">
        <v>48</v>
      </c>
      <c r="B899">
        <v>10</v>
      </c>
      <c r="C899">
        <v>142</v>
      </c>
      <c r="D899" s="33">
        <v>0.87284833299963704</v>
      </c>
      <c r="E899" s="31">
        <v>0.91665859400018201</v>
      </c>
      <c r="F899" s="33">
        <v>1.09386630199878</v>
      </c>
      <c r="G899" s="31">
        <v>1.1404072389996101</v>
      </c>
      <c r="H899" s="33">
        <v>1.3824566659986799</v>
      </c>
      <c r="I899" s="31">
        <v>1.4238193229994001</v>
      </c>
      <c r="J899" s="33">
        <v>2.12915281200002</v>
      </c>
      <c r="K899" s="31">
        <v>2.1695203119998001</v>
      </c>
      <c r="L899" s="33">
        <v>2.3639771349990002</v>
      </c>
      <c r="M899" s="31">
        <v>2.4132692699986298</v>
      </c>
      <c r="N899" s="33">
        <v>2.91924140499941</v>
      </c>
      <c r="O899" s="31">
        <v>2.9657781240002801</v>
      </c>
      <c r="P899" s="33">
        <v>3.1464890089991902</v>
      </c>
      <c r="Q899" s="31">
        <v>3.1965416659986601</v>
      </c>
      <c r="R899" s="33">
        <v>3.47274786399975</v>
      </c>
      <c r="S899" s="31">
        <v>3.5251648949997598</v>
      </c>
      <c r="T899" s="33">
        <v>4.1468568740001501</v>
      </c>
      <c r="U899" s="31">
        <v>4.18334343599963</v>
      </c>
      <c r="V899" s="33">
        <v>4.3995950509997703</v>
      </c>
      <c r="W899" s="31">
        <v>4.4486841649995696</v>
      </c>
      <c r="X899" s="33"/>
      <c r="Y899" s="31"/>
      <c r="Z899" s="33"/>
      <c r="AA899" s="31"/>
      <c r="AB899" s="33"/>
      <c r="AC899" s="31"/>
      <c r="AD899" s="37">
        <f t="shared" si="227"/>
        <v>3.5758358319999326</v>
      </c>
      <c r="AE899" s="44">
        <f t="shared" ref="AE899:AE962" si="232">F899-E899</f>
        <v>0.17720770799859797</v>
      </c>
      <c r="AF899" s="44">
        <f t="shared" ref="AF899:AF962" si="233">H899-G899</f>
        <v>0.24204942699906984</v>
      </c>
      <c r="AG899" s="44">
        <f t="shared" ref="AG899:AG962" si="234">J899-I899</f>
        <v>0.70533348900061998</v>
      </c>
      <c r="AH899" s="44">
        <f t="shared" ref="AH899:AH962" si="235">L899-K899</f>
        <v>0.19445682299920009</v>
      </c>
      <c r="AI899" s="44">
        <f t="shared" ref="AI899:AI962" si="236">N899-M899</f>
        <v>0.5059721350007802</v>
      </c>
      <c r="AJ899" s="44">
        <f t="shared" si="226"/>
        <v>0.18071088499891008</v>
      </c>
      <c r="AL899" s="47">
        <f t="shared" si="219"/>
        <v>4.381026100054497E-2</v>
      </c>
      <c r="AM899" s="47">
        <f t="shared" si="220"/>
        <v>4.6540937000830063E-2</v>
      </c>
      <c r="AN899" s="47">
        <f t="shared" si="221"/>
        <v>4.1362657000720171E-2</v>
      </c>
      <c r="AO899" s="47">
        <f t="shared" si="222"/>
        <v>4.0367499999780065E-2</v>
      </c>
      <c r="AP899" s="47">
        <f t="shared" si="223"/>
        <v>4.9292134999629589E-2</v>
      </c>
      <c r="AQ899" s="47">
        <f t="shared" si="224"/>
        <v>4.6536719000870086E-2</v>
      </c>
      <c r="AR899" s="48">
        <f t="shared" si="228"/>
        <v>5.0052656999469924E-2</v>
      </c>
      <c r="AS899" s="48">
        <f t="shared" si="229"/>
        <v>5.2417031000009828E-2</v>
      </c>
      <c r="AT899" s="48">
        <f t="shared" si="230"/>
        <v>3.6486561999479861E-2</v>
      </c>
      <c r="AU899" s="48">
        <f t="shared" si="231"/>
        <v>4.9089113999799316E-2</v>
      </c>
      <c r="AV899" s="33"/>
      <c r="AW899" s="31"/>
      <c r="AX899" s="33"/>
      <c r="AY899" s="31"/>
      <c r="AZ899" s="33"/>
      <c r="BA899" s="31"/>
      <c r="BB899" s="33"/>
      <c r="BC899" s="31"/>
      <c r="BD899" s="33"/>
      <c r="BE899" s="31"/>
    </row>
    <row r="900" spans="1:57" x14ac:dyDescent="0.25">
      <c r="A900" s="8" t="s">
        <v>48</v>
      </c>
      <c r="B900">
        <v>10</v>
      </c>
      <c r="C900">
        <v>143</v>
      </c>
      <c r="D900" s="32">
        <v>0.81318864599961604</v>
      </c>
      <c r="E900" s="30">
        <v>0.85118807300023003</v>
      </c>
      <c r="F900" s="32">
        <v>1.0422385420006299</v>
      </c>
      <c r="G900" s="30">
        <v>1.0903281770006199</v>
      </c>
      <c r="H900" s="32">
        <v>1.3332733850002101</v>
      </c>
      <c r="I900" s="30">
        <v>1.3723450520010301</v>
      </c>
      <c r="J900" s="32">
        <v>2.1087369270007899</v>
      </c>
      <c r="K900" s="30">
        <v>2.1323025519995999</v>
      </c>
      <c r="L900" s="32">
        <v>2.3491886970004998</v>
      </c>
      <c r="M900" s="30">
        <v>2.3974811450007101</v>
      </c>
      <c r="N900" s="32">
        <v>2.9887115100009298</v>
      </c>
      <c r="O900" s="30">
        <v>3.0268533329999601</v>
      </c>
      <c r="P900" s="32">
        <v>3.2259243219996199</v>
      </c>
      <c r="Q900" s="30">
        <v>3.2798296350010698</v>
      </c>
      <c r="R900" s="32">
        <v>3.5248486970012798</v>
      </c>
      <c r="S900" s="30">
        <v>3.5652387490008501</v>
      </c>
      <c r="T900" s="32">
        <v>4.1835619780012996</v>
      </c>
      <c r="U900" s="30">
        <v>4.2216663529998097</v>
      </c>
      <c r="V900" s="32">
        <v>4.44124432200078</v>
      </c>
      <c r="W900" s="30">
        <v>4.4847823939999198</v>
      </c>
      <c r="X900" s="32"/>
      <c r="Y900" s="30"/>
      <c r="Z900" s="32"/>
      <c r="AA900" s="30"/>
      <c r="AB900" s="32"/>
      <c r="AC900" s="30"/>
      <c r="AD900" s="37">
        <f t="shared" si="227"/>
        <v>3.671593748000304</v>
      </c>
      <c r="AE900" s="44">
        <f t="shared" si="232"/>
        <v>0.1910504690003999</v>
      </c>
      <c r="AF900" s="44">
        <f t="shared" si="233"/>
        <v>0.24294520799959018</v>
      </c>
      <c r="AG900" s="44">
        <f t="shared" si="234"/>
        <v>0.73639187499975978</v>
      </c>
      <c r="AH900" s="44">
        <f t="shared" si="235"/>
        <v>0.21688614500089987</v>
      </c>
      <c r="AI900" s="44">
        <f t="shared" si="236"/>
        <v>0.59123036500021975</v>
      </c>
      <c r="AJ900" s="44">
        <f t="shared" si="226"/>
        <v>0.1990709889996598</v>
      </c>
      <c r="AL900" s="47">
        <f t="shared" si="219"/>
        <v>3.7999427000613983E-2</v>
      </c>
      <c r="AM900" s="47">
        <f t="shared" si="220"/>
        <v>4.8089634999989972E-2</v>
      </c>
      <c r="AN900" s="47">
        <f t="shared" si="221"/>
        <v>3.9071667000819987E-2</v>
      </c>
      <c r="AO900" s="47">
        <f t="shared" si="222"/>
        <v>2.3565624998810097E-2</v>
      </c>
      <c r="AP900" s="47">
        <f t="shared" si="223"/>
        <v>4.8292448000210264E-2</v>
      </c>
      <c r="AQ900" s="47">
        <f t="shared" si="224"/>
        <v>3.8141822999030239E-2</v>
      </c>
      <c r="AR900" s="48">
        <f t="shared" si="228"/>
        <v>5.3905313001449962E-2</v>
      </c>
      <c r="AS900" s="48">
        <f t="shared" si="229"/>
        <v>4.0390051999570353E-2</v>
      </c>
      <c r="AT900" s="48">
        <f t="shared" si="230"/>
        <v>3.810437499851016E-2</v>
      </c>
      <c r="AU900" s="48">
        <f t="shared" si="231"/>
        <v>4.3538071999139838E-2</v>
      </c>
      <c r="AV900" s="32"/>
      <c r="AW900" s="30"/>
      <c r="AX900" s="32"/>
      <c r="AY900" s="30"/>
      <c r="AZ900" s="32"/>
      <c r="BA900" s="30"/>
      <c r="BB900" s="32"/>
      <c r="BC900" s="30"/>
      <c r="BD900" s="32"/>
      <c r="BE900" s="30"/>
    </row>
    <row r="901" spans="1:57" x14ac:dyDescent="0.25">
      <c r="A901" s="8" t="s">
        <v>48</v>
      </c>
      <c r="B901">
        <v>10</v>
      </c>
      <c r="C901">
        <v>144</v>
      </c>
      <c r="D901" s="33">
        <v>0.66055796899854602</v>
      </c>
      <c r="E901" s="31">
        <v>0.71112588500000096</v>
      </c>
      <c r="F901" s="33">
        <v>0.88306880199888804</v>
      </c>
      <c r="G901" s="31">
        <v>0.92354682299992397</v>
      </c>
      <c r="H901" s="33">
        <v>1.1669289579986</v>
      </c>
      <c r="I901" s="31">
        <v>1.2055376039988901</v>
      </c>
      <c r="J901" s="33">
        <v>1.8593174999987201</v>
      </c>
      <c r="K901" s="31">
        <v>1.89710421799827</v>
      </c>
      <c r="L901" s="33">
        <v>2.1160556769991601</v>
      </c>
      <c r="M901" s="31">
        <v>2.1567223949987202</v>
      </c>
      <c r="N901" s="33">
        <v>2.6918336449998601</v>
      </c>
      <c r="O901" s="31">
        <v>2.7375504159990598</v>
      </c>
      <c r="P901" s="33">
        <v>2.9578048949988398</v>
      </c>
      <c r="Q901" s="31">
        <v>3.0032509369993901</v>
      </c>
      <c r="R901" s="33">
        <v>3.1993206239985699</v>
      </c>
      <c r="S901" s="31">
        <v>3.2637471869984398</v>
      </c>
      <c r="T901" s="33">
        <v>3.85454239499995</v>
      </c>
      <c r="U901" s="31">
        <v>3.8923156239998198</v>
      </c>
      <c r="V901" s="33">
        <v>4.1390918739998597</v>
      </c>
      <c r="W901" s="31">
        <v>4.1935222379997796</v>
      </c>
      <c r="X901" s="33"/>
      <c r="Y901" s="31"/>
      <c r="Z901" s="33"/>
      <c r="AA901" s="31"/>
      <c r="AB901" s="33"/>
      <c r="AC901" s="31"/>
      <c r="AD901" s="37">
        <f t="shared" si="227"/>
        <v>3.5329642690012335</v>
      </c>
      <c r="AE901" s="44">
        <f t="shared" si="232"/>
        <v>0.17194291699888709</v>
      </c>
      <c r="AF901" s="44">
        <f t="shared" si="233"/>
        <v>0.243382134998676</v>
      </c>
      <c r="AG901" s="44">
        <f t="shared" si="234"/>
        <v>0.65377989599983</v>
      </c>
      <c r="AH901" s="44">
        <f t="shared" si="235"/>
        <v>0.21895145900089008</v>
      </c>
      <c r="AI901" s="44">
        <f t="shared" si="236"/>
        <v>0.5351112500011399</v>
      </c>
      <c r="AJ901" s="44">
        <f t="shared" si="226"/>
        <v>0.22025447899978001</v>
      </c>
      <c r="AL901" s="47">
        <f t="shared" si="219"/>
        <v>5.0567916001454938E-2</v>
      </c>
      <c r="AM901" s="47">
        <f t="shared" si="220"/>
        <v>4.0478021001035924E-2</v>
      </c>
      <c r="AN901" s="47">
        <f t="shared" si="221"/>
        <v>3.8608646000290125E-2</v>
      </c>
      <c r="AO901" s="47">
        <f t="shared" si="222"/>
        <v>3.7786717999549913E-2</v>
      </c>
      <c r="AP901" s="47">
        <f t="shared" si="223"/>
        <v>4.066671799956012E-2</v>
      </c>
      <c r="AQ901" s="47">
        <f t="shared" si="224"/>
        <v>4.5716770999199685E-2</v>
      </c>
      <c r="AR901" s="48">
        <f t="shared" si="228"/>
        <v>4.5446042000550246E-2</v>
      </c>
      <c r="AS901" s="48">
        <f t="shared" si="229"/>
        <v>6.442656299986993E-2</v>
      </c>
      <c r="AT901" s="48">
        <f t="shared" si="230"/>
        <v>3.777322899986979E-2</v>
      </c>
      <c r="AU901" s="48">
        <f t="shared" si="231"/>
        <v>5.4430363999919962E-2</v>
      </c>
      <c r="AV901" s="33"/>
      <c r="AW901" s="31"/>
      <c r="AX901" s="33"/>
      <c r="AY901" s="31"/>
      <c r="AZ901" s="33"/>
      <c r="BA901" s="31"/>
      <c r="BB901" s="33"/>
      <c r="BC901" s="31"/>
      <c r="BD901" s="33"/>
      <c r="BE901" s="31"/>
    </row>
    <row r="902" spans="1:57" x14ac:dyDescent="0.25">
      <c r="A902" s="8" t="s">
        <v>48</v>
      </c>
      <c r="B902">
        <v>10</v>
      </c>
      <c r="C902">
        <v>145</v>
      </c>
      <c r="D902" s="32">
        <v>0.71187604199985799</v>
      </c>
      <c r="E902" s="30">
        <v>0.76464687500083495</v>
      </c>
      <c r="F902" s="32">
        <v>0.94233729200095695</v>
      </c>
      <c r="G902" s="30">
        <v>0.99395463499968095</v>
      </c>
      <c r="H902" s="32">
        <v>1.2379316670012399</v>
      </c>
      <c r="I902" s="30">
        <v>1.27614791700034</v>
      </c>
      <c r="J902" s="32">
        <v>1.9295476040006101</v>
      </c>
      <c r="K902" s="30">
        <v>1.98202796800069</v>
      </c>
      <c r="L902" s="32">
        <v>2.2253116660012799</v>
      </c>
      <c r="M902" s="30">
        <v>2.2494086450005799</v>
      </c>
      <c r="N902" s="32">
        <v>2.7591525509997101</v>
      </c>
      <c r="O902" s="30">
        <v>2.7930683850008702</v>
      </c>
      <c r="P902" s="32">
        <v>2.9826827600008898</v>
      </c>
      <c r="Q902" s="30">
        <v>3.0330105720004199</v>
      </c>
      <c r="R902" s="32">
        <v>3.30549947800136</v>
      </c>
      <c r="S902" s="30">
        <v>3.3425662490008099</v>
      </c>
      <c r="T902" s="32">
        <v>3.92142192600113</v>
      </c>
      <c r="U902" s="30">
        <v>3.9620664570011201</v>
      </c>
      <c r="V902" s="32">
        <v>4.2108849470005199</v>
      </c>
      <c r="W902" s="30">
        <v>4.2414855200004196</v>
      </c>
      <c r="X902" s="32"/>
      <c r="Y902" s="30"/>
      <c r="Z902" s="32"/>
      <c r="AA902" s="30"/>
      <c r="AB902" s="32"/>
      <c r="AC902" s="30"/>
      <c r="AD902" s="37">
        <f t="shared" si="227"/>
        <v>3.5296094780005616</v>
      </c>
      <c r="AE902" s="44">
        <f t="shared" si="232"/>
        <v>0.177690417000122</v>
      </c>
      <c r="AF902" s="44">
        <f t="shared" si="233"/>
        <v>0.24397703200155896</v>
      </c>
      <c r="AG902" s="44">
        <f t="shared" si="234"/>
        <v>0.65339968700027007</v>
      </c>
      <c r="AH902" s="44">
        <f t="shared" si="235"/>
        <v>0.24328369800058991</v>
      </c>
      <c r="AI902" s="44">
        <f t="shared" si="236"/>
        <v>0.50974390599913022</v>
      </c>
      <c r="AJ902" s="44">
        <f t="shared" si="226"/>
        <v>0.18961437500001965</v>
      </c>
      <c r="AL902" s="47">
        <f t="shared" si="219"/>
        <v>5.2770833000976958E-2</v>
      </c>
      <c r="AM902" s="47">
        <f t="shared" si="220"/>
        <v>5.1617342998724003E-2</v>
      </c>
      <c r="AN902" s="47">
        <f t="shared" si="221"/>
        <v>3.8216249999100116E-2</v>
      </c>
      <c r="AO902" s="47">
        <f t="shared" si="222"/>
        <v>5.2480364000079938E-2</v>
      </c>
      <c r="AP902" s="47">
        <f t="shared" si="223"/>
        <v>2.4096978999299967E-2</v>
      </c>
      <c r="AQ902" s="47">
        <f t="shared" si="224"/>
        <v>3.391583400116005E-2</v>
      </c>
      <c r="AR902" s="48">
        <f t="shared" si="228"/>
        <v>5.032781199953007E-2</v>
      </c>
      <c r="AS902" s="48">
        <f t="shared" si="229"/>
        <v>3.7066770999449883E-2</v>
      </c>
      <c r="AT902" s="48">
        <f t="shared" si="230"/>
        <v>4.0644530999990103E-2</v>
      </c>
      <c r="AU902" s="48">
        <f t="shared" si="231"/>
        <v>3.0600572999899711E-2</v>
      </c>
      <c r="AV902" s="32"/>
      <c r="AW902" s="30"/>
      <c r="AX902" s="32"/>
      <c r="AY902" s="30"/>
      <c r="AZ902" s="32"/>
      <c r="BA902" s="30"/>
      <c r="BB902" s="32"/>
      <c r="BC902" s="30"/>
      <c r="BD902" s="32"/>
      <c r="BE902" s="30"/>
    </row>
    <row r="903" spans="1:57" x14ac:dyDescent="0.25">
      <c r="A903" s="8" t="s">
        <v>48</v>
      </c>
      <c r="B903">
        <v>10</v>
      </c>
      <c r="C903">
        <v>146</v>
      </c>
      <c r="D903" s="33">
        <v>0.71463926999967897</v>
      </c>
      <c r="E903" s="31">
        <v>0.750097811998784</v>
      </c>
      <c r="F903" s="33">
        <v>0.94835770799909302</v>
      </c>
      <c r="G903" s="31">
        <v>0.99688260299990294</v>
      </c>
      <c r="H903" s="33">
        <v>1.2423419259994199</v>
      </c>
      <c r="I903" s="31">
        <v>1.2791807799985599</v>
      </c>
      <c r="J903" s="33">
        <v>1.89894609299881</v>
      </c>
      <c r="K903" s="31">
        <v>1.9461814049991499</v>
      </c>
      <c r="L903" s="33">
        <v>2.2214538529988199</v>
      </c>
      <c r="M903" s="31">
        <v>2.25190031099919</v>
      </c>
      <c r="N903" s="33">
        <v>2.8113863010003102</v>
      </c>
      <c r="O903" s="31">
        <v>2.8567373419991702</v>
      </c>
      <c r="P903" s="33">
        <v>3.0761410919985699</v>
      </c>
      <c r="Q903" s="31">
        <v>3.1080941130003299</v>
      </c>
      <c r="R903" s="33">
        <v>3.35700900899973</v>
      </c>
      <c r="S903" s="31">
        <v>3.3990273419985799</v>
      </c>
      <c r="T903" s="33">
        <v>4.0269308829992898</v>
      </c>
      <c r="U903" s="31">
        <v>4.0759048419986303</v>
      </c>
      <c r="V903" s="33">
        <v>4.2926457789999404</v>
      </c>
      <c r="W903" s="31">
        <v>4.3447795809988703</v>
      </c>
      <c r="X903" s="33"/>
      <c r="Y903" s="31"/>
      <c r="Z903" s="33"/>
      <c r="AA903" s="31"/>
      <c r="AB903" s="33"/>
      <c r="AC903" s="31"/>
      <c r="AD903" s="37">
        <f t="shared" si="227"/>
        <v>3.6301403109991912</v>
      </c>
      <c r="AE903" s="44">
        <f t="shared" si="232"/>
        <v>0.19825989600030902</v>
      </c>
      <c r="AF903" s="44">
        <f t="shared" si="233"/>
        <v>0.245459322999517</v>
      </c>
      <c r="AG903" s="44">
        <f t="shared" si="234"/>
        <v>0.61976531300025006</v>
      </c>
      <c r="AH903" s="44">
        <f t="shared" si="235"/>
        <v>0.27527244799966999</v>
      </c>
      <c r="AI903" s="44">
        <f t="shared" si="236"/>
        <v>0.5594859900011202</v>
      </c>
      <c r="AJ903" s="44">
        <f t="shared" si="226"/>
        <v>0.21940374999939971</v>
      </c>
      <c r="AL903" s="47">
        <f t="shared" si="219"/>
        <v>3.5458541999105031E-2</v>
      </c>
      <c r="AM903" s="47">
        <f t="shared" si="220"/>
        <v>4.852489500080992E-2</v>
      </c>
      <c r="AN903" s="47">
        <f t="shared" si="221"/>
        <v>3.6838853999139998E-2</v>
      </c>
      <c r="AO903" s="47">
        <f t="shared" si="222"/>
        <v>4.7235312000339924E-2</v>
      </c>
      <c r="AP903" s="47">
        <f t="shared" si="223"/>
        <v>3.0446458000370047E-2</v>
      </c>
      <c r="AQ903" s="47">
        <f t="shared" si="224"/>
        <v>4.5351040998860004E-2</v>
      </c>
      <c r="AR903" s="48">
        <f t="shared" si="228"/>
        <v>3.1953021001760007E-2</v>
      </c>
      <c r="AS903" s="48">
        <f t="shared" si="229"/>
        <v>4.2018332998849939E-2</v>
      </c>
      <c r="AT903" s="48">
        <f t="shared" si="230"/>
        <v>4.8973958999340539E-2</v>
      </c>
      <c r="AU903" s="48">
        <f t="shared" si="231"/>
        <v>5.2133801998929918E-2</v>
      </c>
      <c r="AV903" s="33"/>
      <c r="AW903" s="31"/>
      <c r="AX903" s="33"/>
      <c r="AY903" s="31"/>
      <c r="AZ903" s="33"/>
      <c r="BA903" s="31"/>
      <c r="BB903" s="33"/>
      <c r="BC903" s="31"/>
      <c r="BD903" s="33"/>
      <c r="BE903" s="31"/>
    </row>
    <row r="904" spans="1:57" x14ac:dyDescent="0.25">
      <c r="A904" s="8" t="s">
        <v>48</v>
      </c>
      <c r="B904">
        <v>10</v>
      </c>
      <c r="C904">
        <v>147</v>
      </c>
      <c r="D904" s="32">
        <v>0.77255317699928105</v>
      </c>
      <c r="E904" s="30">
        <v>0.79650500000025204</v>
      </c>
      <c r="F904" s="32">
        <v>1.0143000000007301</v>
      </c>
      <c r="G904" s="30">
        <v>1.0421934890000499</v>
      </c>
      <c r="H904" s="32">
        <v>1.2878023960001801</v>
      </c>
      <c r="I904" s="30">
        <v>1.3170961460000301</v>
      </c>
      <c r="J904" s="32">
        <v>1.9402258329991999</v>
      </c>
      <c r="K904" s="30">
        <v>1.97945281200009</v>
      </c>
      <c r="L904" s="32">
        <v>2.2548302600007402</v>
      </c>
      <c r="M904" s="30">
        <v>2.2975053640002399</v>
      </c>
      <c r="N904" s="32">
        <v>2.85857791600028</v>
      </c>
      <c r="O904" s="30">
        <v>2.9088769259997198</v>
      </c>
      <c r="P904" s="32">
        <v>3.1250767700002999</v>
      </c>
      <c r="Q904" s="30">
        <v>3.16540505100056</v>
      </c>
      <c r="R904" s="32">
        <v>3.4399594259994002</v>
      </c>
      <c r="S904" s="30">
        <v>3.4627799989993902</v>
      </c>
      <c r="T904" s="32">
        <v>4.1131533320003602</v>
      </c>
      <c r="U904" s="30">
        <v>4.1536317690006399</v>
      </c>
      <c r="V904" s="32">
        <v>4.39837973800058</v>
      </c>
      <c r="W904" s="30">
        <v>4.4360329669998402</v>
      </c>
      <c r="X904" s="32"/>
      <c r="Y904" s="30"/>
      <c r="Z904" s="32"/>
      <c r="AA904" s="30"/>
      <c r="AB904" s="32"/>
      <c r="AC904" s="30"/>
      <c r="AD904" s="37">
        <f t="shared" si="227"/>
        <v>3.6634797900005589</v>
      </c>
      <c r="AE904" s="44">
        <f t="shared" si="232"/>
        <v>0.21779500000047802</v>
      </c>
      <c r="AF904" s="44">
        <f t="shared" si="233"/>
        <v>0.24560890700013016</v>
      </c>
      <c r="AG904" s="44">
        <f t="shared" si="234"/>
        <v>0.62312968699916982</v>
      </c>
      <c r="AH904" s="44">
        <f t="shared" si="235"/>
        <v>0.27537744800065012</v>
      </c>
      <c r="AI904" s="44">
        <f t="shared" si="236"/>
        <v>0.56107255200004014</v>
      </c>
      <c r="AJ904" s="44">
        <f t="shared" si="226"/>
        <v>0.21619984400058012</v>
      </c>
      <c r="AL904" s="47">
        <f t="shared" si="219"/>
        <v>2.3951823000970984E-2</v>
      </c>
      <c r="AM904" s="47">
        <f t="shared" si="220"/>
        <v>2.7893488999319871E-2</v>
      </c>
      <c r="AN904" s="47">
        <f t="shared" si="221"/>
        <v>2.9293749999850016E-2</v>
      </c>
      <c r="AO904" s="47">
        <f t="shared" si="222"/>
        <v>3.9226979000890116E-2</v>
      </c>
      <c r="AP904" s="47">
        <f t="shared" si="223"/>
        <v>4.2675103999499697E-2</v>
      </c>
      <c r="AQ904" s="47">
        <f t="shared" si="224"/>
        <v>5.0299009999439814E-2</v>
      </c>
      <c r="AR904" s="48">
        <f t="shared" si="228"/>
        <v>4.0328281000260091E-2</v>
      </c>
      <c r="AS904" s="48">
        <f t="shared" si="229"/>
        <v>2.2820572999989963E-2</v>
      </c>
      <c r="AT904" s="48">
        <f t="shared" si="230"/>
        <v>4.0478437000279754E-2</v>
      </c>
      <c r="AU904" s="48">
        <f t="shared" si="231"/>
        <v>3.7653228999260158E-2</v>
      </c>
      <c r="AV904" s="32"/>
      <c r="AW904" s="30"/>
      <c r="AX904" s="32"/>
      <c r="AY904" s="30"/>
      <c r="AZ904" s="32"/>
      <c r="BA904" s="30"/>
      <c r="BB904" s="32"/>
      <c r="BC904" s="30"/>
      <c r="BD904" s="32"/>
      <c r="BE904" s="30"/>
    </row>
    <row r="905" spans="1:57" x14ac:dyDescent="0.25">
      <c r="A905" s="8" t="s">
        <v>48</v>
      </c>
      <c r="B905">
        <v>10</v>
      </c>
      <c r="C905">
        <v>148</v>
      </c>
      <c r="D905" s="33">
        <v>0.56875328199930597</v>
      </c>
      <c r="E905" s="31">
        <v>0.60955255199951297</v>
      </c>
      <c r="F905" s="33">
        <v>0.80844833400078597</v>
      </c>
      <c r="G905" s="31">
        <v>0.84954229200047804</v>
      </c>
      <c r="H905" s="33">
        <v>1.09420432300066</v>
      </c>
      <c r="I905" s="31">
        <v>1.1194851559994199</v>
      </c>
      <c r="J905" s="33">
        <v>1.77123703100005</v>
      </c>
      <c r="K905" s="31">
        <v>1.7955302080008499</v>
      </c>
      <c r="L905" s="33">
        <v>2.0388121870000702</v>
      </c>
      <c r="M905" s="31">
        <v>2.0724673429995102</v>
      </c>
      <c r="N905" s="33">
        <v>2.6323702080007898</v>
      </c>
      <c r="O905" s="31">
        <v>2.6913844789996801</v>
      </c>
      <c r="P905" s="33">
        <v>2.90839687399966</v>
      </c>
      <c r="Q905" s="31">
        <v>2.9513207809995898</v>
      </c>
      <c r="R905" s="33">
        <v>3.2257777600007098</v>
      </c>
      <c r="S905" s="31">
        <v>3.2573655199994298</v>
      </c>
      <c r="T905" s="33">
        <v>3.8520959890011</v>
      </c>
      <c r="U905" s="31">
        <v>3.9009735409999799</v>
      </c>
      <c r="V905" s="33">
        <v>4.1490201550004704</v>
      </c>
      <c r="W905" s="31">
        <v>4.1795338009996996</v>
      </c>
      <c r="X905" s="33"/>
      <c r="Y905" s="31"/>
      <c r="Z905" s="33"/>
      <c r="AA905" s="31"/>
      <c r="AB905" s="33"/>
      <c r="AC905" s="31"/>
      <c r="AD905" s="37">
        <f t="shared" si="227"/>
        <v>3.6107805190003939</v>
      </c>
      <c r="AE905" s="44">
        <f t="shared" si="232"/>
        <v>0.198895782001273</v>
      </c>
      <c r="AF905" s="44">
        <f t="shared" si="233"/>
        <v>0.24466203100018191</v>
      </c>
      <c r="AG905" s="44">
        <f t="shared" si="234"/>
        <v>0.65175187500063014</v>
      </c>
      <c r="AH905" s="44">
        <f t="shared" si="235"/>
        <v>0.24328197899922022</v>
      </c>
      <c r="AI905" s="44">
        <f t="shared" si="236"/>
        <v>0.55990286500127961</v>
      </c>
      <c r="AJ905" s="44">
        <f t="shared" si="226"/>
        <v>0.21701239499997982</v>
      </c>
      <c r="AL905" s="47">
        <f t="shared" si="219"/>
        <v>4.0799270000207E-2</v>
      </c>
      <c r="AM905" s="47">
        <f t="shared" si="220"/>
        <v>4.1093957999692066E-2</v>
      </c>
      <c r="AN905" s="47">
        <f t="shared" si="221"/>
        <v>2.5280832998759939E-2</v>
      </c>
      <c r="AO905" s="47">
        <f t="shared" si="222"/>
        <v>2.4293177000799915E-2</v>
      </c>
      <c r="AP905" s="47">
        <f t="shared" si="223"/>
        <v>3.3655155999440023E-2</v>
      </c>
      <c r="AQ905" s="47">
        <f t="shared" si="224"/>
        <v>5.9014270998890339E-2</v>
      </c>
      <c r="AR905" s="48">
        <f t="shared" si="228"/>
        <v>4.2923906999929873E-2</v>
      </c>
      <c r="AS905" s="48">
        <f t="shared" si="229"/>
        <v>3.1587759998719989E-2</v>
      </c>
      <c r="AT905" s="48">
        <f t="shared" si="230"/>
        <v>4.8877551998879998E-2</v>
      </c>
      <c r="AU905" s="48">
        <f t="shared" si="231"/>
        <v>3.0513645999229233E-2</v>
      </c>
      <c r="AV905" s="33"/>
      <c r="AW905" s="31"/>
      <c r="AX905" s="33"/>
      <c r="AY905" s="31"/>
      <c r="AZ905" s="33"/>
      <c r="BA905" s="31"/>
      <c r="BB905" s="33"/>
      <c r="BC905" s="31"/>
      <c r="BD905" s="33"/>
      <c r="BE905" s="31"/>
    </row>
    <row r="906" spans="1:57" x14ac:dyDescent="0.25">
      <c r="A906" s="8" t="s">
        <v>48</v>
      </c>
      <c r="B906">
        <v>10</v>
      </c>
      <c r="C906">
        <v>149</v>
      </c>
      <c r="D906" s="32">
        <v>0.71851062499990803</v>
      </c>
      <c r="E906" s="30">
        <v>0.74739338600011196</v>
      </c>
      <c r="F906" s="32">
        <v>0.963295207999181</v>
      </c>
      <c r="G906" s="30">
        <v>0.99404984399916396</v>
      </c>
      <c r="H906" s="32">
        <v>1.1951520830007201</v>
      </c>
      <c r="I906" s="30">
        <v>1.2449165620000699</v>
      </c>
      <c r="J906" s="32">
        <v>1.86766484299914</v>
      </c>
      <c r="K906" s="30">
        <v>1.91452057300011</v>
      </c>
      <c r="L906" s="32">
        <v>2.1308886450005899</v>
      </c>
      <c r="M906" s="30">
        <v>2.1789066140008799</v>
      </c>
      <c r="N906" s="32">
        <v>2.7561085409997701</v>
      </c>
      <c r="O906" s="30">
        <v>2.7975638539992298</v>
      </c>
      <c r="P906" s="32">
        <v>2.9962167180001398</v>
      </c>
      <c r="Q906" s="30">
        <v>3.0435097390000001</v>
      </c>
      <c r="R906" s="32">
        <v>3.2871128120004798</v>
      </c>
      <c r="S906" s="30">
        <v>3.3350893219994702</v>
      </c>
      <c r="T906" s="32">
        <v>4.0118794259997204</v>
      </c>
      <c r="U906" s="30">
        <v>4.0681329679991904</v>
      </c>
      <c r="V906" s="32">
        <v>4.2860494260003099</v>
      </c>
      <c r="W906" s="30">
        <v>4.3302005200002798</v>
      </c>
      <c r="X906" s="32"/>
      <c r="Y906" s="30"/>
      <c r="Z906" s="32"/>
      <c r="AA906" s="30"/>
      <c r="AB906" s="32"/>
      <c r="AC906" s="30"/>
      <c r="AD906" s="37">
        <f t="shared" si="227"/>
        <v>3.6116898950003717</v>
      </c>
      <c r="AE906" s="44">
        <f t="shared" si="232"/>
        <v>0.21590182199906904</v>
      </c>
      <c r="AF906" s="44">
        <f t="shared" si="233"/>
        <v>0.2011022390015561</v>
      </c>
      <c r="AG906" s="44">
        <f t="shared" si="234"/>
        <v>0.62274828099907009</v>
      </c>
      <c r="AH906" s="44">
        <f t="shared" si="235"/>
        <v>0.21636807200047992</v>
      </c>
      <c r="AI906" s="44">
        <f t="shared" si="236"/>
        <v>0.57720192699889017</v>
      </c>
      <c r="AJ906" s="44">
        <f t="shared" si="226"/>
        <v>0.19865286400090998</v>
      </c>
      <c r="AL906" s="47">
        <f t="shared" si="219"/>
        <v>2.8882761000203927E-2</v>
      </c>
      <c r="AM906" s="47">
        <f t="shared" si="220"/>
        <v>3.075463599998296E-2</v>
      </c>
      <c r="AN906" s="47">
        <f t="shared" si="221"/>
        <v>4.9764478999349882E-2</v>
      </c>
      <c r="AO906" s="47">
        <f t="shared" si="222"/>
        <v>4.6855730000969986E-2</v>
      </c>
      <c r="AP906" s="47">
        <f t="shared" si="223"/>
        <v>4.8017969000289984E-2</v>
      </c>
      <c r="AQ906" s="47">
        <f t="shared" si="224"/>
        <v>4.1455312999459704E-2</v>
      </c>
      <c r="AR906" s="48">
        <f t="shared" si="228"/>
        <v>4.7293020999860325E-2</v>
      </c>
      <c r="AS906" s="48">
        <f t="shared" si="229"/>
        <v>4.7976509998990391E-2</v>
      </c>
      <c r="AT906" s="48">
        <f t="shared" si="230"/>
        <v>5.625354199947008E-2</v>
      </c>
      <c r="AU906" s="48">
        <f t="shared" si="231"/>
        <v>4.4151093999969859E-2</v>
      </c>
      <c r="AV906" s="32"/>
      <c r="AW906" s="30"/>
      <c r="AX906" s="32"/>
      <c r="AY906" s="30"/>
      <c r="AZ906" s="32"/>
      <c r="BA906" s="30"/>
      <c r="BB906" s="32"/>
      <c r="BC906" s="30"/>
      <c r="BD906" s="32"/>
      <c r="BE906" s="30"/>
    </row>
    <row r="907" spans="1:57" x14ac:dyDescent="0.25">
      <c r="A907" s="8" t="s">
        <v>48</v>
      </c>
      <c r="B907">
        <v>10</v>
      </c>
      <c r="C907">
        <v>150</v>
      </c>
      <c r="D907" s="33">
        <v>0.63281276000088804</v>
      </c>
      <c r="E907" s="31">
        <v>0.67955979100042896</v>
      </c>
      <c r="F907" s="33">
        <v>0.85343947900037098</v>
      </c>
      <c r="G907" s="31">
        <v>0.90359666600124899</v>
      </c>
      <c r="H907" s="33">
        <v>1.1772161970002299</v>
      </c>
      <c r="I907" s="31">
        <v>1.20702729100048</v>
      </c>
      <c r="J907" s="33">
        <v>1.88441145700016</v>
      </c>
      <c r="K907" s="31">
        <v>1.93258322800102</v>
      </c>
      <c r="L907" s="33">
        <v>2.1485209359998398</v>
      </c>
      <c r="M907" s="31">
        <v>2.1977605720003299</v>
      </c>
      <c r="N907" s="33">
        <v>2.7358847380000899</v>
      </c>
      <c r="O907" s="31">
        <v>2.7548618220007399</v>
      </c>
      <c r="P907" s="33">
        <v>2.9469921340005301</v>
      </c>
      <c r="Q907" s="31">
        <v>2.9966329150011002</v>
      </c>
      <c r="R907" s="33">
        <v>3.2447672899997899</v>
      </c>
      <c r="S907" s="31">
        <v>3.2878560400004</v>
      </c>
      <c r="T907" s="33">
        <v>3.9161006230006001</v>
      </c>
      <c r="U907" s="31">
        <v>3.9439706749999401</v>
      </c>
      <c r="V907" s="33">
        <v>4.1910035920009197</v>
      </c>
      <c r="W907" s="31">
        <v>4.2277504670000701</v>
      </c>
      <c r="X907" s="33"/>
      <c r="Y907" s="31"/>
      <c r="Z907" s="33"/>
      <c r="AA907" s="31"/>
      <c r="AB907" s="33"/>
      <c r="AC907" s="31"/>
      <c r="AD907" s="37">
        <f t="shared" si="227"/>
        <v>3.5949377069991821</v>
      </c>
      <c r="AE907" s="44">
        <f t="shared" si="232"/>
        <v>0.17387968799994202</v>
      </c>
      <c r="AF907" s="44">
        <f t="shared" si="233"/>
        <v>0.27361953099898095</v>
      </c>
      <c r="AG907" s="44">
        <f t="shared" si="234"/>
        <v>0.67738416599967999</v>
      </c>
      <c r="AH907" s="44">
        <f t="shared" si="235"/>
        <v>0.21593770799881984</v>
      </c>
      <c r="AI907" s="44">
        <f t="shared" si="236"/>
        <v>0.53812416599975998</v>
      </c>
      <c r="AJ907" s="44">
        <f t="shared" si="226"/>
        <v>0.19213031199979014</v>
      </c>
      <c r="AL907" s="47">
        <f t="shared" si="219"/>
        <v>4.6747030999540917E-2</v>
      </c>
      <c r="AM907" s="47">
        <f t="shared" si="220"/>
        <v>5.0157187000878012E-2</v>
      </c>
      <c r="AN907" s="47">
        <f t="shared" si="221"/>
        <v>2.981109400025006E-2</v>
      </c>
      <c r="AO907" s="47">
        <f t="shared" si="222"/>
        <v>4.8171771000860009E-2</v>
      </c>
      <c r="AP907" s="47">
        <f t="shared" si="223"/>
        <v>4.9239636000490083E-2</v>
      </c>
      <c r="AQ907" s="47">
        <f t="shared" si="224"/>
        <v>1.8977084000650013E-2</v>
      </c>
      <c r="AR907" s="48">
        <f t="shared" si="228"/>
        <v>4.9640781000570122E-2</v>
      </c>
      <c r="AS907" s="48">
        <f t="shared" si="229"/>
        <v>4.3088750000610077E-2</v>
      </c>
      <c r="AT907" s="48">
        <f t="shared" si="230"/>
        <v>2.7870051999340006E-2</v>
      </c>
      <c r="AU907" s="48">
        <f t="shared" si="231"/>
        <v>3.6746874999150414E-2</v>
      </c>
      <c r="AV907" s="33"/>
      <c r="AW907" s="31"/>
      <c r="AX907" s="33"/>
      <c r="AY907" s="31"/>
      <c r="AZ907" s="33"/>
      <c r="BA907" s="31"/>
      <c r="BB907" s="33"/>
      <c r="BC907" s="31"/>
      <c r="BD907" s="33"/>
      <c r="BE907" s="31"/>
    </row>
    <row r="908" spans="1:57" s="2" customFormat="1" x14ac:dyDescent="0.25">
      <c r="A908" s="10" t="s">
        <v>48</v>
      </c>
      <c r="B908" s="2">
        <v>10</v>
      </c>
      <c r="C908" s="2">
        <v>151</v>
      </c>
      <c r="D908" s="32">
        <v>15.203497286000101</v>
      </c>
      <c r="E908" s="30">
        <v>15.2183627550002</v>
      </c>
      <c r="F908" s="32">
        <v>15.4216091609996</v>
      </c>
      <c r="G908" s="30">
        <v>15.4596431199988</v>
      </c>
      <c r="H908" s="32">
        <v>15.681054577998999</v>
      </c>
      <c r="I908" s="30">
        <v>15.7189922859997</v>
      </c>
      <c r="J908" s="32">
        <v>16.317468952998698</v>
      </c>
      <c r="K908" s="30">
        <v>16.341773119000202</v>
      </c>
      <c r="L908" s="32">
        <v>16.589594524999399</v>
      </c>
      <c r="M908" s="30">
        <v>16.626989941998499</v>
      </c>
      <c r="N908" s="32">
        <v>17.226040045999898</v>
      </c>
      <c r="O908" s="30">
        <v>17.2664491609994</v>
      </c>
      <c r="P908" s="32">
        <v>17.450969317000201</v>
      </c>
      <c r="Q908" s="30">
        <v>17.498234472999599</v>
      </c>
      <c r="R908" s="32">
        <v>17.7570039519996</v>
      </c>
      <c r="S908" s="30">
        <v>17.777135878999601</v>
      </c>
      <c r="T908" s="32">
        <v>18.523028587000201</v>
      </c>
      <c r="U908" s="30">
        <v>18.5471422329992</v>
      </c>
      <c r="V908" s="32">
        <v>18.875860721998801</v>
      </c>
      <c r="W908" s="30">
        <v>18.916112805998601</v>
      </c>
      <c r="X908" s="32"/>
      <c r="Y908" s="30"/>
      <c r="Z908" s="32"/>
      <c r="AA908" s="30"/>
      <c r="AB908" s="32"/>
      <c r="AC908" s="30"/>
      <c r="AD908" s="37">
        <f t="shared" si="227"/>
        <v>3.7126155199985007</v>
      </c>
      <c r="AE908" s="44">
        <f t="shared" si="232"/>
        <v>0.20324640599939947</v>
      </c>
      <c r="AF908" s="44">
        <f t="shared" si="233"/>
        <v>0.22141145800019935</v>
      </c>
      <c r="AG908" s="44">
        <f t="shared" si="234"/>
        <v>0.59847666699899804</v>
      </c>
      <c r="AH908" s="44">
        <f t="shared" si="235"/>
        <v>0.247821405999197</v>
      </c>
      <c r="AI908" s="44">
        <f t="shared" si="236"/>
        <v>0.59905010400139957</v>
      </c>
      <c r="AJ908" s="44">
        <f t="shared" si="226"/>
        <v>0.18452015600080074</v>
      </c>
      <c r="AL908" s="47">
        <f t="shared" si="219"/>
        <v>1.4865469000099552E-2</v>
      </c>
      <c r="AM908" s="47">
        <f t="shared" si="220"/>
        <v>3.8033958999200479E-2</v>
      </c>
      <c r="AN908" s="47">
        <f t="shared" si="221"/>
        <v>3.7937708000701065E-2</v>
      </c>
      <c r="AO908" s="47">
        <f t="shared" si="222"/>
        <v>2.4304166001503091E-2</v>
      </c>
      <c r="AP908" s="47">
        <f t="shared" si="223"/>
        <v>3.7395416999100206E-2</v>
      </c>
      <c r="AQ908" s="47">
        <f t="shared" si="224"/>
        <v>4.0409114999501838E-2</v>
      </c>
      <c r="AR908" s="48">
        <f t="shared" si="228"/>
        <v>4.7265155999397734E-2</v>
      </c>
      <c r="AS908" s="48">
        <f t="shared" si="229"/>
        <v>2.0131927000001326E-2</v>
      </c>
      <c r="AT908" s="48">
        <f t="shared" si="230"/>
        <v>2.4113645998998123E-2</v>
      </c>
      <c r="AU908" s="48">
        <f t="shared" si="231"/>
        <v>4.0252083999799737E-2</v>
      </c>
      <c r="AV908" s="32"/>
      <c r="AW908" s="30"/>
      <c r="AX908" s="32"/>
      <c r="AY908" s="30"/>
      <c r="AZ908" s="32"/>
      <c r="BA908" s="30"/>
      <c r="BB908" s="32"/>
      <c r="BC908" s="30"/>
      <c r="BD908" s="32"/>
      <c r="BE908" s="30"/>
    </row>
    <row r="909" spans="1:57" s="2" customFormat="1" x14ac:dyDescent="0.25">
      <c r="A909" s="10" t="s">
        <v>48</v>
      </c>
      <c r="B909" s="2">
        <v>10</v>
      </c>
      <c r="C909" s="2">
        <v>152</v>
      </c>
      <c r="D909" s="33">
        <v>0.55736781300038196</v>
      </c>
      <c r="E909" s="31">
        <v>0.598596718999033</v>
      </c>
      <c r="F909" s="33">
        <v>0.81530770800054597</v>
      </c>
      <c r="G909" s="31">
        <v>0.85560656300003701</v>
      </c>
      <c r="H909" s="33">
        <v>1.10243562499999</v>
      </c>
      <c r="I909" s="31">
        <v>1.14225046899991</v>
      </c>
      <c r="J909" s="33">
        <v>1.82717359299931</v>
      </c>
      <c r="K909" s="31">
        <v>1.86293989499972</v>
      </c>
      <c r="L909" s="33">
        <v>2.1409172909989098</v>
      </c>
      <c r="M909" s="31">
        <v>2.16804088499884</v>
      </c>
      <c r="N909" s="33">
        <v>2.7354406239992302</v>
      </c>
      <c r="O909" s="31">
        <v>2.7914782810003</v>
      </c>
      <c r="P909" s="33">
        <v>2.9957436450003998</v>
      </c>
      <c r="Q909" s="31">
        <v>3.0393180720002402</v>
      </c>
      <c r="R909" s="33">
        <v>3.2875023950000402</v>
      </c>
      <c r="S909" s="31">
        <v>3.3326523949999598</v>
      </c>
      <c r="T909" s="33">
        <v>3.9951486449990599</v>
      </c>
      <c r="U909" s="31">
        <v>4.0369944779995404</v>
      </c>
      <c r="V909" s="33">
        <v>4.3184045300004001</v>
      </c>
      <c r="W909" s="31">
        <v>4.35979572799988</v>
      </c>
      <c r="X909" s="33"/>
      <c r="Y909" s="31"/>
      <c r="Z909" s="33"/>
      <c r="AA909" s="31"/>
      <c r="AB909" s="33"/>
      <c r="AC909" s="31"/>
      <c r="AD909" s="37">
        <f t="shared" si="227"/>
        <v>3.8024279149994982</v>
      </c>
      <c r="AE909" s="44">
        <f t="shared" si="232"/>
        <v>0.21671098900151298</v>
      </c>
      <c r="AF909" s="44">
        <f t="shared" si="233"/>
        <v>0.24682906199995303</v>
      </c>
      <c r="AG909" s="44">
        <f t="shared" si="234"/>
        <v>0.68492312399940003</v>
      </c>
      <c r="AH909" s="44">
        <f t="shared" si="235"/>
        <v>0.2779773959991898</v>
      </c>
      <c r="AI909" s="44">
        <f t="shared" si="236"/>
        <v>0.5673997390003902</v>
      </c>
      <c r="AJ909" s="44">
        <f t="shared" si="226"/>
        <v>0.20426536400009976</v>
      </c>
      <c r="AL909" s="47">
        <f t="shared" si="219"/>
        <v>4.1228905998651033E-2</v>
      </c>
      <c r="AM909" s="47">
        <f t="shared" si="220"/>
        <v>4.0298854999491041E-2</v>
      </c>
      <c r="AN909" s="47">
        <f t="shared" si="221"/>
        <v>3.9814843999919969E-2</v>
      </c>
      <c r="AO909" s="47">
        <f t="shared" si="222"/>
        <v>3.5766302000409977E-2</v>
      </c>
      <c r="AP909" s="47">
        <f t="shared" si="223"/>
        <v>2.712359399993014E-2</v>
      </c>
      <c r="AQ909" s="47">
        <f t="shared" si="224"/>
        <v>5.6037657001069885E-2</v>
      </c>
      <c r="AR909" s="48">
        <f t="shared" si="228"/>
        <v>4.3574426999840377E-2</v>
      </c>
      <c r="AS909" s="48">
        <f t="shared" si="229"/>
        <v>4.5149999999919643E-2</v>
      </c>
      <c r="AT909" s="48">
        <f t="shared" si="230"/>
        <v>4.1845833000480503E-2</v>
      </c>
      <c r="AU909" s="48">
        <f t="shared" si="231"/>
        <v>4.1391197999479878E-2</v>
      </c>
      <c r="AV909" s="33"/>
      <c r="AW909" s="31"/>
      <c r="AX909" s="33"/>
      <c r="AY909" s="31"/>
      <c r="AZ909" s="33"/>
      <c r="BA909" s="31"/>
      <c r="BB909" s="33"/>
      <c r="BC909" s="31"/>
      <c r="BD909" s="33"/>
      <c r="BE909" s="31"/>
    </row>
    <row r="910" spans="1:57" s="2" customFormat="1" x14ac:dyDescent="0.25">
      <c r="A910" s="10" t="s">
        <v>48</v>
      </c>
      <c r="B910" s="2">
        <v>10</v>
      </c>
      <c r="C910" s="2">
        <v>153</v>
      </c>
      <c r="D910" s="32">
        <v>0.48277484400023202</v>
      </c>
      <c r="E910" s="30">
        <v>0.53692187500018895</v>
      </c>
      <c r="F910" s="32">
        <v>0.75555588499992099</v>
      </c>
      <c r="G910" s="30">
        <v>0.79322593699907795</v>
      </c>
      <c r="H910" s="32">
        <v>1.072119896</v>
      </c>
      <c r="I910" s="30">
        <v>1.11026421799942</v>
      </c>
      <c r="J910" s="32">
        <v>1.7700066139987001</v>
      </c>
      <c r="K910" s="30">
        <v>1.8046066659990101</v>
      </c>
      <c r="L910" s="32">
        <v>2.0817775509985901</v>
      </c>
      <c r="M910" s="30">
        <v>2.1295408329988201</v>
      </c>
      <c r="N910" s="32">
        <v>2.6946084889987101</v>
      </c>
      <c r="O910" s="30">
        <v>2.7511150509999398</v>
      </c>
      <c r="P910" s="32">
        <v>3.0260862489994902</v>
      </c>
      <c r="Q910" s="30">
        <v>3.0483761449995601</v>
      </c>
      <c r="R910" s="32">
        <v>3.2958511969991302</v>
      </c>
      <c r="S910" s="30">
        <v>3.3457136449996998</v>
      </c>
      <c r="T910" s="32">
        <v>4.0257439569995697</v>
      </c>
      <c r="U910" s="30">
        <v>4.0743999989990698</v>
      </c>
      <c r="V910" s="32">
        <v>4.3492485919996398</v>
      </c>
      <c r="W910" s="30">
        <v>4.3835926029987604</v>
      </c>
      <c r="X910" s="32"/>
      <c r="Y910" s="30"/>
      <c r="Z910" s="32"/>
      <c r="AA910" s="30"/>
      <c r="AB910" s="32"/>
      <c r="AC910" s="30"/>
      <c r="AD910" s="37">
        <f t="shared" si="227"/>
        <v>3.9008177589985285</v>
      </c>
      <c r="AE910" s="44">
        <f t="shared" si="232"/>
        <v>0.21863400999973204</v>
      </c>
      <c r="AF910" s="44">
        <f t="shared" si="233"/>
        <v>0.27889395900092206</v>
      </c>
      <c r="AG910" s="44">
        <f t="shared" si="234"/>
        <v>0.65974239599928008</v>
      </c>
      <c r="AH910" s="44">
        <f t="shared" si="235"/>
        <v>0.27717088499957998</v>
      </c>
      <c r="AI910" s="44">
        <f t="shared" si="236"/>
        <v>0.56506765599988995</v>
      </c>
      <c r="AJ910" s="44">
        <f t="shared" si="226"/>
        <v>0.27497119799955039</v>
      </c>
      <c r="AL910" s="47">
        <f t="shared" si="219"/>
        <v>5.4147030999956935E-2</v>
      </c>
      <c r="AM910" s="47">
        <f t="shared" si="220"/>
        <v>3.7670051999156962E-2</v>
      </c>
      <c r="AN910" s="47">
        <f t="shared" si="221"/>
        <v>3.8144321999419972E-2</v>
      </c>
      <c r="AO910" s="47">
        <f t="shared" si="222"/>
        <v>3.4600052000310022E-2</v>
      </c>
      <c r="AP910" s="47">
        <f t="shared" si="223"/>
        <v>4.7763282000230056E-2</v>
      </c>
      <c r="AQ910" s="47">
        <f t="shared" si="224"/>
        <v>5.6506562001229721E-2</v>
      </c>
      <c r="AR910" s="48">
        <f t="shared" si="228"/>
        <v>2.228989600006992E-2</v>
      </c>
      <c r="AS910" s="48">
        <f t="shared" si="229"/>
        <v>4.9862448000569604E-2</v>
      </c>
      <c r="AT910" s="48">
        <f t="shared" si="230"/>
        <v>4.8656041999500133E-2</v>
      </c>
      <c r="AU910" s="48">
        <f t="shared" si="231"/>
        <v>3.4344010999120655E-2</v>
      </c>
      <c r="AV910" s="32"/>
      <c r="AW910" s="30"/>
      <c r="AX910" s="32"/>
      <c r="AY910" s="30"/>
      <c r="AZ910" s="32"/>
      <c r="BA910" s="30"/>
      <c r="BB910" s="32"/>
      <c r="BC910" s="30"/>
      <c r="BD910" s="32"/>
      <c r="BE910" s="30"/>
    </row>
    <row r="911" spans="1:57" s="2" customFormat="1" x14ac:dyDescent="0.25">
      <c r="A911" s="10" t="s">
        <v>48</v>
      </c>
      <c r="B911" s="2">
        <v>10</v>
      </c>
      <c r="C911" s="2">
        <v>154</v>
      </c>
      <c r="D911" s="33">
        <v>0.49369072899935401</v>
      </c>
      <c r="E911" s="31">
        <v>0.560490415999083</v>
      </c>
      <c r="F911" s="33">
        <v>0.72651411399965504</v>
      </c>
      <c r="G911" s="31">
        <v>0.78326864500013405</v>
      </c>
      <c r="H911" s="33">
        <v>1.00155900999925</v>
      </c>
      <c r="I911" s="31">
        <v>1.05582130199945</v>
      </c>
      <c r="J911" s="33">
        <v>1.68454046799888</v>
      </c>
      <c r="K911" s="31">
        <v>1.7302436970003301</v>
      </c>
      <c r="L911" s="33">
        <v>1.9778954159992199</v>
      </c>
      <c r="M911" s="31">
        <v>2.0264996869991498</v>
      </c>
      <c r="N911" s="33">
        <v>2.5664785409990101</v>
      </c>
      <c r="O911" s="31">
        <v>2.6046683839995199</v>
      </c>
      <c r="P911" s="33">
        <v>2.85193551999873</v>
      </c>
      <c r="Q911" s="31">
        <v>2.8985419259988698</v>
      </c>
      <c r="R911" s="33">
        <v>3.15070343600018</v>
      </c>
      <c r="S911" s="31">
        <v>3.1855872899995998</v>
      </c>
      <c r="T911" s="33">
        <v>3.8690982799998799</v>
      </c>
      <c r="U911" s="31">
        <v>3.9075757800001099</v>
      </c>
      <c r="V911" s="33">
        <v>4.1848668729999101</v>
      </c>
      <c r="W911" s="31">
        <v>4.2209803109999404</v>
      </c>
      <c r="X911" s="33"/>
      <c r="Y911" s="31"/>
      <c r="Z911" s="33"/>
      <c r="AA911" s="31"/>
      <c r="AB911" s="33"/>
      <c r="AC911" s="31"/>
      <c r="AD911" s="37">
        <f t="shared" si="227"/>
        <v>3.7272895820005862</v>
      </c>
      <c r="AE911" s="44">
        <f t="shared" si="232"/>
        <v>0.16602369800057204</v>
      </c>
      <c r="AF911" s="44">
        <f t="shared" si="233"/>
        <v>0.21829036499911592</v>
      </c>
      <c r="AG911" s="44">
        <f t="shared" si="234"/>
        <v>0.62871916599943001</v>
      </c>
      <c r="AH911" s="44">
        <f t="shared" si="235"/>
        <v>0.24765171899888982</v>
      </c>
      <c r="AI911" s="44">
        <f t="shared" si="236"/>
        <v>0.53997885399986023</v>
      </c>
      <c r="AJ911" s="44">
        <f t="shared" si="226"/>
        <v>0.24726713599921002</v>
      </c>
      <c r="AL911" s="47">
        <f t="shared" si="219"/>
        <v>6.6799686999728991E-2</v>
      </c>
      <c r="AM911" s="47">
        <f t="shared" si="220"/>
        <v>5.6754531000479003E-2</v>
      </c>
      <c r="AN911" s="47">
        <f t="shared" si="221"/>
        <v>5.4262292000200052E-2</v>
      </c>
      <c r="AO911" s="47">
        <f t="shared" si="222"/>
        <v>4.5703229001450074E-2</v>
      </c>
      <c r="AP911" s="47">
        <f t="shared" si="223"/>
        <v>4.8604270999929922E-2</v>
      </c>
      <c r="AQ911" s="47">
        <f t="shared" si="224"/>
        <v>3.8189843000509871E-2</v>
      </c>
      <c r="AR911" s="48">
        <f t="shared" si="228"/>
        <v>4.6606406000139877E-2</v>
      </c>
      <c r="AS911" s="48">
        <f t="shared" si="229"/>
        <v>3.4883853999419845E-2</v>
      </c>
      <c r="AT911" s="48">
        <f t="shared" si="230"/>
        <v>3.8477500000229981E-2</v>
      </c>
      <c r="AU911" s="48">
        <f t="shared" si="231"/>
        <v>3.6113438000030307E-2</v>
      </c>
      <c r="AV911" s="33"/>
      <c r="AW911" s="31"/>
      <c r="AX911" s="33"/>
      <c r="AY911" s="31"/>
      <c r="AZ911" s="33"/>
      <c r="BA911" s="31"/>
      <c r="BB911" s="33"/>
      <c r="BC911" s="31"/>
      <c r="BD911" s="33"/>
      <c r="BE911" s="31"/>
    </row>
    <row r="912" spans="1:57" s="2" customFormat="1" x14ac:dyDescent="0.25">
      <c r="A912" s="10" t="s">
        <v>48</v>
      </c>
      <c r="B912" s="2">
        <v>10</v>
      </c>
      <c r="C912" s="2">
        <v>155</v>
      </c>
      <c r="D912" s="32">
        <v>0.47029583299990901</v>
      </c>
      <c r="E912" s="30">
        <v>0.50782640599936701</v>
      </c>
      <c r="F912" s="32">
        <v>0.70126499899924899</v>
      </c>
      <c r="G912" s="30">
        <v>0.75613078100104703</v>
      </c>
      <c r="H912" s="32">
        <v>1.03617593700073</v>
      </c>
      <c r="I912" s="30">
        <v>1.06847150999965</v>
      </c>
      <c r="J912" s="32">
        <v>1.78017317600097</v>
      </c>
      <c r="K912" s="30">
        <v>1.8107846860002601</v>
      </c>
      <c r="L912" s="32">
        <v>2.0855092180008699</v>
      </c>
      <c r="M912" s="30">
        <v>2.12649911300104</v>
      </c>
      <c r="N912" s="32">
        <v>2.6910758840003801</v>
      </c>
      <c r="O912" s="30">
        <v>2.7533998939998101</v>
      </c>
      <c r="P912" s="32">
        <v>3.0010839570004402</v>
      </c>
      <c r="Q912" s="30">
        <v>3.0345004150003598</v>
      </c>
      <c r="R912" s="32">
        <v>3.2789268729993601</v>
      </c>
      <c r="S912" s="30">
        <v>3.3245230709999301</v>
      </c>
      <c r="T912" s="32">
        <v>3.9841874459998499</v>
      </c>
      <c r="U912" s="30">
        <v>4.03190130000075</v>
      </c>
      <c r="V912" s="32">
        <v>4.2777520809995604</v>
      </c>
      <c r="W912" s="30">
        <v>4.3416806229997702</v>
      </c>
      <c r="X912" s="32"/>
      <c r="Y912" s="30"/>
      <c r="Z912" s="32"/>
      <c r="AA912" s="30"/>
      <c r="AB912" s="32"/>
      <c r="AC912" s="30"/>
      <c r="AD912" s="37">
        <f t="shared" si="227"/>
        <v>3.871384789999861</v>
      </c>
      <c r="AE912" s="44">
        <f t="shared" si="232"/>
        <v>0.19343859299988198</v>
      </c>
      <c r="AF912" s="44">
        <f t="shared" si="233"/>
        <v>0.28004515599968294</v>
      </c>
      <c r="AG912" s="44">
        <f t="shared" si="234"/>
        <v>0.71170166600132001</v>
      </c>
      <c r="AH912" s="44">
        <f t="shared" si="235"/>
        <v>0.27472453200060976</v>
      </c>
      <c r="AI912" s="44">
        <f t="shared" si="236"/>
        <v>0.56457677099934012</v>
      </c>
      <c r="AJ912" s="44">
        <f t="shared" si="226"/>
        <v>0.24768406300063006</v>
      </c>
      <c r="AL912" s="47">
        <f t="shared" si="219"/>
        <v>3.7530572999458001E-2</v>
      </c>
      <c r="AM912" s="47">
        <f t="shared" si="220"/>
        <v>5.4865782001798036E-2</v>
      </c>
      <c r="AN912" s="47">
        <f t="shared" si="221"/>
        <v>3.2295572998920052E-2</v>
      </c>
      <c r="AO912" s="47">
        <f t="shared" si="222"/>
        <v>3.0611509999290076E-2</v>
      </c>
      <c r="AP912" s="47">
        <f t="shared" si="223"/>
        <v>4.098989500017014E-2</v>
      </c>
      <c r="AQ912" s="47">
        <f t="shared" si="224"/>
        <v>6.2324009999429997E-2</v>
      </c>
      <c r="AR912" s="48">
        <f t="shared" si="228"/>
        <v>3.3416457999919658E-2</v>
      </c>
      <c r="AS912" s="48">
        <f t="shared" si="229"/>
        <v>4.559619800056991E-2</v>
      </c>
      <c r="AT912" s="48">
        <f t="shared" si="230"/>
        <v>4.7713854000900113E-2</v>
      </c>
      <c r="AU912" s="48">
        <f t="shared" si="231"/>
        <v>6.3928542000209809E-2</v>
      </c>
      <c r="AV912" s="32"/>
      <c r="AW912" s="30"/>
      <c r="AX912" s="32"/>
      <c r="AY912" s="30"/>
      <c r="AZ912" s="32"/>
      <c r="BA912" s="30"/>
      <c r="BB912" s="32"/>
      <c r="BC912" s="30"/>
      <c r="BD912" s="32"/>
      <c r="BE912" s="30"/>
    </row>
    <row r="913" spans="1:57" s="2" customFormat="1" x14ac:dyDescent="0.25">
      <c r="A913" s="10" t="s">
        <v>48</v>
      </c>
      <c r="B913" s="2">
        <v>10</v>
      </c>
      <c r="C913" s="2">
        <v>156</v>
      </c>
      <c r="D913" s="33">
        <v>1.7039435410006201</v>
      </c>
      <c r="E913" s="31">
        <v>1.75444583300122</v>
      </c>
      <c r="F913" s="33">
        <v>1.9121351560006501</v>
      </c>
      <c r="G913" s="31">
        <v>1.96853093700156</v>
      </c>
      <c r="H913" s="33">
        <v>2.1865168740005099</v>
      </c>
      <c r="I913" s="31">
        <v>2.2432242700015101</v>
      </c>
      <c r="J913" s="33">
        <v>2.7539288010011602</v>
      </c>
      <c r="K913" s="31">
        <v>2.8023800510000001</v>
      </c>
      <c r="L913" s="33">
        <v>2.9754592700010098</v>
      </c>
      <c r="M913" s="31">
        <v>3.0340567180010098</v>
      </c>
      <c r="N913" s="33">
        <v>3.4815881760005101</v>
      </c>
      <c r="O913" s="31">
        <v>3.5191197900003299</v>
      </c>
      <c r="P913" s="33">
        <v>3.6979268740014901</v>
      </c>
      <c r="Q913" s="31">
        <v>3.7374131760006999</v>
      </c>
      <c r="R913" s="33">
        <v>3.91838708200157</v>
      </c>
      <c r="S913" s="31">
        <v>3.9817172900002298</v>
      </c>
      <c r="T913" s="33">
        <v>4.50386301900107</v>
      </c>
      <c r="U913" s="31">
        <v>4.5336461440001496</v>
      </c>
      <c r="V913" s="33">
        <v>4.7166624460005497</v>
      </c>
      <c r="W913" s="31">
        <v>4.7648370300012104</v>
      </c>
      <c r="X913" s="33"/>
      <c r="Y913" s="31"/>
      <c r="Z913" s="33"/>
      <c r="AA913" s="31"/>
      <c r="AB913" s="33"/>
      <c r="AC913" s="31"/>
      <c r="AD913" s="37">
        <f t="shared" si="227"/>
        <v>3.0608934890005903</v>
      </c>
      <c r="AE913" s="44">
        <f t="shared" si="232"/>
        <v>0.15768932299943006</v>
      </c>
      <c r="AF913" s="44">
        <f t="shared" si="233"/>
        <v>0.21798593699894986</v>
      </c>
      <c r="AG913" s="44">
        <f t="shared" si="234"/>
        <v>0.51070453099965007</v>
      </c>
      <c r="AH913" s="44">
        <f t="shared" si="235"/>
        <v>0.17307921900100975</v>
      </c>
      <c r="AI913" s="44">
        <f t="shared" si="236"/>
        <v>0.44753145799950023</v>
      </c>
      <c r="AJ913" s="44">
        <f t="shared" si="226"/>
        <v>0.17880708400116019</v>
      </c>
      <c r="AL913" s="47">
        <f t="shared" si="219"/>
        <v>5.0502292000599969E-2</v>
      </c>
      <c r="AM913" s="47">
        <f t="shared" si="220"/>
        <v>5.6395781000909917E-2</v>
      </c>
      <c r="AN913" s="47">
        <f t="shared" si="221"/>
        <v>5.6707396001000276E-2</v>
      </c>
      <c r="AO913" s="47">
        <f t="shared" si="222"/>
        <v>4.8451249998839874E-2</v>
      </c>
      <c r="AP913" s="47">
        <f t="shared" si="223"/>
        <v>5.8597447999999996E-2</v>
      </c>
      <c r="AQ913" s="47">
        <f t="shared" si="224"/>
        <v>3.7531613999819857E-2</v>
      </c>
      <c r="AR913" s="48">
        <f t="shared" si="228"/>
        <v>3.9486301999209772E-2</v>
      </c>
      <c r="AS913" s="48">
        <f t="shared" si="229"/>
        <v>6.3330207998659738E-2</v>
      </c>
      <c r="AT913" s="48">
        <f t="shared" si="230"/>
        <v>2.9783124999079646E-2</v>
      </c>
      <c r="AU913" s="48">
        <f t="shared" si="231"/>
        <v>4.8174584000660658E-2</v>
      </c>
      <c r="AV913" s="33"/>
      <c r="AW913" s="31"/>
      <c r="AX913" s="33"/>
      <c r="AY913" s="31"/>
      <c r="AZ913" s="33"/>
      <c r="BA913" s="31"/>
      <c r="BB913" s="33"/>
      <c r="BC913" s="31"/>
      <c r="BD913" s="33"/>
      <c r="BE913" s="31"/>
    </row>
    <row r="914" spans="1:57" s="2" customFormat="1" x14ac:dyDescent="0.25">
      <c r="A914" s="10" t="s">
        <v>48</v>
      </c>
      <c r="B914" s="2">
        <v>10</v>
      </c>
      <c r="C914" s="2">
        <v>157</v>
      </c>
      <c r="D914" s="32">
        <v>0.60463906299992198</v>
      </c>
      <c r="E914" s="30">
        <v>0.65715343800002302</v>
      </c>
      <c r="F914" s="32">
        <v>0.81956265600092504</v>
      </c>
      <c r="G914" s="30">
        <v>0.86400083300031805</v>
      </c>
      <c r="H914" s="32">
        <v>1.0801722920004899</v>
      </c>
      <c r="I914" s="30">
        <v>1.1355370310011399</v>
      </c>
      <c r="J914" s="32">
        <v>1.6994794270012701</v>
      </c>
      <c r="K914" s="30">
        <v>1.75602817700018</v>
      </c>
      <c r="L914" s="32">
        <v>1.97238703100083</v>
      </c>
      <c r="M914" s="30">
        <v>2.0204264060011998</v>
      </c>
      <c r="N914" s="32">
        <v>2.5337281770007301</v>
      </c>
      <c r="O914" s="30">
        <v>2.56290624900066</v>
      </c>
      <c r="P914" s="32">
        <v>2.80708197900094</v>
      </c>
      <c r="Q914" s="30">
        <v>2.84972557200126</v>
      </c>
      <c r="R914" s="32">
        <v>3.0171027079995798</v>
      </c>
      <c r="S914" s="30">
        <v>3.0813912490011699</v>
      </c>
      <c r="T914" s="32">
        <v>3.5663587489998401</v>
      </c>
      <c r="U914" s="30">
        <v>3.6007627590006401</v>
      </c>
      <c r="V914" s="32">
        <v>3.8030093739998798</v>
      </c>
      <c r="W914" s="30">
        <v>3.8504349989998401</v>
      </c>
      <c r="X914" s="32"/>
      <c r="Y914" s="30"/>
      <c r="Z914" s="32"/>
      <c r="AA914" s="30"/>
      <c r="AB914" s="32"/>
      <c r="AC914" s="30"/>
      <c r="AD914" s="37">
        <f t="shared" si="227"/>
        <v>3.2457959359999182</v>
      </c>
      <c r="AE914" s="44">
        <f t="shared" si="232"/>
        <v>0.16240921800090202</v>
      </c>
      <c r="AF914" s="44">
        <f t="shared" si="233"/>
        <v>0.21617145900017187</v>
      </c>
      <c r="AG914" s="44">
        <f t="shared" si="234"/>
        <v>0.56394239600013019</v>
      </c>
      <c r="AH914" s="44">
        <f t="shared" si="235"/>
        <v>0.21635885400065002</v>
      </c>
      <c r="AI914" s="44">
        <f t="shared" si="236"/>
        <v>0.51330177099953023</v>
      </c>
      <c r="AJ914" s="44">
        <f t="shared" si="226"/>
        <v>0.24417573000028003</v>
      </c>
      <c r="AL914" s="47">
        <f t="shared" si="219"/>
        <v>5.2514375000101032E-2</v>
      </c>
      <c r="AM914" s="47">
        <f t="shared" si="220"/>
        <v>4.4438176999393009E-2</v>
      </c>
      <c r="AN914" s="47">
        <f t="shared" si="221"/>
        <v>5.5364739000649976E-2</v>
      </c>
      <c r="AO914" s="47">
        <f t="shared" si="222"/>
        <v>5.6548749998909908E-2</v>
      </c>
      <c r="AP914" s="47">
        <f t="shared" si="223"/>
        <v>4.8039375000369811E-2</v>
      </c>
      <c r="AQ914" s="47">
        <f t="shared" si="224"/>
        <v>2.9178071999929944E-2</v>
      </c>
      <c r="AR914" s="48">
        <f t="shared" si="228"/>
        <v>4.2643593000319946E-2</v>
      </c>
      <c r="AS914" s="48">
        <f t="shared" si="229"/>
        <v>6.4288541001590094E-2</v>
      </c>
      <c r="AT914" s="48">
        <f t="shared" si="230"/>
        <v>3.4404010000800067E-2</v>
      </c>
      <c r="AU914" s="48">
        <f t="shared" si="231"/>
        <v>4.7425624999960281E-2</v>
      </c>
      <c r="AV914" s="32"/>
      <c r="AW914" s="30"/>
      <c r="AX914" s="32"/>
      <c r="AY914" s="30"/>
      <c r="AZ914" s="32"/>
      <c r="BA914" s="30"/>
      <c r="BB914" s="32"/>
      <c r="BC914" s="30"/>
      <c r="BD914" s="32"/>
      <c r="BE914" s="30"/>
    </row>
    <row r="915" spans="1:57" s="2" customFormat="1" x14ac:dyDescent="0.25">
      <c r="A915" s="10" t="s">
        <v>48</v>
      </c>
      <c r="B915" s="2">
        <v>10</v>
      </c>
      <c r="C915" s="2">
        <v>158</v>
      </c>
      <c r="D915" s="33">
        <v>0.497857708000083</v>
      </c>
      <c r="E915" s="31">
        <v>0.54575005100014096</v>
      </c>
      <c r="F915" s="33">
        <v>0.69082426999921098</v>
      </c>
      <c r="G915" s="31">
        <v>0.74618984299922797</v>
      </c>
      <c r="H915" s="33">
        <v>0.96481708300052504</v>
      </c>
      <c r="I915" s="31">
        <v>1.0029269779988601</v>
      </c>
      <c r="J915" s="33">
        <v>1.5814716139993801</v>
      </c>
      <c r="K915" s="31">
        <v>1.6304836969993599</v>
      </c>
      <c r="L915" s="33">
        <v>1.8289328110004099</v>
      </c>
      <c r="M915" s="31">
        <v>1.8852573429994599</v>
      </c>
      <c r="N915" s="33">
        <v>2.4236432799989398</v>
      </c>
      <c r="O915" s="31">
        <v>2.4713049469992199</v>
      </c>
      <c r="P915" s="33">
        <v>2.64276452999911</v>
      </c>
      <c r="Q915" s="31">
        <v>2.6806323939999799</v>
      </c>
      <c r="R915" s="33">
        <v>2.8974801549993501</v>
      </c>
      <c r="S915" s="31">
        <v>2.9471329150001102</v>
      </c>
      <c r="T915" s="33">
        <v>3.5107595819990798</v>
      </c>
      <c r="U915" s="31">
        <v>3.57114218599963</v>
      </c>
      <c r="V915" s="33">
        <v>3.8194947379997699</v>
      </c>
      <c r="W915" s="31">
        <v>3.8514524980000702</v>
      </c>
      <c r="X915" s="33"/>
      <c r="Y915" s="31"/>
      <c r="Z915" s="33"/>
      <c r="AA915" s="31"/>
      <c r="AB915" s="33"/>
      <c r="AC915" s="31"/>
      <c r="AD915" s="37">
        <f t="shared" si="227"/>
        <v>3.3535947899999874</v>
      </c>
      <c r="AE915" s="44">
        <f t="shared" si="232"/>
        <v>0.14507421899907003</v>
      </c>
      <c r="AF915" s="44">
        <f t="shared" si="233"/>
        <v>0.21862724000129707</v>
      </c>
      <c r="AG915" s="44">
        <f t="shared" si="234"/>
        <v>0.57854463600051997</v>
      </c>
      <c r="AH915" s="44">
        <f t="shared" si="235"/>
        <v>0.19844911400105003</v>
      </c>
      <c r="AI915" s="44">
        <f t="shared" si="236"/>
        <v>0.5383859369994799</v>
      </c>
      <c r="AJ915" s="44">
        <f t="shared" si="226"/>
        <v>0.17145958299989017</v>
      </c>
      <c r="AL915" s="47">
        <f t="shared" si="219"/>
        <v>4.7892343000057958E-2</v>
      </c>
      <c r="AM915" s="47">
        <f t="shared" si="220"/>
        <v>5.5365573000016988E-2</v>
      </c>
      <c r="AN915" s="47">
        <f t="shared" si="221"/>
        <v>3.8109894998335059E-2</v>
      </c>
      <c r="AO915" s="47">
        <f t="shared" si="222"/>
        <v>4.9012082999979834E-2</v>
      </c>
      <c r="AP915" s="47">
        <f t="shared" si="223"/>
        <v>5.6324531999049965E-2</v>
      </c>
      <c r="AQ915" s="47">
        <f t="shared" si="224"/>
        <v>4.7661667000280072E-2</v>
      </c>
      <c r="AR915" s="48">
        <f t="shared" si="228"/>
        <v>3.7867864000869833E-2</v>
      </c>
      <c r="AS915" s="48">
        <f t="shared" si="229"/>
        <v>4.9652760000760132E-2</v>
      </c>
      <c r="AT915" s="48">
        <f t="shared" si="230"/>
        <v>6.0382604000550177E-2</v>
      </c>
      <c r="AU915" s="48">
        <f t="shared" si="231"/>
        <v>3.1957760000300262E-2</v>
      </c>
      <c r="AV915" s="33"/>
      <c r="AW915" s="31"/>
      <c r="AX915" s="33"/>
      <c r="AY915" s="31"/>
      <c r="AZ915" s="33"/>
      <c r="BA915" s="31"/>
      <c r="BB915" s="33"/>
      <c r="BC915" s="31"/>
      <c r="BD915" s="33"/>
      <c r="BE915" s="31"/>
    </row>
    <row r="916" spans="1:57" s="2" customFormat="1" x14ac:dyDescent="0.25">
      <c r="A916" s="10" t="s">
        <v>48</v>
      </c>
      <c r="B916" s="2">
        <v>10</v>
      </c>
      <c r="C916" s="2">
        <v>159</v>
      </c>
      <c r="D916" s="32">
        <v>0.44155135399887502</v>
      </c>
      <c r="E916" s="30">
        <v>0.48726775999966698</v>
      </c>
      <c r="F916" s="32">
        <v>0.63357890599945599</v>
      </c>
      <c r="G916" s="30">
        <v>0.68419015599829403</v>
      </c>
      <c r="H916" s="32">
        <v>0.901423436998811</v>
      </c>
      <c r="I916" s="30">
        <v>0.94113479099905795</v>
      </c>
      <c r="J916" s="32">
        <v>1.3856218739983801</v>
      </c>
      <c r="K916" s="30">
        <v>1.4206396339995899</v>
      </c>
      <c r="L916" s="32">
        <v>1.60931973900005</v>
      </c>
      <c r="M916" s="30">
        <v>1.65800437399957</v>
      </c>
      <c r="N916" s="32">
        <v>2.1048948949992301</v>
      </c>
      <c r="O916" s="30">
        <v>2.1356610929997202</v>
      </c>
      <c r="P916" s="32">
        <v>2.3130144779988702</v>
      </c>
      <c r="Q916" s="30">
        <v>2.36036421700009</v>
      </c>
      <c r="R916" s="32">
        <v>2.57603348799966</v>
      </c>
      <c r="S916" s="30">
        <v>2.6067511959990899</v>
      </c>
      <c r="T916" s="32">
        <v>3.09137650899901</v>
      </c>
      <c r="U916" s="30">
        <v>3.1187233319997101</v>
      </c>
      <c r="V916" s="32">
        <v>3.31384499799969</v>
      </c>
      <c r="W916" s="30">
        <v>3.3610519249996198</v>
      </c>
      <c r="X916" s="32"/>
      <c r="Y916" s="30"/>
      <c r="Z916" s="32"/>
      <c r="AA916" s="30"/>
      <c r="AB916" s="32"/>
      <c r="AC916" s="30"/>
      <c r="AD916" s="37">
        <f t="shared" si="227"/>
        <v>2.9195005710007447</v>
      </c>
      <c r="AE916" s="44">
        <f t="shared" si="232"/>
        <v>0.14631114599978901</v>
      </c>
      <c r="AF916" s="44">
        <f t="shared" si="233"/>
        <v>0.21723328100051698</v>
      </c>
      <c r="AG916" s="44">
        <f t="shared" si="234"/>
        <v>0.44448708299932216</v>
      </c>
      <c r="AH916" s="44">
        <f t="shared" si="235"/>
        <v>0.18868010500046006</v>
      </c>
      <c r="AI916" s="44">
        <f t="shared" si="236"/>
        <v>0.44689052099966009</v>
      </c>
      <c r="AJ916" s="44">
        <f t="shared" si="226"/>
        <v>0.17735338499914999</v>
      </c>
      <c r="AL916" s="47">
        <f t="shared" si="219"/>
        <v>4.5716406000791965E-2</v>
      </c>
      <c r="AM916" s="47">
        <f t="shared" si="220"/>
        <v>5.0611249998838037E-2</v>
      </c>
      <c r="AN916" s="47">
        <f t="shared" si="221"/>
        <v>3.9711354000246946E-2</v>
      </c>
      <c r="AO916" s="47">
        <f t="shared" si="222"/>
        <v>3.5017760001209819E-2</v>
      </c>
      <c r="AP916" s="47">
        <f t="shared" si="223"/>
        <v>4.8684634999520027E-2</v>
      </c>
      <c r="AQ916" s="47">
        <f t="shared" si="224"/>
        <v>3.0766198000490075E-2</v>
      </c>
      <c r="AR916" s="48">
        <f t="shared" si="228"/>
        <v>4.7349739001219859E-2</v>
      </c>
      <c r="AS916" s="48">
        <f t="shared" si="229"/>
        <v>3.0717707999429855E-2</v>
      </c>
      <c r="AT916" s="48">
        <f t="shared" si="230"/>
        <v>2.7346823000700127E-2</v>
      </c>
      <c r="AU916" s="48">
        <f t="shared" si="231"/>
        <v>4.7206926999929788E-2</v>
      </c>
      <c r="AV916" s="32"/>
      <c r="AW916" s="30"/>
      <c r="AX916" s="32"/>
      <c r="AY916" s="30"/>
      <c r="AZ916" s="32"/>
      <c r="BA916" s="30"/>
      <c r="BB916" s="32"/>
      <c r="BC916" s="30"/>
      <c r="BD916" s="32"/>
      <c r="BE916" s="30"/>
    </row>
    <row r="917" spans="1:57" s="2" customFormat="1" x14ac:dyDescent="0.25">
      <c r="A917" s="10" t="s">
        <v>48</v>
      </c>
      <c r="B917" s="2">
        <v>10</v>
      </c>
      <c r="C917" s="2">
        <v>160</v>
      </c>
      <c r="D917" s="33">
        <v>0.383376300998861</v>
      </c>
      <c r="E917" s="31">
        <v>0.42928963499980399</v>
      </c>
      <c r="F917" s="33">
        <v>0.57316312399961999</v>
      </c>
      <c r="G917" s="31">
        <v>0.62534682200020997</v>
      </c>
      <c r="H917" s="33">
        <v>0.78983817599873796</v>
      </c>
      <c r="I917" s="31">
        <v>0.83886999899914305</v>
      </c>
      <c r="J917" s="33">
        <v>1.2886098429989901</v>
      </c>
      <c r="K917" s="31">
        <v>1.34938833199885</v>
      </c>
      <c r="L917" s="33">
        <v>1.51637869699879</v>
      </c>
      <c r="M917" s="31">
        <v>1.57215916600034</v>
      </c>
      <c r="N917" s="33">
        <v>1.9702352069998501</v>
      </c>
      <c r="O917" s="31">
        <v>2.0236191650001198</v>
      </c>
      <c r="P917" s="33">
        <v>2.1651143740000398</v>
      </c>
      <c r="Q917" s="31">
        <v>2.2213375510000302</v>
      </c>
      <c r="R917" s="33">
        <v>2.3971980719998101</v>
      </c>
      <c r="S917" s="31">
        <v>2.45269369699963</v>
      </c>
      <c r="T917" s="33">
        <v>2.8984284359994401</v>
      </c>
      <c r="U917" s="31">
        <v>2.9561855709998701</v>
      </c>
      <c r="V917" s="33">
        <v>3.1404539569994001</v>
      </c>
      <c r="W917" s="31">
        <v>3.18785406099959</v>
      </c>
      <c r="X917" s="33"/>
      <c r="Y917" s="31"/>
      <c r="Z917" s="33"/>
      <c r="AA917" s="31"/>
      <c r="AB917" s="33"/>
      <c r="AC917" s="31"/>
      <c r="AD917" s="37">
        <f t="shared" si="227"/>
        <v>2.8044777600007289</v>
      </c>
      <c r="AE917" s="44">
        <f t="shared" si="232"/>
        <v>0.143873488999816</v>
      </c>
      <c r="AF917" s="44">
        <f t="shared" si="233"/>
        <v>0.16449135399852799</v>
      </c>
      <c r="AG917" s="44">
        <f t="shared" si="234"/>
        <v>0.44973984399984701</v>
      </c>
      <c r="AH917" s="44">
        <f t="shared" si="235"/>
        <v>0.16699036499994002</v>
      </c>
      <c r="AI917" s="44">
        <f t="shared" si="236"/>
        <v>0.39807604099951011</v>
      </c>
      <c r="AJ917" s="44">
        <f t="shared" si="226"/>
        <v>0.14149520899991996</v>
      </c>
      <c r="AL917" s="47">
        <f t="shared" si="219"/>
        <v>4.5913334000942996E-2</v>
      </c>
      <c r="AM917" s="47">
        <f t="shared" si="220"/>
        <v>5.2183698000589973E-2</v>
      </c>
      <c r="AN917" s="47">
        <f t="shared" si="221"/>
        <v>4.9031823000405095E-2</v>
      </c>
      <c r="AO917" s="47">
        <f t="shared" si="222"/>
        <v>6.0778488999859936E-2</v>
      </c>
      <c r="AP917" s="47">
        <f t="shared" si="223"/>
        <v>5.5780469001549982E-2</v>
      </c>
      <c r="AQ917" s="47">
        <f t="shared" si="224"/>
        <v>5.3383958000269738E-2</v>
      </c>
      <c r="AR917" s="48">
        <f t="shared" si="228"/>
        <v>5.6223176999990354E-2</v>
      </c>
      <c r="AS917" s="48">
        <f t="shared" si="229"/>
        <v>5.549562499981997E-2</v>
      </c>
      <c r="AT917" s="48">
        <f t="shared" si="230"/>
        <v>5.7757135000430004E-2</v>
      </c>
      <c r="AU917" s="48">
        <f t="shared" si="231"/>
        <v>4.7400104000189902E-2</v>
      </c>
      <c r="AV917" s="33"/>
      <c r="AW917" s="31"/>
      <c r="AX917" s="33"/>
      <c r="AY917" s="31"/>
      <c r="AZ917" s="33"/>
      <c r="BA917" s="31"/>
      <c r="BB917" s="33"/>
      <c r="BC917" s="31"/>
      <c r="BD917" s="33"/>
      <c r="BE917" s="31"/>
    </row>
    <row r="918" spans="1:57" s="2" customFormat="1" x14ac:dyDescent="0.25">
      <c r="A918" s="10" t="s">
        <v>48</v>
      </c>
      <c r="B918" s="2">
        <v>10</v>
      </c>
      <c r="C918" s="2">
        <v>161</v>
      </c>
      <c r="D918" s="32">
        <v>13.6806835359984</v>
      </c>
      <c r="E918" s="30">
        <v>13.735961817999801</v>
      </c>
      <c r="F918" s="32">
        <v>13.9059622339991</v>
      </c>
      <c r="G918" s="30">
        <v>13.9516310879989</v>
      </c>
      <c r="H918" s="32">
        <v>14.1436028589996</v>
      </c>
      <c r="I918" s="30">
        <v>14.198582077999101</v>
      </c>
      <c r="J918" s="32">
        <v>14.793725931998701</v>
      </c>
      <c r="K918" s="30">
        <v>14.8207953069995</v>
      </c>
      <c r="L918" s="32">
        <v>15.0379236399985</v>
      </c>
      <c r="M918" s="30">
        <v>15.0714943689999</v>
      </c>
      <c r="N918" s="32">
        <v>15.633504420999</v>
      </c>
      <c r="O918" s="30">
        <v>15.684399733998299</v>
      </c>
      <c r="P918" s="32">
        <v>15.8535609829996</v>
      </c>
      <c r="Q918" s="30">
        <v>15.9009912439996</v>
      </c>
      <c r="R918" s="32">
        <v>16.114284784998699</v>
      </c>
      <c r="S918" s="30">
        <v>16.170606191999401</v>
      </c>
      <c r="T918" s="32">
        <v>16.766460357999598</v>
      </c>
      <c r="U918" s="30">
        <v>16.813982388999602</v>
      </c>
      <c r="V918" s="32">
        <v>17.056494888998699</v>
      </c>
      <c r="W918" s="30">
        <v>17.097642701999501</v>
      </c>
      <c r="X918" s="32"/>
      <c r="Y918" s="30"/>
      <c r="Z918" s="32"/>
      <c r="AA918" s="30"/>
      <c r="AB918" s="32"/>
      <c r="AC918" s="30"/>
      <c r="AD918" s="37">
        <f t="shared" si="227"/>
        <v>3.4169591660011012</v>
      </c>
      <c r="AE918" s="44">
        <f t="shared" si="232"/>
        <v>0.17000041599929894</v>
      </c>
      <c r="AF918" s="44">
        <f t="shared" si="233"/>
        <v>0.19197177100070029</v>
      </c>
      <c r="AG918" s="44">
        <f t="shared" si="234"/>
        <v>0.59514385399960013</v>
      </c>
      <c r="AH918" s="44">
        <f t="shared" si="235"/>
        <v>0.2171283329989997</v>
      </c>
      <c r="AI918" s="44">
        <f t="shared" si="236"/>
        <v>0.56201005199909915</v>
      </c>
      <c r="AJ918" s="44">
        <f t="shared" si="226"/>
        <v>0.16916124900130036</v>
      </c>
      <c r="AL918" s="47">
        <f t="shared" si="219"/>
        <v>5.527828200140128E-2</v>
      </c>
      <c r="AM918" s="47">
        <f t="shared" si="220"/>
        <v>4.5668853999799808E-2</v>
      </c>
      <c r="AN918" s="47">
        <f t="shared" si="221"/>
        <v>5.4979218999500645E-2</v>
      </c>
      <c r="AO918" s="47">
        <f t="shared" si="222"/>
        <v>2.7069375000799312E-2</v>
      </c>
      <c r="AP918" s="47">
        <f t="shared" si="223"/>
        <v>3.3570729001400679E-2</v>
      </c>
      <c r="AQ918" s="47">
        <f t="shared" si="224"/>
        <v>5.0895312999299946E-2</v>
      </c>
      <c r="AR918" s="48">
        <f t="shared" si="228"/>
        <v>4.7430261000000584E-2</v>
      </c>
      <c r="AS918" s="48">
        <f t="shared" si="229"/>
        <v>5.6321407000702095E-2</v>
      </c>
      <c r="AT918" s="48">
        <f t="shared" si="230"/>
        <v>4.7522031000003295E-2</v>
      </c>
      <c r="AU918" s="48">
        <f t="shared" si="231"/>
        <v>4.1147813000801392E-2</v>
      </c>
      <c r="AV918" s="32"/>
      <c r="AW918" s="30"/>
      <c r="AX918" s="32"/>
      <c r="AY918" s="30"/>
      <c r="AZ918" s="32"/>
      <c r="BA918" s="30"/>
      <c r="BB918" s="32"/>
      <c r="BC918" s="30"/>
      <c r="BD918" s="32"/>
      <c r="BE918" s="30"/>
    </row>
    <row r="919" spans="1:57" s="2" customFormat="1" x14ac:dyDescent="0.25">
      <c r="A919" s="10" t="s">
        <v>48</v>
      </c>
      <c r="B919" s="2">
        <v>10</v>
      </c>
      <c r="C919" s="2">
        <v>162</v>
      </c>
      <c r="D919" s="33">
        <v>0.457898802000272</v>
      </c>
      <c r="E919" s="31">
        <v>0.48325046900026702</v>
      </c>
      <c r="F919" s="33">
        <v>0.63348942700031297</v>
      </c>
      <c r="G919" s="31">
        <v>0.682452813000054</v>
      </c>
      <c r="H919" s="33">
        <v>0.85678703099983899</v>
      </c>
      <c r="I919" s="31">
        <v>0.91316078099953302</v>
      </c>
      <c r="J919" s="33">
        <v>1.3587601559993301</v>
      </c>
      <c r="K919" s="31">
        <v>1.4113536980003101</v>
      </c>
      <c r="L919" s="33">
        <v>1.5930669270001001</v>
      </c>
      <c r="M919" s="31">
        <v>1.6390718749989901</v>
      </c>
      <c r="N919" s="33">
        <v>2.0642558330000602</v>
      </c>
      <c r="O919" s="31">
        <v>2.1010661979998901</v>
      </c>
      <c r="P919" s="33">
        <v>2.2798828119994101</v>
      </c>
      <c r="Q919" s="31">
        <v>2.3217554679995298</v>
      </c>
      <c r="R919" s="33">
        <v>2.5196594789995199</v>
      </c>
      <c r="S919" s="31">
        <v>2.5771723429988902</v>
      </c>
      <c r="T919" s="33">
        <v>3.0010698429996401</v>
      </c>
      <c r="U919" s="31">
        <v>3.0365744779992299</v>
      </c>
      <c r="V919" s="33">
        <v>3.2530589580001101</v>
      </c>
      <c r="W919" s="31">
        <v>3.2747895829998002</v>
      </c>
      <c r="X919" s="33"/>
      <c r="Y919" s="31"/>
      <c r="Z919" s="33"/>
      <c r="AA919" s="31"/>
      <c r="AB919" s="33"/>
      <c r="AC919" s="31"/>
      <c r="AD919" s="37">
        <f t="shared" si="227"/>
        <v>2.8168907809995281</v>
      </c>
      <c r="AE919" s="44">
        <f t="shared" si="232"/>
        <v>0.15023895800004594</v>
      </c>
      <c r="AF919" s="44">
        <f t="shared" si="233"/>
        <v>0.17433421799978499</v>
      </c>
      <c r="AG919" s="44">
        <f t="shared" si="234"/>
        <v>0.44559937499979707</v>
      </c>
      <c r="AH919" s="44">
        <f t="shared" si="235"/>
        <v>0.18171322899979003</v>
      </c>
      <c r="AI919" s="44">
        <f t="shared" si="236"/>
        <v>0.42518395800107012</v>
      </c>
      <c r="AJ919" s="44">
        <f t="shared" si="226"/>
        <v>0.17881661399951998</v>
      </c>
      <c r="AL919" s="47">
        <f t="shared" si="219"/>
        <v>2.5351666999995026E-2</v>
      </c>
      <c r="AM919" s="47">
        <f t="shared" si="220"/>
        <v>4.8963385999741038E-2</v>
      </c>
      <c r="AN919" s="47">
        <f t="shared" si="221"/>
        <v>5.6373749999694023E-2</v>
      </c>
      <c r="AO919" s="47">
        <f t="shared" si="222"/>
        <v>5.2593542000979987E-2</v>
      </c>
      <c r="AP919" s="47">
        <f t="shared" si="223"/>
        <v>4.6004947998889989E-2</v>
      </c>
      <c r="AQ919" s="47">
        <f t="shared" si="224"/>
        <v>3.6810364999829925E-2</v>
      </c>
      <c r="AR919" s="48">
        <f t="shared" si="228"/>
        <v>4.187265600011969E-2</v>
      </c>
      <c r="AS919" s="48">
        <f t="shared" si="229"/>
        <v>5.7512863999370278E-2</v>
      </c>
      <c r="AT919" s="48">
        <f t="shared" si="230"/>
        <v>3.5504634999589779E-2</v>
      </c>
      <c r="AU919" s="48">
        <f t="shared" si="231"/>
        <v>2.1730624999690029E-2</v>
      </c>
      <c r="AV919" s="33"/>
      <c r="AW919" s="31"/>
      <c r="AX919" s="33"/>
      <c r="AY919" s="31"/>
      <c r="AZ919" s="33"/>
      <c r="BA919" s="31"/>
      <c r="BB919" s="33"/>
      <c r="BC919" s="31"/>
      <c r="BD919" s="33"/>
      <c r="BE919" s="31"/>
    </row>
    <row r="920" spans="1:57" s="2" customFormat="1" x14ac:dyDescent="0.25">
      <c r="A920" s="10" t="s">
        <v>48</v>
      </c>
      <c r="B920" s="2">
        <v>10</v>
      </c>
      <c r="C920" s="2">
        <v>163</v>
      </c>
      <c r="D920" s="32">
        <v>0.46705328099960702</v>
      </c>
      <c r="E920" s="30">
        <v>0.51379932199961298</v>
      </c>
      <c r="F920" s="32">
        <v>0.66619817600076203</v>
      </c>
      <c r="G920" s="30">
        <v>0.71419708299981699</v>
      </c>
      <c r="H920" s="32">
        <v>0.90228270800071098</v>
      </c>
      <c r="I920" s="30">
        <v>0.95051567600057696</v>
      </c>
      <c r="J920" s="32">
        <v>1.45812947800004</v>
      </c>
      <c r="K920" s="30">
        <v>1.5020108839999</v>
      </c>
      <c r="L920" s="32">
        <v>1.68377390500063</v>
      </c>
      <c r="M920" s="30">
        <v>1.71696197799974</v>
      </c>
      <c r="N920" s="32">
        <v>2.2246165609994901</v>
      </c>
      <c r="O920" s="30">
        <v>2.2552319259993898</v>
      </c>
      <c r="P920" s="32">
        <v>2.4073829669996401</v>
      </c>
      <c r="Q920" s="30">
        <v>2.4542600509994301</v>
      </c>
      <c r="R920" s="32">
        <v>2.7003953109997298</v>
      </c>
      <c r="S920" s="30">
        <v>2.7411110400007601</v>
      </c>
      <c r="T920" s="32">
        <v>3.2769089569992502</v>
      </c>
      <c r="U920" s="30">
        <v>3.3169822899999399</v>
      </c>
      <c r="V920" s="32">
        <v>3.4983030189996498</v>
      </c>
      <c r="W920" s="30">
        <v>3.5403853110001302</v>
      </c>
      <c r="X920" s="32"/>
      <c r="Y920" s="30"/>
      <c r="Z920" s="32"/>
      <c r="AA920" s="30"/>
      <c r="AB920" s="32"/>
      <c r="AC920" s="30"/>
      <c r="AD920" s="37">
        <f t="shared" si="227"/>
        <v>3.0733320300005231</v>
      </c>
      <c r="AE920" s="44">
        <f t="shared" si="232"/>
        <v>0.15239885400114905</v>
      </c>
      <c r="AF920" s="44">
        <f t="shared" si="233"/>
        <v>0.18808562500089399</v>
      </c>
      <c r="AG920" s="44">
        <f t="shared" si="234"/>
        <v>0.50761380199946304</v>
      </c>
      <c r="AH920" s="44">
        <f t="shared" si="235"/>
        <v>0.18176302100072994</v>
      </c>
      <c r="AI920" s="44">
        <f t="shared" si="236"/>
        <v>0.50765458299975008</v>
      </c>
      <c r="AJ920" s="44">
        <f t="shared" si="226"/>
        <v>0.15215104100025023</v>
      </c>
      <c r="AL920" s="47">
        <f t="shared" si="219"/>
        <v>4.6746041000005956E-2</v>
      </c>
      <c r="AM920" s="47">
        <f t="shared" si="220"/>
        <v>4.7998906999054958E-2</v>
      </c>
      <c r="AN920" s="47">
        <f t="shared" si="221"/>
        <v>4.8232967999865983E-2</v>
      </c>
      <c r="AO920" s="47">
        <f t="shared" si="222"/>
        <v>4.3881405999860013E-2</v>
      </c>
      <c r="AP920" s="47">
        <f t="shared" si="223"/>
        <v>3.3188072999110085E-2</v>
      </c>
      <c r="AQ920" s="47">
        <f t="shared" si="224"/>
        <v>3.0615364999899697E-2</v>
      </c>
      <c r="AR920" s="48">
        <f t="shared" si="228"/>
        <v>4.687708399979007E-2</v>
      </c>
      <c r="AS920" s="48">
        <f t="shared" si="229"/>
        <v>4.0715729001030265E-2</v>
      </c>
      <c r="AT920" s="48">
        <f t="shared" si="230"/>
        <v>4.0073333000689715E-2</v>
      </c>
      <c r="AU920" s="48">
        <f t="shared" si="231"/>
        <v>4.2082292000480415E-2</v>
      </c>
      <c r="AV920" s="32"/>
      <c r="AW920" s="30"/>
      <c r="AX920" s="32"/>
      <c r="AY920" s="30"/>
      <c r="AZ920" s="32"/>
      <c r="BA920" s="30"/>
      <c r="BB920" s="32"/>
      <c r="BC920" s="30"/>
      <c r="BD920" s="32"/>
      <c r="BE920" s="30"/>
    </row>
    <row r="921" spans="1:57" s="2" customFormat="1" x14ac:dyDescent="0.25">
      <c r="A921" s="10" t="s">
        <v>48</v>
      </c>
      <c r="B921" s="2">
        <v>10</v>
      </c>
      <c r="C921" s="2">
        <v>164</v>
      </c>
      <c r="D921" s="33">
        <v>0.67585635399882404</v>
      </c>
      <c r="E921" s="31">
        <v>0.69670916699942598</v>
      </c>
      <c r="F921" s="33">
        <v>0.83015333299954297</v>
      </c>
      <c r="G921" s="31">
        <v>0.87735848899865199</v>
      </c>
      <c r="H921" s="33">
        <v>1.03087046799919</v>
      </c>
      <c r="I921" s="31">
        <v>1.0872513019985399</v>
      </c>
      <c r="J921" s="33">
        <v>1.50662562499928</v>
      </c>
      <c r="K921" s="31">
        <v>1.54249781199905</v>
      </c>
      <c r="L921" s="33">
        <v>1.73299703099837</v>
      </c>
      <c r="M921" s="31">
        <v>1.78166187399983</v>
      </c>
      <c r="N921" s="33">
        <v>2.2086733849992002</v>
      </c>
      <c r="O921" s="31">
        <v>2.2395989059987098</v>
      </c>
      <c r="P921" s="33">
        <v>2.3905235929996702</v>
      </c>
      <c r="Q921" s="31">
        <v>2.4343200509992999</v>
      </c>
      <c r="R921" s="33">
        <v>2.6264245299989799</v>
      </c>
      <c r="S921" s="31">
        <v>2.6813053639998499</v>
      </c>
      <c r="T921" s="33">
        <v>3.1890594259984901</v>
      </c>
      <c r="U921" s="31">
        <v>3.2133245819986702</v>
      </c>
      <c r="V921" s="33">
        <v>3.3729507279986102</v>
      </c>
      <c r="W921" s="31">
        <v>3.4287740609997801</v>
      </c>
      <c r="X921" s="33"/>
      <c r="Y921" s="31"/>
      <c r="Z921" s="33"/>
      <c r="AA921" s="31"/>
      <c r="AB921" s="33"/>
      <c r="AC921" s="31"/>
      <c r="AD921" s="37">
        <f t="shared" si="227"/>
        <v>2.7529177070009561</v>
      </c>
      <c r="AE921" s="44">
        <f t="shared" si="232"/>
        <v>0.13344416600011699</v>
      </c>
      <c r="AF921" s="44">
        <f t="shared" si="233"/>
        <v>0.15351197900053803</v>
      </c>
      <c r="AG921" s="44">
        <f t="shared" si="234"/>
        <v>0.41937432300074007</v>
      </c>
      <c r="AH921" s="44">
        <f t="shared" si="235"/>
        <v>0.19049921899931999</v>
      </c>
      <c r="AI921" s="44">
        <f t="shared" si="236"/>
        <v>0.42701151099937018</v>
      </c>
      <c r="AJ921" s="44">
        <f t="shared" si="226"/>
        <v>0.1509246870009604</v>
      </c>
      <c r="AL921" s="47">
        <f t="shared" si="219"/>
        <v>2.0852813000601933E-2</v>
      </c>
      <c r="AM921" s="47">
        <f t="shared" si="220"/>
        <v>4.7205155999109016E-2</v>
      </c>
      <c r="AN921" s="47">
        <f t="shared" si="221"/>
        <v>5.63808339993499E-2</v>
      </c>
      <c r="AO921" s="47">
        <f t="shared" si="222"/>
        <v>3.5872186999770017E-2</v>
      </c>
      <c r="AP921" s="47">
        <f t="shared" si="223"/>
        <v>4.8664843001460012E-2</v>
      </c>
      <c r="AQ921" s="47">
        <f t="shared" si="224"/>
        <v>3.0925520999509626E-2</v>
      </c>
      <c r="AR921" s="48">
        <f t="shared" si="228"/>
        <v>4.3796457999629723E-2</v>
      </c>
      <c r="AS921" s="48">
        <f t="shared" si="229"/>
        <v>5.488083400086996E-2</v>
      </c>
      <c r="AT921" s="48">
        <f t="shared" si="230"/>
        <v>2.4265156000180088E-2</v>
      </c>
      <c r="AU921" s="48">
        <f t="shared" si="231"/>
        <v>5.5823333001169928E-2</v>
      </c>
      <c r="AV921" s="33"/>
      <c r="AW921" s="31"/>
      <c r="AX921" s="33"/>
      <c r="AY921" s="31"/>
      <c r="AZ921" s="33"/>
      <c r="BA921" s="31"/>
      <c r="BB921" s="33"/>
      <c r="BC921" s="31"/>
      <c r="BD921" s="33"/>
      <c r="BE921" s="31"/>
    </row>
    <row r="922" spans="1:57" s="2" customFormat="1" x14ac:dyDescent="0.25">
      <c r="A922" s="10" t="s">
        <v>48</v>
      </c>
      <c r="B922" s="2">
        <v>10</v>
      </c>
      <c r="C922" s="2">
        <v>165</v>
      </c>
      <c r="D922" s="32">
        <v>0.474425573000189</v>
      </c>
      <c r="E922" s="30">
        <v>0.523150103999796</v>
      </c>
      <c r="F922" s="32">
        <v>0.67715031199986697</v>
      </c>
      <c r="G922" s="30">
        <v>0.72396984300030398</v>
      </c>
      <c r="H922" s="32">
        <v>0.88176750000093296</v>
      </c>
      <c r="I922" s="30">
        <v>0.94046666600115703</v>
      </c>
      <c r="J922" s="32">
        <v>1.4180331770003201</v>
      </c>
      <c r="K922" s="30">
        <v>1.4669143740011299</v>
      </c>
      <c r="L922" s="32">
        <v>1.6104336450007299</v>
      </c>
      <c r="M922" s="30">
        <v>1.6587377600008</v>
      </c>
      <c r="N922" s="32">
        <v>2.16972947800059</v>
      </c>
      <c r="O922" s="30">
        <v>2.1919314050010099</v>
      </c>
      <c r="P922" s="32">
        <v>2.3415083320014598</v>
      </c>
      <c r="Q922" s="30">
        <v>2.39744369700019</v>
      </c>
      <c r="R922" s="32">
        <v>2.59241182200094</v>
      </c>
      <c r="S922" s="30">
        <v>2.6367862490005698</v>
      </c>
      <c r="T922" s="32">
        <v>3.20004676999997</v>
      </c>
      <c r="U922" s="30">
        <v>3.2418828110003202</v>
      </c>
      <c r="V922" s="32">
        <v>3.41348239500075</v>
      </c>
      <c r="W922" s="30">
        <v>3.4581640090000199</v>
      </c>
      <c r="X922" s="32"/>
      <c r="Y922" s="30"/>
      <c r="Z922" s="32"/>
      <c r="AA922" s="30"/>
      <c r="AB922" s="32"/>
      <c r="AC922" s="30">
        <v>4</v>
      </c>
      <c r="AD922" s="37">
        <f t="shared" si="227"/>
        <v>2.9837384359998307</v>
      </c>
      <c r="AE922" s="44">
        <f t="shared" si="232"/>
        <v>0.15400020800007097</v>
      </c>
      <c r="AF922" s="44">
        <f t="shared" si="233"/>
        <v>0.15779765700062898</v>
      </c>
      <c r="AG922" s="44">
        <f t="shared" si="234"/>
        <v>0.47756651099916303</v>
      </c>
      <c r="AH922" s="44">
        <f t="shared" si="235"/>
        <v>0.14351927099960005</v>
      </c>
      <c r="AI922" s="44">
        <f t="shared" si="236"/>
        <v>0.51099171799979004</v>
      </c>
      <c r="AJ922" s="44">
        <f>P922-O922</f>
        <v>0.14957692700044989</v>
      </c>
      <c r="AL922" s="47">
        <f t="shared" si="219"/>
        <v>4.8724530999606996E-2</v>
      </c>
      <c r="AM922" s="47">
        <f t="shared" si="220"/>
        <v>4.6819531000437009E-2</v>
      </c>
      <c r="AN922" s="47">
        <f t="shared" si="221"/>
        <v>5.8699166000224068E-2</v>
      </c>
      <c r="AO922" s="47">
        <f t="shared" si="222"/>
        <v>4.888119700080984E-2</v>
      </c>
      <c r="AP922" s="47">
        <f t="shared" si="223"/>
        <v>4.8304115000070036E-2</v>
      </c>
      <c r="AQ922" s="47">
        <f t="shared" si="224"/>
        <v>2.2201927000419897E-2</v>
      </c>
      <c r="AR922" s="48">
        <f t="shared" si="228"/>
        <v>5.5935364998730197E-2</v>
      </c>
      <c r="AS922" s="48">
        <f t="shared" si="229"/>
        <v>4.437442699962979E-2</v>
      </c>
      <c r="AT922" s="48">
        <f t="shared" si="230"/>
        <v>4.183604100035021E-2</v>
      </c>
      <c r="AU922" s="48">
        <f t="shared" si="231"/>
        <v>4.4681613999269842E-2</v>
      </c>
      <c r="AV922" s="32"/>
      <c r="AW922" s="30"/>
      <c r="AX922" s="32"/>
      <c r="AY922" s="30"/>
      <c r="AZ922" s="32"/>
      <c r="BA922" s="30"/>
      <c r="BB922" s="32"/>
      <c r="BC922" s="30"/>
      <c r="BD922" s="32"/>
      <c r="BE922" s="30"/>
    </row>
    <row r="923" spans="1:57" x14ac:dyDescent="0.25">
      <c r="A923" s="8" t="s">
        <v>49</v>
      </c>
      <c r="B923">
        <v>6</v>
      </c>
      <c r="C923">
        <v>166</v>
      </c>
      <c r="D923" s="33">
        <v>1.61478885399992</v>
      </c>
      <c r="E923" s="31">
        <v>2.0531366139984999</v>
      </c>
      <c r="F923" s="33">
        <v>2.2992908329997501</v>
      </c>
      <c r="G923" s="31">
        <v>2.3874586969995999</v>
      </c>
      <c r="H923" s="33">
        <v>2.53797864499938</v>
      </c>
      <c r="I923" s="31">
        <v>3.04944567599886</v>
      </c>
      <c r="J923" s="33">
        <v>3.23266770699956</v>
      </c>
      <c r="K923" s="31">
        <v>3.3295022379988901</v>
      </c>
      <c r="L923" s="33">
        <v>3.48378583199883</v>
      </c>
      <c r="M923" s="31">
        <v>3.5773630719995699</v>
      </c>
      <c r="N923" s="33">
        <v>3.7365575509993501</v>
      </c>
      <c r="O923" s="31">
        <v>3.9292456759994798</v>
      </c>
      <c r="P923" s="33"/>
      <c r="Q923" s="31"/>
      <c r="R923" s="33"/>
      <c r="S923" s="31"/>
      <c r="T923" s="33"/>
      <c r="U923" s="31"/>
      <c r="V923" s="33"/>
      <c r="W923" s="31"/>
      <c r="X923" s="33"/>
      <c r="Y923" s="31"/>
      <c r="Z923" s="33"/>
      <c r="AA923" s="31"/>
      <c r="AB923" s="33"/>
      <c r="AC923" s="31"/>
      <c r="AD923" s="37">
        <f>O923-D923</f>
        <v>2.3144568219995598</v>
      </c>
      <c r="AE923" s="44">
        <f t="shared" si="232"/>
        <v>0.24615421900125023</v>
      </c>
      <c r="AF923" s="44">
        <f t="shared" si="233"/>
        <v>0.15051994799978008</v>
      </c>
      <c r="AG923" s="44">
        <f t="shared" si="234"/>
        <v>0.1832220310007</v>
      </c>
      <c r="AH923" s="44">
        <f t="shared" si="235"/>
        <v>0.15428359399993985</v>
      </c>
      <c r="AI923" s="44">
        <f t="shared" si="236"/>
        <v>0.15919447899978012</v>
      </c>
      <c r="AJ923" s="44">
        <f>R907-Q907</f>
        <v>0.24813437499868973</v>
      </c>
      <c r="AK923" s="31"/>
      <c r="AL923" s="47">
        <f t="shared" si="219"/>
        <v>0.43834775999857989</v>
      </c>
      <c r="AM923" s="47">
        <f t="shared" si="220"/>
        <v>8.8167863999849772E-2</v>
      </c>
      <c r="AN923" s="47">
        <f t="shared" si="221"/>
        <v>0.51146703099947999</v>
      </c>
      <c r="AO923" s="47">
        <f t="shared" si="222"/>
        <v>9.6834530999330148E-2</v>
      </c>
      <c r="AP923" s="47">
        <f t="shared" si="223"/>
        <v>9.357724000073997E-2</v>
      </c>
      <c r="AQ923" s="47">
        <f t="shared" si="224"/>
        <v>0.19268812500012977</v>
      </c>
      <c r="AR923" s="33"/>
      <c r="AS923" s="31"/>
      <c r="AT923" s="33"/>
      <c r="AU923" s="31"/>
      <c r="AV923" s="33"/>
      <c r="AW923" s="31"/>
      <c r="AX923" s="33"/>
      <c r="AY923" s="31"/>
      <c r="AZ923" s="33"/>
      <c r="BA923" s="31"/>
      <c r="BB923" s="33"/>
      <c r="BC923" s="31"/>
      <c r="BD923" s="33"/>
      <c r="BE923" s="31"/>
    </row>
    <row r="924" spans="1:57" x14ac:dyDescent="0.25">
      <c r="A924" s="8" t="s">
        <v>49</v>
      </c>
      <c r="B924">
        <v>6</v>
      </c>
      <c r="C924">
        <v>167</v>
      </c>
      <c r="D924" s="32">
        <v>0.61407057299947998</v>
      </c>
      <c r="E924" s="30">
        <v>1.1043302079997299</v>
      </c>
      <c r="F924" s="32">
        <v>1.36087374999988</v>
      </c>
      <c r="G924" s="30">
        <v>1.4782852600001199</v>
      </c>
      <c r="H924" s="32">
        <v>1.60762651000004</v>
      </c>
      <c r="I924" s="30">
        <v>2.0772058849997799</v>
      </c>
      <c r="J924" s="32">
        <v>2.32503572799942</v>
      </c>
      <c r="K924" s="30">
        <v>2.4351478119988301</v>
      </c>
      <c r="L924" s="32">
        <v>2.55485307199887</v>
      </c>
      <c r="M924" s="30">
        <v>2.6647918740000001</v>
      </c>
      <c r="N924" s="32">
        <v>2.7964698429986998</v>
      </c>
      <c r="O924" s="30">
        <v>3.2091501549984902</v>
      </c>
      <c r="P924" s="32"/>
      <c r="Q924" s="30"/>
      <c r="R924" s="32"/>
      <c r="S924" s="30"/>
      <c r="T924" s="32"/>
      <c r="U924" s="30"/>
      <c r="V924" s="32"/>
      <c r="W924" s="30"/>
      <c r="X924" s="32"/>
      <c r="Y924" s="30"/>
      <c r="Z924" s="32"/>
      <c r="AA924" s="30"/>
      <c r="AB924" s="32"/>
      <c r="AC924" s="30"/>
      <c r="AD924" s="37">
        <f t="shared" ref="AD924:AD947" si="237">O924-D924</f>
        <v>2.59507958199901</v>
      </c>
      <c r="AE924" s="44">
        <f t="shared" si="232"/>
        <v>0.25654354200015006</v>
      </c>
      <c r="AF924" s="44">
        <f t="shared" si="233"/>
        <v>0.12934124999992003</v>
      </c>
      <c r="AG924" s="44">
        <f t="shared" si="234"/>
        <v>0.24782984299964017</v>
      </c>
      <c r="AH924" s="44">
        <f t="shared" si="235"/>
        <v>0.11970526000003989</v>
      </c>
      <c r="AI924" s="44">
        <f t="shared" si="236"/>
        <v>0.13167796899869977</v>
      </c>
      <c r="AJ924" s="44">
        <f>R908-Q908</f>
        <v>0.25876947900000147</v>
      </c>
      <c r="AK924" s="30"/>
      <c r="AL924" s="47">
        <f t="shared" si="219"/>
        <v>0.49025963500024994</v>
      </c>
      <c r="AM924" s="47">
        <f t="shared" si="220"/>
        <v>0.11741151000023997</v>
      </c>
      <c r="AN924" s="47">
        <f t="shared" si="221"/>
        <v>0.4695793749997399</v>
      </c>
      <c r="AO924" s="47">
        <f t="shared" si="222"/>
        <v>0.11011208399941008</v>
      </c>
      <c r="AP924" s="47">
        <f t="shared" si="223"/>
        <v>0.10993880200113004</v>
      </c>
      <c r="AQ924" s="47">
        <f t="shared" si="224"/>
        <v>0.41268031199979038</v>
      </c>
      <c r="AR924" s="32"/>
      <c r="AS924" s="30"/>
      <c r="AT924" s="32"/>
      <c r="AU924" s="30"/>
      <c r="AV924" s="32"/>
      <c r="AW924" s="30"/>
      <c r="AX924" s="32"/>
      <c r="AY924" s="30"/>
      <c r="AZ924" s="32"/>
      <c r="BA924" s="30"/>
      <c r="BB924" s="32"/>
      <c r="BC924" s="30"/>
      <c r="BD924" s="32"/>
      <c r="BE924" s="30"/>
    </row>
    <row r="925" spans="1:57" x14ac:dyDescent="0.25">
      <c r="A925" s="8" t="s">
        <v>49</v>
      </c>
      <c r="B925">
        <v>6</v>
      </c>
      <c r="C925">
        <v>168</v>
      </c>
      <c r="D925" s="33">
        <v>1.06898578100117</v>
      </c>
      <c r="E925" s="31">
        <v>1.5088576040016</v>
      </c>
      <c r="F925" s="33">
        <v>1.81620421800107</v>
      </c>
      <c r="G925" s="31">
        <v>1.9169039059997799</v>
      </c>
      <c r="H925" s="33">
        <v>2.0639656760013101</v>
      </c>
      <c r="I925" s="31">
        <v>2.48284999899988</v>
      </c>
      <c r="J925" s="33">
        <v>2.7876697910014601</v>
      </c>
      <c r="K925" s="31">
        <v>2.9161720820011299</v>
      </c>
      <c r="L925" s="33">
        <v>3.0509393219999699</v>
      </c>
      <c r="M925" s="31">
        <v>3.17025609300071</v>
      </c>
      <c r="N925" s="33">
        <v>3.3137853630014402</v>
      </c>
      <c r="O925" s="31">
        <v>3.74516010300067</v>
      </c>
      <c r="P925" s="33"/>
      <c r="Q925" s="31"/>
      <c r="R925" s="33"/>
      <c r="S925" s="31"/>
      <c r="T925" s="33"/>
      <c r="U925" s="31"/>
      <c r="V925" s="33"/>
      <c r="W925" s="31"/>
      <c r="X925" s="33"/>
      <c r="Y925" s="31"/>
      <c r="Z925" s="33"/>
      <c r="AA925" s="31"/>
      <c r="AB925" s="33"/>
      <c r="AC925" s="31"/>
      <c r="AD925" s="37">
        <f t="shared" si="237"/>
        <v>2.6761743219995</v>
      </c>
      <c r="AE925" s="44">
        <f t="shared" si="232"/>
        <v>0.30734661399947005</v>
      </c>
      <c r="AF925" s="44">
        <f t="shared" si="233"/>
        <v>0.1470617700015302</v>
      </c>
      <c r="AG925" s="44">
        <f t="shared" si="234"/>
        <v>0.30481979200158005</v>
      </c>
      <c r="AH925" s="44">
        <f t="shared" si="235"/>
        <v>0.13476723999883999</v>
      </c>
      <c r="AI925" s="44">
        <f t="shared" si="236"/>
        <v>0.14352927000073024</v>
      </c>
      <c r="AJ925" s="44">
        <f>R909-Q909</f>
        <v>0.24818432299979998</v>
      </c>
      <c r="AK925" s="31"/>
      <c r="AL925" s="47">
        <f t="shared" si="219"/>
        <v>0.43987182300042993</v>
      </c>
      <c r="AM925" s="47">
        <f t="shared" si="220"/>
        <v>0.10069968799870987</v>
      </c>
      <c r="AN925" s="47">
        <f t="shared" si="221"/>
        <v>0.41888432299856992</v>
      </c>
      <c r="AO925" s="47">
        <f t="shared" si="222"/>
        <v>0.12850229099966981</v>
      </c>
      <c r="AP925" s="47">
        <f t="shared" si="223"/>
        <v>0.11931677100074012</v>
      </c>
      <c r="AQ925" s="47">
        <f t="shared" si="224"/>
        <v>0.43137473999922982</v>
      </c>
      <c r="AR925" s="33"/>
      <c r="AS925" s="31"/>
      <c r="AT925" s="33"/>
      <c r="AU925" s="31"/>
      <c r="AV925" s="33"/>
      <c r="AW925" s="31"/>
      <c r="AX925" s="33"/>
      <c r="AY925" s="31"/>
      <c r="AZ925" s="33"/>
      <c r="BA925" s="31"/>
      <c r="BB925" s="33"/>
      <c r="BC925" s="31"/>
      <c r="BD925" s="33"/>
      <c r="BE925" s="31"/>
    </row>
    <row r="926" spans="1:57" x14ac:dyDescent="0.25">
      <c r="A926" s="8" t="s">
        <v>49</v>
      </c>
      <c r="B926">
        <v>6</v>
      </c>
      <c r="C926">
        <v>169</v>
      </c>
      <c r="D926" s="32">
        <v>0.72981224000068301</v>
      </c>
      <c r="E926" s="30">
        <v>1.29543838500103</v>
      </c>
      <c r="F926" s="32">
        <v>1.54511859400008</v>
      </c>
      <c r="G926" s="30">
        <v>1.6392572389995601</v>
      </c>
      <c r="H926" s="32">
        <v>1.78935260400066</v>
      </c>
      <c r="I926" s="30">
        <v>2.3251342180010299</v>
      </c>
      <c r="J926" s="32">
        <v>2.5508272389997702</v>
      </c>
      <c r="K926" s="30">
        <v>2.6443076039995499</v>
      </c>
      <c r="L926" s="32">
        <v>2.79803473900028</v>
      </c>
      <c r="M926" s="30">
        <v>2.9026642700009599</v>
      </c>
      <c r="N926" s="32">
        <v>3.0612364059998001</v>
      </c>
      <c r="O926" s="30">
        <v>3.37308812400078</v>
      </c>
      <c r="P926" s="32"/>
      <c r="Q926" s="30"/>
      <c r="R926" s="32"/>
      <c r="S926" s="30"/>
      <c r="T926" s="32"/>
      <c r="U926" s="30"/>
      <c r="V926" s="32"/>
      <c r="W926" s="30"/>
      <c r="X926" s="32"/>
      <c r="Y926" s="30"/>
      <c r="Z926" s="32"/>
      <c r="AA926" s="30"/>
      <c r="AB926" s="32"/>
      <c r="AC926" s="30"/>
      <c r="AD926" s="37">
        <f t="shared" si="237"/>
        <v>2.6432758840000972</v>
      </c>
      <c r="AE926" s="44">
        <f t="shared" si="232"/>
        <v>0.24968020899904997</v>
      </c>
      <c r="AF926" s="44">
        <f t="shared" si="233"/>
        <v>0.15009536500109988</v>
      </c>
      <c r="AG926" s="44">
        <f t="shared" si="234"/>
        <v>0.22569302099874022</v>
      </c>
      <c r="AH926" s="44">
        <f t="shared" si="235"/>
        <v>0.1537271350007301</v>
      </c>
      <c r="AI926" s="44">
        <f t="shared" si="236"/>
        <v>0.15857213599884012</v>
      </c>
      <c r="AJ926" s="44">
        <f>R910-Q910</f>
        <v>0.24747505199957009</v>
      </c>
      <c r="AK926" s="30"/>
      <c r="AL926" s="47">
        <f t="shared" si="219"/>
        <v>0.56562614500034702</v>
      </c>
      <c r="AM926" s="47">
        <f t="shared" si="220"/>
        <v>9.4138644999480103E-2</v>
      </c>
      <c r="AN926" s="47">
        <f t="shared" si="221"/>
        <v>0.53578161400036994</v>
      </c>
      <c r="AO926" s="47">
        <f t="shared" si="222"/>
        <v>9.3480364999779741E-2</v>
      </c>
      <c r="AP926" s="47">
        <f t="shared" si="223"/>
        <v>0.10462953100067995</v>
      </c>
      <c r="AQ926" s="47">
        <f t="shared" si="224"/>
        <v>0.31185171800097988</v>
      </c>
      <c r="AR926" s="32"/>
      <c r="AS926" s="30"/>
      <c r="AT926" s="32"/>
      <c r="AU926" s="30"/>
      <c r="AV926" s="32"/>
      <c r="AW926" s="30"/>
      <c r="AX926" s="32"/>
      <c r="AY926" s="30"/>
      <c r="AZ926" s="32"/>
      <c r="BA926" s="30"/>
      <c r="BB926" s="32"/>
      <c r="BC926" s="30"/>
      <c r="BD926" s="32"/>
      <c r="BE926" s="30"/>
    </row>
    <row r="927" spans="1:57" x14ac:dyDescent="0.25">
      <c r="A927" s="8" t="s">
        <v>49</v>
      </c>
      <c r="B927">
        <v>6</v>
      </c>
      <c r="C927">
        <v>170</v>
      </c>
      <c r="D927" s="33">
        <v>0.51059817699933696</v>
      </c>
      <c r="E927" s="31">
        <v>1.03925755199998</v>
      </c>
      <c r="F927" s="33">
        <v>1.31518005199905</v>
      </c>
      <c r="G927" s="31">
        <v>1.4397524479991199</v>
      </c>
      <c r="H927" s="33">
        <v>1.5724343229994699</v>
      </c>
      <c r="I927" s="31">
        <v>2.06462083299993</v>
      </c>
      <c r="J927" s="33">
        <v>2.3095220310005899</v>
      </c>
      <c r="K927" s="31">
        <v>2.41918718700071</v>
      </c>
      <c r="L927" s="33">
        <v>2.5715396350005899</v>
      </c>
      <c r="M927" s="31">
        <v>2.6919967699996001</v>
      </c>
      <c r="N927" s="33">
        <v>2.8292882799996701</v>
      </c>
      <c r="O927" s="31">
        <v>3.2764997909998699</v>
      </c>
      <c r="P927" s="33"/>
      <c r="Q927" s="31"/>
      <c r="R927" s="33"/>
      <c r="S927" s="31"/>
      <c r="T927" s="33"/>
      <c r="U927" s="31"/>
      <c r="V927" s="33"/>
      <c r="W927" s="31"/>
      <c r="X927" s="33"/>
      <c r="Y927" s="31"/>
      <c r="Z927" s="33"/>
      <c r="AA927" s="31"/>
      <c r="AB927" s="33"/>
      <c r="AC927" s="31"/>
      <c r="AD927" s="37">
        <f t="shared" si="237"/>
        <v>2.765901614000533</v>
      </c>
      <c r="AE927" s="44">
        <f t="shared" si="232"/>
        <v>0.27592249999906993</v>
      </c>
      <c r="AF927" s="44">
        <f t="shared" si="233"/>
        <v>0.13268187500035</v>
      </c>
      <c r="AG927" s="44">
        <f t="shared" si="234"/>
        <v>0.2449011980006599</v>
      </c>
      <c r="AH927" s="44">
        <f t="shared" si="235"/>
        <v>0.1523524479998799</v>
      </c>
      <c r="AI927" s="44">
        <f t="shared" si="236"/>
        <v>0.13729151000007001</v>
      </c>
      <c r="AJ927" s="44">
        <f>R911-Q911</f>
        <v>0.25216151000131015</v>
      </c>
      <c r="AK927" s="31"/>
      <c r="AL927" s="47">
        <f t="shared" si="219"/>
        <v>0.52865937500064308</v>
      </c>
      <c r="AM927" s="47">
        <f t="shared" si="220"/>
        <v>0.12457239600006997</v>
      </c>
      <c r="AN927" s="47">
        <f t="shared" si="221"/>
        <v>0.4921865100004601</v>
      </c>
      <c r="AO927" s="47">
        <f t="shared" si="222"/>
        <v>0.10966515600012006</v>
      </c>
      <c r="AP927" s="47">
        <f t="shared" si="223"/>
        <v>0.12045713499901023</v>
      </c>
      <c r="AQ927" s="47">
        <f t="shared" si="224"/>
        <v>0.44721151100019974</v>
      </c>
      <c r="AR927" s="33"/>
      <c r="AS927" s="31"/>
      <c r="AT927" s="33"/>
      <c r="AU927" s="31"/>
      <c r="AV927" s="33"/>
      <c r="AW927" s="31"/>
      <c r="AX927" s="33"/>
      <c r="AY927" s="31"/>
      <c r="AZ927" s="33"/>
      <c r="BA927" s="31"/>
      <c r="BB927" s="33"/>
      <c r="BC927" s="31"/>
      <c r="BD927" s="33"/>
      <c r="BE927" s="31"/>
    </row>
    <row r="928" spans="1:57" x14ac:dyDescent="0.25">
      <c r="A928" s="8" t="s">
        <v>49</v>
      </c>
      <c r="B928">
        <v>6</v>
      </c>
      <c r="C928">
        <v>171</v>
      </c>
      <c r="D928" s="32">
        <v>0.53785916600099803</v>
      </c>
      <c r="E928" s="30">
        <v>1.12951885300026</v>
      </c>
      <c r="F928" s="32">
        <v>1.3772148429998099</v>
      </c>
      <c r="G928" s="30">
        <v>1.4966014580004401</v>
      </c>
      <c r="H928" s="32">
        <v>1.6393838010007999</v>
      </c>
      <c r="I928" s="30">
        <v>2.2069744780001201</v>
      </c>
      <c r="J928" s="32">
        <v>2.4240334879996199</v>
      </c>
      <c r="K928" s="30">
        <v>2.5650729150001998</v>
      </c>
      <c r="L928" s="32">
        <v>2.7198919780002999</v>
      </c>
      <c r="M928" s="30">
        <v>2.8449533319999301</v>
      </c>
      <c r="N928" s="32">
        <v>2.9840335919998302</v>
      </c>
      <c r="O928" s="30">
        <v>3.3564028630007599</v>
      </c>
      <c r="P928" s="32"/>
      <c r="Q928" s="30"/>
      <c r="R928" s="32"/>
      <c r="S928" s="30"/>
      <c r="T928" s="32"/>
      <c r="U928" s="30"/>
      <c r="V928" s="32"/>
      <c r="W928" s="30"/>
      <c r="X928" s="32"/>
      <c r="Y928" s="30"/>
      <c r="Z928" s="32"/>
      <c r="AA928" s="30"/>
      <c r="AB928" s="32"/>
      <c r="AC928" s="30"/>
      <c r="AD928" s="37">
        <f t="shared" si="237"/>
        <v>2.8185436969997619</v>
      </c>
      <c r="AE928" s="44">
        <f t="shared" si="232"/>
        <v>0.24769598999954989</v>
      </c>
      <c r="AF928" s="44">
        <f t="shared" si="233"/>
        <v>0.14278234300035986</v>
      </c>
      <c r="AG928" s="44">
        <f t="shared" si="234"/>
        <v>0.21705900999949979</v>
      </c>
      <c r="AH928" s="44">
        <f t="shared" si="235"/>
        <v>0.15481906300010007</v>
      </c>
      <c r="AI928" s="44">
        <f t="shared" si="236"/>
        <v>0.13908025999990015</v>
      </c>
      <c r="AJ928" s="44">
        <f>R912-Q912</f>
        <v>0.24442645799900031</v>
      </c>
      <c r="AK928" s="30"/>
      <c r="AL928" s="47">
        <f t="shared" ref="AL928:AL991" si="238">E928-D928</f>
        <v>0.59165968699926197</v>
      </c>
      <c r="AM928" s="47">
        <f t="shared" ref="AM928:AM991" si="239">G928-F928</f>
        <v>0.11938661500063019</v>
      </c>
      <c r="AN928" s="47">
        <f t="shared" ref="AN928:AN991" si="240">I928-H928</f>
        <v>0.5675906769993202</v>
      </c>
      <c r="AO928" s="47">
        <f t="shared" ref="AO928:AO991" si="241">K928-J928</f>
        <v>0.14103942700057992</v>
      </c>
      <c r="AP928" s="47">
        <f t="shared" ref="AP928:AP991" si="242">M928-L928</f>
        <v>0.12506135399963014</v>
      </c>
      <c r="AQ928" s="47">
        <f t="shared" ref="AQ928:AQ991" si="243">O928-N928</f>
        <v>0.37236927100092965</v>
      </c>
      <c r="AR928" s="32"/>
      <c r="AS928" s="30"/>
      <c r="AT928" s="32"/>
      <c r="AU928" s="30"/>
      <c r="AV928" s="32"/>
      <c r="AW928" s="30"/>
      <c r="AX928" s="32"/>
      <c r="AY928" s="30"/>
      <c r="AZ928" s="32"/>
      <c r="BA928" s="30"/>
      <c r="BB928" s="32"/>
      <c r="BC928" s="30"/>
      <c r="BD928" s="32"/>
      <c r="BE928" s="30"/>
    </row>
    <row r="929" spans="1:57" x14ac:dyDescent="0.25">
      <c r="A929" s="8" t="s">
        <v>49</v>
      </c>
      <c r="B929">
        <v>6</v>
      </c>
      <c r="C929">
        <v>172</v>
      </c>
      <c r="D929" s="33">
        <v>0.50137713499862002</v>
      </c>
      <c r="E929" s="31">
        <v>1.0991626549985001</v>
      </c>
      <c r="F929" s="33">
        <v>1.3471245299988299</v>
      </c>
      <c r="G929" s="31">
        <v>1.45490176999919</v>
      </c>
      <c r="H929" s="33">
        <v>1.5927527589992601</v>
      </c>
      <c r="I929" s="31">
        <v>2.09735015499973</v>
      </c>
      <c r="J929" s="33">
        <v>2.37155166499906</v>
      </c>
      <c r="K929" s="31">
        <v>2.4705574469989999</v>
      </c>
      <c r="L929" s="33">
        <v>2.6155493739988702</v>
      </c>
      <c r="M929" s="31">
        <v>2.7202435919989498</v>
      </c>
      <c r="N929" s="33">
        <v>2.8557042169995799</v>
      </c>
      <c r="O929" s="31">
        <v>3.1997838529987299</v>
      </c>
      <c r="P929" s="33"/>
      <c r="Q929" s="31"/>
      <c r="R929" s="33"/>
      <c r="S929" s="31"/>
      <c r="T929" s="33"/>
      <c r="U929" s="31"/>
      <c r="V929" s="33"/>
      <c r="W929" s="31"/>
      <c r="X929" s="33"/>
      <c r="Y929" s="31"/>
      <c r="Z929" s="33"/>
      <c r="AA929" s="31"/>
      <c r="AB929" s="33"/>
      <c r="AC929" s="31"/>
      <c r="AD929" s="37">
        <f t="shared" si="237"/>
        <v>2.6984067180001099</v>
      </c>
      <c r="AE929" s="44">
        <f t="shared" si="232"/>
        <v>0.24796187500032985</v>
      </c>
      <c r="AF929" s="44">
        <f t="shared" si="233"/>
        <v>0.13785098900007009</v>
      </c>
      <c r="AG929" s="44">
        <f t="shared" si="234"/>
        <v>0.27420150999933002</v>
      </c>
      <c r="AH929" s="44">
        <f t="shared" si="235"/>
        <v>0.14499192699987029</v>
      </c>
      <c r="AI929" s="44">
        <f t="shared" si="236"/>
        <v>0.13546062500063005</v>
      </c>
      <c r="AJ929" s="44">
        <f>R913-Q913</f>
        <v>0.18097390600087015</v>
      </c>
      <c r="AK929" s="31"/>
      <c r="AL929" s="47">
        <f t="shared" si="238"/>
        <v>0.59778551999988006</v>
      </c>
      <c r="AM929" s="47">
        <f t="shared" si="239"/>
        <v>0.10777724000036004</v>
      </c>
      <c r="AN929" s="47">
        <f t="shared" si="240"/>
        <v>0.50459739600046993</v>
      </c>
      <c r="AO929" s="47">
        <f t="shared" si="241"/>
        <v>9.9005781999939924E-2</v>
      </c>
      <c r="AP929" s="47">
        <f t="shared" si="242"/>
        <v>0.10469421800007961</v>
      </c>
      <c r="AQ929" s="47">
        <f t="shared" si="243"/>
        <v>0.34407963599915004</v>
      </c>
      <c r="AR929" s="33"/>
      <c r="AS929" s="31"/>
      <c r="AT929" s="33"/>
      <c r="AU929" s="31"/>
      <c r="AV929" s="33"/>
      <c r="AW929" s="31"/>
      <c r="AX929" s="33"/>
      <c r="AY929" s="31"/>
      <c r="AZ929" s="33"/>
      <c r="BA929" s="31"/>
      <c r="BB929" s="33"/>
      <c r="BC929" s="31"/>
      <c r="BD929" s="33"/>
      <c r="BE929" s="31"/>
    </row>
    <row r="930" spans="1:57" x14ac:dyDescent="0.25">
      <c r="A930" s="8" t="s">
        <v>49</v>
      </c>
      <c r="B930">
        <v>6</v>
      </c>
      <c r="C930">
        <v>173</v>
      </c>
      <c r="D930" s="32">
        <v>0.53086942700065198</v>
      </c>
      <c r="E930" s="30">
        <v>1.0433927600006401</v>
      </c>
      <c r="F930" s="32">
        <v>1.34522296800059</v>
      </c>
      <c r="G930" s="30">
        <v>1.4427128120005299</v>
      </c>
      <c r="H930" s="32">
        <v>1.58675781199963</v>
      </c>
      <c r="I930" s="30">
        <v>2.1386311450005402</v>
      </c>
      <c r="J930" s="32">
        <v>2.3272011970002402</v>
      </c>
      <c r="K930" s="30">
        <v>2.4466573429999698</v>
      </c>
      <c r="L930" s="32">
        <v>2.6012978119997499</v>
      </c>
      <c r="M930" s="30">
        <v>2.7103603119994601</v>
      </c>
      <c r="N930" s="32">
        <v>2.85556260299927</v>
      </c>
      <c r="O930" s="30">
        <v>3.3286306240006498</v>
      </c>
      <c r="P930" s="32"/>
      <c r="Q930" s="30"/>
      <c r="R930" s="32"/>
      <c r="S930" s="30"/>
      <c r="T930" s="32"/>
      <c r="U930" s="30"/>
      <c r="V930" s="32"/>
      <c r="W930" s="30"/>
      <c r="X930" s="32"/>
      <c r="Y930" s="30"/>
      <c r="Z930" s="32"/>
      <c r="AA930" s="30"/>
      <c r="AB930" s="32"/>
      <c r="AC930" s="30"/>
      <c r="AD930" s="37">
        <f t="shared" si="237"/>
        <v>2.797761196999998</v>
      </c>
      <c r="AE930" s="44">
        <f t="shared" si="232"/>
        <v>0.30183020799994997</v>
      </c>
      <c r="AF930" s="44">
        <f t="shared" si="233"/>
        <v>0.14404499999910003</v>
      </c>
      <c r="AG930" s="44">
        <f t="shared" si="234"/>
        <v>0.18857005199970001</v>
      </c>
      <c r="AH930" s="44">
        <f t="shared" si="235"/>
        <v>0.15464046899978001</v>
      </c>
      <c r="AI930" s="44">
        <f t="shared" si="236"/>
        <v>0.14520229099980986</v>
      </c>
      <c r="AJ930" s="44">
        <f>R914-Q914</f>
        <v>0.16737713599831983</v>
      </c>
      <c r="AK930" s="30"/>
      <c r="AL930" s="47">
        <f t="shared" si="238"/>
        <v>0.51252333299998809</v>
      </c>
      <c r="AM930" s="47">
        <f t="shared" si="239"/>
        <v>9.7489843999939874E-2</v>
      </c>
      <c r="AN930" s="47">
        <f t="shared" si="240"/>
        <v>0.55187333300091024</v>
      </c>
      <c r="AO930" s="47">
        <f t="shared" si="241"/>
        <v>0.11945614599972965</v>
      </c>
      <c r="AP930" s="47">
        <f t="shared" si="242"/>
        <v>0.10906249999971029</v>
      </c>
      <c r="AQ930" s="47">
        <f t="shared" si="243"/>
        <v>0.47306802100137979</v>
      </c>
      <c r="AR930" s="32"/>
      <c r="AS930" s="30"/>
      <c r="AT930" s="32"/>
      <c r="AU930" s="30"/>
      <c r="AV930" s="32"/>
      <c r="AW930" s="30"/>
      <c r="AX930" s="32"/>
      <c r="AY930" s="30"/>
      <c r="AZ930" s="32"/>
      <c r="BA930" s="30"/>
      <c r="BB930" s="32"/>
      <c r="BC930" s="30"/>
      <c r="BD930" s="32"/>
      <c r="BE930" s="30"/>
    </row>
    <row r="931" spans="1:57" x14ac:dyDescent="0.25">
      <c r="A931" s="8" t="s">
        <v>49</v>
      </c>
      <c r="B931">
        <v>6</v>
      </c>
      <c r="C931">
        <v>174</v>
      </c>
      <c r="D931" s="33">
        <v>0.48508854099963999</v>
      </c>
      <c r="E931" s="31">
        <v>0.63479083299898698</v>
      </c>
      <c r="F931" s="33">
        <v>1.2351323429993499</v>
      </c>
      <c r="G931" s="31">
        <v>1.3361573429992799</v>
      </c>
      <c r="H931" s="33">
        <v>1.47610640499988</v>
      </c>
      <c r="I931" s="31">
        <v>1.86176838399842</v>
      </c>
      <c r="J931" s="33">
        <v>2.2076318740000702</v>
      </c>
      <c r="K931" s="31">
        <v>2.3416099469995899</v>
      </c>
      <c r="L931" s="33">
        <v>2.47972796700014</v>
      </c>
      <c r="M931" s="31">
        <v>2.58985786299854</v>
      </c>
      <c r="N931" s="33">
        <v>2.7502807799992199</v>
      </c>
      <c r="O931" s="31">
        <v>3.0590685399984001</v>
      </c>
      <c r="P931" s="33"/>
      <c r="Q931" s="31"/>
      <c r="R931" s="33"/>
      <c r="S931" s="31"/>
      <c r="T931" s="33"/>
      <c r="U931" s="31"/>
      <c r="V931" s="33"/>
      <c r="W931" s="31"/>
      <c r="X931" s="33"/>
      <c r="Y931" s="31"/>
      <c r="Z931" s="33"/>
      <c r="AA931" s="31"/>
      <c r="AB931" s="33"/>
      <c r="AC931" s="31"/>
      <c r="AD931" s="37">
        <f t="shared" si="237"/>
        <v>2.5739799989987602</v>
      </c>
      <c r="AE931" s="44">
        <f t="shared" si="232"/>
        <v>0.60034151000036295</v>
      </c>
      <c r="AF931" s="44">
        <f t="shared" si="233"/>
        <v>0.13994906200060009</v>
      </c>
      <c r="AG931" s="44">
        <f t="shared" si="234"/>
        <v>0.34586349000165018</v>
      </c>
      <c r="AH931" s="44">
        <f t="shared" si="235"/>
        <v>0.13811802000055007</v>
      </c>
      <c r="AI931" s="44">
        <f t="shared" si="236"/>
        <v>0.1604229170006799</v>
      </c>
      <c r="AJ931" s="44">
        <f>R915-Q915</f>
        <v>0.2168477609993702</v>
      </c>
      <c r="AK931" s="31"/>
      <c r="AL931" s="47">
        <f t="shared" si="238"/>
        <v>0.14970229199934698</v>
      </c>
      <c r="AM931" s="47">
        <f t="shared" si="239"/>
        <v>0.10102499999992998</v>
      </c>
      <c r="AN931" s="47">
        <f t="shared" si="240"/>
        <v>0.38566197899854004</v>
      </c>
      <c r="AO931" s="47">
        <f t="shared" si="241"/>
        <v>0.13397807299951969</v>
      </c>
      <c r="AP931" s="47">
        <f t="shared" si="242"/>
        <v>0.11012989599840006</v>
      </c>
      <c r="AQ931" s="47">
        <f t="shared" si="243"/>
        <v>0.30878775999918018</v>
      </c>
      <c r="AR931" s="33"/>
      <c r="AS931" s="31"/>
      <c r="AT931" s="33"/>
      <c r="AU931" s="31"/>
      <c r="AV931" s="33"/>
      <c r="AW931" s="31"/>
      <c r="AX931" s="33"/>
      <c r="AY931" s="31"/>
      <c r="AZ931" s="33"/>
      <c r="BA931" s="31"/>
      <c r="BB931" s="33"/>
      <c r="BC931" s="31"/>
      <c r="BD931" s="33"/>
      <c r="BE931" s="31"/>
    </row>
    <row r="932" spans="1:57" x14ac:dyDescent="0.25">
      <c r="A932" s="8" t="s">
        <v>49</v>
      </c>
      <c r="B932">
        <v>6</v>
      </c>
      <c r="C932">
        <v>175</v>
      </c>
      <c r="D932" s="32">
        <v>0.54605130199888596</v>
      </c>
      <c r="E932" s="30">
        <v>1.0398918229984699</v>
      </c>
      <c r="F932" s="32">
        <v>1.2654783849993601</v>
      </c>
      <c r="G932" s="30">
        <v>1.3760638539988499</v>
      </c>
      <c r="H932" s="32">
        <v>1.51192333299877</v>
      </c>
      <c r="I932" s="30">
        <v>2.0311972909985299</v>
      </c>
      <c r="J932" s="32">
        <v>2.2456079679996002</v>
      </c>
      <c r="K932" s="30">
        <v>2.3823201029990702</v>
      </c>
      <c r="L932" s="32">
        <v>2.5279396339992601</v>
      </c>
      <c r="M932" s="30">
        <v>2.6367793219997102</v>
      </c>
      <c r="N932" s="32">
        <v>2.7577809889989999</v>
      </c>
      <c r="O932" s="30">
        <v>3.0616934359986701</v>
      </c>
      <c r="P932" s="32"/>
      <c r="Q932" s="30"/>
      <c r="R932" s="32"/>
      <c r="S932" s="30"/>
      <c r="T932" s="32"/>
      <c r="U932" s="30"/>
      <c r="V932" s="32"/>
      <c r="W932" s="30"/>
      <c r="X932" s="32"/>
      <c r="Y932" s="30"/>
      <c r="Z932" s="32"/>
      <c r="AA932" s="30"/>
      <c r="AB932" s="32"/>
      <c r="AC932" s="30"/>
      <c r="AD932" s="37">
        <f t="shared" si="237"/>
        <v>2.5156421339997843</v>
      </c>
      <c r="AE932" s="44">
        <f t="shared" si="232"/>
        <v>0.22558656200089011</v>
      </c>
      <c r="AF932" s="44">
        <f t="shared" si="233"/>
        <v>0.13585947899992012</v>
      </c>
      <c r="AG932" s="44">
        <f t="shared" si="234"/>
        <v>0.2144106770010703</v>
      </c>
      <c r="AH932" s="44">
        <f t="shared" si="235"/>
        <v>0.14561953100018998</v>
      </c>
      <c r="AI932" s="44">
        <f t="shared" si="236"/>
        <v>0.12100166699928971</v>
      </c>
      <c r="AJ932" s="44">
        <f>R916-Q916</f>
        <v>0.21566927099957001</v>
      </c>
      <c r="AK932" s="30"/>
      <c r="AL932" s="47">
        <f t="shared" si="238"/>
        <v>0.49384052099958398</v>
      </c>
      <c r="AM932" s="47">
        <f t="shared" si="239"/>
        <v>0.11058546899948984</v>
      </c>
      <c r="AN932" s="47">
        <f t="shared" si="240"/>
        <v>0.51927395799975984</v>
      </c>
      <c r="AO932" s="47">
        <f t="shared" si="241"/>
        <v>0.13671213499946999</v>
      </c>
      <c r="AP932" s="47">
        <f t="shared" si="242"/>
        <v>0.10883968800045007</v>
      </c>
      <c r="AQ932" s="47">
        <f t="shared" si="243"/>
        <v>0.30391244699967013</v>
      </c>
      <c r="AR932" s="32"/>
      <c r="AS932" s="30"/>
      <c r="AT932" s="32"/>
      <c r="AU932" s="30"/>
      <c r="AV932" s="32"/>
      <c r="AW932" s="30"/>
      <c r="AX932" s="32"/>
      <c r="AY932" s="30"/>
      <c r="AZ932" s="32"/>
      <c r="BA932" s="30"/>
      <c r="BB932" s="32"/>
      <c r="BC932" s="30"/>
      <c r="BD932" s="32"/>
      <c r="BE932" s="30"/>
    </row>
    <row r="933" spans="1:57" x14ac:dyDescent="0.25">
      <c r="A933" s="8" t="s">
        <v>49</v>
      </c>
      <c r="B933">
        <v>6</v>
      </c>
      <c r="C933">
        <v>176</v>
      </c>
      <c r="D933" s="33">
        <v>0.52554234300077896</v>
      </c>
      <c r="E933" s="31">
        <v>1.12426578099984</v>
      </c>
      <c r="F933" s="33">
        <v>1.2834381760003399</v>
      </c>
      <c r="G933" s="31">
        <v>1.4348370309999099</v>
      </c>
      <c r="H933" s="33">
        <v>1.5637410409999499</v>
      </c>
      <c r="I933" s="31">
        <v>2.2496402590004401</v>
      </c>
      <c r="J933" s="33">
        <v>2.4098442699996601</v>
      </c>
      <c r="K933" s="31">
        <v>2.5280597380005898</v>
      </c>
      <c r="L933" s="33">
        <v>2.6767273950008499</v>
      </c>
      <c r="M933" s="31">
        <v>2.79932197800008</v>
      </c>
      <c r="N933" s="33">
        <v>2.9386806239999701</v>
      </c>
      <c r="O933" s="31">
        <v>3.6944142690008399</v>
      </c>
      <c r="P933" s="33"/>
      <c r="Q933" s="31"/>
      <c r="R933" s="33"/>
      <c r="S933" s="31"/>
      <c r="T933" s="33"/>
      <c r="U933" s="31"/>
      <c r="V933" s="33"/>
      <c r="W933" s="31"/>
      <c r="X933" s="33"/>
      <c r="Y933" s="31"/>
      <c r="Z933" s="33"/>
      <c r="AA933" s="31"/>
      <c r="AB933" s="33"/>
      <c r="AC933" s="31"/>
      <c r="AD933" s="37">
        <f t="shared" si="237"/>
        <v>3.1688719260000608</v>
      </c>
      <c r="AE933" s="44">
        <f t="shared" si="232"/>
        <v>0.15917239500049996</v>
      </c>
      <c r="AF933" s="44">
        <f t="shared" si="233"/>
        <v>0.12890401000004004</v>
      </c>
      <c r="AG933" s="44">
        <f t="shared" si="234"/>
        <v>0.16020401099921999</v>
      </c>
      <c r="AH933" s="44">
        <f t="shared" si="235"/>
        <v>0.14866765700026008</v>
      </c>
      <c r="AI933" s="44">
        <f t="shared" si="236"/>
        <v>0.13935864599989012</v>
      </c>
      <c r="AJ933" s="44">
        <f>R917-Q917</f>
        <v>0.17586052099977989</v>
      </c>
      <c r="AK933" s="31"/>
      <c r="AL933" s="47">
        <f t="shared" si="238"/>
        <v>0.59872343799906103</v>
      </c>
      <c r="AM933" s="47">
        <f t="shared" si="239"/>
        <v>0.15139885499956995</v>
      </c>
      <c r="AN933" s="47">
        <f t="shared" si="240"/>
        <v>0.68589921800049014</v>
      </c>
      <c r="AO933" s="47">
        <f t="shared" si="241"/>
        <v>0.11821546800092975</v>
      </c>
      <c r="AP933" s="47">
        <f t="shared" si="242"/>
        <v>0.1225945829992301</v>
      </c>
      <c r="AQ933" s="47">
        <f t="shared" si="243"/>
        <v>0.75573364500086981</v>
      </c>
      <c r="AR933" s="33"/>
      <c r="AS933" s="31"/>
      <c r="AT933" s="33"/>
      <c r="AU933" s="31"/>
      <c r="AV933" s="33"/>
      <c r="AW933" s="31"/>
      <c r="AX933" s="33"/>
      <c r="AY933" s="31"/>
      <c r="AZ933" s="33"/>
      <c r="BA933" s="31"/>
      <c r="BB933" s="33"/>
      <c r="BC933" s="31"/>
      <c r="BD933" s="33"/>
      <c r="BE933" s="31"/>
    </row>
    <row r="934" spans="1:57" x14ac:dyDescent="0.25">
      <c r="A934" s="8" t="s">
        <v>49</v>
      </c>
      <c r="B934">
        <v>6</v>
      </c>
      <c r="C934">
        <v>177</v>
      </c>
      <c r="D934" s="32">
        <v>0.48269802100003201</v>
      </c>
      <c r="E934" s="30">
        <v>1.05775458300013</v>
      </c>
      <c r="F934" s="32">
        <v>1.23987203100114</v>
      </c>
      <c r="G934" s="30">
        <v>1.34436911400007</v>
      </c>
      <c r="H934" s="32">
        <v>1.49602968699946</v>
      </c>
      <c r="I934" s="30">
        <v>2.0458930719996702</v>
      </c>
      <c r="J934" s="32">
        <v>2.2397469780007602</v>
      </c>
      <c r="K934" s="30">
        <v>2.3650945299996202</v>
      </c>
      <c r="L934" s="32">
        <v>2.5108953640010401</v>
      </c>
      <c r="M934" s="30">
        <v>2.6059871870002098</v>
      </c>
      <c r="N934" s="32">
        <v>2.7507331760007201</v>
      </c>
      <c r="O934" s="30">
        <v>3.1983500509995699</v>
      </c>
      <c r="P934" s="32"/>
      <c r="Q934" s="30"/>
      <c r="R934" s="32"/>
      <c r="S934" s="30"/>
      <c r="T934" s="32"/>
      <c r="U934" s="30"/>
      <c r="V934" s="32"/>
      <c r="W934" s="30"/>
      <c r="X934" s="32"/>
      <c r="Y934" s="30"/>
      <c r="Z934" s="32"/>
      <c r="AA934" s="30"/>
      <c r="AB934" s="32"/>
      <c r="AC934" s="30"/>
      <c r="AD934" s="37">
        <f t="shared" si="237"/>
        <v>2.7156520299995379</v>
      </c>
      <c r="AE934" s="44">
        <f t="shared" si="232"/>
        <v>0.18211744800100993</v>
      </c>
      <c r="AF934" s="44">
        <f t="shared" si="233"/>
        <v>0.15166057299939006</v>
      </c>
      <c r="AG934" s="44">
        <f t="shared" si="234"/>
        <v>0.19385390600108998</v>
      </c>
      <c r="AH934" s="44">
        <f t="shared" si="235"/>
        <v>0.14580083400141985</v>
      </c>
      <c r="AI934" s="44">
        <f t="shared" si="236"/>
        <v>0.14474598900051028</v>
      </c>
      <c r="AJ934" s="44">
        <f>R918-Q918</f>
        <v>0.21329354099909814</v>
      </c>
      <c r="AK934" s="30"/>
      <c r="AL934" s="47">
        <f t="shared" si="238"/>
        <v>0.57505656200009803</v>
      </c>
      <c r="AM934" s="47">
        <f t="shared" si="239"/>
        <v>0.10449708299893001</v>
      </c>
      <c r="AN934" s="47">
        <f t="shared" si="240"/>
        <v>0.54986338500021015</v>
      </c>
      <c r="AO934" s="47">
        <f t="shared" si="241"/>
        <v>0.12534755199886005</v>
      </c>
      <c r="AP934" s="47">
        <f t="shared" si="242"/>
        <v>9.5091822999169739E-2</v>
      </c>
      <c r="AQ934" s="47">
        <f t="shared" si="243"/>
        <v>0.44761687499884983</v>
      </c>
      <c r="AR934" s="32"/>
      <c r="AS934" s="30"/>
      <c r="AT934" s="32"/>
      <c r="AU934" s="30"/>
      <c r="AV934" s="32"/>
      <c r="AW934" s="30"/>
      <c r="AX934" s="32"/>
      <c r="AY934" s="30"/>
      <c r="AZ934" s="32"/>
      <c r="BA934" s="30"/>
      <c r="BB934" s="32"/>
      <c r="BC934" s="30"/>
      <c r="BD934" s="32"/>
      <c r="BE934" s="30"/>
    </row>
    <row r="935" spans="1:57" x14ac:dyDescent="0.25">
      <c r="A935" s="8" t="s">
        <v>49</v>
      </c>
      <c r="B935">
        <v>6</v>
      </c>
      <c r="C935">
        <v>178</v>
      </c>
      <c r="D935" s="33">
        <v>0.48942770800022101</v>
      </c>
      <c r="E935" s="31">
        <v>0.55414130200006095</v>
      </c>
      <c r="F935" s="33">
        <v>1.2733431249998799</v>
      </c>
      <c r="G935" s="31">
        <v>1.34639119799976</v>
      </c>
      <c r="H935" s="33">
        <v>1.5078957289988399</v>
      </c>
      <c r="I935" s="31">
        <v>1.56800291599938</v>
      </c>
      <c r="J935" s="33">
        <v>2.24801302000014</v>
      </c>
      <c r="K935" s="31">
        <v>2.3192834889996399</v>
      </c>
      <c r="L935" s="33">
        <v>2.4709746349999402</v>
      </c>
      <c r="M935" s="31">
        <v>2.5579634369987598</v>
      </c>
      <c r="N935" s="33">
        <v>2.7188582279995899</v>
      </c>
      <c r="O935" s="31">
        <v>2.75688156199976</v>
      </c>
      <c r="P935" s="33"/>
      <c r="Q935" s="31"/>
      <c r="R935" s="33"/>
      <c r="S935" s="31"/>
      <c r="T935" s="33"/>
      <c r="U935" s="31"/>
      <c r="V935" s="33"/>
      <c r="W935" s="31"/>
      <c r="X935" s="33"/>
      <c r="Y935" s="31"/>
      <c r="Z935" s="33"/>
      <c r="AA935" s="31"/>
      <c r="AB935" s="33"/>
      <c r="AC935" s="31"/>
      <c r="AD935" s="37">
        <f t="shared" si="237"/>
        <v>2.2674538539995388</v>
      </c>
      <c r="AE935" s="44">
        <f t="shared" si="232"/>
        <v>0.71920182299981894</v>
      </c>
      <c r="AF935" s="44">
        <f t="shared" si="233"/>
        <v>0.16150453099907991</v>
      </c>
      <c r="AG935" s="44">
        <f t="shared" si="234"/>
        <v>0.68001010400076001</v>
      </c>
      <c r="AH935" s="44">
        <f t="shared" si="235"/>
        <v>0.15169114600030031</v>
      </c>
      <c r="AI935" s="44">
        <f t="shared" si="236"/>
        <v>0.16089479100083004</v>
      </c>
      <c r="AJ935" s="44">
        <f>R919-Q919</f>
        <v>0.19790401099999011</v>
      </c>
      <c r="AK935" s="31"/>
      <c r="AL935" s="47">
        <f t="shared" si="238"/>
        <v>6.4713593999839947E-2</v>
      </c>
      <c r="AM935" s="47">
        <f t="shared" si="239"/>
        <v>7.3048072999880143E-2</v>
      </c>
      <c r="AN935" s="47">
        <f t="shared" si="240"/>
        <v>6.0107187000540074E-2</v>
      </c>
      <c r="AO935" s="47">
        <f t="shared" si="241"/>
        <v>7.1270468999499847E-2</v>
      </c>
      <c r="AP935" s="47">
        <f t="shared" si="242"/>
        <v>8.6988801998819643E-2</v>
      </c>
      <c r="AQ935" s="47">
        <f t="shared" si="243"/>
        <v>3.8023334000170106E-2</v>
      </c>
      <c r="AR935" s="33"/>
      <c r="AS935" s="31"/>
      <c r="AT935" s="33"/>
      <c r="AU935" s="31"/>
      <c r="AV935" s="33"/>
      <c r="AW935" s="31"/>
      <c r="AX935" s="33"/>
      <c r="AY935" s="31"/>
      <c r="AZ935" s="33"/>
      <c r="BA935" s="31"/>
      <c r="BB935" s="33"/>
      <c r="BC935" s="31"/>
      <c r="BD935" s="33"/>
      <c r="BE935" s="31"/>
    </row>
    <row r="936" spans="1:57" x14ac:dyDescent="0.25">
      <c r="A936" s="8" t="s">
        <v>49</v>
      </c>
      <c r="B936">
        <v>6</v>
      </c>
      <c r="C936">
        <v>179</v>
      </c>
      <c r="D936" s="32">
        <v>0.48983229099940201</v>
      </c>
      <c r="E936" s="30">
        <v>1.08013333300004</v>
      </c>
      <c r="F936" s="32">
        <v>1.2816332799993599</v>
      </c>
      <c r="G936" s="30">
        <v>1.4153052080000601</v>
      </c>
      <c r="H936" s="32">
        <v>1.53605994699864</v>
      </c>
      <c r="I936" s="30">
        <v>2.1027728110002499</v>
      </c>
      <c r="J936" s="32">
        <v>2.31987536299857</v>
      </c>
      <c r="K936" s="30">
        <v>2.4856818219996</v>
      </c>
      <c r="L936" s="32">
        <v>2.58405171799859</v>
      </c>
      <c r="M936" s="30">
        <v>2.7352335399991698</v>
      </c>
      <c r="N936" s="32">
        <v>2.8528714570002101</v>
      </c>
      <c r="O936" s="30">
        <v>3.1248015609999098</v>
      </c>
      <c r="P936" s="32"/>
      <c r="Q936" s="30"/>
      <c r="R936" s="32"/>
      <c r="S936" s="30"/>
      <c r="T936" s="32"/>
      <c r="U936" s="30"/>
      <c r="V936" s="32"/>
      <c r="W936" s="30"/>
      <c r="X936" s="32"/>
      <c r="Y936" s="30"/>
      <c r="Z936" s="32"/>
      <c r="AA936" s="30"/>
      <c r="AB936" s="32"/>
      <c r="AC936" s="30"/>
      <c r="AD936" s="37">
        <f t="shared" si="237"/>
        <v>2.6349692700005076</v>
      </c>
      <c r="AE936" s="44">
        <f t="shared" si="232"/>
        <v>0.20149994699931995</v>
      </c>
      <c r="AF936" s="44">
        <f t="shared" si="233"/>
        <v>0.12075473899857991</v>
      </c>
      <c r="AG936" s="44">
        <f t="shared" si="234"/>
        <v>0.21710255199832007</v>
      </c>
      <c r="AH936" s="44">
        <f t="shared" si="235"/>
        <v>9.8369895998990042E-2</v>
      </c>
      <c r="AI936" s="44">
        <f t="shared" si="236"/>
        <v>0.1176379170010402</v>
      </c>
      <c r="AJ936" s="44">
        <f>R920-Q920</f>
        <v>0.24613526000029973</v>
      </c>
      <c r="AK936" s="30"/>
      <c r="AL936" s="47">
        <f t="shared" si="238"/>
        <v>0.59030104200063804</v>
      </c>
      <c r="AM936" s="47">
        <f t="shared" si="239"/>
        <v>0.13367192800070016</v>
      </c>
      <c r="AN936" s="47">
        <f t="shared" si="240"/>
        <v>0.56671286400160992</v>
      </c>
      <c r="AO936" s="47">
        <f t="shared" si="241"/>
        <v>0.16580645900102997</v>
      </c>
      <c r="AP936" s="47">
        <f t="shared" si="242"/>
        <v>0.15118182200057984</v>
      </c>
      <c r="AQ936" s="47">
        <f t="shared" si="243"/>
        <v>0.27193010399969975</v>
      </c>
      <c r="AR936" s="32"/>
      <c r="AS936" s="30"/>
      <c r="AT936" s="32"/>
      <c r="AU936" s="30"/>
      <c r="AV936" s="32"/>
      <c r="AW936" s="30"/>
      <c r="AX936" s="32"/>
      <c r="AY936" s="30"/>
      <c r="AZ936" s="32"/>
      <c r="BA936" s="30"/>
      <c r="BB936" s="32"/>
      <c r="BC936" s="30"/>
      <c r="BD936" s="32"/>
      <c r="BE936" s="30"/>
    </row>
    <row r="937" spans="1:57" x14ac:dyDescent="0.25">
      <c r="A937" s="8" t="s">
        <v>49</v>
      </c>
      <c r="B937">
        <v>6</v>
      </c>
      <c r="C937">
        <v>180</v>
      </c>
      <c r="D937" s="33">
        <v>0.46812953100015797</v>
      </c>
      <c r="E937" s="31">
        <v>0.97889385300004506</v>
      </c>
      <c r="F937" s="33">
        <v>1.23377406200052</v>
      </c>
      <c r="G937" s="31">
        <v>1.3603629680001099</v>
      </c>
      <c r="H937" s="33">
        <v>1.50537859300129</v>
      </c>
      <c r="I937" s="31">
        <v>2.0381433319998901</v>
      </c>
      <c r="J937" s="33">
        <v>2.3157687490001901</v>
      </c>
      <c r="K937" s="31">
        <v>2.4733927590004798</v>
      </c>
      <c r="L937" s="33">
        <v>2.6015499990007802</v>
      </c>
      <c r="M937" s="31">
        <v>2.7441493740006901</v>
      </c>
      <c r="N937" s="33">
        <v>2.8578302590012701</v>
      </c>
      <c r="O937" s="31">
        <v>3.1332995820012002</v>
      </c>
      <c r="P937" s="33"/>
      <c r="Q937" s="31"/>
      <c r="R937" s="33"/>
      <c r="S937" s="31"/>
      <c r="T937" s="33"/>
      <c r="U937" s="31"/>
      <c r="V937" s="33"/>
      <c r="W937" s="31"/>
      <c r="X937" s="33"/>
      <c r="Y937" s="31"/>
      <c r="Z937" s="33"/>
      <c r="AA937" s="31"/>
      <c r="AB937" s="33"/>
      <c r="AC937" s="31"/>
      <c r="AD937" s="37">
        <f t="shared" si="237"/>
        <v>2.6651700510010423</v>
      </c>
      <c r="AE937" s="44">
        <f t="shared" si="232"/>
        <v>0.25488020900047492</v>
      </c>
      <c r="AF937" s="44">
        <f t="shared" si="233"/>
        <v>0.14501562500118004</v>
      </c>
      <c r="AG937" s="44">
        <f t="shared" si="234"/>
        <v>0.27762541700030008</v>
      </c>
      <c r="AH937" s="44">
        <f t="shared" si="235"/>
        <v>0.12815724000030038</v>
      </c>
      <c r="AI937" s="44">
        <f t="shared" si="236"/>
        <v>0.11368088500057993</v>
      </c>
      <c r="AJ937" s="44">
        <f>R921-Q921</f>
        <v>0.19210447899967997</v>
      </c>
      <c r="AK937" s="31"/>
      <c r="AL937" s="47">
        <f t="shared" si="238"/>
        <v>0.51076432199988708</v>
      </c>
      <c r="AM937" s="47">
        <f t="shared" si="239"/>
        <v>0.12658890599958994</v>
      </c>
      <c r="AN937" s="47">
        <f t="shared" si="240"/>
        <v>0.53276473899860011</v>
      </c>
      <c r="AO937" s="47">
        <f t="shared" si="241"/>
        <v>0.15762401000028969</v>
      </c>
      <c r="AP937" s="47">
        <f t="shared" si="242"/>
        <v>0.14259937499990993</v>
      </c>
      <c r="AQ937" s="47">
        <f t="shared" si="243"/>
        <v>0.2754693229999301</v>
      </c>
      <c r="AR937" s="33"/>
      <c r="AS937" s="31"/>
      <c r="AT937" s="33"/>
      <c r="AU937" s="31"/>
      <c r="AV937" s="33"/>
      <c r="AW937" s="31"/>
      <c r="AX937" s="33"/>
      <c r="AY937" s="31"/>
      <c r="AZ937" s="33"/>
      <c r="BA937" s="31"/>
      <c r="BB937" s="33"/>
      <c r="BC937" s="31"/>
      <c r="BD937" s="33"/>
      <c r="BE937" s="31"/>
    </row>
    <row r="938" spans="1:57" s="2" customFormat="1" x14ac:dyDescent="0.25">
      <c r="A938" s="10" t="s">
        <v>49</v>
      </c>
      <c r="B938" s="2">
        <v>6</v>
      </c>
      <c r="C938" s="2">
        <v>181</v>
      </c>
      <c r="D938" s="32">
        <v>3.12292661299943</v>
      </c>
      <c r="E938" s="30">
        <v>3.8957248420010702</v>
      </c>
      <c r="F938" s="32">
        <v>4.0486710400000403</v>
      </c>
      <c r="G938" s="30">
        <v>4.1597887999996601</v>
      </c>
      <c r="H938" s="32">
        <v>4.2872984360001203</v>
      </c>
      <c r="I938" s="30">
        <v>5.0303998939998502</v>
      </c>
      <c r="J938" s="32">
        <v>5.1808871850007501</v>
      </c>
      <c r="K938" s="30">
        <v>5.3425443209998704</v>
      </c>
      <c r="L938" s="32">
        <v>5.4617771850007504</v>
      </c>
      <c r="M938" s="30">
        <v>5.6038176540005198</v>
      </c>
      <c r="N938" s="32">
        <v>5.73090307100028</v>
      </c>
      <c r="O938" s="30">
        <v>5.9261519249994299</v>
      </c>
      <c r="P938" s="32"/>
      <c r="Q938" s="30"/>
      <c r="R938" s="32"/>
      <c r="S938" s="30"/>
      <c r="T938" s="32"/>
      <c r="U938" s="30"/>
      <c r="V938" s="32"/>
      <c r="W938" s="30"/>
      <c r="X938" s="32"/>
      <c r="Y938" s="30"/>
      <c r="Z938" s="32"/>
      <c r="AA938" s="30"/>
      <c r="AB938" s="32"/>
      <c r="AC938" s="30"/>
      <c r="AD938" s="37">
        <f t="shared" si="237"/>
        <v>2.8032253119999999</v>
      </c>
      <c r="AE938" s="44">
        <f t="shared" si="232"/>
        <v>0.15294619799897013</v>
      </c>
      <c r="AF938" s="44">
        <f t="shared" si="233"/>
        <v>0.12750963600046017</v>
      </c>
      <c r="AG938" s="44">
        <f t="shared" si="234"/>
        <v>0.15048729100089986</v>
      </c>
      <c r="AH938" s="44">
        <f t="shared" si="235"/>
        <v>0.11923286400087996</v>
      </c>
      <c r="AI938" s="44">
        <f t="shared" si="236"/>
        <v>0.12708541699976017</v>
      </c>
      <c r="AJ938" s="44">
        <f>R922-Q922</f>
        <v>0.19496812500075</v>
      </c>
      <c r="AK938" s="30"/>
      <c r="AL938" s="47">
        <f t="shared" si="238"/>
        <v>0.77279822900164019</v>
      </c>
      <c r="AM938" s="47">
        <f t="shared" si="239"/>
        <v>0.11111775999961981</v>
      </c>
      <c r="AN938" s="47">
        <f t="shared" si="240"/>
        <v>0.74310145799972993</v>
      </c>
      <c r="AO938" s="47">
        <f t="shared" si="241"/>
        <v>0.16165713599912035</v>
      </c>
      <c r="AP938" s="47">
        <f t="shared" si="242"/>
        <v>0.14204046899976941</v>
      </c>
      <c r="AQ938" s="47">
        <f t="shared" si="243"/>
        <v>0.19524885399914993</v>
      </c>
      <c r="AR938" s="32"/>
      <c r="AS938" s="30"/>
      <c r="AT938" s="32"/>
      <c r="AU938" s="30"/>
      <c r="AV938" s="32"/>
      <c r="AW938" s="30"/>
      <c r="AX938" s="32"/>
      <c r="AY938" s="30"/>
      <c r="AZ938" s="32"/>
      <c r="BA938" s="30"/>
      <c r="BB938" s="32"/>
      <c r="BC938" s="30"/>
      <c r="BD938" s="32"/>
      <c r="BE938" s="30"/>
    </row>
    <row r="939" spans="1:57" s="2" customFormat="1" x14ac:dyDescent="0.25">
      <c r="A939" s="10" t="s">
        <v>49</v>
      </c>
      <c r="B939" s="2">
        <v>6</v>
      </c>
      <c r="C939" s="2">
        <v>182</v>
      </c>
      <c r="D939" s="33">
        <v>0.612970624999434</v>
      </c>
      <c r="E939" s="31">
        <v>1.4615841670001799</v>
      </c>
      <c r="F939" s="33">
        <v>1.59643692699864</v>
      </c>
      <c r="G939" s="31">
        <v>1.74592281199875</v>
      </c>
      <c r="H939" s="33">
        <v>1.8658690619995399</v>
      </c>
      <c r="I939" s="31">
        <v>2.44729025999913</v>
      </c>
      <c r="J939" s="33">
        <v>2.6676493739996601</v>
      </c>
      <c r="K939" s="31">
        <v>2.7771870830001699</v>
      </c>
      <c r="L939" s="33">
        <v>2.9226676559992399</v>
      </c>
      <c r="M939" s="31">
        <v>3.0476621870002401</v>
      </c>
      <c r="N939" s="33">
        <v>3.1853909370001898</v>
      </c>
      <c r="O939" s="31">
        <v>3.4256206760000998</v>
      </c>
      <c r="P939" s="33"/>
      <c r="Q939" s="31"/>
      <c r="R939" s="33"/>
      <c r="S939" s="31"/>
      <c r="T939" s="33"/>
      <c r="U939" s="31"/>
      <c r="V939" s="33"/>
      <c r="W939" s="31"/>
      <c r="X939" s="33"/>
      <c r="Y939" s="31"/>
      <c r="Z939" s="33"/>
      <c r="AA939" s="31"/>
      <c r="AB939" s="33"/>
      <c r="AC939" s="31"/>
      <c r="AD939" s="37">
        <f t="shared" si="237"/>
        <v>2.8126500510006656</v>
      </c>
      <c r="AE939" s="44">
        <f t="shared" si="232"/>
        <v>0.13485275999846014</v>
      </c>
      <c r="AF939" s="44">
        <f t="shared" si="233"/>
        <v>0.11994625000078996</v>
      </c>
      <c r="AG939" s="44">
        <f t="shared" si="234"/>
        <v>0.2203591140005301</v>
      </c>
      <c r="AH939" s="44">
        <f t="shared" si="235"/>
        <v>0.14548057299907002</v>
      </c>
      <c r="AI939" s="44">
        <f t="shared" si="236"/>
        <v>0.13772874999994977</v>
      </c>
      <c r="AJ939" s="44">
        <f>R62-Q62</f>
        <v>0.20758750600000297</v>
      </c>
      <c r="AK939" s="31"/>
      <c r="AL939" s="47">
        <f t="shared" si="238"/>
        <v>0.8486135420007459</v>
      </c>
      <c r="AM939" s="47">
        <f t="shared" si="239"/>
        <v>0.14948588500010995</v>
      </c>
      <c r="AN939" s="47">
        <f t="shared" si="240"/>
        <v>0.58142119799959002</v>
      </c>
      <c r="AO939" s="47">
        <f t="shared" si="241"/>
        <v>0.10953770900050985</v>
      </c>
      <c r="AP939" s="47">
        <f t="shared" si="242"/>
        <v>0.12499453100100011</v>
      </c>
      <c r="AQ939" s="47">
        <f t="shared" si="243"/>
        <v>0.24022973899990996</v>
      </c>
      <c r="AR939" s="33"/>
      <c r="AS939" s="31"/>
      <c r="AT939" s="33"/>
      <c r="AU939" s="31"/>
      <c r="AV939" s="33"/>
      <c r="AW939" s="31"/>
      <c r="AX939" s="33"/>
      <c r="AY939" s="31"/>
      <c r="AZ939" s="33"/>
      <c r="BA939" s="31"/>
      <c r="BB939" s="33"/>
      <c r="BC939" s="31"/>
      <c r="BD939" s="33"/>
      <c r="BE939" s="31"/>
    </row>
    <row r="940" spans="1:57" s="2" customFormat="1" x14ac:dyDescent="0.25">
      <c r="A940" s="10" t="s">
        <v>49</v>
      </c>
      <c r="B940" s="2">
        <v>6</v>
      </c>
      <c r="C940" s="2">
        <v>183</v>
      </c>
      <c r="D940" s="32">
        <v>0.62914046900004905</v>
      </c>
      <c r="E940" s="30">
        <v>1.29959453100127</v>
      </c>
      <c r="F940" s="32">
        <v>1.4937070310006599</v>
      </c>
      <c r="G940" s="30">
        <v>1.62787953100087</v>
      </c>
      <c r="H940" s="32">
        <v>1.7656624999999599</v>
      </c>
      <c r="I940" s="30">
        <v>2.5669182800011101</v>
      </c>
      <c r="J940" s="32">
        <v>2.6983783330015201</v>
      </c>
      <c r="K940" s="30">
        <v>2.8085901550002701</v>
      </c>
      <c r="L940" s="32">
        <v>2.9521649470007101</v>
      </c>
      <c r="M940" s="30">
        <v>3.1010760930002998</v>
      </c>
      <c r="N940" s="32">
        <v>3.24690281100083</v>
      </c>
      <c r="O940" s="30">
        <v>3.38273645700064</v>
      </c>
      <c r="P940" s="32"/>
      <c r="Q940" s="30"/>
      <c r="R940" s="32"/>
      <c r="S940" s="30"/>
      <c r="T940" s="32"/>
      <c r="U940" s="30"/>
      <c r="V940" s="32"/>
      <c r="W940" s="30"/>
      <c r="X940" s="32"/>
      <c r="Y940" s="30"/>
      <c r="Z940" s="32"/>
      <c r="AA940" s="30"/>
      <c r="AB940" s="32"/>
      <c r="AC940" s="30"/>
      <c r="AD940" s="37">
        <f t="shared" si="237"/>
        <v>2.7535959880005909</v>
      </c>
      <c r="AE940" s="44">
        <f t="shared" si="232"/>
        <v>0.19411249999938995</v>
      </c>
      <c r="AF940" s="44">
        <f t="shared" si="233"/>
        <v>0.13778296899908993</v>
      </c>
      <c r="AG940" s="44">
        <f t="shared" si="234"/>
        <v>0.13146005300040997</v>
      </c>
      <c r="AH940" s="44">
        <f t="shared" si="235"/>
        <v>0.14357479200043999</v>
      </c>
      <c r="AI940" s="44">
        <f t="shared" si="236"/>
        <v>0.14582671800053015</v>
      </c>
      <c r="AJ940" s="44">
        <f>R63-Q63</f>
        <v>0.16753354499996975</v>
      </c>
      <c r="AK940" s="30"/>
      <c r="AL940" s="47">
        <f t="shared" si="238"/>
        <v>0.67045406200122093</v>
      </c>
      <c r="AM940" s="47">
        <f t="shared" si="239"/>
        <v>0.13417250000021008</v>
      </c>
      <c r="AN940" s="47">
        <f t="shared" si="240"/>
        <v>0.80125578000115016</v>
      </c>
      <c r="AO940" s="47">
        <f t="shared" si="241"/>
        <v>0.11021182199875001</v>
      </c>
      <c r="AP940" s="47">
        <f t="shared" si="242"/>
        <v>0.14891114599958977</v>
      </c>
      <c r="AQ940" s="47">
        <f t="shared" si="243"/>
        <v>0.13583364599980996</v>
      </c>
      <c r="AR940" s="32"/>
      <c r="AS940" s="30"/>
      <c r="AT940" s="32"/>
      <c r="AU940" s="30"/>
      <c r="AV940" s="32"/>
      <c r="AW940" s="30"/>
      <c r="AX940" s="32"/>
      <c r="AY940" s="30"/>
      <c r="AZ940" s="32"/>
      <c r="BA940" s="30"/>
      <c r="BB940" s="32"/>
      <c r="BC940" s="30"/>
      <c r="BD940" s="32"/>
      <c r="BE940" s="30"/>
    </row>
    <row r="941" spans="1:57" s="2" customFormat="1" x14ac:dyDescent="0.25">
      <c r="A941" s="10" t="s">
        <v>49</v>
      </c>
      <c r="B941" s="2">
        <v>6</v>
      </c>
      <c r="C941" s="2">
        <v>184</v>
      </c>
      <c r="D941" s="33">
        <v>0.65777192699897502</v>
      </c>
      <c r="E941" s="31">
        <v>1.4649957289984701</v>
      </c>
      <c r="F941" s="33">
        <v>1.63572854099948</v>
      </c>
      <c r="G941" s="31">
        <v>1.78546411399838</v>
      </c>
      <c r="H941" s="33">
        <v>1.92728281199924</v>
      </c>
      <c r="I941" s="31">
        <v>2.6235926549998099</v>
      </c>
      <c r="J941" s="33">
        <v>2.7780988529993902</v>
      </c>
      <c r="K941" s="31">
        <v>2.9614765609985598</v>
      </c>
      <c r="L941" s="33">
        <v>3.1203927589995102</v>
      </c>
      <c r="M941" s="31">
        <v>3.22950463399865</v>
      </c>
      <c r="N941" s="33">
        <v>3.3502608319995399</v>
      </c>
      <c r="O941" s="31">
        <v>3.63925895699867</v>
      </c>
      <c r="P941" s="33"/>
      <c r="Q941" s="31"/>
      <c r="R941" s="33"/>
      <c r="S941" s="31"/>
      <c r="T941" s="33"/>
      <c r="U941" s="31"/>
      <c r="V941" s="33"/>
      <c r="W941" s="31"/>
      <c r="X941" s="33"/>
      <c r="Y941" s="31"/>
      <c r="Z941" s="33"/>
      <c r="AA941" s="31"/>
      <c r="AB941" s="33"/>
      <c r="AC941" s="31"/>
      <c r="AD941" s="37">
        <f t="shared" si="237"/>
        <v>2.9814870299996947</v>
      </c>
      <c r="AE941" s="44">
        <f t="shared" si="232"/>
        <v>0.17073281200100987</v>
      </c>
      <c r="AF941" s="44">
        <f t="shared" si="233"/>
        <v>0.14181869800086</v>
      </c>
      <c r="AG941" s="44">
        <f t="shared" si="234"/>
        <v>0.15450619799958032</v>
      </c>
      <c r="AH941" s="44">
        <f t="shared" si="235"/>
        <v>0.15891619800095036</v>
      </c>
      <c r="AI941" s="44">
        <f t="shared" si="236"/>
        <v>0.12075619800088999</v>
      </c>
      <c r="AJ941" s="44">
        <f>R64-Q64</f>
        <v>0.20332692700002974</v>
      </c>
      <c r="AK941" s="31"/>
      <c r="AL941" s="47">
        <f t="shared" si="238"/>
        <v>0.80722380199949506</v>
      </c>
      <c r="AM941" s="47">
        <f t="shared" si="239"/>
        <v>0.14973557299890006</v>
      </c>
      <c r="AN941" s="47">
        <f t="shared" si="240"/>
        <v>0.69630984300056986</v>
      </c>
      <c r="AO941" s="47">
        <f t="shared" si="241"/>
        <v>0.18337770799916964</v>
      </c>
      <c r="AP941" s="47">
        <f t="shared" si="242"/>
        <v>0.10911187499913977</v>
      </c>
      <c r="AQ941" s="47">
        <f t="shared" si="243"/>
        <v>0.28899812499913002</v>
      </c>
      <c r="AR941" s="33"/>
      <c r="AS941" s="31"/>
      <c r="AT941" s="33"/>
      <c r="AU941" s="31"/>
      <c r="AV941" s="33"/>
      <c r="AW941" s="31"/>
      <c r="AX941" s="33"/>
      <c r="AY941" s="31"/>
      <c r="AZ941" s="33"/>
      <c r="BA941" s="31"/>
      <c r="BB941" s="33"/>
      <c r="BC941" s="31"/>
      <c r="BD941" s="33"/>
      <c r="BE941" s="31"/>
    </row>
    <row r="942" spans="1:57" s="2" customFormat="1" x14ac:dyDescent="0.25">
      <c r="A942" s="10" t="s">
        <v>49</v>
      </c>
      <c r="B942" s="2">
        <v>6</v>
      </c>
      <c r="C942" s="2">
        <v>185</v>
      </c>
      <c r="D942" s="32">
        <v>0.63597760400079995</v>
      </c>
      <c r="E942" s="30">
        <v>1.41687109300073</v>
      </c>
      <c r="F942" s="32">
        <v>1.6017285930010901</v>
      </c>
      <c r="G942" s="30">
        <v>1.7473532290005001</v>
      </c>
      <c r="H942" s="32">
        <v>1.8506584890001201</v>
      </c>
      <c r="I942" s="30">
        <v>2.5412513530009102</v>
      </c>
      <c r="J942" s="32">
        <v>2.7926015620014302</v>
      </c>
      <c r="K942" s="30">
        <v>2.9172579160003802</v>
      </c>
      <c r="L942" s="32">
        <v>3.07748046800043</v>
      </c>
      <c r="M942" s="30">
        <v>3.2217531240003101</v>
      </c>
      <c r="N942" s="32">
        <v>3.3400089050010102</v>
      </c>
      <c r="O942" s="30">
        <v>3.7298385400008498</v>
      </c>
      <c r="P942" s="32"/>
      <c r="Q942" s="30"/>
      <c r="R942" s="32"/>
      <c r="S942" s="30"/>
      <c r="T942" s="32"/>
      <c r="U942" s="30"/>
      <c r="V942" s="32"/>
      <c r="W942" s="30"/>
      <c r="X942" s="32"/>
      <c r="Y942" s="30"/>
      <c r="Z942" s="32"/>
      <c r="AA942" s="30"/>
      <c r="AB942" s="32"/>
      <c r="AC942" s="30"/>
      <c r="AD942" s="37">
        <f t="shared" si="237"/>
        <v>3.0938609360000497</v>
      </c>
      <c r="AE942" s="44">
        <f t="shared" si="232"/>
        <v>0.18485750000036005</v>
      </c>
      <c r="AF942" s="44">
        <f t="shared" si="233"/>
        <v>0.10330525999962004</v>
      </c>
      <c r="AG942" s="44">
        <f t="shared" si="234"/>
        <v>0.25135020900051996</v>
      </c>
      <c r="AH942" s="44">
        <f t="shared" si="235"/>
        <v>0.16022255200004976</v>
      </c>
      <c r="AI942" s="44">
        <f t="shared" si="236"/>
        <v>0.11825578100070011</v>
      </c>
      <c r="AJ942" s="44">
        <f>R65-Q65</f>
        <v>0.17797468599997002</v>
      </c>
      <c r="AK942" s="30"/>
      <c r="AL942" s="47">
        <f t="shared" si="238"/>
        <v>0.78089348899993005</v>
      </c>
      <c r="AM942" s="47">
        <f t="shared" si="239"/>
        <v>0.14562463599941</v>
      </c>
      <c r="AN942" s="47">
        <f t="shared" si="240"/>
        <v>0.69059286400079012</v>
      </c>
      <c r="AO942" s="47">
        <f t="shared" si="241"/>
        <v>0.12465635399895003</v>
      </c>
      <c r="AP942" s="47">
        <f t="shared" si="242"/>
        <v>0.14427265599988015</v>
      </c>
      <c r="AQ942" s="47">
        <f t="shared" si="243"/>
        <v>0.38982963499983958</v>
      </c>
      <c r="AR942" s="32"/>
      <c r="AS942" s="30"/>
      <c r="AT942" s="32"/>
      <c r="AU942" s="30"/>
      <c r="AV942" s="32"/>
      <c r="AW942" s="30"/>
      <c r="AX942" s="32"/>
      <c r="AY942" s="30"/>
      <c r="AZ942" s="32"/>
      <c r="BA942" s="30"/>
      <c r="BB942" s="32"/>
      <c r="BC942" s="30"/>
      <c r="BD942" s="32"/>
      <c r="BE942" s="30"/>
    </row>
    <row r="943" spans="1:57" s="2" customFormat="1" x14ac:dyDescent="0.25">
      <c r="A943" s="10" t="s">
        <v>49</v>
      </c>
      <c r="B943" s="2">
        <v>6</v>
      </c>
      <c r="C943" s="2">
        <v>186</v>
      </c>
      <c r="D943" s="33">
        <v>4.97204176899867</v>
      </c>
      <c r="E943" s="31">
        <v>5.5895399459986903</v>
      </c>
      <c r="F943" s="33">
        <v>5.7326982790000303</v>
      </c>
      <c r="G943" s="31">
        <v>5.8179246849995199</v>
      </c>
      <c r="H943" s="33">
        <v>5.9307398929995498</v>
      </c>
      <c r="I943" s="31">
        <v>6.5701013509988098</v>
      </c>
      <c r="J943" s="33">
        <v>6.6674845289999203</v>
      </c>
      <c r="K943" s="31">
        <v>6.7696041119997901</v>
      </c>
      <c r="L943" s="33">
        <v>6.8743745809988397</v>
      </c>
      <c r="M943" s="31">
        <v>7.0003118200002001</v>
      </c>
      <c r="N943" s="33">
        <v>7.10831900799894</v>
      </c>
      <c r="O943" s="31">
        <v>7.6796639549993397</v>
      </c>
      <c r="P943" s="33"/>
      <c r="Q943" s="31"/>
      <c r="R943" s="33"/>
      <c r="S943" s="31"/>
      <c r="T943" s="33"/>
      <c r="U943" s="31"/>
      <c r="V943" s="33"/>
      <c r="W943" s="31"/>
      <c r="X943" s="33"/>
      <c r="Y943" s="31"/>
      <c r="Z943" s="33"/>
      <c r="AA943" s="31"/>
      <c r="AB943" s="33"/>
      <c r="AC943" s="31"/>
      <c r="AD943" s="37">
        <f t="shared" si="237"/>
        <v>2.7076221860006697</v>
      </c>
      <c r="AE943" s="44">
        <f t="shared" si="232"/>
        <v>0.14315833300133995</v>
      </c>
      <c r="AF943" s="44">
        <f t="shared" si="233"/>
        <v>0.11281520800002998</v>
      </c>
      <c r="AG943" s="44">
        <f t="shared" si="234"/>
        <v>9.7383178001110515E-2</v>
      </c>
      <c r="AH943" s="44">
        <f t="shared" si="235"/>
        <v>0.10477046899904963</v>
      </c>
      <c r="AI943" s="44">
        <f t="shared" si="236"/>
        <v>0.10800718799873987</v>
      </c>
      <c r="AJ943" s="44">
        <f>R66-Q66</f>
        <v>0.14539276000005019</v>
      </c>
      <c r="AK943" s="31"/>
      <c r="AL943" s="47">
        <f t="shared" si="238"/>
        <v>0.6174981770000203</v>
      </c>
      <c r="AM943" s="47">
        <f t="shared" si="239"/>
        <v>8.5226405999489607E-2</v>
      </c>
      <c r="AN943" s="47">
        <f t="shared" si="240"/>
        <v>0.63936145799925992</v>
      </c>
      <c r="AO943" s="47">
        <f t="shared" si="241"/>
        <v>0.10211958299986978</v>
      </c>
      <c r="AP943" s="47">
        <f t="shared" si="242"/>
        <v>0.12593723900136045</v>
      </c>
      <c r="AQ943" s="47">
        <f t="shared" si="243"/>
        <v>0.57134494700039973</v>
      </c>
      <c r="AR943" s="33"/>
      <c r="AS943" s="31"/>
      <c r="AT943" s="33"/>
      <c r="AU943" s="31"/>
      <c r="AV943" s="33"/>
      <c r="AW943" s="31"/>
      <c r="AX943" s="33"/>
      <c r="AY943" s="31"/>
      <c r="AZ943" s="33"/>
      <c r="BA943" s="31"/>
      <c r="BB943" s="33"/>
      <c r="BC943" s="31"/>
      <c r="BD943" s="33"/>
      <c r="BE943" s="31"/>
    </row>
    <row r="944" spans="1:57" s="2" customFormat="1" x14ac:dyDescent="0.25">
      <c r="A944" s="10" t="s">
        <v>49</v>
      </c>
      <c r="B944" s="2">
        <v>6</v>
      </c>
      <c r="C944" s="2">
        <v>187</v>
      </c>
      <c r="D944" s="32">
        <v>0.51015333299983401</v>
      </c>
      <c r="E944" s="30">
        <v>1.09981880099985</v>
      </c>
      <c r="F944" s="32">
        <v>1.229256093</v>
      </c>
      <c r="G944" s="30">
        <v>1.33247812399895</v>
      </c>
      <c r="H944" s="32">
        <v>1.4638116139994899</v>
      </c>
      <c r="I944" s="30">
        <v>2.0820183839987201</v>
      </c>
      <c r="J944" s="32">
        <v>2.2359151549990202</v>
      </c>
      <c r="K944" s="30">
        <v>2.3222467180003101</v>
      </c>
      <c r="L944" s="32">
        <v>2.4420207279999802</v>
      </c>
      <c r="M944" s="30">
        <v>2.5214030719998801</v>
      </c>
      <c r="N944" s="32">
        <v>2.67084031099875</v>
      </c>
      <c r="O944" s="30">
        <v>3.2847274979994801</v>
      </c>
      <c r="P944" s="32"/>
      <c r="Q944" s="30"/>
      <c r="R944" s="32"/>
      <c r="S944" s="30"/>
      <c r="T944" s="32"/>
      <c r="U944" s="30"/>
      <c r="V944" s="32"/>
      <c r="W944" s="30"/>
      <c r="X944" s="32"/>
      <c r="Y944" s="30"/>
      <c r="Z944" s="32"/>
      <c r="AA944" s="30"/>
      <c r="AB944" s="32"/>
      <c r="AC944" s="30"/>
      <c r="AD944" s="37">
        <f t="shared" si="237"/>
        <v>2.7745741649996463</v>
      </c>
      <c r="AE944" s="44">
        <f t="shared" si="232"/>
        <v>0.12943729200015008</v>
      </c>
      <c r="AF944" s="44">
        <f t="shared" si="233"/>
        <v>0.13133349000053984</v>
      </c>
      <c r="AG944" s="44">
        <f t="shared" si="234"/>
        <v>0.15389677100030008</v>
      </c>
      <c r="AH944" s="44">
        <f t="shared" si="235"/>
        <v>0.11977400999967003</v>
      </c>
      <c r="AI944" s="44">
        <f t="shared" si="236"/>
        <v>0.14943723899886985</v>
      </c>
      <c r="AJ944" s="44">
        <f>R67-Q67</f>
        <v>0.20798448100003997</v>
      </c>
      <c r="AK944" s="30"/>
      <c r="AL944" s="47">
        <f t="shared" si="238"/>
        <v>0.58966546800001596</v>
      </c>
      <c r="AM944" s="47">
        <f t="shared" si="239"/>
        <v>0.10322203099895</v>
      </c>
      <c r="AN944" s="47">
        <f t="shared" si="240"/>
        <v>0.61820676999923019</v>
      </c>
      <c r="AO944" s="47">
        <f t="shared" si="241"/>
        <v>8.6331563001289968E-2</v>
      </c>
      <c r="AP944" s="47">
        <f t="shared" si="242"/>
        <v>7.9382343999899962E-2</v>
      </c>
      <c r="AQ944" s="47">
        <f t="shared" si="243"/>
        <v>0.61388718700073008</v>
      </c>
      <c r="AR944" s="32"/>
      <c r="AS944" s="30"/>
      <c r="AT944" s="32"/>
      <c r="AU944" s="30"/>
      <c r="AV944" s="32"/>
      <c r="AW944" s="30"/>
      <c r="AX944" s="32"/>
      <c r="AY944" s="30"/>
      <c r="AZ944" s="32"/>
      <c r="BA944" s="30"/>
      <c r="BB944" s="32"/>
      <c r="BC944" s="30"/>
      <c r="BD944" s="32"/>
      <c r="BE944" s="30"/>
    </row>
    <row r="945" spans="1:57" s="2" customFormat="1" x14ac:dyDescent="0.25">
      <c r="A945" s="10" t="s">
        <v>49</v>
      </c>
      <c r="B945" s="2">
        <v>6</v>
      </c>
      <c r="C945" s="2">
        <v>188</v>
      </c>
      <c r="D945" s="33">
        <v>2.6886112490010401</v>
      </c>
      <c r="E945" s="31">
        <v>3.2945095300001399</v>
      </c>
      <c r="F945" s="33">
        <v>3.44575343600081</v>
      </c>
      <c r="G945" s="31">
        <v>3.53550379999978</v>
      </c>
      <c r="H945" s="33">
        <v>3.6616142689999802</v>
      </c>
      <c r="I945" s="31">
        <v>4.2525281230009497</v>
      </c>
      <c r="J945" s="33">
        <v>4.3965305710007598</v>
      </c>
      <c r="K945" s="31">
        <v>4.4918503110002304</v>
      </c>
      <c r="L945" s="33">
        <v>4.61912124800073</v>
      </c>
      <c r="M945" s="31">
        <v>4.7233192170005998</v>
      </c>
      <c r="N945" s="33">
        <v>4.8554334350010304</v>
      </c>
      <c r="O945" s="31">
        <v>5.2432618210004804</v>
      </c>
      <c r="P945" s="33"/>
      <c r="Q945" s="31"/>
      <c r="R945" s="33"/>
      <c r="S945" s="31"/>
      <c r="T945" s="33"/>
      <c r="U945" s="31"/>
      <c r="V945" s="33"/>
      <c r="W945" s="31"/>
      <c r="X945" s="33"/>
      <c r="Y945" s="31"/>
      <c r="Z945" s="33"/>
      <c r="AA945" s="31"/>
      <c r="AB945" s="33"/>
      <c r="AC945" s="31"/>
      <c r="AD945" s="37">
        <f t="shared" si="237"/>
        <v>2.5546505719994403</v>
      </c>
      <c r="AE945" s="44">
        <f t="shared" si="232"/>
        <v>0.15124390600067006</v>
      </c>
      <c r="AF945" s="44">
        <f t="shared" si="233"/>
        <v>0.12611046900020018</v>
      </c>
      <c r="AG945" s="44">
        <f t="shared" si="234"/>
        <v>0.1440024479998101</v>
      </c>
      <c r="AH945" s="44">
        <f t="shared" si="235"/>
        <v>0.12727093700049963</v>
      </c>
      <c r="AI945" s="44">
        <f t="shared" si="236"/>
        <v>0.13211421800043066</v>
      </c>
      <c r="AJ945" s="44">
        <f>R68-Q68</f>
        <v>0.18989682600000002</v>
      </c>
      <c r="AK945" s="31"/>
      <c r="AL945" s="47">
        <f t="shared" si="238"/>
        <v>0.60589828099909981</v>
      </c>
      <c r="AM945" s="47">
        <f t="shared" si="239"/>
        <v>8.9750363998970073E-2</v>
      </c>
      <c r="AN945" s="47">
        <f t="shared" si="240"/>
        <v>0.59091385400096952</v>
      </c>
      <c r="AO945" s="47">
        <f t="shared" si="241"/>
        <v>9.5319739999470521E-2</v>
      </c>
      <c r="AP945" s="47">
        <f t="shared" si="242"/>
        <v>0.10419796899986977</v>
      </c>
      <c r="AQ945" s="47">
        <f t="shared" si="243"/>
        <v>0.38782838599945002</v>
      </c>
      <c r="AR945" s="33"/>
      <c r="AS945" s="31"/>
      <c r="AT945" s="33"/>
      <c r="AU945" s="31"/>
      <c r="AV945" s="33"/>
      <c r="AW945" s="31"/>
      <c r="AX945" s="33"/>
      <c r="AY945" s="31"/>
      <c r="AZ945" s="33"/>
      <c r="BA945" s="31"/>
      <c r="BB945" s="33"/>
      <c r="BC945" s="31"/>
      <c r="BD945" s="33"/>
      <c r="BE945" s="31"/>
    </row>
    <row r="946" spans="1:57" s="2" customFormat="1" x14ac:dyDescent="0.25">
      <c r="A946" s="10" t="s">
        <v>49</v>
      </c>
      <c r="B946" s="2">
        <v>6</v>
      </c>
      <c r="C946" s="2">
        <v>189</v>
      </c>
      <c r="D946" s="32">
        <v>1.10006890500153</v>
      </c>
      <c r="E946" s="30">
        <v>1.7573315610006801</v>
      </c>
      <c r="F946" s="32">
        <v>1.88241937400016</v>
      </c>
      <c r="G946" s="30">
        <v>1.9793652070002199</v>
      </c>
      <c r="H946" s="32">
        <v>2.0956413010007902</v>
      </c>
      <c r="I946" s="30">
        <v>2.69846968599995</v>
      </c>
      <c r="J946" s="32">
        <v>2.8333869779999001</v>
      </c>
      <c r="K946" s="30">
        <v>2.948783748001</v>
      </c>
      <c r="L946" s="32">
        <v>3.0659918210003498</v>
      </c>
      <c r="M946" s="30">
        <v>3.1542566130010501</v>
      </c>
      <c r="N946" s="32">
        <v>3.2815461959998999</v>
      </c>
      <c r="O946" s="30">
        <v>3.89278458100125</v>
      </c>
      <c r="P946" s="32"/>
      <c r="Q946" s="30"/>
      <c r="R946" s="32"/>
      <c r="S946" s="30"/>
      <c r="T946" s="32"/>
      <c r="U946" s="30"/>
      <c r="V946" s="32"/>
      <c r="W946" s="30"/>
      <c r="X946" s="32"/>
      <c r="Y946" s="30"/>
      <c r="Z946" s="32"/>
      <c r="AA946" s="30"/>
      <c r="AB946" s="32"/>
      <c r="AC946" s="30"/>
      <c r="AD946" s="37">
        <f t="shared" si="237"/>
        <v>2.79271567599972</v>
      </c>
      <c r="AE946" s="44">
        <f t="shared" si="232"/>
        <v>0.12508781299947991</v>
      </c>
      <c r="AF946" s="44">
        <f t="shared" si="233"/>
        <v>0.11627609400057026</v>
      </c>
      <c r="AG946" s="44">
        <f t="shared" si="234"/>
        <v>0.13491729199995017</v>
      </c>
      <c r="AH946" s="44">
        <f t="shared" si="235"/>
        <v>0.11720807299934988</v>
      </c>
      <c r="AI946" s="44">
        <f t="shared" si="236"/>
        <v>0.12728958299884985</v>
      </c>
      <c r="AJ946" s="44">
        <f>R69-Q69</f>
        <v>0.2341394249999702</v>
      </c>
      <c r="AK946" s="30"/>
      <c r="AL946" s="47">
        <f t="shared" si="238"/>
        <v>0.65726265599915012</v>
      </c>
      <c r="AM946" s="47">
        <f t="shared" si="239"/>
        <v>9.6945833000059878E-2</v>
      </c>
      <c r="AN946" s="47">
        <f t="shared" si="240"/>
        <v>0.60282838499915981</v>
      </c>
      <c r="AO946" s="47">
        <f t="shared" si="241"/>
        <v>0.11539677000109982</v>
      </c>
      <c r="AP946" s="47">
        <f t="shared" si="242"/>
        <v>8.8264792000700254E-2</v>
      </c>
      <c r="AQ946" s="47">
        <f t="shared" si="243"/>
        <v>0.61123838500135008</v>
      </c>
      <c r="AR946" s="32"/>
      <c r="AS946" s="30"/>
      <c r="AT946" s="32"/>
      <c r="AU946" s="30"/>
      <c r="AV946" s="32"/>
      <c r="AW946" s="30"/>
      <c r="AX946" s="32"/>
      <c r="AY946" s="30"/>
      <c r="AZ946" s="32"/>
      <c r="BA946" s="30"/>
      <c r="BB946" s="32"/>
      <c r="BC946" s="30"/>
      <c r="BD946" s="32"/>
      <c r="BE946" s="30"/>
    </row>
    <row r="947" spans="1:57" s="2" customFormat="1" x14ac:dyDescent="0.25">
      <c r="A947" s="10" t="s">
        <v>49</v>
      </c>
      <c r="B947" s="2">
        <v>6</v>
      </c>
      <c r="C947" s="2">
        <v>190</v>
      </c>
      <c r="D947" s="33">
        <v>0.54917140599900405</v>
      </c>
      <c r="E947" s="31">
        <v>1.2200926030000101</v>
      </c>
      <c r="F947" s="33">
        <v>1.3428447389997</v>
      </c>
      <c r="G947" s="31">
        <v>1.4366010409994401</v>
      </c>
      <c r="H947" s="33">
        <v>1.5646015620004601</v>
      </c>
      <c r="I947" s="31">
        <v>2.1788443740006098</v>
      </c>
      <c r="J947" s="33">
        <v>2.3059855199990098</v>
      </c>
      <c r="K947" s="31">
        <v>2.4167652069991101</v>
      </c>
      <c r="L947" s="33">
        <v>2.5473511969994398</v>
      </c>
      <c r="M947" s="31">
        <v>2.6596386450000802</v>
      </c>
      <c r="N947" s="33">
        <v>2.7957092169999598</v>
      </c>
      <c r="O947" s="31">
        <v>3.3147058319991598</v>
      </c>
      <c r="P947" s="33"/>
      <c r="Q947" s="31"/>
      <c r="R947" s="33"/>
      <c r="S947" s="31"/>
      <c r="T947" s="33"/>
      <c r="U947" s="31"/>
      <c r="V947" s="33"/>
      <c r="W947" s="31"/>
      <c r="X947" s="33"/>
      <c r="Y947" s="31"/>
      <c r="Z947" s="33"/>
      <c r="AA947" s="31"/>
      <c r="AB947" s="33"/>
      <c r="AC947" s="31"/>
      <c r="AD947" s="37">
        <f t="shared" si="237"/>
        <v>2.7655344260001558</v>
      </c>
      <c r="AE947" s="44">
        <f t="shared" si="232"/>
        <v>0.12275213599968993</v>
      </c>
      <c r="AF947" s="44">
        <f t="shared" si="233"/>
        <v>0.12800052100102</v>
      </c>
      <c r="AG947" s="44">
        <f t="shared" si="234"/>
        <v>0.12714114599839998</v>
      </c>
      <c r="AH947" s="44">
        <f t="shared" si="235"/>
        <v>0.13058599000032967</v>
      </c>
      <c r="AI947" s="44">
        <f t="shared" si="236"/>
        <v>0.1360705719998796</v>
      </c>
      <c r="AJ947" s="44">
        <f>R70-Q70</f>
        <v>0.14553296899998003</v>
      </c>
      <c r="AK947" s="31"/>
      <c r="AL947" s="47">
        <f t="shared" si="238"/>
        <v>0.67092119700100605</v>
      </c>
      <c r="AM947" s="47">
        <f t="shared" si="239"/>
        <v>9.3756301999740055E-2</v>
      </c>
      <c r="AN947" s="47">
        <f t="shared" si="240"/>
        <v>0.61424281200014974</v>
      </c>
      <c r="AO947" s="47">
        <f t="shared" si="241"/>
        <v>0.11077968700010032</v>
      </c>
      <c r="AP947" s="47">
        <f t="shared" si="242"/>
        <v>0.11228744800064039</v>
      </c>
      <c r="AQ947" s="47">
        <f t="shared" si="243"/>
        <v>0.51899661499920002</v>
      </c>
      <c r="AR947" s="33"/>
      <c r="AS947" s="31"/>
      <c r="AT947" s="33"/>
      <c r="AU947" s="31"/>
      <c r="AV947" s="33"/>
      <c r="AW947" s="31"/>
      <c r="AX947" s="33"/>
      <c r="AY947" s="31"/>
      <c r="AZ947" s="33"/>
      <c r="BA947" s="31"/>
      <c r="BB947" s="33"/>
      <c r="BC947" s="31"/>
      <c r="BD947" s="33"/>
      <c r="BE947" s="31"/>
    </row>
    <row r="948" spans="1:57" x14ac:dyDescent="0.25">
      <c r="A948" s="8" t="s">
        <v>50</v>
      </c>
      <c r="B948">
        <v>7</v>
      </c>
      <c r="C948">
        <v>191</v>
      </c>
      <c r="D948" s="32">
        <v>22.373807648000302</v>
      </c>
      <c r="E948" s="30">
        <v>22.430185511999198</v>
      </c>
      <c r="F948" s="32">
        <v>23.003637490999601</v>
      </c>
      <c r="G948" s="30">
        <v>23.105037490999099</v>
      </c>
      <c r="H948" s="32">
        <v>23.4350285849996</v>
      </c>
      <c r="I948" s="30">
        <v>23.520220823998802</v>
      </c>
      <c r="J948" s="32">
        <v>23.623124157998902</v>
      </c>
      <c r="K948" s="30">
        <v>23.711589679000099</v>
      </c>
      <c r="L948" s="32">
        <v>24.363030668000601</v>
      </c>
      <c r="M948" s="30">
        <v>24.4238825430002</v>
      </c>
      <c r="N948" s="32">
        <v>24.703341762000399</v>
      </c>
      <c r="O948" s="30">
        <v>24.78767822</v>
      </c>
      <c r="P948" s="32">
        <v>25.113880615999701</v>
      </c>
      <c r="Q948" s="30">
        <v>25.1917354069992</v>
      </c>
      <c r="R948" s="32"/>
      <c r="S948" s="30"/>
      <c r="T948" s="32"/>
      <c r="U948" s="30"/>
      <c r="V948" s="32"/>
      <c r="W948" s="30"/>
      <c r="X948" s="32"/>
      <c r="Y948" s="30"/>
      <c r="Z948" s="32"/>
      <c r="AA948" s="30"/>
      <c r="AB948" s="32"/>
      <c r="AC948" s="30">
        <v>1</v>
      </c>
      <c r="AD948" s="36">
        <f>Q948-D948</f>
        <v>2.8179277589988985</v>
      </c>
      <c r="AE948" s="44">
        <f t="shared" si="232"/>
        <v>0.5734519790004029</v>
      </c>
      <c r="AF948" s="44">
        <f t="shared" si="233"/>
        <v>0.32999109400050131</v>
      </c>
      <c r="AG948" s="44">
        <f t="shared" si="234"/>
        <v>0.10290333400009999</v>
      </c>
      <c r="AH948" s="44">
        <f t="shared" si="235"/>
        <v>0.65144098900050196</v>
      </c>
      <c r="AI948" s="44">
        <f t="shared" si="236"/>
        <v>0.27945921900019854</v>
      </c>
      <c r="AJ948" s="44">
        <f>P948-O948</f>
        <v>0.32620239599970091</v>
      </c>
      <c r="AK948" s="30"/>
      <c r="AL948" s="47">
        <f t="shared" si="238"/>
        <v>5.6377863998896771E-2</v>
      </c>
      <c r="AM948" s="47">
        <f t="shared" si="239"/>
        <v>0.10139999999949723</v>
      </c>
      <c r="AN948" s="47">
        <f t="shared" si="240"/>
        <v>8.5192238999201919E-2</v>
      </c>
      <c r="AO948" s="47">
        <f t="shared" si="241"/>
        <v>8.8465521001197089E-2</v>
      </c>
      <c r="AP948" s="47">
        <f t="shared" si="242"/>
        <v>6.0851874999599431E-2</v>
      </c>
      <c r="AQ948" s="47">
        <f t="shared" si="243"/>
        <v>8.4336457999601322E-2</v>
      </c>
      <c r="AR948" s="47">
        <f>Q948-P948</f>
        <v>7.7854790999499102E-2</v>
      </c>
      <c r="AS948" s="30"/>
      <c r="AT948" s="32"/>
      <c r="AU948" s="30"/>
      <c r="AV948" s="32"/>
      <c r="AW948" s="30"/>
      <c r="AX948" s="32"/>
      <c r="AY948" s="30"/>
      <c r="AZ948" s="32"/>
      <c r="BA948" s="30"/>
      <c r="BB948" s="32"/>
      <c r="BC948" s="30"/>
      <c r="BD948" s="32"/>
      <c r="BE948" s="30"/>
    </row>
    <row r="949" spans="1:57" x14ac:dyDescent="0.25">
      <c r="A949" s="8" t="s">
        <v>50</v>
      </c>
      <c r="B949">
        <v>7</v>
      </c>
      <c r="C949">
        <v>192</v>
      </c>
      <c r="D949" s="33">
        <v>1.0245838009996</v>
      </c>
      <c r="E949" s="31">
        <v>1.10800166599983</v>
      </c>
      <c r="F949" s="33">
        <v>1.7053693739999201</v>
      </c>
      <c r="G949" s="31">
        <v>1.8055010930002</v>
      </c>
      <c r="H949" s="33">
        <v>2.16651968599944</v>
      </c>
      <c r="I949" s="31">
        <v>2.2692990089999499</v>
      </c>
      <c r="J949" s="33">
        <v>2.43946395700004</v>
      </c>
      <c r="K949" s="31">
        <v>2.50908640499983</v>
      </c>
      <c r="L949" s="33">
        <v>3.3382056240006901</v>
      </c>
      <c r="M949" s="31">
        <v>3.4218296340004599</v>
      </c>
      <c r="N949" s="33">
        <v>3.7240211440002802</v>
      </c>
      <c r="O949" s="31">
        <v>3.79482364400064</v>
      </c>
      <c r="P949" s="33">
        <v>4.1232985919996201</v>
      </c>
      <c r="Q949" s="31">
        <v>4.2018147899998404</v>
      </c>
      <c r="R949" s="33"/>
      <c r="S949" s="31"/>
      <c r="T949" s="33"/>
      <c r="U949" s="31"/>
      <c r="V949" s="33"/>
      <c r="W949" s="31"/>
      <c r="X949" s="33"/>
      <c r="Y949" s="31"/>
      <c r="Z949" s="33"/>
      <c r="AA949" s="31"/>
      <c r="AB949" s="33"/>
      <c r="AC949" s="31"/>
      <c r="AD949" s="36">
        <f t="shared" ref="AD949:AD977" si="244">Q949-D949</f>
        <v>3.1772309890002406</v>
      </c>
      <c r="AE949" s="44">
        <f t="shared" si="232"/>
        <v>0.59736770800009009</v>
      </c>
      <c r="AF949" s="44">
        <f t="shared" si="233"/>
        <v>0.36101859299924</v>
      </c>
      <c r="AG949" s="44">
        <f t="shared" si="234"/>
        <v>0.17016494800009019</v>
      </c>
      <c r="AH949" s="44">
        <f t="shared" si="235"/>
        <v>0.82911921900086005</v>
      </c>
      <c r="AI949" s="44">
        <f t="shared" si="236"/>
        <v>0.30219150999982025</v>
      </c>
      <c r="AJ949" s="44">
        <f t="shared" ref="AJ949:AJ977" si="245">P949-O949</f>
        <v>0.32847494799898014</v>
      </c>
      <c r="AK949" s="31"/>
      <c r="AL949" s="47">
        <f t="shared" si="238"/>
        <v>8.3417865000229963E-2</v>
      </c>
      <c r="AM949" s="47">
        <f t="shared" si="239"/>
        <v>0.10013171900027995</v>
      </c>
      <c r="AN949" s="47">
        <f t="shared" si="240"/>
        <v>0.10277932300050985</v>
      </c>
      <c r="AO949" s="47">
        <f t="shared" si="241"/>
        <v>6.9622447999790005E-2</v>
      </c>
      <c r="AP949" s="47">
        <f t="shared" si="242"/>
        <v>8.3624009999769822E-2</v>
      </c>
      <c r="AQ949" s="47">
        <f t="shared" si="243"/>
        <v>7.0802500000359814E-2</v>
      </c>
      <c r="AR949" s="47">
        <f t="shared" ref="AR949:AR976" si="246">Q949-P949</f>
        <v>7.851619800022025E-2</v>
      </c>
      <c r="AS949" s="31"/>
      <c r="AT949" s="33"/>
      <c r="AU949" s="31"/>
      <c r="AV949" s="33"/>
      <c r="AW949" s="31"/>
      <c r="AX949" s="33"/>
      <c r="AY949" s="31"/>
      <c r="AZ949" s="33"/>
      <c r="BA949" s="31"/>
      <c r="BB949" s="33"/>
      <c r="BC949" s="31"/>
      <c r="BD949" s="33"/>
      <c r="BE949" s="31"/>
    </row>
    <row r="950" spans="1:57" x14ac:dyDescent="0.25">
      <c r="A950" s="8" t="s">
        <v>50</v>
      </c>
      <c r="B950">
        <v>7</v>
      </c>
      <c r="C950">
        <v>193</v>
      </c>
      <c r="D950" s="32">
        <v>0.97464447799939002</v>
      </c>
      <c r="E950" s="30">
        <v>1.09645968699987</v>
      </c>
      <c r="F950" s="32">
        <v>1.6567321340007699</v>
      </c>
      <c r="G950" s="30">
        <v>1.7328823429997999</v>
      </c>
      <c r="H950" s="32">
        <v>2.1904999990001599</v>
      </c>
      <c r="I950" s="30">
        <v>2.3013093739991701</v>
      </c>
      <c r="J950" s="32">
        <v>2.49589510300029</v>
      </c>
      <c r="K950" s="30">
        <v>2.56468999900062</v>
      </c>
      <c r="L950" s="32">
        <v>3.1867369779993102</v>
      </c>
      <c r="M950" s="30">
        <v>3.2346307799998599</v>
      </c>
      <c r="N950" s="32">
        <v>3.5088928109998898</v>
      </c>
      <c r="O950" s="30">
        <v>3.5883999460001998</v>
      </c>
      <c r="P950" s="32">
        <v>3.89212567499998</v>
      </c>
      <c r="Q950" s="30">
        <v>3.9571491650003701</v>
      </c>
      <c r="R950" s="32"/>
      <c r="S950" s="30"/>
      <c r="T950" s="32"/>
      <c r="U950" s="30"/>
      <c r="V950" s="32"/>
      <c r="W950" s="30"/>
      <c r="X950" s="32"/>
      <c r="Y950" s="30"/>
      <c r="Z950" s="32"/>
      <c r="AA950" s="30"/>
      <c r="AB950" s="32"/>
      <c r="AC950" s="30"/>
      <c r="AD950" s="36">
        <f t="shared" si="244"/>
        <v>2.9825046870009801</v>
      </c>
      <c r="AE950" s="44">
        <f t="shared" si="232"/>
        <v>0.56027244700089995</v>
      </c>
      <c r="AF950" s="44">
        <f t="shared" si="233"/>
        <v>0.45761765600035997</v>
      </c>
      <c r="AG950" s="44">
        <f t="shared" si="234"/>
        <v>0.19458572900111992</v>
      </c>
      <c r="AH950" s="44">
        <f t="shared" si="235"/>
        <v>0.62204697899869021</v>
      </c>
      <c r="AI950" s="44">
        <f t="shared" si="236"/>
        <v>0.27426203100002988</v>
      </c>
      <c r="AJ950" s="44">
        <f t="shared" si="245"/>
        <v>0.30372572899978012</v>
      </c>
      <c r="AK950" s="30"/>
      <c r="AL950" s="47">
        <f t="shared" si="238"/>
        <v>0.12181520900047993</v>
      </c>
      <c r="AM950" s="47">
        <f t="shared" si="239"/>
        <v>7.6150208999030022E-2</v>
      </c>
      <c r="AN950" s="47">
        <f t="shared" si="240"/>
        <v>0.11080937499901022</v>
      </c>
      <c r="AO950" s="47">
        <f t="shared" si="241"/>
        <v>6.8794896000329953E-2</v>
      </c>
      <c r="AP950" s="47">
        <f t="shared" si="242"/>
        <v>4.7893802000549712E-2</v>
      </c>
      <c r="AQ950" s="47">
        <f t="shared" si="243"/>
        <v>7.9507135000310036E-2</v>
      </c>
      <c r="AR950" s="47">
        <f t="shared" si="246"/>
        <v>6.5023490000390094E-2</v>
      </c>
      <c r="AS950" s="30"/>
      <c r="AT950" s="32"/>
      <c r="AU950" s="30"/>
      <c r="AV950" s="32"/>
      <c r="AW950" s="30"/>
      <c r="AX950" s="32"/>
      <c r="AY950" s="30"/>
      <c r="AZ950" s="32"/>
      <c r="BA950" s="30"/>
      <c r="BB950" s="32"/>
      <c r="BC950" s="30"/>
      <c r="BD950" s="32"/>
      <c r="BE950" s="30"/>
    </row>
    <row r="951" spans="1:57" x14ac:dyDescent="0.25">
      <c r="A951" s="8" t="s">
        <v>50</v>
      </c>
      <c r="B951">
        <v>7</v>
      </c>
      <c r="C951">
        <v>194</v>
      </c>
      <c r="D951" s="33">
        <v>1.16348864500105</v>
      </c>
      <c r="E951" s="31">
        <v>1.25947822800117</v>
      </c>
      <c r="F951" s="33">
        <v>1.7691104160003299</v>
      </c>
      <c r="G951" s="31">
        <v>1.83035171800111</v>
      </c>
      <c r="H951" s="33">
        <v>2.2817593220006498</v>
      </c>
      <c r="I951" s="31">
        <v>2.3543747910007302</v>
      </c>
      <c r="J951" s="33">
        <v>2.4958758840002702</v>
      </c>
      <c r="K951" s="31">
        <v>2.5719364570013501</v>
      </c>
      <c r="L951" s="33">
        <v>3.3699817169999702</v>
      </c>
      <c r="M951" s="31">
        <v>3.45405025900072</v>
      </c>
      <c r="N951" s="33">
        <v>3.7611553110000302</v>
      </c>
      <c r="O951" s="31">
        <v>3.8492416130011402</v>
      </c>
      <c r="P951" s="33">
        <v>4.1780788520009002</v>
      </c>
      <c r="Q951" s="31">
        <v>4.2496232270004803</v>
      </c>
      <c r="R951" s="33"/>
      <c r="S951" s="31"/>
      <c r="T951" s="33"/>
      <c r="U951" s="31"/>
      <c r="V951" s="33"/>
      <c r="W951" s="31"/>
      <c r="X951" s="33"/>
      <c r="Y951" s="31"/>
      <c r="Z951" s="33"/>
      <c r="AA951" s="31"/>
      <c r="AB951" s="33"/>
      <c r="AC951" s="31"/>
      <c r="AD951" s="36">
        <f t="shared" si="244"/>
        <v>3.0861345819994304</v>
      </c>
      <c r="AE951" s="44">
        <f t="shared" si="232"/>
        <v>0.50963218799915988</v>
      </c>
      <c r="AF951" s="44">
        <f t="shared" si="233"/>
        <v>0.45140760399953983</v>
      </c>
      <c r="AG951" s="44">
        <f t="shared" si="234"/>
        <v>0.14150109299953995</v>
      </c>
      <c r="AH951" s="44">
        <f t="shared" si="235"/>
        <v>0.79804525999862008</v>
      </c>
      <c r="AI951" s="44">
        <f t="shared" si="236"/>
        <v>0.30710505199931015</v>
      </c>
      <c r="AJ951" s="44">
        <f t="shared" si="245"/>
        <v>0.32883723899976003</v>
      </c>
      <c r="AK951" s="31"/>
      <c r="AL951" s="47">
        <f t="shared" si="238"/>
        <v>9.598958300012006E-2</v>
      </c>
      <c r="AM951" s="47">
        <f t="shared" si="239"/>
        <v>6.124130200078004E-2</v>
      </c>
      <c r="AN951" s="47">
        <f t="shared" si="240"/>
        <v>7.2615469000080424E-2</v>
      </c>
      <c r="AO951" s="47">
        <f t="shared" si="241"/>
        <v>7.6060573001079934E-2</v>
      </c>
      <c r="AP951" s="47">
        <f t="shared" si="242"/>
        <v>8.4068542000749868E-2</v>
      </c>
      <c r="AQ951" s="47">
        <f t="shared" si="243"/>
        <v>8.8086302001110006E-2</v>
      </c>
      <c r="AR951" s="47">
        <f t="shared" si="246"/>
        <v>7.1544374999580107E-2</v>
      </c>
      <c r="AS951" s="31"/>
      <c r="AT951" s="33"/>
      <c r="AU951" s="31"/>
      <c r="AV951" s="33"/>
      <c r="AW951" s="31"/>
      <c r="AX951" s="33"/>
      <c r="AY951" s="31"/>
      <c r="AZ951" s="33"/>
      <c r="BA951" s="31"/>
      <c r="BB951" s="33"/>
      <c r="BC951" s="31"/>
      <c r="BD951" s="33"/>
      <c r="BE951" s="31"/>
    </row>
    <row r="952" spans="1:57" x14ac:dyDescent="0.25">
      <c r="A952" s="8" t="s">
        <v>50</v>
      </c>
      <c r="B952">
        <v>7</v>
      </c>
      <c r="C952">
        <v>195</v>
      </c>
      <c r="D952" s="32">
        <v>1.08138109399988</v>
      </c>
      <c r="E952" s="30">
        <v>1.1776092189993499</v>
      </c>
      <c r="F952" s="32">
        <v>1.73884963499949</v>
      </c>
      <c r="G952" s="30">
        <v>1.8359139059994001</v>
      </c>
      <c r="H952" s="32">
        <v>2.2852335930001502</v>
      </c>
      <c r="I952" s="30">
        <v>2.3836427599999199</v>
      </c>
      <c r="J952" s="32">
        <v>2.5629257279997502</v>
      </c>
      <c r="K952" s="30">
        <v>2.6491996349995999</v>
      </c>
      <c r="L952" s="32">
        <v>3.4184182799999601</v>
      </c>
      <c r="M952" s="30">
        <v>3.5072608320006098</v>
      </c>
      <c r="N952" s="32">
        <v>3.7811805199999</v>
      </c>
      <c r="O952" s="30">
        <v>3.86258083199936</v>
      </c>
      <c r="P952" s="32">
        <v>4.1657595819997297</v>
      </c>
      <c r="Q952" s="30">
        <v>4.2313082800010298</v>
      </c>
      <c r="R952" s="32"/>
      <c r="S952" s="30"/>
      <c r="T952" s="32"/>
      <c r="U952" s="30"/>
      <c r="V952" s="32"/>
      <c r="W952" s="30"/>
      <c r="X952" s="32"/>
      <c r="Y952" s="30"/>
      <c r="Z952" s="32"/>
      <c r="AA952" s="30"/>
      <c r="AB952" s="32"/>
      <c r="AC952" s="30"/>
      <c r="AD952" s="36">
        <f t="shared" si="244"/>
        <v>3.1499271860011495</v>
      </c>
      <c r="AE952" s="44">
        <f t="shared" si="232"/>
        <v>0.56124041600014007</v>
      </c>
      <c r="AF952" s="44">
        <f t="shared" si="233"/>
        <v>0.44931968700075009</v>
      </c>
      <c r="AG952" s="44">
        <f t="shared" si="234"/>
        <v>0.17928296799983023</v>
      </c>
      <c r="AH952" s="44">
        <f t="shared" si="235"/>
        <v>0.76921864500036019</v>
      </c>
      <c r="AI952" s="44">
        <f t="shared" si="236"/>
        <v>0.27391968799929023</v>
      </c>
      <c r="AJ952" s="44">
        <f t="shared" si="245"/>
        <v>0.30317875000036976</v>
      </c>
      <c r="AK952" s="30"/>
      <c r="AL952" s="47">
        <f t="shared" si="238"/>
        <v>9.6228124999469866E-2</v>
      </c>
      <c r="AM952" s="47">
        <f t="shared" si="239"/>
        <v>9.7064270999910107E-2</v>
      </c>
      <c r="AN952" s="47">
        <f t="shared" si="240"/>
        <v>9.8409166999769759E-2</v>
      </c>
      <c r="AO952" s="47">
        <f t="shared" si="241"/>
        <v>8.6273906999849714E-2</v>
      </c>
      <c r="AP952" s="47">
        <f t="shared" si="242"/>
        <v>8.8842552000649722E-2</v>
      </c>
      <c r="AQ952" s="47">
        <f t="shared" si="243"/>
        <v>8.1400311999459962E-2</v>
      </c>
      <c r="AR952" s="47">
        <f t="shared" si="246"/>
        <v>6.5548698001300032E-2</v>
      </c>
      <c r="AS952" s="30"/>
      <c r="AT952" s="32"/>
      <c r="AU952" s="30"/>
      <c r="AV952" s="32"/>
      <c r="AW952" s="30"/>
      <c r="AX952" s="32"/>
      <c r="AY952" s="30"/>
      <c r="AZ952" s="32"/>
      <c r="BA952" s="30"/>
      <c r="BB952" s="32"/>
      <c r="BC952" s="30"/>
      <c r="BD952" s="32"/>
      <c r="BE952" s="30"/>
    </row>
    <row r="953" spans="1:57" x14ac:dyDescent="0.25">
      <c r="A953" s="8" t="s">
        <v>50</v>
      </c>
      <c r="B953">
        <v>7</v>
      </c>
      <c r="C953">
        <v>196</v>
      </c>
      <c r="D953" s="33">
        <v>0.84286234399951299</v>
      </c>
      <c r="E953" s="31">
        <v>0.94661536400053503</v>
      </c>
      <c r="F953" s="33">
        <v>1.5102656250001001</v>
      </c>
      <c r="G953" s="31">
        <v>1.60498994800036</v>
      </c>
      <c r="H953" s="33">
        <v>1.9691808850002399</v>
      </c>
      <c r="I953" s="31">
        <v>2.0783855720001099</v>
      </c>
      <c r="J953" s="33">
        <v>2.2625680720011498</v>
      </c>
      <c r="K953" s="31">
        <v>2.3514082809997401</v>
      </c>
      <c r="L953" s="33">
        <v>3.0321599470007601</v>
      </c>
      <c r="M953" s="31">
        <v>3.1086634889998002</v>
      </c>
      <c r="N953" s="33">
        <v>3.3674005200009498</v>
      </c>
      <c r="O953" s="31">
        <v>3.46776994700121</v>
      </c>
      <c r="P953" s="33">
        <v>3.7429211449998498</v>
      </c>
      <c r="Q953" s="31">
        <v>3.822522759001</v>
      </c>
      <c r="R953" s="33"/>
      <c r="S953" s="31"/>
      <c r="T953" s="33"/>
      <c r="U953" s="31"/>
      <c r="V953" s="33"/>
      <c r="W953" s="31"/>
      <c r="X953" s="33"/>
      <c r="Y953" s="31"/>
      <c r="Z953" s="33"/>
      <c r="AA953" s="31"/>
      <c r="AB953" s="33"/>
      <c r="AC953" s="31"/>
      <c r="AD953" s="36">
        <f t="shared" si="244"/>
        <v>2.9796604150014869</v>
      </c>
      <c r="AE953" s="44">
        <f t="shared" si="232"/>
        <v>0.56365026099956506</v>
      </c>
      <c r="AF953" s="44">
        <f t="shared" si="233"/>
        <v>0.36419093699987992</v>
      </c>
      <c r="AG953" s="44">
        <f t="shared" si="234"/>
        <v>0.18418250000103997</v>
      </c>
      <c r="AH953" s="44">
        <f t="shared" si="235"/>
        <v>0.68075166600101999</v>
      </c>
      <c r="AI953" s="44">
        <f t="shared" si="236"/>
        <v>0.25873703100114964</v>
      </c>
      <c r="AJ953" s="44">
        <f t="shared" si="245"/>
        <v>0.27515119799863985</v>
      </c>
      <c r="AK953" s="31"/>
      <c r="AL953" s="47">
        <f t="shared" si="238"/>
        <v>0.10375302000102204</v>
      </c>
      <c r="AM953" s="47">
        <f t="shared" si="239"/>
        <v>9.4724323000259902E-2</v>
      </c>
      <c r="AN953" s="47">
        <f t="shared" si="240"/>
        <v>0.10920468699986996</v>
      </c>
      <c r="AO953" s="47">
        <f t="shared" si="241"/>
        <v>8.8840208998590242E-2</v>
      </c>
      <c r="AP953" s="47">
        <f t="shared" si="242"/>
        <v>7.6503541999040081E-2</v>
      </c>
      <c r="AQ953" s="47">
        <f t="shared" si="243"/>
        <v>0.10036942700026019</v>
      </c>
      <c r="AR953" s="47">
        <f t="shared" si="246"/>
        <v>7.9601614001150178E-2</v>
      </c>
      <c r="AS953" s="31"/>
      <c r="AT953" s="33"/>
      <c r="AU953" s="31"/>
      <c r="AV953" s="33"/>
      <c r="AW953" s="31"/>
      <c r="AX953" s="33"/>
      <c r="AY953" s="31"/>
      <c r="AZ953" s="33"/>
      <c r="BA953" s="31"/>
      <c r="BB953" s="33"/>
      <c r="BC953" s="31"/>
      <c r="BD953" s="33"/>
      <c r="BE953" s="31"/>
    </row>
    <row r="954" spans="1:57" x14ac:dyDescent="0.25">
      <c r="A954" s="8" t="s">
        <v>50</v>
      </c>
      <c r="B954">
        <v>7</v>
      </c>
      <c r="C954">
        <v>197</v>
      </c>
      <c r="D954" s="32">
        <v>0.72034901000006302</v>
      </c>
      <c r="E954" s="30">
        <v>0.80083739600013304</v>
      </c>
      <c r="F954" s="32">
        <v>1.3088514579994801</v>
      </c>
      <c r="G954" s="30">
        <v>1.39476406199901</v>
      </c>
      <c r="H954" s="32">
        <v>1.7933708849996</v>
      </c>
      <c r="I954" s="30">
        <v>1.9057821869992</v>
      </c>
      <c r="J954" s="32">
        <v>2.05776265599888</v>
      </c>
      <c r="K954" s="30">
        <v>2.1534366659998301</v>
      </c>
      <c r="L954" s="32">
        <v>2.8323254679999001</v>
      </c>
      <c r="M954" s="30">
        <v>2.9589701029999498</v>
      </c>
      <c r="N954" s="32">
        <v>3.2334472379989099</v>
      </c>
      <c r="O954" s="30">
        <v>3.35684676999881</v>
      </c>
      <c r="P954" s="32">
        <v>3.65822494699932</v>
      </c>
      <c r="Q954" s="30">
        <v>3.7697481239993</v>
      </c>
      <c r="R954" s="32"/>
      <c r="S954" s="30"/>
      <c r="T954" s="32"/>
      <c r="U954" s="30"/>
      <c r="V954" s="32"/>
      <c r="W954" s="30"/>
      <c r="X954" s="32"/>
      <c r="Y954" s="30"/>
      <c r="Z954" s="32"/>
      <c r="AA954" s="30"/>
      <c r="AB954" s="32"/>
      <c r="AC954" s="30"/>
      <c r="AD954" s="36">
        <f t="shared" si="244"/>
        <v>3.0493991139992369</v>
      </c>
      <c r="AE954" s="44">
        <f t="shared" si="232"/>
        <v>0.50801406199934707</v>
      </c>
      <c r="AF954" s="44">
        <f t="shared" si="233"/>
        <v>0.39860682300058992</v>
      </c>
      <c r="AG954" s="44">
        <f t="shared" si="234"/>
        <v>0.15198046899967999</v>
      </c>
      <c r="AH954" s="44">
        <f t="shared" si="235"/>
        <v>0.67888880200007007</v>
      </c>
      <c r="AI954" s="44">
        <f t="shared" si="236"/>
        <v>0.27447713499896009</v>
      </c>
      <c r="AJ954" s="44">
        <f t="shared" si="245"/>
        <v>0.30137817700050995</v>
      </c>
      <c r="AK954" s="30"/>
      <c r="AL954" s="47">
        <f t="shared" si="238"/>
        <v>8.0488386000070022E-2</v>
      </c>
      <c r="AM954" s="47">
        <f t="shared" si="239"/>
        <v>8.5912603999529935E-2</v>
      </c>
      <c r="AN954" s="47">
        <f t="shared" si="240"/>
        <v>0.11241130199960003</v>
      </c>
      <c r="AO954" s="47">
        <f t="shared" si="241"/>
        <v>9.5674010000950105E-2</v>
      </c>
      <c r="AP954" s="47">
        <f t="shared" si="242"/>
        <v>0.12664463500004963</v>
      </c>
      <c r="AQ954" s="47">
        <f t="shared" si="243"/>
        <v>0.12339953199990017</v>
      </c>
      <c r="AR954" s="47">
        <f t="shared" si="246"/>
        <v>0.11152317699998004</v>
      </c>
      <c r="AS954" s="30"/>
      <c r="AT954" s="32"/>
      <c r="AU954" s="30"/>
      <c r="AV954" s="32"/>
      <c r="AW954" s="30"/>
      <c r="AX954" s="32"/>
      <c r="AY954" s="30"/>
      <c r="AZ954" s="32"/>
      <c r="BA954" s="30"/>
      <c r="BB954" s="32"/>
      <c r="BC954" s="30"/>
      <c r="BD954" s="32"/>
      <c r="BE954" s="30"/>
    </row>
    <row r="955" spans="1:57" x14ac:dyDescent="0.25">
      <c r="A955" s="8" t="s">
        <v>50</v>
      </c>
      <c r="B955">
        <v>7</v>
      </c>
      <c r="C955">
        <v>198</v>
      </c>
      <c r="D955" s="33">
        <v>1.0043138020009701</v>
      </c>
      <c r="E955" s="31">
        <v>1.10010604099989</v>
      </c>
      <c r="F955" s="33">
        <v>1.6090924470008701</v>
      </c>
      <c r="G955" s="31">
        <v>1.70467927000026</v>
      </c>
      <c r="H955" s="33">
        <v>2.1490190620006602</v>
      </c>
      <c r="I955" s="31">
        <v>2.2506156760009599</v>
      </c>
      <c r="J955" s="33">
        <v>2.40443333200164</v>
      </c>
      <c r="K955" s="31">
        <v>2.49104265500136</v>
      </c>
      <c r="L955" s="33">
        <v>3.42052145700108</v>
      </c>
      <c r="M955" s="31">
        <v>3.4829200510012002</v>
      </c>
      <c r="N955" s="33">
        <v>3.76201343600041</v>
      </c>
      <c r="O955" s="31">
        <v>3.8477105190013301</v>
      </c>
      <c r="P955" s="33">
        <v>4.1263545820002001</v>
      </c>
      <c r="Q955" s="31">
        <v>4.2170746340016096</v>
      </c>
      <c r="R955" s="33"/>
      <c r="S955" s="31"/>
      <c r="T955" s="33"/>
      <c r="U955" s="31"/>
      <c r="V955" s="33"/>
      <c r="W955" s="31"/>
      <c r="X955" s="33"/>
      <c r="Y955" s="31"/>
      <c r="Z955" s="33"/>
      <c r="AA955" s="31"/>
      <c r="AB955" s="33"/>
      <c r="AC955" s="31"/>
      <c r="AD955" s="36">
        <f t="shared" si="244"/>
        <v>3.2127608320006393</v>
      </c>
      <c r="AE955" s="44">
        <f t="shared" si="232"/>
        <v>0.50898640600098011</v>
      </c>
      <c r="AF955" s="44">
        <f t="shared" si="233"/>
        <v>0.44433979200040019</v>
      </c>
      <c r="AG955" s="44">
        <f t="shared" si="234"/>
        <v>0.15381765600068009</v>
      </c>
      <c r="AH955" s="44">
        <f t="shared" si="235"/>
        <v>0.92947880199971999</v>
      </c>
      <c r="AI955" s="44">
        <f t="shared" si="236"/>
        <v>0.27909338499920988</v>
      </c>
      <c r="AJ955" s="44">
        <f t="shared" si="245"/>
        <v>0.27864406299887001</v>
      </c>
      <c r="AK955" s="31"/>
      <c r="AL955" s="47">
        <f t="shared" si="238"/>
        <v>9.5792238998919865E-2</v>
      </c>
      <c r="AM955" s="47">
        <f t="shared" si="239"/>
        <v>9.558682299938992E-2</v>
      </c>
      <c r="AN955" s="47">
        <f t="shared" si="240"/>
        <v>0.10159661400029973</v>
      </c>
      <c r="AO955" s="47">
        <f t="shared" si="241"/>
        <v>8.6609322999720018E-2</v>
      </c>
      <c r="AP955" s="47">
        <f t="shared" si="242"/>
        <v>6.2398594000120156E-2</v>
      </c>
      <c r="AQ955" s="47">
        <f t="shared" si="243"/>
        <v>8.5697083000920049E-2</v>
      </c>
      <c r="AR955" s="47">
        <f t="shared" si="246"/>
        <v>9.0720052001409535E-2</v>
      </c>
      <c r="AS955" s="31"/>
      <c r="AT955" s="33"/>
      <c r="AU955" s="31"/>
      <c r="AV955" s="33"/>
      <c r="AW955" s="31"/>
      <c r="AX955" s="33"/>
      <c r="AY955" s="31"/>
      <c r="AZ955" s="33"/>
      <c r="BA955" s="31"/>
      <c r="BB955" s="33"/>
      <c r="BC955" s="31"/>
      <c r="BD955" s="33"/>
      <c r="BE955" s="31"/>
    </row>
    <row r="956" spans="1:57" x14ac:dyDescent="0.25">
      <c r="A956" s="8" t="s">
        <v>50</v>
      </c>
      <c r="B956">
        <v>7</v>
      </c>
      <c r="C956">
        <v>199</v>
      </c>
      <c r="D956" s="32">
        <v>0.648173593999672</v>
      </c>
      <c r="E956" s="30">
        <v>0.73874411399992801</v>
      </c>
      <c r="F956" s="32">
        <v>1.3383778639999899</v>
      </c>
      <c r="G956" s="30">
        <v>1.4140352079994001</v>
      </c>
      <c r="H956" s="32">
        <v>1.8066683329998301</v>
      </c>
      <c r="I956" s="30">
        <v>1.9084521869990501</v>
      </c>
      <c r="J956" s="32">
        <v>2.1093317179984199</v>
      </c>
      <c r="K956" s="30">
        <v>2.19789229099842</v>
      </c>
      <c r="L956" s="32">
        <v>2.7756819259993701</v>
      </c>
      <c r="M956" s="30">
        <v>2.8791383839998099</v>
      </c>
      <c r="N956" s="32">
        <v>3.1281377069990399</v>
      </c>
      <c r="O956" s="30">
        <v>3.2274054680001401</v>
      </c>
      <c r="P956" s="32">
        <v>3.5055008319995902</v>
      </c>
      <c r="Q956" s="30">
        <v>3.59941317599987</v>
      </c>
      <c r="R956" s="32"/>
      <c r="S956" s="30"/>
      <c r="T956" s="32"/>
      <c r="U956" s="30"/>
      <c r="V956" s="32"/>
      <c r="W956" s="30"/>
      <c r="X956" s="32"/>
      <c r="Y956" s="30"/>
      <c r="Z956" s="32"/>
      <c r="AA956" s="30"/>
      <c r="AB956" s="32"/>
      <c r="AC956" s="30"/>
      <c r="AD956" s="36">
        <f t="shared" si="244"/>
        <v>2.951239582000198</v>
      </c>
      <c r="AE956" s="44">
        <f t="shared" si="232"/>
        <v>0.59963375000006192</v>
      </c>
      <c r="AF956" s="44">
        <f t="shared" si="233"/>
        <v>0.39263312500043002</v>
      </c>
      <c r="AG956" s="44">
        <f t="shared" si="234"/>
        <v>0.20087953099936984</v>
      </c>
      <c r="AH956" s="44">
        <f t="shared" si="235"/>
        <v>0.57778963500095015</v>
      </c>
      <c r="AI956" s="44">
        <f t="shared" si="236"/>
        <v>0.24899932299923</v>
      </c>
      <c r="AJ956" s="44">
        <f t="shared" si="245"/>
        <v>0.27809536399945012</v>
      </c>
      <c r="AK956" s="30"/>
      <c r="AL956" s="47">
        <f t="shared" si="238"/>
        <v>9.0570520000256005E-2</v>
      </c>
      <c r="AM956" s="47">
        <f t="shared" si="239"/>
        <v>7.5657343999410154E-2</v>
      </c>
      <c r="AN956" s="47">
        <f t="shared" si="240"/>
        <v>0.10178385399921996</v>
      </c>
      <c r="AO956" s="47">
        <f t="shared" si="241"/>
        <v>8.8560573000000087E-2</v>
      </c>
      <c r="AP956" s="47">
        <f t="shared" si="242"/>
        <v>0.10345645800043979</v>
      </c>
      <c r="AQ956" s="47">
        <f t="shared" si="243"/>
        <v>9.926776100110013E-2</v>
      </c>
      <c r="AR956" s="47">
        <f t="shared" si="246"/>
        <v>9.3912344000279813E-2</v>
      </c>
      <c r="AS956" s="30"/>
      <c r="AT956" s="32"/>
      <c r="AU956" s="30"/>
      <c r="AV956" s="32"/>
      <c r="AW956" s="30"/>
      <c r="AX956" s="32"/>
      <c r="AY956" s="30"/>
      <c r="AZ956" s="32"/>
      <c r="BA956" s="30"/>
      <c r="BB956" s="32"/>
      <c r="BC956" s="30"/>
      <c r="BD956" s="32"/>
      <c r="BE956" s="30"/>
    </row>
    <row r="957" spans="1:57" x14ac:dyDescent="0.25">
      <c r="A957" s="8" t="s">
        <v>50</v>
      </c>
      <c r="B957">
        <v>7</v>
      </c>
      <c r="C957">
        <v>200</v>
      </c>
      <c r="D957" s="33">
        <v>0.86756848899858596</v>
      </c>
      <c r="E957" s="31">
        <v>0.96644395799921701</v>
      </c>
      <c r="F957" s="33">
        <v>1.4732456769997899</v>
      </c>
      <c r="G957" s="31">
        <v>1.5906104159985199</v>
      </c>
      <c r="H957" s="33">
        <v>2.0117962489985</v>
      </c>
      <c r="I957" s="31">
        <v>2.10522499899889</v>
      </c>
      <c r="J957" s="33">
        <v>2.3018945819985599</v>
      </c>
      <c r="K957" s="31">
        <v>2.3789572389996398</v>
      </c>
      <c r="L957" s="33">
        <v>3.0372297909998398</v>
      </c>
      <c r="M957" s="31">
        <v>3.1459663529985802</v>
      </c>
      <c r="N957" s="33">
        <v>3.4226246339985602</v>
      </c>
      <c r="O957" s="31">
        <v>3.5258898949996298</v>
      </c>
      <c r="P957" s="33">
        <v>3.7990842689996498</v>
      </c>
      <c r="Q957" s="31">
        <v>3.8788697899999498</v>
      </c>
      <c r="R957" s="33"/>
      <c r="S957" s="31"/>
      <c r="T957" s="33"/>
      <c r="U957" s="31"/>
      <c r="V957" s="33"/>
      <c r="W957" s="31"/>
      <c r="X957" s="33"/>
      <c r="Y957" s="31"/>
      <c r="Z957" s="33"/>
      <c r="AA957" s="31"/>
      <c r="AB957" s="33"/>
      <c r="AC957" s="31"/>
      <c r="AD957" s="36">
        <f t="shared" si="244"/>
        <v>3.0113013010013638</v>
      </c>
      <c r="AE957" s="44">
        <f t="shared" si="232"/>
        <v>0.50680171900057291</v>
      </c>
      <c r="AF957" s="44">
        <f t="shared" si="233"/>
        <v>0.42118583299998003</v>
      </c>
      <c r="AG957" s="44">
        <f t="shared" si="234"/>
        <v>0.19666958299966986</v>
      </c>
      <c r="AH957" s="44">
        <f t="shared" si="235"/>
        <v>0.65827255200019996</v>
      </c>
      <c r="AI957" s="44">
        <f t="shared" si="236"/>
        <v>0.27665828099998002</v>
      </c>
      <c r="AJ957" s="44">
        <f t="shared" si="245"/>
        <v>0.27319437400002</v>
      </c>
      <c r="AK957" s="31"/>
      <c r="AL957" s="47">
        <f t="shared" si="238"/>
        <v>9.8875469000631044E-2</v>
      </c>
      <c r="AM957" s="47">
        <f t="shared" si="239"/>
        <v>0.11736473899873001</v>
      </c>
      <c r="AN957" s="47">
        <f t="shared" si="240"/>
        <v>9.3428750000390082E-2</v>
      </c>
      <c r="AO957" s="47">
        <f t="shared" si="241"/>
        <v>7.7062657001079948E-2</v>
      </c>
      <c r="AP957" s="47">
        <f t="shared" si="242"/>
        <v>0.10873656199874038</v>
      </c>
      <c r="AQ957" s="47">
        <f t="shared" si="243"/>
        <v>0.10326526100106959</v>
      </c>
      <c r="AR957" s="47">
        <f t="shared" si="246"/>
        <v>7.9785521000300008E-2</v>
      </c>
      <c r="AS957" s="31"/>
      <c r="AT957" s="33"/>
      <c r="AU957" s="31"/>
      <c r="AV957" s="33"/>
      <c r="AW957" s="31"/>
      <c r="AX957" s="33"/>
      <c r="AY957" s="31"/>
      <c r="AZ957" s="33"/>
      <c r="BA957" s="31"/>
      <c r="BB957" s="33"/>
      <c r="BC957" s="31"/>
      <c r="BD957" s="33"/>
      <c r="BE957" s="31"/>
    </row>
    <row r="958" spans="1:57" x14ac:dyDescent="0.25">
      <c r="A958" s="8" t="s">
        <v>50</v>
      </c>
      <c r="B958">
        <v>7</v>
      </c>
      <c r="C958">
        <v>201</v>
      </c>
      <c r="D958" s="32">
        <v>0.57262776000061399</v>
      </c>
      <c r="E958" s="30">
        <v>0.64877973900001895</v>
      </c>
      <c r="F958" s="32">
        <v>1.20707734300049</v>
      </c>
      <c r="G958" s="30">
        <v>1.3039851560006299</v>
      </c>
      <c r="H958" s="32">
        <v>1.6640920310000999</v>
      </c>
      <c r="I958" s="30">
        <v>1.7778089060011499</v>
      </c>
      <c r="J958" s="32">
        <v>1.9399445300005</v>
      </c>
      <c r="K958" s="30">
        <v>2.0251803640003301</v>
      </c>
      <c r="L958" s="32">
        <v>2.7689453640014099</v>
      </c>
      <c r="M958" s="30">
        <v>2.8864479160001699</v>
      </c>
      <c r="N958" s="32">
        <v>3.1331238530001402</v>
      </c>
      <c r="O958" s="30">
        <v>3.2452876030001701</v>
      </c>
      <c r="P958" s="32">
        <v>3.4712734360000401</v>
      </c>
      <c r="Q958" s="30">
        <v>3.5640645300009002</v>
      </c>
      <c r="R958" s="32"/>
      <c r="S958" s="30"/>
      <c r="T958" s="32"/>
      <c r="U958" s="30"/>
      <c r="V958" s="32"/>
      <c r="W958" s="30"/>
      <c r="X958" s="32"/>
      <c r="Y958" s="30"/>
      <c r="Z958" s="32"/>
      <c r="AA958" s="30"/>
      <c r="AB958" s="32"/>
      <c r="AC958" s="30"/>
      <c r="AD958" s="36">
        <f t="shared" si="244"/>
        <v>2.991436770000286</v>
      </c>
      <c r="AE958" s="44">
        <f t="shared" si="232"/>
        <v>0.55829760400047101</v>
      </c>
      <c r="AF958" s="44">
        <f t="shared" si="233"/>
        <v>0.36010687499947003</v>
      </c>
      <c r="AG958" s="44">
        <f t="shared" si="234"/>
        <v>0.16213562399935011</v>
      </c>
      <c r="AH958" s="44">
        <f t="shared" si="235"/>
        <v>0.74376500000107981</v>
      </c>
      <c r="AI958" s="44">
        <f t="shared" si="236"/>
        <v>0.24667593699997026</v>
      </c>
      <c r="AJ958" s="44">
        <f t="shared" si="245"/>
        <v>0.22598583299987007</v>
      </c>
      <c r="AK958" s="30"/>
      <c r="AL958" s="47">
        <f t="shared" si="238"/>
        <v>7.6151978999404957E-2</v>
      </c>
      <c r="AM958" s="47">
        <f t="shared" si="239"/>
        <v>9.6907813000139953E-2</v>
      </c>
      <c r="AN958" s="47">
        <f t="shared" si="240"/>
        <v>0.11371687500104999</v>
      </c>
      <c r="AO958" s="47">
        <f t="shared" si="241"/>
        <v>8.5235833999830035E-2</v>
      </c>
      <c r="AP958" s="47">
        <f t="shared" si="242"/>
        <v>0.11750255199876003</v>
      </c>
      <c r="AQ958" s="47">
        <f t="shared" si="243"/>
        <v>0.11216375000002987</v>
      </c>
      <c r="AR958" s="47">
        <f t="shared" si="246"/>
        <v>9.2791094000860053E-2</v>
      </c>
      <c r="AS958" s="30"/>
      <c r="AT958" s="32"/>
      <c r="AU958" s="30"/>
      <c r="AV958" s="32"/>
      <c r="AW958" s="30"/>
      <c r="AX958" s="32"/>
      <c r="AY958" s="30"/>
      <c r="AZ958" s="32"/>
      <c r="BA958" s="30"/>
      <c r="BB958" s="32"/>
      <c r="BC958" s="30"/>
      <c r="BD958" s="32"/>
      <c r="BE958" s="30"/>
    </row>
    <row r="959" spans="1:57" x14ac:dyDescent="0.25">
      <c r="A959" s="8" t="s">
        <v>50</v>
      </c>
      <c r="B959">
        <v>7</v>
      </c>
      <c r="C959">
        <v>202</v>
      </c>
      <c r="D959" s="33">
        <v>0.61841296900092801</v>
      </c>
      <c r="E959" s="31">
        <v>0.73109250000015802</v>
      </c>
      <c r="F959" s="33">
        <v>1.21136260400089</v>
      </c>
      <c r="G959" s="31">
        <v>1.32468984399929</v>
      </c>
      <c r="H959" s="33">
        <v>1.7159431769996401</v>
      </c>
      <c r="I959" s="31">
        <v>1.8107826039995401</v>
      </c>
      <c r="J959" s="33">
        <v>1.9834194790000701</v>
      </c>
      <c r="K959" s="31">
        <v>2.0909005730009</v>
      </c>
      <c r="L959" s="33">
        <v>2.80409364499973</v>
      </c>
      <c r="M959" s="31">
        <v>2.9432003120000401</v>
      </c>
      <c r="N959" s="33">
        <v>3.1856166659999801</v>
      </c>
      <c r="O959" s="31">
        <v>3.2984186449994</v>
      </c>
      <c r="P959" s="33">
        <v>3.5445858319999299</v>
      </c>
      <c r="Q959" s="31">
        <v>3.6308330200008601</v>
      </c>
      <c r="R959" s="33"/>
      <c r="S959" s="31"/>
      <c r="T959" s="33"/>
      <c r="U959" s="31"/>
      <c r="V959" s="33"/>
      <c r="W959" s="31"/>
      <c r="X959" s="33"/>
      <c r="Y959" s="31"/>
      <c r="Z959" s="33"/>
      <c r="AA959" s="31"/>
      <c r="AB959" s="33"/>
      <c r="AC959" s="31"/>
      <c r="AD959" s="36">
        <f t="shared" si="244"/>
        <v>3.0124200509999319</v>
      </c>
      <c r="AE959" s="44">
        <f t="shared" si="232"/>
        <v>0.480270104000732</v>
      </c>
      <c r="AF959" s="44">
        <f t="shared" si="233"/>
        <v>0.39125333300035003</v>
      </c>
      <c r="AG959" s="44">
        <f t="shared" si="234"/>
        <v>0.17263687500053004</v>
      </c>
      <c r="AH959" s="44">
        <f t="shared" si="235"/>
        <v>0.71319307199882997</v>
      </c>
      <c r="AI959" s="44">
        <f t="shared" si="236"/>
        <v>0.24241635399993999</v>
      </c>
      <c r="AJ959" s="44">
        <f t="shared" si="245"/>
        <v>0.24616718700052997</v>
      </c>
      <c r="AK959" s="31"/>
      <c r="AL959" s="47">
        <f t="shared" si="238"/>
        <v>0.11267953099923</v>
      </c>
      <c r="AM959" s="47">
        <f t="shared" si="239"/>
        <v>0.1133272399984</v>
      </c>
      <c r="AN959" s="47">
        <f t="shared" si="240"/>
        <v>9.4839426999900001E-2</v>
      </c>
      <c r="AO959" s="47">
        <f t="shared" si="241"/>
        <v>0.10748109400082995</v>
      </c>
      <c r="AP959" s="47">
        <f t="shared" si="242"/>
        <v>0.13910666700031005</v>
      </c>
      <c r="AQ959" s="47">
        <f t="shared" si="243"/>
        <v>0.11280197899941991</v>
      </c>
      <c r="AR959" s="47">
        <f t="shared" si="246"/>
        <v>8.624718800093012E-2</v>
      </c>
      <c r="AS959" s="31"/>
      <c r="AT959" s="33"/>
      <c r="AU959" s="31"/>
      <c r="AV959" s="33"/>
      <c r="AW959" s="31"/>
      <c r="AX959" s="33"/>
      <c r="AY959" s="31"/>
      <c r="AZ959" s="33"/>
      <c r="BA959" s="31"/>
      <c r="BB959" s="33"/>
      <c r="BC959" s="31"/>
      <c r="BD959" s="33"/>
      <c r="BE959" s="31"/>
    </row>
    <row r="960" spans="1:57" x14ac:dyDescent="0.25">
      <c r="A960" s="8" t="s">
        <v>50</v>
      </c>
      <c r="B960">
        <v>7</v>
      </c>
      <c r="C960">
        <v>203</v>
      </c>
      <c r="D960" s="32">
        <v>0.85927312499916297</v>
      </c>
      <c r="E960" s="30">
        <v>0.95654494699920101</v>
      </c>
      <c r="F960" s="32">
        <v>1.4399010409997499</v>
      </c>
      <c r="G960" s="30">
        <v>1.54905140599839</v>
      </c>
      <c r="H960" s="32">
        <v>1.96867213499899</v>
      </c>
      <c r="I960" s="30">
        <v>2.0817818739997098</v>
      </c>
      <c r="J960" s="32">
        <v>2.30770374899839</v>
      </c>
      <c r="K960" s="30">
        <v>2.3857669259996301</v>
      </c>
      <c r="L960" s="32">
        <v>3.2190215089995</v>
      </c>
      <c r="M960" s="30">
        <v>3.32874682199872</v>
      </c>
      <c r="N960" s="32">
        <v>3.6318063529997699</v>
      </c>
      <c r="O960" s="30">
        <v>3.7277597899992498</v>
      </c>
      <c r="P960" s="32">
        <v>3.9723197899984299</v>
      </c>
      <c r="Q960" s="30">
        <v>4.0597431749993103</v>
      </c>
      <c r="R960" s="32"/>
      <c r="S960" s="30"/>
      <c r="T960" s="32"/>
      <c r="U960" s="30"/>
      <c r="V960" s="32"/>
      <c r="W960" s="30"/>
      <c r="X960" s="32"/>
      <c r="Y960" s="30"/>
      <c r="Z960" s="32"/>
      <c r="AA960" s="30"/>
      <c r="AB960" s="32"/>
      <c r="AC960" s="30"/>
      <c r="AD960" s="36">
        <f t="shared" si="244"/>
        <v>3.2004700500001473</v>
      </c>
      <c r="AE960" s="44">
        <f t="shared" si="232"/>
        <v>0.48335609400054891</v>
      </c>
      <c r="AF960" s="44">
        <f t="shared" si="233"/>
        <v>0.41962072900059999</v>
      </c>
      <c r="AG960" s="44">
        <f t="shared" si="234"/>
        <v>0.22592187499868022</v>
      </c>
      <c r="AH960" s="44">
        <f t="shared" si="235"/>
        <v>0.83325458299986987</v>
      </c>
      <c r="AI960" s="44">
        <f t="shared" si="236"/>
        <v>0.30305953100104999</v>
      </c>
      <c r="AJ960" s="44">
        <f t="shared" si="245"/>
        <v>0.2445599999991801</v>
      </c>
      <c r="AK960" s="30"/>
      <c r="AL960" s="47">
        <f t="shared" si="238"/>
        <v>9.7271822000038033E-2</v>
      </c>
      <c r="AM960" s="47">
        <f t="shared" si="239"/>
        <v>0.10915036499864006</v>
      </c>
      <c r="AN960" s="47">
        <f t="shared" si="240"/>
        <v>0.11310973900071986</v>
      </c>
      <c r="AO960" s="47">
        <f t="shared" si="241"/>
        <v>7.8063177001240103E-2</v>
      </c>
      <c r="AP960" s="47">
        <f t="shared" si="242"/>
        <v>0.10972531299921995</v>
      </c>
      <c r="AQ960" s="47">
        <f t="shared" si="243"/>
        <v>9.5953436999479891E-2</v>
      </c>
      <c r="AR960" s="47">
        <f t="shared" si="246"/>
        <v>8.7423385000880316E-2</v>
      </c>
      <c r="AS960" s="30"/>
      <c r="AT960" s="32"/>
      <c r="AU960" s="30"/>
      <c r="AV960" s="32"/>
      <c r="AW960" s="30"/>
      <c r="AX960" s="32"/>
      <c r="AY960" s="30"/>
      <c r="AZ960" s="32"/>
      <c r="BA960" s="30"/>
      <c r="BB960" s="32"/>
      <c r="BC960" s="30"/>
      <c r="BD960" s="32"/>
      <c r="BE960" s="30"/>
    </row>
    <row r="961" spans="1:57" x14ac:dyDescent="0.25">
      <c r="A961" s="8" t="s">
        <v>50</v>
      </c>
      <c r="B961">
        <v>7</v>
      </c>
      <c r="C961">
        <v>204</v>
      </c>
      <c r="D961" s="33">
        <v>0.62462817699997597</v>
      </c>
      <c r="E961" s="31">
        <v>0.71448380199944905</v>
      </c>
      <c r="F961" s="33">
        <v>1.2914729690000899</v>
      </c>
      <c r="G961" s="31">
        <v>1.40195171899904</v>
      </c>
      <c r="H961" s="33">
        <v>1.82595546799893</v>
      </c>
      <c r="I961" s="31">
        <v>1.94170760399902</v>
      </c>
      <c r="J961" s="33">
        <v>2.1614536449997099</v>
      </c>
      <c r="K961" s="31">
        <v>2.2789212499992502</v>
      </c>
      <c r="L961" s="33">
        <v>3.16782109299856</v>
      </c>
      <c r="M961" s="31">
        <v>3.2563511449989102</v>
      </c>
      <c r="N961" s="33">
        <v>3.5853937489991901</v>
      </c>
      <c r="O961" s="31">
        <v>3.6887364049998701</v>
      </c>
      <c r="P961" s="33">
        <v>4.0500408839998201</v>
      </c>
      <c r="Q961" s="31">
        <v>4.1125514569994204</v>
      </c>
      <c r="R961" s="33"/>
      <c r="S961" s="31"/>
      <c r="T961" s="33"/>
      <c r="U961" s="31"/>
      <c r="V961" s="33"/>
      <c r="W961" s="31"/>
      <c r="X961" s="33"/>
      <c r="Y961" s="31"/>
      <c r="Z961" s="33"/>
      <c r="AA961" s="31"/>
      <c r="AB961" s="33"/>
      <c r="AC961" s="31"/>
      <c r="AD961" s="36">
        <f t="shared" si="244"/>
        <v>3.4879232799994444</v>
      </c>
      <c r="AE961" s="44">
        <f t="shared" si="232"/>
        <v>0.57698916700064085</v>
      </c>
      <c r="AF961" s="44">
        <f t="shared" si="233"/>
        <v>0.42400374899989002</v>
      </c>
      <c r="AG961" s="44">
        <f t="shared" si="234"/>
        <v>0.21974604100068995</v>
      </c>
      <c r="AH961" s="44">
        <f t="shared" si="235"/>
        <v>0.8888998429993098</v>
      </c>
      <c r="AI961" s="44">
        <f t="shared" si="236"/>
        <v>0.32904260400027985</v>
      </c>
      <c r="AJ961" s="44">
        <f t="shared" si="245"/>
        <v>0.36130447899995</v>
      </c>
      <c r="AK961" s="31"/>
      <c r="AL961" s="47">
        <f t="shared" si="238"/>
        <v>8.9855624999473083E-2</v>
      </c>
      <c r="AM961" s="47">
        <f t="shared" si="239"/>
        <v>0.11047874999895013</v>
      </c>
      <c r="AN961" s="47">
        <f t="shared" si="240"/>
        <v>0.11575213600008993</v>
      </c>
      <c r="AO961" s="47">
        <f t="shared" si="241"/>
        <v>0.11746760499954023</v>
      </c>
      <c r="AP961" s="47">
        <f t="shared" si="242"/>
        <v>8.8530052000350246E-2</v>
      </c>
      <c r="AQ961" s="47">
        <f t="shared" si="243"/>
        <v>0.10334265600068004</v>
      </c>
      <c r="AR961" s="47">
        <f t="shared" si="246"/>
        <v>6.2510572999600278E-2</v>
      </c>
      <c r="AS961" s="31"/>
      <c r="AT961" s="33"/>
      <c r="AU961" s="31"/>
      <c r="AV961" s="33"/>
      <c r="AW961" s="31"/>
      <c r="AX961" s="33"/>
      <c r="AY961" s="31"/>
      <c r="AZ961" s="33"/>
      <c r="BA961" s="31"/>
      <c r="BB961" s="33"/>
      <c r="BC961" s="31"/>
      <c r="BD961" s="33"/>
      <c r="BE961" s="31"/>
    </row>
    <row r="962" spans="1:57" x14ac:dyDescent="0.25">
      <c r="A962" s="8" t="s">
        <v>50</v>
      </c>
      <c r="B962">
        <v>7</v>
      </c>
      <c r="C962">
        <v>205</v>
      </c>
      <c r="D962" s="32">
        <v>1.1408523959999</v>
      </c>
      <c r="E962" s="30">
        <v>1.2215020309995399</v>
      </c>
      <c r="F962" s="32">
        <v>1.82045651000044</v>
      </c>
      <c r="G962" s="30">
        <v>1.8813032289999601</v>
      </c>
      <c r="H962" s="32">
        <v>2.28225968699916</v>
      </c>
      <c r="I962" s="30">
        <v>2.38364885299961</v>
      </c>
      <c r="J962" s="32">
        <v>2.6349606759995301</v>
      </c>
      <c r="K962" s="30">
        <v>2.69458572800067</v>
      </c>
      <c r="L962" s="32">
        <v>3.6431737490001899</v>
      </c>
      <c r="M962" s="30">
        <v>3.74517723799908</v>
      </c>
      <c r="N962" s="32">
        <v>4.0740005719999299</v>
      </c>
      <c r="O962" s="30">
        <v>4.1717860919998202</v>
      </c>
      <c r="P962" s="32">
        <v>4.4448593739998596</v>
      </c>
      <c r="Q962" s="30">
        <v>4.5458451029990101</v>
      </c>
      <c r="R962" s="32"/>
      <c r="S962" s="30"/>
      <c r="T962" s="32"/>
      <c r="U962" s="30"/>
      <c r="V962" s="32"/>
      <c r="W962" s="30"/>
      <c r="X962" s="32"/>
      <c r="Y962" s="30"/>
      <c r="Z962" s="32"/>
      <c r="AA962" s="30"/>
      <c r="AB962" s="32"/>
      <c r="AC962" s="30"/>
      <c r="AD962" s="36">
        <f t="shared" si="244"/>
        <v>3.4049927069991099</v>
      </c>
      <c r="AE962" s="44">
        <f t="shared" si="232"/>
        <v>0.59895447900090004</v>
      </c>
      <c r="AF962" s="44">
        <f t="shared" si="233"/>
        <v>0.40095645799919999</v>
      </c>
      <c r="AG962" s="44">
        <f t="shared" si="234"/>
        <v>0.25131182299992005</v>
      </c>
      <c r="AH962" s="44">
        <f t="shared" si="235"/>
        <v>0.94858802099951989</v>
      </c>
      <c r="AI962" s="44">
        <f t="shared" si="236"/>
        <v>0.32882333400084995</v>
      </c>
      <c r="AJ962" s="44">
        <f t="shared" si="245"/>
        <v>0.27307328200003944</v>
      </c>
      <c r="AK962" s="30"/>
      <c r="AL962" s="47">
        <f t="shared" si="238"/>
        <v>8.0649634999639952E-2</v>
      </c>
      <c r="AM962" s="47">
        <f t="shared" si="239"/>
        <v>6.08467189995201E-2</v>
      </c>
      <c r="AN962" s="47">
        <f t="shared" si="240"/>
        <v>0.10138916600045</v>
      </c>
      <c r="AO962" s="47">
        <f t="shared" si="241"/>
        <v>5.9625052001139878E-2</v>
      </c>
      <c r="AP962" s="47">
        <f t="shared" si="242"/>
        <v>0.10200348899889011</v>
      </c>
      <c r="AQ962" s="47">
        <f t="shared" si="243"/>
        <v>9.7785519999890269E-2</v>
      </c>
      <c r="AR962" s="47">
        <f t="shared" si="246"/>
        <v>0.10098572899915048</v>
      </c>
      <c r="AS962" s="30"/>
      <c r="AT962" s="32"/>
      <c r="AU962" s="30"/>
      <c r="AV962" s="32"/>
      <c r="AW962" s="30"/>
      <c r="AX962" s="32"/>
      <c r="AY962" s="30"/>
      <c r="AZ962" s="32"/>
      <c r="BA962" s="30"/>
      <c r="BB962" s="32"/>
      <c r="BC962" s="30"/>
      <c r="BD962" s="32"/>
      <c r="BE962" s="30"/>
    </row>
    <row r="963" spans="1:57" s="2" customFormat="1" x14ac:dyDescent="0.25">
      <c r="A963" s="10" t="s">
        <v>50</v>
      </c>
      <c r="B963" s="2">
        <v>7</v>
      </c>
      <c r="C963" s="2">
        <v>206</v>
      </c>
      <c r="D963" s="33">
        <v>3.9586238530009701</v>
      </c>
      <c r="E963" s="31">
        <v>4.0274746340001002</v>
      </c>
      <c r="F963" s="33">
        <v>4.5368546340014202</v>
      </c>
      <c r="G963" s="31">
        <v>4.6083580190006597</v>
      </c>
      <c r="H963" s="33">
        <v>4.9868688530004803</v>
      </c>
      <c r="I963" s="31">
        <v>5.0681716130002297</v>
      </c>
      <c r="J963" s="33">
        <v>5.3344860920005797</v>
      </c>
      <c r="K963" s="31">
        <v>5.3772168209998199</v>
      </c>
      <c r="L963" s="33">
        <v>6.1521716650004201</v>
      </c>
      <c r="M963" s="31">
        <v>6.2234924460008099</v>
      </c>
      <c r="N963" s="33">
        <v>6.5264911960002703</v>
      </c>
      <c r="O963" s="31">
        <v>6.6126559870008297</v>
      </c>
      <c r="P963" s="33">
        <v>6.9281207790008903</v>
      </c>
      <c r="Q963" s="31">
        <v>6.9980599980008202</v>
      </c>
      <c r="R963" s="33"/>
      <c r="S963" s="31"/>
      <c r="T963" s="33"/>
      <c r="U963" s="31"/>
      <c r="V963" s="33"/>
      <c r="W963" s="31"/>
      <c r="X963" s="33"/>
      <c r="Y963" s="31"/>
      <c r="Z963" s="33"/>
      <c r="AA963" s="31"/>
      <c r="AB963" s="33"/>
      <c r="AC963" s="31"/>
      <c r="AD963" s="36">
        <f t="shared" si="244"/>
        <v>3.0394361449998502</v>
      </c>
      <c r="AE963" s="44">
        <f t="shared" ref="AE963:AE1007" si="247">F963-E963</f>
        <v>0.50938000000132</v>
      </c>
      <c r="AF963" s="44">
        <f t="shared" ref="AF963:AF1007" si="248">H963-G963</f>
        <v>0.37851083399982066</v>
      </c>
      <c r="AG963" s="44">
        <f t="shared" ref="AG963:AG1007" si="249">J963-I963</f>
        <v>0.26631447900034999</v>
      </c>
      <c r="AH963" s="44">
        <f t="shared" ref="AH963:AH1007" si="250">L963-K963</f>
        <v>0.77495484400060022</v>
      </c>
      <c r="AI963" s="44">
        <f t="shared" ref="AI963:AI1007" si="251">N963-M963</f>
        <v>0.30299874999946041</v>
      </c>
      <c r="AJ963" s="44">
        <f t="shared" si="245"/>
        <v>0.31546479200006061</v>
      </c>
      <c r="AK963" s="31"/>
      <c r="AL963" s="47">
        <f t="shared" si="238"/>
        <v>6.8850780999130112E-2</v>
      </c>
      <c r="AM963" s="47">
        <f t="shared" si="239"/>
        <v>7.1503384999239472E-2</v>
      </c>
      <c r="AN963" s="47">
        <f t="shared" si="240"/>
        <v>8.1302759999749341E-2</v>
      </c>
      <c r="AO963" s="47">
        <f t="shared" si="241"/>
        <v>4.2730728999240242E-2</v>
      </c>
      <c r="AP963" s="47">
        <f t="shared" si="242"/>
        <v>7.1320781000389744E-2</v>
      </c>
      <c r="AQ963" s="47">
        <f t="shared" si="243"/>
        <v>8.6164791000559404E-2</v>
      </c>
      <c r="AR963" s="47">
        <f t="shared" si="246"/>
        <v>6.9939218999929942E-2</v>
      </c>
      <c r="AS963" s="31"/>
      <c r="AT963" s="33"/>
      <c r="AU963" s="31"/>
      <c r="AV963" s="33"/>
      <c r="AW963" s="31"/>
      <c r="AX963" s="33"/>
      <c r="AY963" s="31"/>
      <c r="AZ963" s="33"/>
      <c r="BA963" s="31"/>
      <c r="BB963" s="33"/>
      <c r="BC963" s="31"/>
      <c r="BD963" s="33"/>
      <c r="BE963" s="31"/>
    </row>
    <row r="964" spans="1:57" s="2" customFormat="1" x14ac:dyDescent="0.25">
      <c r="A964" s="10" t="s">
        <v>50</v>
      </c>
      <c r="B964" s="2">
        <v>7</v>
      </c>
      <c r="C964" s="2">
        <v>207</v>
      </c>
      <c r="D964" s="32">
        <v>0.64596453100057205</v>
      </c>
      <c r="E964" s="30">
        <v>0.71769026000038105</v>
      </c>
      <c r="F964" s="32">
        <v>1.19774572900132</v>
      </c>
      <c r="G964" s="30">
        <v>1.21976401000029</v>
      </c>
      <c r="H964" s="32">
        <v>1.5509795830002899</v>
      </c>
      <c r="I964" s="30">
        <v>1.6445813540012699</v>
      </c>
      <c r="J964" s="32">
        <v>1.83703947899994</v>
      </c>
      <c r="K964" s="30">
        <v>1.8902409890015399</v>
      </c>
      <c r="L964" s="32">
        <v>2.3392611449999001</v>
      </c>
      <c r="M964" s="30">
        <v>2.4076985410010798</v>
      </c>
      <c r="N964" s="32">
        <v>2.6886495819999201</v>
      </c>
      <c r="O964" s="30">
        <v>2.7655312490005599</v>
      </c>
      <c r="P964" s="32">
        <v>3.0679664050003299</v>
      </c>
      <c r="Q964" s="30">
        <v>3.1337940610010202</v>
      </c>
      <c r="R964" s="32"/>
      <c r="S964" s="30"/>
      <c r="T964" s="32"/>
      <c r="U964" s="30"/>
      <c r="V964" s="32"/>
      <c r="W964" s="30"/>
      <c r="X964" s="32"/>
      <c r="Y964" s="30"/>
      <c r="Z964" s="32"/>
      <c r="AA964" s="30"/>
      <c r="AB964" s="32"/>
      <c r="AC964" s="30"/>
      <c r="AD964" s="36">
        <f t="shared" si="244"/>
        <v>2.487829530000448</v>
      </c>
      <c r="AE964" s="44">
        <f t="shared" si="247"/>
        <v>0.48005546900093898</v>
      </c>
      <c r="AF964" s="44">
        <f t="shared" si="248"/>
        <v>0.33121557299999993</v>
      </c>
      <c r="AG964" s="44">
        <f t="shared" si="249"/>
        <v>0.1924581249986701</v>
      </c>
      <c r="AH964" s="44">
        <f t="shared" si="250"/>
        <v>0.4490201559983602</v>
      </c>
      <c r="AI964" s="44">
        <f t="shared" si="251"/>
        <v>0.28095104099884027</v>
      </c>
      <c r="AJ964" s="44">
        <f t="shared" si="245"/>
        <v>0.30243515599977</v>
      </c>
      <c r="AK964" s="30"/>
      <c r="AL964" s="47">
        <f t="shared" si="238"/>
        <v>7.1725728999809002E-2</v>
      </c>
      <c r="AM964" s="47">
        <f t="shared" si="239"/>
        <v>2.2018280998969963E-2</v>
      </c>
      <c r="AN964" s="47">
        <f t="shared" si="240"/>
        <v>9.3601771000979994E-2</v>
      </c>
      <c r="AO964" s="47">
        <f t="shared" si="241"/>
        <v>5.3201510001599894E-2</v>
      </c>
      <c r="AP964" s="47">
        <f t="shared" si="242"/>
        <v>6.8437396001179707E-2</v>
      </c>
      <c r="AQ964" s="47">
        <f t="shared" si="243"/>
        <v>7.6881667000639808E-2</v>
      </c>
      <c r="AR964" s="47">
        <f t="shared" si="246"/>
        <v>6.5827656000690293E-2</v>
      </c>
      <c r="AS964" s="30"/>
      <c r="AT964" s="32"/>
      <c r="AU964" s="30"/>
      <c r="AV964" s="32"/>
      <c r="AW964" s="30"/>
      <c r="AX964" s="32"/>
      <c r="AY964" s="30"/>
      <c r="AZ964" s="32"/>
      <c r="BA964" s="30"/>
      <c r="BB964" s="32"/>
      <c r="BC964" s="30"/>
      <c r="BD964" s="32"/>
      <c r="BE964" s="30"/>
    </row>
    <row r="965" spans="1:57" s="2" customFormat="1" x14ac:dyDescent="0.25">
      <c r="A965" s="10" t="s">
        <v>50</v>
      </c>
      <c r="B965" s="2">
        <v>7</v>
      </c>
      <c r="C965" s="2">
        <v>208</v>
      </c>
      <c r="D965" s="33">
        <v>0.46519562500179701</v>
      </c>
      <c r="E965" s="31">
        <v>0.51338552000015603</v>
      </c>
      <c r="F965" s="33">
        <v>0.99220927000169401</v>
      </c>
      <c r="G965" s="31">
        <v>1.07853463500032</v>
      </c>
      <c r="H965" s="33">
        <v>1.4101001030012399</v>
      </c>
      <c r="I965" s="31">
        <v>1.4933789580009</v>
      </c>
      <c r="J965" s="33">
        <v>1.76718135300143</v>
      </c>
      <c r="K965" s="31">
        <v>1.81296317600026</v>
      </c>
      <c r="L965" s="33">
        <v>2.6423249470008101</v>
      </c>
      <c r="M965" s="31">
        <v>2.7183564570004801</v>
      </c>
      <c r="N965" s="33">
        <v>3.0803259880012699</v>
      </c>
      <c r="O965" s="31">
        <v>3.13605687400013</v>
      </c>
      <c r="P965" s="33">
        <v>3.5063525510013198</v>
      </c>
      <c r="Q965" s="31">
        <v>3.5675388010004099</v>
      </c>
      <c r="R965" s="33"/>
      <c r="S965" s="31"/>
      <c r="T965" s="33"/>
      <c r="U965" s="31"/>
      <c r="V965" s="33"/>
      <c r="W965" s="31"/>
      <c r="X965" s="33"/>
      <c r="Y965" s="31"/>
      <c r="Z965" s="33"/>
      <c r="AA965" s="31"/>
      <c r="AB965" s="33"/>
      <c r="AC965" s="31"/>
      <c r="AD965" s="36">
        <f t="shared" si="244"/>
        <v>3.1023431759986129</v>
      </c>
      <c r="AE965" s="44">
        <f t="shared" si="247"/>
        <v>0.47882375000153798</v>
      </c>
      <c r="AF965" s="44">
        <f t="shared" si="248"/>
        <v>0.33156546800091991</v>
      </c>
      <c r="AG965" s="44">
        <f t="shared" si="249"/>
        <v>0.27380239500052994</v>
      </c>
      <c r="AH965" s="44">
        <f t="shared" si="250"/>
        <v>0.82936177100055009</v>
      </c>
      <c r="AI965" s="44">
        <f t="shared" si="251"/>
        <v>0.36196953100078977</v>
      </c>
      <c r="AJ965" s="44">
        <f t="shared" si="245"/>
        <v>0.37029567700118982</v>
      </c>
      <c r="AK965" s="31"/>
      <c r="AL965" s="47">
        <f t="shared" si="238"/>
        <v>4.8189894998359017E-2</v>
      </c>
      <c r="AM965" s="47">
        <f t="shared" si="239"/>
        <v>8.6325364998625975E-2</v>
      </c>
      <c r="AN965" s="47">
        <f t="shared" si="240"/>
        <v>8.3278854999660146E-2</v>
      </c>
      <c r="AO965" s="47">
        <f t="shared" si="241"/>
        <v>4.5781822998830046E-2</v>
      </c>
      <c r="AP965" s="47">
        <f t="shared" si="242"/>
        <v>7.6031509999670011E-2</v>
      </c>
      <c r="AQ965" s="47">
        <f t="shared" si="243"/>
        <v>5.5730885998860114E-2</v>
      </c>
      <c r="AR965" s="47">
        <f t="shared" si="246"/>
        <v>6.1186249999090059E-2</v>
      </c>
      <c r="AS965" s="31"/>
      <c r="AT965" s="33"/>
      <c r="AU965" s="31"/>
      <c r="AV965" s="33"/>
      <c r="AW965" s="31"/>
      <c r="AX965" s="33"/>
      <c r="AY965" s="31"/>
      <c r="AZ965" s="33"/>
      <c r="BA965" s="31"/>
      <c r="BB965" s="33"/>
      <c r="BC965" s="31"/>
      <c r="BD965" s="33"/>
      <c r="BE965" s="31"/>
    </row>
    <row r="966" spans="1:57" s="2" customFormat="1" x14ac:dyDescent="0.25">
      <c r="A966" s="10" t="s">
        <v>50</v>
      </c>
      <c r="B966" s="2">
        <v>7</v>
      </c>
      <c r="C966" s="2">
        <v>209</v>
      </c>
      <c r="D966" s="32">
        <v>0.96204442700036397</v>
      </c>
      <c r="E966" s="30">
        <v>1.03925302000061</v>
      </c>
      <c r="F966" s="32">
        <v>1.5444160930001001</v>
      </c>
      <c r="G966" s="30">
        <v>1.6176792700007301</v>
      </c>
      <c r="H966" s="32">
        <v>1.9597546870008899</v>
      </c>
      <c r="I966" s="30">
        <v>2.0474603120001098</v>
      </c>
      <c r="J966" s="32">
        <v>2.2900794779998201</v>
      </c>
      <c r="K966" s="30">
        <v>2.3700148429998</v>
      </c>
      <c r="L966" s="32">
        <v>3.1094955720000099</v>
      </c>
      <c r="M966" s="30">
        <v>3.1707972900003298</v>
      </c>
      <c r="N966" s="32">
        <v>3.47576338399994</v>
      </c>
      <c r="O966" s="30">
        <v>3.5680668210006798</v>
      </c>
      <c r="P966" s="32">
        <v>3.8719405190004101</v>
      </c>
      <c r="Q966" s="30">
        <v>3.92780354000024</v>
      </c>
      <c r="R966" s="32"/>
      <c r="S966" s="30"/>
      <c r="T966" s="32"/>
      <c r="U966" s="30"/>
      <c r="V966" s="32"/>
      <c r="W966" s="30"/>
      <c r="X966" s="32"/>
      <c r="Y966" s="30"/>
      <c r="Z966" s="32"/>
      <c r="AA966" s="30"/>
      <c r="AB966" s="32"/>
      <c r="AC966" s="30"/>
      <c r="AD966" s="36">
        <f t="shared" si="244"/>
        <v>2.9657591129998759</v>
      </c>
      <c r="AE966" s="44">
        <f t="shared" si="247"/>
        <v>0.50516307299949004</v>
      </c>
      <c r="AF966" s="44">
        <f t="shared" si="248"/>
        <v>0.34207541700015986</v>
      </c>
      <c r="AG966" s="44">
        <f t="shared" si="249"/>
        <v>0.24261916599971034</v>
      </c>
      <c r="AH966" s="44">
        <f t="shared" si="250"/>
        <v>0.73948072900020989</v>
      </c>
      <c r="AI966" s="44">
        <f t="shared" si="251"/>
        <v>0.30496609399961017</v>
      </c>
      <c r="AJ966" s="44">
        <f t="shared" si="245"/>
        <v>0.3038736979997303</v>
      </c>
      <c r="AK966" s="30"/>
      <c r="AL966" s="47">
        <f t="shared" si="238"/>
        <v>7.7208593000246073E-2</v>
      </c>
      <c r="AM966" s="47">
        <f t="shared" si="239"/>
        <v>7.3263177000630009E-2</v>
      </c>
      <c r="AN966" s="47">
        <f t="shared" si="240"/>
        <v>8.7705624999219856E-2</v>
      </c>
      <c r="AO966" s="47">
        <f t="shared" si="241"/>
        <v>7.9935364999979885E-2</v>
      </c>
      <c r="AP966" s="47">
        <f t="shared" si="242"/>
        <v>6.1301718000319916E-2</v>
      </c>
      <c r="AQ966" s="47">
        <f t="shared" si="243"/>
        <v>9.2303437000739841E-2</v>
      </c>
      <c r="AR966" s="47">
        <f t="shared" si="246"/>
        <v>5.5863020999829871E-2</v>
      </c>
      <c r="AS966" s="30"/>
      <c r="AT966" s="32"/>
      <c r="AU966" s="30"/>
      <c r="AV966" s="32"/>
      <c r="AW966" s="30"/>
      <c r="AX966" s="32"/>
      <c r="AY966" s="30"/>
      <c r="AZ966" s="32"/>
      <c r="BA966" s="30"/>
      <c r="BB966" s="32"/>
      <c r="BC966" s="30"/>
      <c r="BD966" s="32"/>
      <c r="BE966" s="30"/>
    </row>
    <row r="967" spans="1:57" s="2" customFormat="1" x14ac:dyDescent="0.25">
      <c r="A967" s="10" t="s">
        <v>50</v>
      </c>
      <c r="B967" s="2">
        <v>7</v>
      </c>
      <c r="C967" s="2">
        <v>210</v>
      </c>
      <c r="D967" s="33">
        <v>0.58588687499832304</v>
      </c>
      <c r="E967" s="31">
        <v>0.66671661399959703</v>
      </c>
      <c r="F967" s="33">
        <v>1.2575460409989301</v>
      </c>
      <c r="G967" s="31">
        <v>1.3471553119998101</v>
      </c>
      <c r="H967" s="33">
        <v>1.6280009369984301</v>
      </c>
      <c r="I967" s="31">
        <v>1.7065080719985399</v>
      </c>
      <c r="J967" s="33">
        <v>1.9337854679997599</v>
      </c>
      <c r="K967" s="31">
        <v>1.9840428119987299</v>
      </c>
      <c r="L967" s="33">
        <v>2.8395201029998098</v>
      </c>
      <c r="M967" s="31">
        <v>2.9281445299984599</v>
      </c>
      <c r="N967" s="33">
        <v>3.1988479149986202</v>
      </c>
      <c r="O967" s="31">
        <v>3.2964036959983698</v>
      </c>
      <c r="P967" s="33">
        <v>3.6259554149983102</v>
      </c>
      <c r="Q967" s="31">
        <v>3.6783338529985401</v>
      </c>
      <c r="R967" s="33"/>
      <c r="S967" s="31"/>
      <c r="T967" s="33"/>
      <c r="U967" s="31"/>
      <c r="V967" s="33"/>
      <c r="W967" s="31"/>
      <c r="X967" s="33"/>
      <c r="Y967" s="31"/>
      <c r="Z967" s="33"/>
      <c r="AA967" s="31"/>
      <c r="AB967" s="33"/>
      <c r="AC967" s="31"/>
      <c r="AD967" s="36">
        <f t="shared" si="244"/>
        <v>3.0924469780002171</v>
      </c>
      <c r="AE967" s="44">
        <f t="shared" si="247"/>
        <v>0.59082942699933305</v>
      </c>
      <c r="AF967" s="44">
        <f t="shared" si="248"/>
        <v>0.28084562499861998</v>
      </c>
      <c r="AG967" s="44">
        <f t="shared" si="249"/>
        <v>0.22727739600121999</v>
      </c>
      <c r="AH967" s="44">
        <f t="shared" si="250"/>
        <v>0.85547729100107994</v>
      </c>
      <c r="AI967" s="44">
        <f t="shared" si="251"/>
        <v>0.27070338500016033</v>
      </c>
      <c r="AJ967" s="44">
        <f t="shared" si="245"/>
        <v>0.3295517189999404</v>
      </c>
      <c r="AK967" s="31"/>
      <c r="AL967" s="47">
        <f t="shared" si="238"/>
        <v>8.0829739001273992E-2</v>
      </c>
      <c r="AM967" s="47">
        <f t="shared" si="239"/>
        <v>8.9609271000880009E-2</v>
      </c>
      <c r="AN967" s="47">
        <f t="shared" si="240"/>
        <v>7.8507135000109862E-2</v>
      </c>
      <c r="AO967" s="47">
        <f t="shared" si="241"/>
        <v>5.0257343998969972E-2</v>
      </c>
      <c r="AP967" s="47">
        <f t="shared" si="242"/>
        <v>8.862442699865003E-2</v>
      </c>
      <c r="AQ967" s="47">
        <f t="shared" si="243"/>
        <v>9.7555780999749597E-2</v>
      </c>
      <c r="AR967" s="47">
        <f t="shared" si="246"/>
        <v>5.2378438000229899E-2</v>
      </c>
      <c r="AS967" s="31"/>
      <c r="AT967" s="33"/>
      <c r="AU967" s="31"/>
      <c r="AV967" s="33"/>
      <c r="AW967" s="31"/>
      <c r="AX967" s="33"/>
      <c r="AY967" s="31"/>
      <c r="AZ967" s="33"/>
      <c r="BA967" s="31"/>
      <c r="BB967" s="33"/>
      <c r="BC967" s="31"/>
      <c r="BD967" s="33"/>
      <c r="BE967" s="31"/>
    </row>
    <row r="968" spans="1:57" s="2" customFormat="1" x14ac:dyDescent="0.25">
      <c r="A968" s="10" t="s">
        <v>50</v>
      </c>
      <c r="B968" s="2">
        <v>7</v>
      </c>
      <c r="C968" s="2">
        <v>211</v>
      </c>
      <c r="D968" s="32">
        <v>4.4410437480000802</v>
      </c>
      <c r="E968" s="30">
        <v>4.5031868210007797</v>
      </c>
      <c r="F968" s="32">
        <v>4.9441248940001898</v>
      </c>
      <c r="G968" s="30">
        <v>5.04153254999982</v>
      </c>
      <c r="H968" s="32">
        <v>5.1945148409995401</v>
      </c>
      <c r="I968" s="30">
        <v>5.2612581749999601</v>
      </c>
      <c r="J968" s="32">
        <v>5.5675428100003002</v>
      </c>
      <c r="K968" s="30">
        <v>5.63728671600074</v>
      </c>
      <c r="L968" s="32">
        <v>6.1538257789998099</v>
      </c>
      <c r="M968" s="30">
        <v>6.2433785909997797</v>
      </c>
      <c r="N968" s="32">
        <v>6.5757146329997296</v>
      </c>
      <c r="O968" s="30">
        <v>6.6355506740001102</v>
      </c>
      <c r="P968" s="32">
        <v>6.8562913509995198</v>
      </c>
      <c r="Q968" s="30">
        <v>6.90547223700014</v>
      </c>
      <c r="R968" s="32"/>
      <c r="S968" s="30"/>
      <c r="T968" s="32"/>
      <c r="U968" s="30"/>
      <c r="V968" s="32"/>
      <c r="W968" s="30"/>
      <c r="X968" s="32"/>
      <c r="Y968" s="30"/>
      <c r="Z968" s="32"/>
      <c r="AA968" s="30"/>
      <c r="AB968" s="32"/>
      <c r="AC968" s="30"/>
      <c r="AD968" s="36">
        <f t="shared" si="244"/>
        <v>2.4644284890000598</v>
      </c>
      <c r="AE968" s="44">
        <f t="shared" si="247"/>
        <v>0.44093807299941012</v>
      </c>
      <c r="AF968" s="44">
        <f t="shared" si="248"/>
        <v>0.15298229099972005</v>
      </c>
      <c r="AG968" s="44">
        <f t="shared" si="249"/>
        <v>0.30628463500034009</v>
      </c>
      <c r="AH968" s="44">
        <f t="shared" si="250"/>
        <v>0.51653906299906982</v>
      </c>
      <c r="AI968" s="44">
        <f t="shared" si="251"/>
        <v>0.33233604199994993</v>
      </c>
      <c r="AJ968" s="44">
        <f t="shared" si="245"/>
        <v>0.22074067699940958</v>
      </c>
      <c r="AK968" s="30"/>
      <c r="AL968" s="47">
        <f t="shared" si="238"/>
        <v>6.2143073000699545E-2</v>
      </c>
      <c r="AM968" s="47">
        <f t="shared" si="239"/>
        <v>9.7407655999630194E-2</v>
      </c>
      <c r="AN968" s="47">
        <f t="shared" si="240"/>
        <v>6.6743334000419985E-2</v>
      </c>
      <c r="AO968" s="47">
        <f t="shared" si="241"/>
        <v>6.9743906000439893E-2</v>
      </c>
      <c r="AP968" s="47">
        <f t="shared" si="242"/>
        <v>8.9552811999969784E-2</v>
      </c>
      <c r="AQ968" s="47">
        <f t="shared" si="243"/>
        <v>5.9836041000380646E-2</v>
      </c>
      <c r="AR968" s="47">
        <f t="shared" si="246"/>
        <v>4.9180886000620205E-2</v>
      </c>
      <c r="AS968" s="30"/>
      <c r="AT968" s="32"/>
      <c r="AU968" s="30"/>
      <c r="AV968" s="32"/>
      <c r="AW968" s="30"/>
      <c r="AX968" s="32"/>
      <c r="AY968" s="30"/>
      <c r="AZ968" s="32"/>
      <c r="BA968" s="30"/>
      <c r="BB968" s="32"/>
      <c r="BC968" s="30"/>
      <c r="BD968" s="32"/>
      <c r="BE968" s="30"/>
    </row>
    <row r="969" spans="1:57" s="2" customFormat="1" x14ac:dyDescent="0.25">
      <c r="A969" s="10" t="s">
        <v>50</v>
      </c>
      <c r="B969" s="2">
        <v>7</v>
      </c>
      <c r="C969" s="2">
        <v>212</v>
      </c>
      <c r="D969" s="33">
        <v>0.55603968799914505</v>
      </c>
      <c r="E969" s="31">
        <v>0.65470651099894805</v>
      </c>
      <c r="F969" s="33">
        <v>1.19055531199956</v>
      </c>
      <c r="G969" s="31">
        <v>1.24683916699905</v>
      </c>
      <c r="H969" s="33">
        <v>1.7064739059987899</v>
      </c>
      <c r="I969" s="31">
        <v>1.7913353639996701</v>
      </c>
      <c r="J969" s="33">
        <v>2.0651780199987102</v>
      </c>
      <c r="K969" s="31">
        <v>2.1056328639988302</v>
      </c>
      <c r="L969" s="33">
        <v>2.4466192179988799</v>
      </c>
      <c r="M969" s="31">
        <v>2.4867140099995502</v>
      </c>
      <c r="N969" s="33">
        <v>2.7316324989987999</v>
      </c>
      <c r="O969" s="31">
        <v>2.8252299469986601</v>
      </c>
      <c r="P969" s="33">
        <v>3.0985883849989402</v>
      </c>
      <c r="Q969" s="31">
        <v>3.1708345829993001</v>
      </c>
      <c r="R969" s="33"/>
      <c r="S969" s="31"/>
      <c r="T969" s="33"/>
      <c r="U969" s="31"/>
      <c r="V969" s="33"/>
      <c r="W969" s="31"/>
      <c r="X969" s="33"/>
      <c r="Y969" s="31"/>
      <c r="Z969" s="33"/>
      <c r="AA969" s="31"/>
      <c r="AB969" s="33"/>
      <c r="AC969" s="31"/>
      <c r="AD969" s="36">
        <f t="shared" si="244"/>
        <v>2.6147948950001552</v>
      </c>
      <c r="AE969" s="44">
        <f t="shared" si="247"/>
        <v>0.53584880100061194</v>
      </c>
      <c r="AF969" s="44">
        <f t="shared" si="248"/>
        <v>0.45963473899973994</v>
      </c>
      <c r="AG969" s="44">
        <f t="shared" si="249"/>
        <v>0.27384265599904012</v>
      </c>
      <c r="AH969" s="44">
        <f t="shared" si="250"/>
        <v>0.34098635400004973</v>
      </c>
      <c r="AI969" s="44">
        <f t="shared" si="251"/>
        <v>0.24491848899924973</v>
      </c>
      <c r="AJ969" s="44">
        <f t="shared" si="245"/>
        <v>0.27335843800028004</v>
      </c>
      <c r="AK969" s="31"/>
      <c r="AL969" s="47">
        <f t="shared" si="238"/>
        <v>9.8666822999803006E-2</v>
      </c>
      <c r="AM969" s="47">
        <f t="shared" si="239"/>
        <v>5.6283854999489957E-2</v>
      </c>
      <c r="AN969" s="47">
        <f t="shared" si="240"/>
        <v>8.4861458000880186E-2</v>
      </c>
      <c r="AO969" s="47">
        <f t="shared" si="241"/>
        <v>4.0454844000120005E-2</v>
      </c>
      <c r="AP969" s="47">
        <f t="shared" si="242"/>
        <v>4.0094792000670232E-2</v>
      </c>
      <c r="AQ969" s="47">
        <f t="shared" si="243"/>
        <v>9.359744799986025E-2</v>
      </c>
      <c r="AR969" s="47">
        <f t="shared" si="246"/>
        <v>7.2246198000359918E-2</v>
      </c>
      <c r="AS969" s="31"/>
      <c r="AT969" s="33"/>
      <c r="AU969" s="31"/>
      <c r="AV969" s="33"/>
      <c r="AW969" s="31"/>
      <c r="AX969" s="33"/>
      <c r="AY969" s="31"/>
      <c r="AZ969" s="33"/>
      <c r="BA969" s="31"/>
      <c r="BB969" s="33"/>
      <c r="BC969" s="31"/>
      <c r="BD969" s="33"/>
      <c r="BE969" s="31"/>
    </row>
    <row r="970" spans="1:57" s="2" customFormat="1" x14ac:dyDescent="0.25">
      <c r="A970" s="10" t="s">
        <v>50</v>
      </c>
      <c r="B970" s="2">
        <v>7</v>
      </c>
      <c r="C970" s="2">
        <v>213</v>
      </c>
      <c r="D970" s="32">
        <v>0.48847859399938898</v>
      </c>
      <c r="E970" s="30">
        <v>0.56661291700038396</v>
      </c>
      <c r="F970" s="32">
        <v>1.0732178639991601</v>
      </c>
      <c r="G970" s="30">
        <v>1.1432128119995399</v>
      </c>
      <c r="H970" s="32">
        <v>1.5627614580007501</v>
      </c>
      <c r="I970" s="30">
        <v>1.6433352080002801</v>
      </c>
      <c r="J970" s="32">
        <v>1.76969411400023</v>
      </c>
      <c r="K970" s="30">
        <v>1.8253513540002999</v>
      </c>
      <c r="L970" s="32">
        <v>2.3331684889999398</v>
      </c>
      <c r="M970" s="30">
        <v>2.4031589059995802</v>
      </c>
      <c r="N970" s="32">
        <v>2.5931445309997798</v>
      </c>
      <c r="O970" s="30">
        <v>2.6387207799998502</v>
      </c>
      <c r="P970" s="32">
        <v>2.86317156199947</v>
      </c>
      <c r="Q970" s="30">
        <v>2.91108499899928</v>
      </c>
      <c r="R970" s="32"/>
      <c r="S970" s="30"/>
      <c r="T970" s="32"/>
      <c r="U970" s="30"/>
      <c r="V970" s="32"/>
      <c r="W970" s="30"/>
      <c r="X970" s="32"/>
      <c r="Y970" s="30"/>
      <c r="Z970" s="32"/>
      <c r="AA970" s="30"/>
      <c r="AB970" s="32"/>
      <c r="AC970" s="30"/>
      <c r="AD970" s="36">
        <f t="shared" si="244"/>
        <v>2.422606404999891</v>
      </c>
      <c r="AE970" s="44">
        <f t="shared" si="247"/>
        <v>0.50660494699877612</v>
      </c>
      <c r="AF970" s="44">
        <f t="shared" si="248"/>
        <v>0.41954864600121011</v>
      </c>
      <c r="AG970" s="44">
        <f t="shared" si="249"/>
        <v>0.12635890599994992</v>
      </c>
      <c r="AH970" s="44">
        <f t="shared" si="250"/>
        <v>0.50781713499963987</v>
      </c>
      <c r="AI970" s="44">
        <f t="shared" si="251"/>
        <v>0.18998562500019966</v>
      </c>
      <c r="AJ970" s="44">
        <f t="shared" si="245"/>
        <v>0.22445078199961976</v>
      </c>
      <c r="AK970" s="30"/>
      <c r="AL970" s="47">
        <f t="shared" si="238"/>
        <v>7.8134323000994987E-2</v>
      </c>
      <c r="AM970" s="47">
        <f t="shared" si="239"/>
        <v>6.9994948000379864E-2</v>
      </c>
      <c r="AN970" s="47">
        <f t="shared" si="240"/>
        <v>8.0573749999530042E-2</v>
      </c>
      <c r="AO970" s="47">
        <f t="shared" si="241"/>
        <v>5.5657240000069885E-2</v>
      </c>
      <c r="AP970" s="47">
        <f t="shared" si="242"/>
        <v>6.999041699964037E-2</v>
      </c>
      <c r="AQ970" s="47">
        <f t="shared" si="243"/>
        <v>4.5576249000070401E-2</v>
      </c>
      <c r="AR970" s="47">
        <f t="shared" si="246"/>
        <v>4.7913436999809988E-2</v>
      </c>
      <c r="AS970" s="30"/>
      <c r="AT970" s="32"/>
      <c r="AU970" s="30"/>
      <c r="AV970" s="32"/>
      <c r="AW970" s="30"/>
      <c r="AX970" s="32"/>
      <c r="AY970" s="30"/>
      <c r="AZ970" s="32"/>
      <c r="BA970" s="30"/>
      <c r="BB970" s="32"/>
      <c r="BC970" s="30"/>
      <c r="BD970" s="32"/>
      <c r="BE970" s="30"/>
    </row>
    <row r="971" spans="1:57" s="2" customFormat="1" x14ac:dyDescent="0.25">
      <c r="A971" s="10" t="s">
        <v>50</v>
      </c>
      <c r="B971" s="2">
        <v>7</v>
      </c>
      <c r="C971" s="2">
        <v>214</v>
      </c>
      <c r="D971" s="33">
        <v>0.49513588599984298</v>
      </c>
      <c r="E971" s="31">
        <v>0.56903291699927605</v>
      </c>
      <c r="F971" s="33">
        <v>1.0123536979990599</v>
      </c>
      <c r="G971" s="31">
        <v>1.09777098999984</v>
      </c>
      <c r="H971" s="33">
        <v>1.31165765600053</v>
      </c>
      <c r="I971" s="31">
        <v>1.4054531250003399</v>
      </c>
      <c r="J971" s="33">
        <v>1.5713026039993501</v>
      </c>
      <c r="K971" s="31">
        <v>1.63624786400032</v>
      </c>
      <c r="L971" s="33">
        <v>2.25993958300023</v>
      </c>
      <c r="M971" s="31">
        <v>2.34604901000057</v>
      </c>
      <c r="N971" s="33">
        <v>2.54754687400054</v>
      </c>
      <c r="O971" s="31">
        <v>2.6570587490004902</v>
      </c>
      <c r="P971" s="33">
        <v>2.9619165619987999</v>
      </c>
      <c r="Q971" s="31">
        <v>3.0397220830000098</v>
      </c>
      <c r="R971" s="33"/>
      <c r="S971" s="31"/>
      <c r="T971" s="33"/>
      <c r="U971" s="31"/>
      <c r="V971" s="33"/>
      <c r="W971" s="31"/>
      <c r="X971" s="33"/>
      <c r="Y971" s="31"/>
      <c r="Z971" s="33"/>
      <c r="AA971" s="31"/>
      <c r="AB971" s="33"/>
      <c r="AC971" s="31"/>
      <c r="AD971" s="36">
        <f t="shared" si="244"/>
        <v>2.5445861970001666</v>
      </c>
      <c r="AE971" s="44">
        <f t="shared" si="247"/>
        <v>0.44332078099978389</v>
      </c>
      <c r="AF971" s="44">
        <f t="shared" si="248"/>
        <v>0.21388666600068995</v>
      </c>
      <c r="AG971" s="44">
        <f t="shared" si="249"/>
        <v>0.16584947899901015</v>
      </c>
      <c r="AH971" s="44">
        <f t="shared" si="250"/>
        <v>0.62369171899991005</v>
      </c>
      <c r="AI971" s="44">
        <f t="shared" si="251"/>
        <v>0.20149786399997005</v>
      </c>
      <c r="AJ971" s="44">
        <f t="shared" si="245"/>
        <v>0.30485781299830972</v>
      </c>
      <c r="AK971" s="31"/>
      <c r="AL971" s="47">
        <f t="shared" si="238"/>
        <v>7.3897030999433067E-2</v>
      </c>
      <c r="AM971" s="47">
        <f t="shared" si="239"/>
        <v>8.5417292000780076E-2</v>
      </c>
      <c r="AN971" s="47">
        <f t="shared" si="240"/>
        <v>9.379546899980995E-2</v>
      </c>
      <c r="AO971" s="47">
        <f t="shared" si="241"/>
        <v>6.4945260000969895E-2</v>
      </c>
      <c r="AP971" s="47">
        <f t="shared" si="242"/>
        <v>8.6109427000339966E-2</v>
      </c>
      <c r="AQ971" s="47">
        <f t="shared" si="243"/>
        <v>0.10951187499995019</v>
      </c>
      <c r="AR971" s="47">
        <f t="shared" si="246"/>
        <v>7.7805521001209854E-2</v>
      </c>
      <c r="AS971" s="31"/>
      <c r="AT971" s="33"/>
      <c r="AU971" s="31"/>
      <c r="AV971" s="33"/>
      <c r="AW971" s="31"/>
      <c r="AX971" s="33"/>
      <c r="AY971" s="31"/>
      <c r="AZ971" s="33"/>
      <c r="BA971" s="31"/>
      <c r="BB971" s="33"/>
      <c r="BC971" s="31"/>
      <c r="BD971" s="33"/>
      <c r="BE971" s="31"/>
    </row>
    <row r="972" spans="1:57" s="2" customFormat="1" x14ac:dyDescent="0.25">
      <c r="A972" s="10" t="s">
        <v>50</v>
      </c>
      <c r="B972" s="2">
        <v>7</v>
      </c>
      <c r="C972" s="2">
        <v>215</v>
      </c>
      <c r="D972" s="32">
        <v>0.31900541700087998</v>
      </c>
      <c r="E972" s="30">
        <v>0.39903312500064197</v>
      </c>
      <c r="F972" s="32">
        <v>0.78965322899966806</v>
      </c>
      <c r="G972" s="30">
        <v>0.87928234399987504</v>
      </c>
      <c r="H972" s="32">
        <v>1.1281749999998201</v>
      </c>
      <c r="I972" s="30">
        <v>1.2034298430007699</v>
      </c>
      <c r="J972" s="32">
        <v>1.37221755199971</v>
      </c>
      <c r="K972" s="30">
        <v>1.4605009890001299</v>
      </c>
      <c r="L972" s="32">
        <v>2.0238492179996599</v>
      </c>
      <c r="M972" s="30">
        <v>2.0994521350003099</v>
      </c>
      <c r="N972" s="32">
        <v>2.34536348899928</v>
      </c>
      <c r="O972" s="30">
        <v>2.4276769259995401</v>
      </c>
      <c r="P972" s="32">
        <v>2.74258369699964</v>
      </c>
      <c r="Q972" s="30">
        <v>2.8035081760008298</v>
      </c>
      <c r="R972" s="32"/>
      <c r="S972" s="30"/>
      <c r="T972" s="32"/>
      <c r="U972" s="30"/>
      <c r="V972" s="32"/>
      <c r="W972" s="30"/>
      <c r="X972" s="32"/>
      <c r="Y972" s="30"/>
      <c r="Z972" s="32"/>
      <c r="AA972" s="30"/>
      <c r="AB972" s="32"/>
      <c r="AC972" s="30"/>
      <c r="AD972" s="36">
        <f t="shared" si="244"/>
        <v>2.48450275899995</v>
      </c>
      <c r="AE972" s="44">
        <f t="shared" si="247"/>
        <v>0.39062010399902608</v>
      </c>
      <c r="AF972" s="44">
        <f t="shared" si="248"/>
        <v>0.24889265599994503</v>
      </c>
      <c r="AG972" s="44">
        <f t="shared" si="249"/>
        <v>0.16878770899894002</v>
      </c>
      <c r="AH972" s="44">
        <f t="shared" si="250"/>
        <v>0.56334822899952997</v>
      </c>
      <c r="AI972" s="44">
        <f t="shared" si="251"/>
        <v>0.24591135399897013</v>
      </c>
      <c r="AJ972" s="44">
        <f t="shared" si="245"/>
        <v>0.31490677100009989</v>
      </c>
      <c r="AK972" s="30"/>
      <c r="AL972" s="47">
        <f t="shared" si="238"/>
        <v>8.0027707999761999E-2</v>
      </c>
      <c r="AM972" s="47">
        <f t="shared" si="239"/>
        <v>8.9629115000206983E-2</v>
      </c>
      <c r="AN972" s="47">
        <f t="shared" si="240"/>
        <v>7.5254843000949867E-2</v>
      </c>
      <c r="AO972" s="47">
        <f t="shared" si="241"/>
        <v>8.8283437000419962E-2</v>
      </c>
      <c r="AP972" s="47">
        <f t="shared" si="242"/>
        <v>7.5602917000650027E-2</v>
      </c>
      <c r="AQ972" s="47">
        <f t="shared" si="243"/>
        <v>8.2313437000260059E-2</v>
      </c>
      <c r="AR972" s="47">
        <f t="shared" si="246"/>
        <v>6.0924479001189802E-2</v>
      </c>
      <c r="AS972" s="30"/>
      <c r="AT972" s="32"/>
      <c r="AU972" s="30"/>
      <c r="AV972" s="32"/>
      <c r="AW972" s="30"/>
      <c r="AX972" s="32"/>
      <c r="AY972" s="30"/>
      <c r="AZ972" s="32"/>
      <c r="BA972" s="30"/>
      <c r="BB972" s="32"/>
      <c r="BC972" s="30"/>
      <c r="BD972" s="32"/>
      <c r="BE972" s="30"/>
    </row>
    <row r="973" spans="1:57" s="2" customFormat="1" x14ac:dyDescent="0.25">
      <c r="A973" s="10" t="s">
        <v>50</v>
      </c>
      <c r="B973" s="2">
        <v>7</v>
      </c>
      <c r="C973" s="2">
        <v>216</v>
      </c>
      <c r="D973" s="33">
        <v>20.0390910860005</v>
      </c>
      <c r="E973" s="31">
        <v>20.1357021269996</v>
      </c>
      <c r="F973" s="33">
        <v>20.814143376999699</v>
      </c>
      <c r="G973" s="31">
        <v>20.9186312420006</v>
      </c>
      <c r="H973" s="33">
        <v>21.225037022999398</v>
      </c>
      <c r="I973" s="31">
        <v>21.3111760850006</v>
      </c>
      <c r="J973" s="33">
        <v>21.465149990999599</v>
      </c>
      <c r="K973" s="31">
        <v>21.5657849390008</v>
      </c>
      <c r="L973" s="33">
        <v>22.131450668000902</v>
      </c>
      <c r="M973" s="31">
        <v>22.2325233770006</v>
      </c>
      <c r="N973" s="33">
        <v>22.539036397</v>
      </c>
      <c r="O973" s="31">
        <v>22.618190094999498</v>
      </c>
      <c r="P973" s="33">
        <v>22.923257491000101</v>
      </c>
      <c r="Q973" s="31">
        <v>23.003076241000599</v>
      </c>
      <c r="R973" s="33"/>
      <c r="S973" s="31"/>
      <c r="T973" s="33"/>
      <c r="U973" s="31"/>
      <c r="V973" s="33"/>
      <c r="W973" s="31"/>
      <c r="X973" s="33"/>
      <c r="Y973" s="31"/>
      <c r="Z973" s="33"/>
      <c r="AA973" s="31"/>
      <c r="AB973" s="33"/>
      <c r="AC973" s="31"/>
      <c r="AD973" s="36">
        <f t="shared" si="244"/>
        <v>2.9639851550000991</v>
      </c>
      <c r="AE973" s="44">
        <f t="shared" si="247"/>
        <v>0.67844125000009825</v>
      </c>
      <c r="AF973" s="44">
        <f t="shared" si="248"/>
        <v>0.30640578099879789</v>
      </c>
      <c r="AG973" s="44">
        <f t="shared" si="249"/>
        <v>0.15397390599899907</v>
      </c>
      <c r="AH973" s="44">
        <f t="shared" si="250"/>
        <v>0.56566572900010215</v>
      </c>
      <c r="AI973" s="44">
        <f t="shared" si="251"/>
        <v>0.30651301999940017</v>
      </c>
      <c r="AJ973" s="44">
        <f t="shared" si="245"/>
        <v>0.30506739600060229</v>
      </c>
      <c r="AK973" s="31"/>
      <c r="AL973" s="47">
        <f t="shared" si="238"/>
        <v>9.6611040999100339E-2</v>
      </c>
      <c r="AM973" s="47">
        <f t="shared" si="239"/>
        <v>0.10448786500090179</v>
      </c>
      <c r="AN973" s="47">
        <f t="shared" si="240"/>
        <v>8.6139062001201694E-2</v>
      </c>
      <c r="AO973" s="47">
        <f t="shared" si="241"/>
        <v>0.10063494800120054</v>
      </c>
      <c r="AP973" s="47">
        <f t="shared" si="242"/>
        <v>0.10107270899969834</v>
      </c>
      <c r="AQ973" s="47">
        <f t="shared" si="243"/>
        <v>7.9153697999498007E-2</v>
      </c>
      <c r="AR973" s="47">
        <f t="shared" si="246"/>
        <v>7.981875000049854E-2</v>
      </c>
      <c r="AS973" s="31"/>
      <c r="AT973" s="33"/>
      <c r="AU973" s="31"/>
      <c r="AV973" s="33"/>
      <c r="AW973" s="31"/>
      <c r="AX973" s="33"/>
      <c r="AY973" s="31"/>
      <c r="AZ973" s="33"/>
      <c r="BA973" s="31"/>
      <c r="BB973" s="33"/>
      <c r="BC973" s="31"/>
      <c r="BD973" s="33"/>
      <c r="BE973" s="31"/>
    </row>
    <row r="974" spans="1:57" s="2" customFormat="1" x14ac:dyDescent="0.25">
      <c r="A974" s="10" t="s">
        <v>50</v>
      </c>
      <c r="B974" s="2">
        <v>7</v>
      </c>
      <c r="C974" s="2">
        <v>217</v>
      </c>
      <c r="D974" s="32">
        <v>0.80092468700058805</v>
      </c>
      <c r="E974" s="30">
        <v>0.89389874900007205</v>
      </c>
      <c r="F974" s="32">
        <v>1.4539626550013001</v>
      </c>
      <c r="G974" s="30">
        <v>1.5719452070006801</v>
      </c>
      <c r="H974" s="32">
        <v>2.0161512490012599</v>
      </c>
      <c r="I974" s="30">
        <v>2.0955483840007201</v>
      </c>
      <c r="J974" s="32">
        <v>2.2923815089998199</v>
      </c>
      <c r="K974" s="30">
        <v>2.3895292180004599</v>
      </c>
      <c r="L974" s="32">
        <v>3.1290638009995702</v>
      </c>
      <c r="M974" s="30">
        <v>3.2463895820001198</v>
      </c>
      <c r="N974" s="32">
        <v>3.4948147380000498</v>
      </c>
      <c r="O974" s="30">
        <v>3.57949817500048</v>
      </c>
      <c r="P974" s="32">
        <v>3.85438093599987</v>
      </c>
      <c r="Q974" s="30">
        <v>3.9241106749996102</v>
      </c>
      <c r="R974" s="32"/>
      <c r="S974" s="30"/>
      <c r="T974" s="32"/>
      <c r="U974" s="30"/>
      <c r="V974" s="32"/>
      <c r="W974" s="30"/>
      <c r="X974" s="32"/>
      <c r="Y974" s="30"/>
      <c r="Z974" s="32"/>
      <c r="AA974" s="30"/>
      <c r="AB974" s="32"/>
      <c r="AC974" s="30"/>
      <c r="AD974" s="36">
        <f t="shared" si="244"/>
        <v>3.123185987999022</v>
      </c>
      <c r="AE974" s="44">
        <f t="shared" si="247"/>
        <v>0.56006390600122802</v>
      </c>
      <c r="AF974" s="44">
        <f t="shared" si="248"/>
        <v>0.44420604200057978</v>
      </c>
      <c r="AG974" s="44">
        <f t="shared" si="249"/>
        <v>0.19683312499909977</v>
      </c>
      <c r="AH974" s="44">
        <f t="shared" si="250"/>
        <v>0.73953458299911023</v>
      </c>
      <c r="AI974" s="44">
        <f t="shared" si="251"/>
        <v>0.24842515599992998</v>
      </c>
      <c r="AJ974" s="44">
        <f t="shared" si="245"/>
        <v>0.27488276099939002</v>
      </c>
      <c r="AK974" s="30"/>
      <c r="AL974" s="47">
        <f t="shared" si="238"/>
        <v>9.2974061999483992E-2</v>
      </c>
      <c r="AM974" s="47">
        <f t="shared" si="239"/>
        <v>0.11798255199938001</v>
      </c>
      <c r="AN974" s="47">
        <f t="shared" si="240"/>
        <v>7.9397134999460217E-2</v>
      </c>
      <c r="AO974" s="47">
        <f t="shared" si="241"/>
        <v>9.714770900064007E-2</v>
      </c>
      <c r="AP974" s="47">
        <f t="shared" si="242"/>
        <v>0.11732578100054969</v>
      </c>
      <c r="AQ974" s="47">
        <f t="shared" si="243"/>
        <v>8.4683437000430128E-2</v>
      </c>
      <c r="AR974" s="47">
        <f t="shared" si="246"/>
        <v>6.9729738999740221E-2</v>
      </c>
      <c r="AS974" s="30"/>
      <c r="AT974" s="32"/>
      <c r="AU974" s="30"/>
      <c r="AV974" s="32"/>
      <c r="AW974" s="30"/>
      <c r="AX974" s="32"/>
      <c r="AY974" s="30"/>
      <c r="AZ974" s="32"/>
      <c r="BA974" s="30"/>
      <c r="BB974" s="32"/>
      <c r="BC974" s="30"/>
      <c r="BD974" s="32"/>
      <c r="BE974" s="30"/>
    </row>
    <row r="975" spans="1:57" s="2" customFormat="1" x14ac:dyDescent="0.25">
      <c r="A975" s="10" t="s">
        <v>50</v>
      </c>
      <c r="B975" s="2">
        <v>7</v>
      </c>
      <c r="C975" s="2">
        <v>218</v>
      </c>
      <c r="D975" s="33">
        <v>0.51712666599996704</v>
      </c>
      <c r="E975" s="31">
        <v>0.64697775999957197</v>
      </c>
      <c r="F975" s="33">
        <v>1.1523802079991501</v>
      </c>
      <c r="G975" s="31">
        <v>1.2806821869999101</v>
      </c>
      <c r="H975" s="33">
        <v>1.6694647389995201</v>
      </c>
      <c r="I975" s="31">
        <v>1.7548735929995001</v>
      </c>
      <c r="J975" s="33">
        <v>1.86140619699835</v>
      </c>
      <c r="K975" s="31">
        <v>1.9393905719989499</v>
      </c>
      <c r="L975" s="33">
        <v>2.6483327589994499</v>
      </c>
      <c r="M975" s="31">
        <v>2.7431173419990902</v>
      </c>
      <c r="N975" s="33">
        <v>3.0493167169988702</v>
      </c>
      <c r="O975" s="31">
        <v>3.1163576029994098</v>
      </c>
      <c r="P975" s="33">
        <v>3.4472076549991399</v>
      </c>
      <c r="Q975" s="31">
        <v>3.5731695819995299</v>
      </c>
      <c r="R975" s="33"/>
      <c r="S975" s="31"/>
      <c r="T975" s="33"/>
      <c r="U975" s="31"/>
      <c r="V975" s="33"/>
      <c r="W975" s="31"/>
      <c r="X975" s="33"/>
      <c r="Y975" s="31"/>
      <c r="Z975" s="33"/>
      <c r="AA975" s="31"/>
      <c r="AB975" s="33"/>
      <c r="AC975" s="31"/>
      <c r="AD975" s="36">
        <f t="shared" si="244"/>
        <v>3.056042915999563</v>
      </c>
      <c r="AE975" s="44">
        <f t="shared" si="247"/>
        <v>0.50540244799957812</v>
      </c>
      <c r="AF975" s="44">
        <f t="shared" si="248"/>
        <v>0.38878255199960998</v>
      </c>
      <c r="AG975" s="44">
        <f t="shared" si="249"/>
        <v>0.1065326039988499</v>
      </c>
      <c r="AH975" s="44">
        <f t="shared" si="250"/>
        <v>0.70894218700049993</v>
      </c>
      <c r="AI975" s="44">
        <f t="shared" si="251"/>
        <v>0.30619937499978001</v>
      </c>
      <c r="AJ975" s="44">
        <f t="shared" si="245"/>
        <v>0.33085005199973017</v>
      </c>
      <c r="AK975" s="31"/>
      <c r="AL975" s="47">
        <f t="shared" si="238"/>
        <v>0.12985109399960493</v>
      </c>
      <c r="AM975" s="47">
        <f t="shared" si="239"/>
        <v>0.12830197900076001</v>
      </c>
      <c r="AN975" s="47">
        <f t="shared" si="240"/>
        <v>8.5408853999979994E-2</v>
      </c>
      <c r="AO975" s="47">
        <f t="shared" si="241"/>
        <v>7.7984375000599959E-2</v>
      </c>
      <c r="AP975" s="47">
        <f t="shared" si="242"/>
        <v>9.4784582999640321E-2</v>
      </c>
      <c r="AQ975" s="47">
        <f t="shared" si="243"/>
        <v>6.704088600053959E-2</v>
      </c>
      <c r="AR975" s="47">
        <f t="shared" si="246"/>
        <v>0.12596192700038999</v>
      </c>
      <c r="AS975" s="31"/>
      <c r="AT975" s="33"/>
      <c r="AU975" s="31"/>
      <c r="AV975" s="33"/>
      <c r="AW975" s="31"/>
      <c r="AX975" s="33"/>
      <c r="AY975" s="31"/>
      <c r="AZ975" s="33"/>
      <c r="BA975" s="31"/>
      <c r="BB975" s="33"/>
      <c r="BC975" s="31"/>
      <c r="BD975" s="33"/>
      <c r="BE975" s="31"/>
    </row>
    <row r="976" spans="1:57" s="2" customFormat="1" x14ac:dyDescent="0.25">
      <c r="A976" s="10" t="s">
        <v>50</v>
      </c>
      <c r="B976" s="2">
        <v>7</v>
      </c>
      <c r="C976" s="2">
        <v>219</v>
      </c>
      <c r="D976" s="32">
        <v>0.589579166000476</v>
      </c>
      <c r="E976" s="30">
        <v>0.69147994699960602</v>
      </c>
      <c r="F976" s="32">
        <v>1.2668628119990899</v>
      </c>
      <c r="G976" s="30">
        <v>1.3627954679995999</v>
      </c>
      <c r="H976" s="32">
        <v>1.69495395699959</v>
      </c>
      <c r="I976" s="30">
        <v>1.80777380099971</v>
      </c>
      <c r="J976" s="32">
        <v>1.9430491139992201</v>
      </c>
      <c r="K976" s="30">
        <v>2.0387584889995098</v>
      </c>
      <c r="L976" s="32">
        <v>2.5979694779998601</v>
      </c>
      <c r="M976" s="30">
        <v>2.7095773419987301</v>
      </c>
      <c r="N976" s="32">
        <v>3.0140821339991799</v>
      </c>
      <c r="O976" s="30">
        <v>3.1000509360001098</v>
      </c>
      <c r="P976" s="32">
        <v>3.4027930709999001</v>
      </c>
      <c r="Q976" s="30">
        <v>3.4720194259989499</v>
      </c>
      <c r="R976" s="32"/>
      <c r="S976" s="30"/>
      <c r="T976" s="32"/>
      <c r="U976" s="30"/>
      <c r="V976" s="32"/>
      <c r="W976" s="30"/>
      <c r="X976" s="32"/>
      <c r="Y976" s="30"/>
      <c r="Z976" s="32"/>
      <c r="AA976" s="30"/>
      <c r="AB976" s="32"/>
      <c r="AC976" s="30"/>
      <c r="AD976" s="36">
        <f t="shared" si="244"/>
        <v>2.8824402599984738</v>
      </c>
      <c r="AE976" s="44">
        <f t="shared" si="247"/>
        <v>0.57538286499948388</v>
      </c>
      <c r="AF976" s="44">
        <f t="shared" si="248"/>
        <v>0.33215848899999001</v>
      </c>
      <c r="AG976" s="44">
        <f t="shared" si="249"/>
        <v>0.13527531299951012</v>
      </c>
      <c r="AH976" s="44">
        <f t="shared" si="250"/>
        <v>0.55921098900035027</v>
      </c>
      <c r="AI976" s="44">
        <f t="shared" si="251"/>
        <v>0.30450479200044978</v>
      </c>
      <c r="AJ976" s="44">
        <f t="shared" si="245"/>
        <v>0.3027421349997903</v>
      </c>
      <c r="AK976" s="30"/>
      <c r="AL976" s="47">
        <f t="shared" si="238"/>
        <v>0.10190078099913003</v>
      </c>
      <c r="AM976" s="47">
        <f t="shared" si="239"/>
        <v>9.5932656000510041E-2</v>
      </c>
      <c r="AN976" s="47">
        <f t="shared" si="240"/>
        <v>0.11281984400012002</v>
      </c>
      <c r="AO976" s="47">
        <f t="shared" si="241"/>
        <v>9.5709375000289754E-2</v>
      </c>
      <c r="AP976" s="47">
        <f t="shared" si="242"/>
        <v>0.11160786399887002</v>
      </c>
      <c r="AQ976" s="47">
        <f t="shared" si="243"/>
        <v>8.5968802000929934E-2</v>
      </c>
      <c r="AR976" s="47">
        <f t="shared" si="246"/>
        <v>6.9226354999049722E-2</v>
      </c>
      <c r="AS976" s="30"/>
      <c r="AT976" s="32"/>
      <c r="AU976" s="30"/>
      <c r="AV976" s="32"/>
      <c r="AW976" s="30"/>
      <c r="AX976" s="32"/>
      <c r="AY976" s="30"/>
      <c r="AZ976" s="32"/>
      <c r="BA976" s="30"/>
      <c r="BB976" s="32"/>
      <c r="BC976" s="30"/>
      <c r="BD976" s="32"/>
      <c r="BE976" s="30"/>
    </row>
    <row r="977" spans="1:87" s="2" customFormat="1" x14ac:dyDescent="0.25">
      <c r="A977" s="10" t="s">
        <v>50</v>
      </c>
      <c r="B977" s="2">
        <v>7</v>
      </c>
      <c r="C977" s="2">
        <v>220</v>
      </c>
      <c r="D977" s="33">
        <v>0.60715078099928999</v>
      </c>
      <c r="E977" s="31">
        <v>0.694794167000509</v>
      </c>
      <c r="F977" s="33">
        <v>1.26749473900054</v>
      </c>
      <c r="G977" s="31">
        <v>1.3920758849999399</v>
      </c>
      <c r="H977" s="33">
        <v>1.7473438540000601</v>
      </c>
      <c r="I977" s="31">
        <v>1.8428964060003601</v>
      </c>
      <c r="J977" s="33">
        <v>2.0168964059994301</v>
      </c>
      <c r="K977" s="31">
        <v>2.1293157290001501</v>
      </c>
      <c r="L977" s="33">
        <v>2.8056776560006198</v>
      </c>
      <c r="M977" s="31">
        <v>2.8851544779990901</v>
      </c>
      <c r="N977" s="33">
        <v>3.1876455199999301</v>
      </c>
      <c r="O977" s="31">
        <v>3.2570485409996701</v>
      </c>
      <c r="P977" s="33">
        <v>3.5619597389995699</v>
      </c>
      <c r="Q977" s="31">
        <v>3.6411101029989301</v>
      </c>
      <c r="R977" s="33"/>
      <c r="S977" s="31"/>
      <c r="T977" s="33"/>
      <c r="U977" s="31"/>
      <c r="V977" s="33"/>
      <c r="W977" s="31"/>
      <c r="X977" s="33"/>
      <c r="Y977" s="31"/>
      <c r="Z977" s="33"/>
      <c r="AA977" s="31"/>
      <c r="AB977" s="33"/>
      <c r="AC977" s="31">
        <v>1</v>
      </c>
      <c r="AD977" s="36">
        <f t="shared" si="244"/>
        <v>3.0339593219996401</v>
      </c>
      <c r="AE977" s="44">
        <f t="shared" si="247"/>
        <v>0.57270057200003099</v>
      </c>
      <c r="AF977" s="44">
        <f t="shared" si="248"/>
        <v>0.35526796900012014</v>
      </c>
      <c r="AG977" s="44">
        <f t="shared" si="249"/>
        <v>0.17399999999907001</v>
      </c>
      <c r="AH977" s="44">
        <f t="shared" si="250"/>
        <v>0.67636192700046971</v>
      </c>
      <c r="AI977" s="44">
        <f t="shared" si="251"/>
        <v>0.30249104200083998</v>
      </c>
      <c r="AJ977" s="44">
        <f t="shared" si="245"/>
        <v>0.30491119799989974</v>
      </c>
      <c r="AK977" s="31"/>
      <c r="AL977" s="47">
        <f t="shared" si="238"/>
        <v>8.7643386001219015E-2</v>
      </c>
      <c r="AM977" s="47">
        <f t="shared" si="239"/>
        <v>0.12458114599939996</v>
      </c>
      <c r="AN977" s="47">
        <f t="shared" si="240"/>
        <v>9.5552552000299995E-2</v>
      </c>
      <c r="AO977" s="47">
        <f t="shared" si="241"/>
        <v>0.11241932300072</v>
      </c>
      <c r="AP977" s="47">
        <f t="shared" si="242"/>
        <v>7.9476821998470282E-2</v>
      </c>
      <c r="AQ977" s="47">
        <f t="shared" si="243"/>
        <v>6.940302099974005E-2</v>
      </c>
      <c r="AR977" s="47">
        <f>Q977-P977</f>
        <v>7.9150363999360263E-2</v>
      </c>
      <c r="AS977" s="31"/>
      <c r="AT977" s="33"/>
      <c r="AU977" s="31"/>
      <c r="AV977" s="33"/>
      <c r="AW977" s="31"/>
      <c r="AX977" s="33"/>
      <c r="AY977" s="31"/>
      <c r="AZ977" s="33"/>
      <c r="BA977" s="31"/>
      <c r="BB977" s="33"/>
      <c r="BC977" s="31"/>
      <c r="BD977" s="33"/>
      <c r="BE977" s="31"/>
    </row>
    <row r="978" spans="1:87" x14ac:dyDescent="0.25">
      <c r="A978" s="8" t="s">
        <v>51</v>
      </c>
      <c r="B978">
        <v>6</v>
      </c>
      <c r="C978">
        <v>221</v>
      </c>
      <c r="D978" s="32">
        <v>0.85425463499996102</v>
      </c>
      <c r="E978" s="30">
        <v>1.05332562500007</v>
      </c>
      <c r="F978" s="32">
        <v>1.7714779680009001</v>
      </c>
      <c r="G978" s="30">
        <v>1.8665577600004299</v>
      </c>
      <c r="H978" s="32">
        <v>1.8712028640002201</v>
      </c>
      <c r="I978" s="30">
        <v>1.9768152080014201</v>
      </c>
      <c r="J978" s="32">
        <v>2.6915352600008098</v>
      </c>
      <c r="K978" s="30">
        <v>2.8833284370011798</v>
      </c>
      <c r="L978" s="32">
        <v>3.6294996860015001</v>
      </c>
      <c r="M978" s="30">
        <v>3.8078722900008799</v>
      </c>
      <c r="N978" s="32">
        <v>4.8402548419999203</v>
      </c>
      <c r="O978" s="30">
        <v>5.0003698420004996</v>
      </c>
      <c r="P978" s="32"/>
      <c r="Q978" s="30"/>
      <c r="R978" s="32"/>
      <c r="S978" s="30"/>
      <c r="T978" s="32"/>
      <c r="U978" s="30"/>
      <c r="V978" s="32"/>
      <c r="W978" s="30"/>
      <c r="X978" s="32"/>
      <c r="Y978" s="30"/>
      <c r="Z978" s="32"/>
      <c r="AA978" s="30"/>
      <c r="AB978" s="32"/>
      <c r="AC978" s="30"/>
      <c r="AD978" s="36">
        <f>O978-D978</f>
        <v>4.1461152070005385</v>
      </c>
      <c r="AE978" s="44">
        <f t="shared" si="247"/>
        <v>0.71815234300083008</v>
      </c>
      <c r="AF978" s="44">
        <f t="shared" si="248"/>
        <v>4.6451039997901233E-3</v>
      </c>
      <c r="AG978" s="44">
        <f t="shared" si="249"/>
        <v>0.7147200519993897</v>
      </c>
      <c r="AH978" s="44">
        <f t="shared" si="250"/>
        <v>0.74617124900032028</v>
      </c>
      <c r="AI978" s="44">
        <f t="shared" si="251"/>
        <v>1.0323825519990404</v>
      </c>
      <c r="AJ978" s="46">
        <f>T616-S616</f>
        <v>0.26482527000009881</v>
      </c>
      <c r="AK978" s="30"/>
      <c r="AL978" s="47">
        <f t="shared" si="238"/>
        <v>0.19907099000010897</v>
      </c>
      <c r="AM978" s="47">
        <f t="shared" si="239"/>
        <v>9.5079791999529872E-2</v>
      </c>
      <c r="AN978" s="47">
        <f t="shared" si="240"/>
        <v>0.10561234400120001</v>
      </c>
      <c r="AO978" s="47">
        <f t="shared" si="241"/>
        <v>0.19179317700037002</v>
      </c>
      <c r="AP978" s="47">
        <f t="shared" si="242"/>
        <v>0.17837260399937982</v>
      </c>
      <c r="AQ978" s="47">
        <f t="shared" si="243"/>
        <v>0.16011500000057932</v>
      </c>
      <c r="AR978" s="32"/>
      <c r="AS978" s="30"/>
      <c r="AT978" s="32"/>
      <c r="AU978" s="30"/>
      <c r="AV978" s="32"/>
      <c r="AW978" s="30"/>
      <c r="AX978" s="32"/>
      <c r="AY978" s="30"/>
      <c r="AZ978" s="32"/>
      <c r="BA978" s="30"/>
      <c r="BB978" s="32"/>
      <c r="BC978" s="30"/>
      <c r="BD978" s="32"/>
      <c r="BE978" s="30"/>
    </row>
    <row r="979" spans="1:87" x14ac:dyDescent="0.25">
      <c r="A979" s="8" t="s">
        <v>51</v>
      </c>
      <c r="B979">
        <v>6</v>
      </c>
      <c r="C979">
        <v>222</v>
      </c>
      <c r="D979" s="33">
        <v>1.3980578640002901</v>
      </c>
      <c r="E979" s="31">
        <v>1.5430297910006601</v>
      </c>
      <c r="F979" s="33">
        <v>1.5500129159991001</v>
      </c>
      <c r="G979" s="31">
        <v>1.5955347910003099</v>
      </c>
      <c r="H979" s="33">
        <v>2.3395047909998499</v>
      </c>
      <c r="I979" s="31">
        <v>2.5391325509990499</v>
      </c>
      <c r="J979" s="33">
        <v>3.1922605719992099</v>
      </c>
      <c r="K979" s="31">
        <v>3.4265892700004699</v>
      </c>
      <c r="L979" s="33">
        <v>4.04969666500073</v>
      </c>
      <c r="M979" s="31">
        <v>4.2893080710000504</v>
      </c>
      <c r="N979" s="33">
        <v>5.0612043210003304</v>
      </c>
      <c r="O979" s="31">
        <v>5.2281493209993597</v>
      </c>
      <c r="P979" s="33"/>
      <c r="Q979" s="31"/>
      <c r="R979" s="33"/>
      <c r="S979" s="31"/>
      <c r="T979" s="33"/>
      <c r="U979" s="31"/>
      <c r="V979" s="33"/>
      <c r="W979" s="31"/>
      <c r="X979" s="33"/>
      <c r="Y979" s="31"/>
      <c r="Z979" s="33"/>
      <c r="AA979" s="31"/>
      <c r="AB979" s="33"/>
      <c r="AC979" s="31"/>
      <c r="AD979" s="36">
        <f t="shared" ref="AD979:AD1007" si="252">O979-D979</f>
        <v>3.8300914569990696</v>
      </c>
      <c r="AE979" s="44">
        <f t="shared" si="247"/>
        <v>6.9831249984400046E-3</v>
      </c>
      <c r="AF979" s="44">
        <f t="shared" si="248"/>
        <v>0.74396999999953994</v>
      </c>
      <c r="AG979" s="44">
        <f t="shared" si="249"/>
        <v>0.65312802100015999</v>
      </c>
      <c r="AH979" s="44">
        <f t="shared" si="250"/>
        <v>0.62310739500026013</v>
      </c>
      <c r="AI979" s="44">
        <f t="shared" si="251"/>
        <v>0.77189625000027995</v>
      </c>
      <c r="AJ979" s="46">
        <f>T617-S617</f>
        <v>0.21394780899936983</v>
      </c>
      <c r="AK979" s="31"/>
      <c r="AL979" s="47">
        <f t="shared" si="238"/>
        <v>0.14497192700036998</v>
      </c>
      <c r="AM979" s="47">
        <f t="shared" si="239"/>
        <v>4.5521875001209855E-2</v>
      </c>
      <c r="AN979" s="47">
        <f t="shared" si="240"/>
        <v>0.19962775999920002</v>
      </c>
      <c r="AO979" s="47">
        <f t="shared" si="241"/>
        <v>0.23432869800125999</v>
      </c>
      <c r="AP979" s="47">
        <f t="shared" si="242"/>
        <v>0.2396114059993204</v>
      </c>
      <c r="AQ979" s="47">
        <f t="shared" si="243"/>
        <v>0.16694499999902934</v>
      </c>
      <c r="AR979" s="33"/>
      <c r="AS979" s="31"/>
      <c r="AT979" s="33"/>
      <c r="AU979" s="31"/>
      <c r="AV979" s="33"/>
      <c r="AW979" s="31"/>
      <c r="AX979" s="33"/>
      <c r="AY979" s="31"/>
      <c r="AZ979" s="33"/>
      <c r="BA979" s="31"/>
      <c r="BB979" s="33"/>
      <c r="BC979" s="31"/>
      <c r="BD979" s="33"/>
      <c r="BE979" s="31"/>
      <c r="BI979" s="45">
        <f>E1008-D1008</f>
        <v>6.6955312000599676E-2</v>
      </c>
      <c r="BJ979" s="45">
        <f>G1008-F1008</f>
        <v>6.2130468000800576E-2</v>
      </c>
      <c r="BK979" s="45">
        <f>I1008-H1008</f>
        <v>6.8320521000700296E-2</v>
      </c>
      <c r="BL979" s="45">
        <f>K1008-J1008</f>
        <v>7.9876041998399927E-2</v>
      </c>
      <c r="BM979" s="45">
        <f>M1008-L1008</f>
        <v>6.3345624999801231E-2</v>
      </c>
      <c r="BN979" s="45">
        <f>O1008-N1008</f>
        <v>5.2866510000900035E-2</v>
      </c>
      <c r="BO979" s="45">
        <f>Q1008-P1008</f>
        <v>6.1123176999901219E-2</v>
      </c>
      <c r="BP979" s="45">
        <f>S1008-R1008</f>
        <v>5.6794218000501218E-2</v>
      </c>
      <c r="BQ979" s="45">
        <f>U1008-T1008</f>
        <v>6.5956562999399893E-2</v>
      </c>
      <c r="BR979" s="45">
        <f>W1008-V1008</f>
        <v>4.7757917000097905E-2</v>
      </c>
      <c r="BS979" s="45">
        <f>Y1008-X1008</f>
        <v>5.5338229000000183E-2</v>
      </c>
      <c r="BT979" s="45">
        <f>AA1008-Z1008</f>
        <v>7.2431353999498072E-2</v>
      </c>
      <c r="BU979" s="45">
        <f>AC1008-AB1008</f>
        <v>5.3450105000500514E-2</v>
      </c>
      <c r="BV979" s="45">
        <f>AE1008-AD1008</f>
        <v>4.8323334000098583E-2</v>
      </c>
      <c r="BW979" s="45">
        <f>AG1008-AF1008</f>
        <v>4.392135400119912E-2</v>
      </c>
      <c r="BX979" s="45">
        <f>AI1008-AH1008</f>
        <v>5.382525999990051E-2</v>
      </c>
      <c r="BY979" s="45">
        <f>AK1008-AJ1008</f>
        <v>6.346322999889864E-2</v>
      </c>
      <c r="BZ979" s="45">
        <f>AM1008-AL1008</f>
        <v>4.8324687000800282E-2</v>
      </c>
      <c r="CA979" s="45">
        <f>AO1008-AN1008</f>
        <v>6.1662604999600745E-2</v>
      </c>
      <c r="CB979" s="45">
        <f>AQ1008-AP1008</f>
        <v>6.9985105001297399E-2</v>
      </c>
      <c r="CC979" s="45">
        <f>AS1008-AR1008</f>
        <v>4.0890885000401056E-2</v>
      </c>
      <c r="CD979" s="45">
        <f>AU1008-AT1008</f>
        <v>5.2055156000299974E-2</v>
      </c>
      <c r="CE979" s="45">
        <f>AW1008-AV1008</f>
        <v>5.5298541999899697E-2</v>
      </c>
      <c r="CF979" s="45">
        <f>AY1008-AX1008</f>
        <v>6.4385521000001944E-2</v>
      </c>
      <c r="CG979" s="45">
        <f>BA1008-AZ1008</f>
        <v>6.4487290999799995E-2</v>
      </c>
      <c r="CH979" s="45">
        <f>BC1008-BB1008</f>
        <v>4.831843700049987E-2</v>
      </c>
      <c r="CI979" s="45">
        <f>BE1008-BD1008</f>
        <v>5.3475781000098976E-2</v>
      </c>
    </row>
    <row r="980" spans="1:87" x14ac:dyDescent="0.25">
      <c r="A980" s="8" t="s">
        <v>51</v>
      </c>
      <c r="B980">
        <v>6</v>
      </c>
      <c r="C980">
        <v>223</v>
      </c>
      <c r="D980" s="32">
        <v>0.91142406200015103</v>
      </c>
      <c r="E980" s="30">
        <v>1.1103373950008899</v>
      </c>
      <c r="F980" s="32">
        <v>1.75988494700141</v>
      </c>
      <c r="G980" s="30">
        <v>1.97340520699981</v>
      </c>
      <c r="H980" s="32">
        <v>2.7309112480015698</v>
      </c>
      <c r="I980" s="30">
        <v>2.85031515500122</v>
      </c>
      <c r="J980" s="32">
        <v>3.5746603630013798</v>
      </c>
      <c r="K980" s="30">
        <v>3.7321251020002801</v>
      </c>
      <c r="L980" s="32">
        <v>4.3962113000015899</v>
      </c>
      <c r="M980" s="30">
        <v>4.5526127060002102</v>
      </c>
      <c r="N980" s="32">
        <v>5.4449547370004403</v>
      </c>
      <c r="O980" s="30">
        <v>5.61875484099982</v>
      </c>
      <c r="P980" s="32"/>
      <c r="Q980" s="30"/>
      <c r="R980" s="32"/>
      <c r="S980" s="30"/>
      <c r="T980" s="32"/>
      <c r="U980" s="30"/>
      <c r="V980" s="32"/>
      <c r="W980" s="30"/>
      <c r="X980" s="32"/>
      <c r="Y980" s="30"/>
      <c r="Z980" s="32"/>
      <c r="AA980" s="30"/>
      <c r="AB980" s="32"/>
      <c r="AC980" s="30"/>
      <c r="AD980" s="36">
        <f t="shared" si="252"/>
        <v>4.707330778999669</v>
      </c>
      <c r="AE980" s="44">
        <f t="shared" si="247"/>
        <v>0.64954755200052006</v>
      </c>
      <c r="AF980" s="44">
        <f t="shared" si="248"/>
        <v>0.75750604100175978</v>
      </c>
      <c r="AG980" s="44">
        <f t="shared" si="249"/>
        <v>0.72434520800015978</v>
      </c>
      <c r="AH980" s="44">
        <f t="shared" si="250"/>
        <v>0.66408619800130975</v>
      </c>
      <c r="AI980" s="44">
        <f t="shared" si="251"/>
        <v>0.89234203100023013</v>
      </c>
      <c r="AJ980" s="46">
        <f>T618-S618</f>
        <v>0.21373416700043002</v>
      </c>
      <c r="AK980" s="30"/>
      <c r="AL980" s="47">
        <f t="shared" si="238"/>
        <v>0.19891333300073888</v>
      </c>
      <c r="AM980" s="47">
        <f t="shared" si="239"/>
        <v>0.21352025999840007</v>
      </c>
      <c r="AN980" s="47">
        <f t="shared" si="240"/>
        <v>0.1194039069996502</v>
      </c>
      <c r="AO980" s="47">
        <f t="shared" si="241"/>
        <v>0.15746473899890034</v>
      </c>
      <c r="AP980" s="47">
        <f t="shared" si="242"/>
        <v>0.15640140599862029</v>
      </c>
      <c r="AQ980" s="47">
        <f t="shared" si="243"/>
        <v>0.17380010399937973</v>
      </c>
      <c r="AR980" s="32"/>
      <c r="AS980" s="30"/>
      <c r="AT980" s="32"/>
      <c r="AU980" s="30"/>
      <c r="AV980" s="32"/>
      <c r="AW980" s="30"/>
      <c r="AX980" s="32"/>
      <c r="AY980" s="30"/>
      <c r="AZ980" s="32"/>
      <c r="BA980" s="30"/>
      <c r="BB980" s="32"/>
      <c r="BC980" s="30"/>
      <c r="BD980" s="32"/>
      <c r="BE980" s="30"/>
      <c r="BI980" s="45">
        <f t="shared" ref="BI980:BI1007" si="253">E1009-D1009</f>
        <v>6.209036500149967E-2</v>
      </c>
      <c r="BJ980" s="45">
        <f t="shared" ref="BJ980:BJ1007" si="254">G1009-F1009</f>
        <v>9.5753801999310717E-2</v>
      </c>
      <c r="BK980" s="45">
        <f t="shared" ref="BK980:BK1007" si="255">I1009-H1009</f>
        <v>6.4493489000599702E-2</v>
      </c>
      <c r="BL980" s="45">
        <f t="shared" ref="BL980:BL1007" si="256">K1009-J1009</f>
        <v>7.3100572999470259E-2</v>
      </c>
      <c r="BM980" s="45">
        <f t="shared" ref="BM980:BM1007" si="257">M1009-L1009</f>
        <v>4.7977447999079992E-2</v>
      </c>
      <c r="BN980" s="45">
        <f t="shared" ref="BN980:BN1007" si="258">O1009-N1009</f>
        <v>7.0568907000049919E-2</v>
      </c>
      <c r="BO980" s="45">
        <f t="shared" ref="BO980:BO1007" si="259">Q1009-P1009</f>
        <v>5.6525260999480409E-2</v>
      </c>
      <c r="BP980" s="45">
        <f t="shared" ref="BP980:BP1007" si="260">S1009-R1009</f>
        <v>6.8199478999300567E-2</v>
      </c>
      <c r="BQ980" s="45">
        <f t="shared" ref="BQ980:BQ1007" si="261">U1009-T1009</f>
        <v>6.0435572999269382E-2</v>
      </c>
      <c r="BR980" s="45">
        <f t="shared" ref="BR980:BR1007" si="262">W1009-V1009</f>
        <v>6.3316665999078481E-2</v>
      </c>
      <c r="BS980" s="45">
        <f t="shared" ref="BS980:BS1007" si="263">Y1009-X1009</f>
        <v>6.462208300036032E-2</v>
      </c>
      <c r="BT980" s="45">
        <f t="shared" ref="BT980:BT1007" si="264">AA1009-Z1009</f>
        <v>6.4968697999569613E-2</v>
      </c>
      <c r="BU980" s="45">
        <f t="shared" ref="BU980:BU1007" si="265">AC1009-AB1009</f>
        <v>6.2307083000598951E-2</v>
      </c>
      <c r="BV980" s="45">
        <f t="shared" ref="BV980:BV1007" si="266">AE1009-AD1009</f>
        <v>4.8375467998999611E-2</v>
      </c>
      <c r="BW980" s="45">
        <f t="shared" ref="BW980:BW1007" si="267">AG1009-AF1009</f>
        <v>5.7331666999699493E-2</v>
      </c>
      <c r="BX980" s="45">
        <f t="shared" ref="BX980:BX1007" si="268">AI1009-AH1009</f>
        <v>6.2506927000899992E-2</v>
      </c>
      <c r="BY980" s="45">
        <f t="shared" ref="BY980:BY1007" si="269">AK1009-AJ1009</f>
        <v>6.0916459000498691E-2</v>
      </c>
      <c r="BZ980" s="45">
        <f t="shared" ref="BZ980:BZ1007" si="270">AM1009-AL1009</f>
        <v>6.1671354000200296E-2</v>
      </c>
      <c r="CA980" s="45">
        <f t="shared" ref="CA980:CA1007" si="271">AO1009-AN1009</f>
        <v>6.8517708999900506E-2</v>
      </c>
      <c r="CB980" s="45">
        <f t="shared" ref="CB980:CB1007" si="272">AQ1009-AP1009</f>
        <v>5.9821406000999389E-2</v>
      </c>
      <c r="CC980" s="45">
        <f t="shared" ref="CC980:CC1007" si="273">AS1009-AR1009</f>
        <v>4.5088020000500606E-2</v>
      </c>
      <c r="CD980" s="45">
        <f t="shared" ref="CD980:CD1007" si="274">AU1009-AT1009</f>
        <v>6.5684167000700455E-2</v>
      </c>
      <c r="CE980" s="45">
        <f t="shared" ref="CE980:CE1007" si="275">AW1009-AV1009</f>
        <v>6.450927100019932E-2</v>
      </c>
      <c r="CF980" s="45">
        <f t="shared" ref="CF980:CF1007" si="276">AY1009-AX1009</f>
        <v>6.2659218001499539E-2</v>
      </c>
      <c r="CG980" s="45">
        <f t="shared" ref="CG980:CG1007" si="277">BA1009-AZ1009</f>
        <v>7.3184062999599675E-2</v>
      </c>
      <c r="CH980" s="45">
        <f t="shared" ref="CH980:CH1007" si="278">BC1009-BB1009</f>
        <v>5.5051874998799377E-2</v>
      </c>
      <c r="CI980" s="45">
        <f t="shared" ref="CI980:CI1007" si="279">BE1009-BD1009</f>
        <v>7.0079686998699486E-2</v>
      </c>
    </row>
    <row r="981" spans="1:87" x14ac:dyDescent="0.25">
      <c r="A981" s="8" t="s">
        <v>51</v>
      </c>
      <c r="B981">
        <v>6</v>
      </c>
      <c r="C981">
        <v>224</v>
      </c>
      <c r="D981" s="33">
        <v>0.70629765600097005</v>
      </c>
      <c r="E981" s="31">
        <v>0.87240317699979597</v>
      </c>
      <c r="F981" s="33">
        <v>1.66404812399923</v>
      </c>
      <c r="G981" s="31">
        <v>1.8802744259992299</v>
      </c>
      <c r="H981" s="33">
        <v>2.6722748430001899</v>
      </c>
      <c r="I981" s="31">
        <v>2.8627784880009099</v>
      </c>
      <c r="J981" s="33">
        <v>3.61088119600026</v>
      </c>
      <c r="K981" s="31">
        <v>3.7933437480005501</v>
      </c>
      <c r="L981" s="33">
        <v>4.5974002069997297</v>
      </c>
      <c r="M981" s="31">
        <v>4.79219869600092</v>
      </c>
      <c r="N981" s="33">
        <v>5.4071806230003796</v>
      </c>
      <c r="O981" s="31">
        <v>5.5240051020009497</v>
      </c>
      <c r="P981" s="33"/>
      <c r="Q981" s="31"/>
      <c r="R981" s="33"/>
      <c r="S981" s="31"/>
      <c r="T981" s="33"/>
      <c r="U981" s="31"/>
      <c r="V981" s="33"/>
      <c r="W981" s="31"/>
      <c r="X981" s="33"/>
      <c r="Y981" s="31"/>
      <c r="Z981" s="33"/>
      <c r="AA981" s="31"/>
      <c r="AB981" s="33"/>
      <c r="AC981" s="31"/>
      <c r="AD981" s="36">
        <f t="shared" si="252"/>
        <v>4.8177074459999796</v>
      </c>
      <c r="AE981" s="44">
        <f t="shared" si="247"/>
        <v>0.791644946999434</v>
      </c>
      <c r="AF981" s="44">
        <f t="shared" si="248"/>
        <v>0.79200041700096002</v>
      </c>
      <c r="AG981" s="44">
        <f t="shared" si="249"/>
        <v>0.74810270799935008</v>
      </c>
      <c r="AH981" s="44">
        <f t="shared" si="250"/>
        <v>0.80405645899917966</v>
      </c>
      <c r="AI981" s="44">
        <f t="shared" si="251"/>
        <v>0.61498192699945964</v>
      </c>
      <c r="AJ981" s="46">
        <f>T619-S619</f>
        <v>0.20387608600139995</v>
      </c>
      <c r="AK981" s="31"/>
      <c r="AL981" s="47">
        <f t="shared" si="238"/>
        <v>0.16610552099882592</v>
      </c>
      <c r="AM981" s="47">
        <f t="shared" si="239"/>
        <v>0.21622630199999993</v>
      </c>
      <c r="AN981" s="47">
        <f t="shared" si="240"/>
        <v>0.19050364500072003</v>
      </c>
      <c r="AO981" s="47">
        <f t="shared" si="241"/>
        <v>0.18246255200029005</v>
      </c>
      <c r="AP981" s="47">
        <f t="shared" si="242"/>
        <v>0.19479848900119023</v>
      </c>
      <c r="AQ981" s="47">
        <f t="shared" si="243"/>
        <v>0.11682447900057014</v>
      </c>
      <c r="AR981" s="33"/>
      <c r="AS981" s="31"/>
      <c r="AT981" s="33"/>
      <c r="AU981" s="31"/>
      <c r="AV981" s="33"/>
      <c r="AW981" s="31"/>
      <c r="AX981" s="33"/>
      <c r="AY981" s="31"/>
      <c r="AZ981" s="33"/>
      <c r="BA981" s="31"/>
      <c r="BB981" s="33"/>
      <c r="BC981" s="31"/>
      <c r="BD981" s="33"/>
      <c r="BE981" s="31"/>
      <c r="BI981" s="45">
        <f t="shared" si="253"/>
        <v>7.1676301999110015E-2</v>
      </c>
      <c r="BJ981" s="45">
        <f t="shared" si="254"/>
        <v>7.3352082999920132E-2</v>
      </c>
      <c r="BK981" s="45">
        <f t="shared" si="255"/>
        <v>7.0925885998809779E-2</v>
      </c>
      <c r="BL981" s="45">
        <f t="shared" si="256"/>
        <v>7.0044531999880366E-2</v>
      </c>
      <c r="BM981" s="45">
        <f t="shared" si="257"/>
        <v>5.3361146001409843E-2</v>
      </c>
      <c r="BN981" s="45">
        <f t="shared" si="258"/>
        <v>7.1162915999589682E-2</v>
      </c>
      <c r="BO981" s="45">
        <f t="shared" si="259"/>
        <v>7.735874999889969E-2</v>
      </c>
      <c r="BP981" s="45">
        <f t="shared" si="260"/>
        <v>4.7871875000059738E-2</v>
      </c>
      <c r="BQ981" s="45">
        <f t="shared" si="261"/>
        <v>5.7527344000850356E-2</v>
      </c>
      <c r="BR981" s="45">
        <f t="shared" si="262"/>
        <v>5.6620467999890067E-2</v>
      </c>
      <c r="BS981" s="45">
        <f t="shared" si="263"/>
        <v>6.2715885000220517E-2</v>
      </c>
      <c r="BT981" s="45">
        <f t="shared" si="264"/>
        <v>6.053260400040017E-2</v>
      </c>
      <c r="BU981" s="45">
        <f t="shared" si="265"/>
        <v>7.0538801999649792E-2</v>
      </c>
      <c r="BV981" s="45">
        <f t="shared" si="266"/>
        <v>4.4204583000459152E-2</v>
      </c>
      <c r="BW981" s="45">
        <f t="shared" si="267"/>
        <v>6.927072899997988E-2</v>
      </c>
      <c r="BX981" s="45">
        <f t="shared" si="268"/>
        <v>7.4836457999479578E-2</v>
      </c>
      <c r="BY981" s="45">
        <f t="shared" si="269"/>
        <v>5.2320469001640113E-2</v>
      </c>
      <c r="BZ981" s="45">
        <f t="shared" si="270"/>
        <v>6.1641510999828952E-2</v>
      </c>
      <c r="CA981" s="45">
        <f t="shared" si="271"/>
        <v>6.2975990000269988E-2</v>
      </c>
      <c r="CB981" s="45">
        <f t="shared" si="272"/>
        <v>6.2972916000950008E-2</v>
      </c>
      <c r="CC981" s="45">
        <f t="shared" si="273"/>
        <v>4.7968229999250767E-2</v>
      </c>
      <c r="CD981" s="45">
        <f t="shared" si="274"/>
        <v>6.2892655998439295E-2</v>
      </c>
      <c r="CE981" s="45">
        <f t="shared" si="275"/>
        <v>6.5487500000021015E-2</v>
      </c>
      <c r="CF981" s="45">
        <f t="shared" si="276"/>
        <v>6.1934270999699947E-2</v>
      </c>
      <c r="CG981" s="45">
        <f t="shared" si="277"/>
        <v>7.3256302001029283E-2</v>
      </c>
      <c r="CH981" s="45">
        <f t="shared" si="278"/>
        <v>5.4962344000200503E-2</v>
      </c>
      <c r="CI981" s="45">
        <f t="shared" si="279"/>
        <v>7.1157342999800477E-2</v>
      </c>
    </row>
    <row r="982" spans="1:87" x14ac:dyDescent="0.25">
      <c r="A982" s="8" t="s">
        <v>51</v>
      </c>
      <c r="B982">
        <v>6</v>
      </c>
      <c r="C982">
        <v>225</v>
      </c>
      <c r="D982" s="32">
        <v>0.46912442699976897</v>
      </c>
      <c r="E982" s="30">
        <v>0.60632880199955197</v>
      </c>
      <c r="F982" s="32">
        <v>0.61587489599878598</v>
      </c>
      <c r="G982" s="30">
        <v>0.66610906200003195</v>
      </c>
      <c r="H982" s="32">
        <v>1.3260806239995799</v>
      </c>
      <c r="I982" s="30">
        <v>1.4942819259995299</v>
      </c>
      <c r="J982" s="32">
        <v>2.32458963499993</v>
      </c>
      <c r="K982" s="30">
        <v>2.4679885409987001</v>
      </c>
      <c r="L982" s="32">
        <v>3.2570151029995</v>
      </c>
      <c r="M982" s="30">
        <v>3.4596009879987801</v>
      </c>
      <c r="N982" s="32">
        <v>4.4306334359989696</v>
      </c>
      <c r="O982" s="30">
        <v>4.6141727590002102</v>
      </c>
      <c r="P982" s="32"/>
      <c r="Q982" s="30"/>
      <c r="R982" s="32"/>
      <c r="S982" s="30"/>
      <c r="T982" s="32"/>
      <c r="U982" s="30"/>
      <c r="V982" s="32"/>
      <c r="W982" s="30"/>
      <c r="X982" s="32"/>
      <c r="Y982" s="30"/>
      <c r="Z982" s="32"/>
      <c r="AA982" s="30"/>
      <c r="AB982" s="32"/>
      <c r="AC982" s="30"/>
      <c r="AD982" s="36">
        <f t="shared" si="252"/>
        <v>4.1450483320004414</v>
      </c>
      <c r="AE982" s="44">
        <f t="shared" si="247"/>
        <v>9.5460939992340066E-3</v>
      </c>
      <c r="AF982" s="44">
        <f t="shared" si="248"/>
        <v>0.65997156199954798</v>
      </c>
      <c r="AG982" s="44">
        <f t="shared" si="249"/>
        <v>0.83030770900040007</v>
      </c>
      <c r="AH982" s="44">
        <f t="shared" si="250"/>
        <v>0.7890265620007999</v>
      </c>
      <c r="AI982" s="44">
        <f t="shared" si="251"/>
        <v>0.97103244800018951</v>
      </c>
      <c r="AJ982" s="46">
        <f>T620-S620</f>
        <v>0.23445750000063992</v>
      </c>
      <c r="AK982" s="30"/>
      <c r="AL982" s="47">
        <f t="shared" si="238"/>
        <v>0.137204374999783</v>
      </c>
      <c r="AM982" s="47">
        <f t="shared" si="239"/>
        <v>5.0234166001245972E-2</v>
      </c>
      <c r="AN982" s="47">
        <f t="shared" si="240"/>
        <v>0.16820130199994998</v>
      </c>
      <c r="AO982" s="47">
        <f t="shared" si="241"/>
        <v>0.14339890599877014</v>
      </c>
      <c r="AP982" s="47">
        <f t="shared" si="242"/>
        <v>0.2025858849992801</v>
      </c>
      <c r="AQ982" s="47">
        <f t="shared" si="243"/>
        <v>0.18353932300124054</v>
      </c>
      <c r="AR982" s="32"/>
      <c r="AS982" s="30"/>
      <c r="AT982" s="32"/>
      <c r="AU982" s="30"/>
      <c r="AV982" s="32"/>
      <c r="AW982" s="30"/>
      <c r="AX982" s="32"/>
      <c r="AY982" s="30"/>
      <c r="AZ982" s="32"/>
      <c r="BA982" s="30"/>
      <c r="BB982" s="32"/>
      <c r="BC982" s="30"/>
      <c r="BD982" s="32"/>
      <c r="BE982" s="30"/>
      <c r="BI982" s="45">
        <f t="shared" si="253"/>
        <v>7.2832448000549999E-2</v>
      </c>
      <c r="BJ982" s="45">
        <f t="shared" si="254"/>
        <v>7.0343854000390227E-2</v>
      </c>
      <c r="BK982" s="45">
        <f t="shared" si="255"/>
        <v>5.5893540999019997E-2</v>
      </c>
      <c r="BL982" s="45">
        <f t="shared" si="256"/>
        <v>7.5656146000250057E-2</v>
      </c>
      <c r="BM982" s="45">
        <f t="shared" si="257"/>
        <v>4.5818802000220149E-2</v>
      </c>
      <c r="BN982" s="45">
        <f t="shared" si="258"/>
        <v>5.1431459000010449E-2</v>
      </c>
      <c r="BO982" s="45">
        <f t="shared" si="259"/>
        <v>4.6356770999410379E-2</v>
      </c>
      <c r="BP982" s="45">
        <f t="shared" si="260"/>
        <v>5.4402761001259847E-2</v>
      </c>
      <c r="BQ982" s="45">
        <f t="shared" si="261"/>
        <v>7.1904062999240459E-2</v>
      </c>
      <c r="BR982" s="45">
        <f t="shared" si="262"/>
        <v>4.8547292000880482E-2</v>
      </c>
      <c r="BS982" s="45">
        <f t="shared" si="263"/>
        <v>6.0231198000109565E-2</v>
      </c>
      <c r="BT982" s="45">
        <f t="shared" si="264"/>
        <v>5.2779531999470386E-2</v>
      </c>
      <c r="BU982" s="45">
        <f t="shared" si="265"/>
        <v>5.4607032001509737E-2</v>
      </c>
      <c r="BV982" s="45">
        <f t="shared" si="266"/>
        <v>4.6705207998460452E-2</v>
      </c>
      <c r="BW982" s="45">
        <f t="shared" si="267"/>
        <v>5.5584530999110093E-2</v>
      </c>
      <c r="BX982" s="45">
        <f t="shared" si="268"/>
        <v>5.3938697999909913E-2</v>
      </c>
      <c r="BY982" s="45">
        <f t="shared" si="269"/>
        <v>6.2728488999709953E-2</v>
      </c>
      <c r="BZ982" s="45">
        <f t="shared" si="270"/>
        <v>5.6747500000710716E-2</v>
      </c>
      <c r="CA982" s="45">
        <f t="shared" si="271"/>
        <v>5.2032448000309373E-2</v>
      </c>
      <c r="CB982" s="45">
        <f t="shared" si="272"/>
        <v>7.0169115000679128E-2</v>
      </c>
      <c r="CC982" s="45">
        <f t="shared" si="273"/>
        <v>4.9322500000931413E-2</v>
      </c>
      <c r="CD982" s="45">
        <f t="shared" si="274"/>
        <v>6.3115208999080963E-2</v>
      </c>
      <c r="CE982" s="45">
        <f t="shared" si="275"/>
        <v>5.1937238999020252E-2</v>
      </c>
      <c r="CF982" s="45">
        <f t="shared" si="276"/>
        <v>6.3432760998690441E-2</v>
      </c>
      <c r="CG982" s="45">
        <f t="shared" si="277"/>
        <v>7.1585207999310896E-2</v>
      </c>
      <c r="CH982" s="45">
        <f t="shared" si="278"/>
        <v>5.9142395999499442E-2</v>
      </c>
      <c r="CI982" s="45">
        <f t="shared" si="279"/>
        <v>6.2515884999799098E-2</v>
      </c>
    </row>
    <row r="983" spans="1:87" x14ac:dyDescent="0.25">
      <c r="A983" s="8" t="s">
        <v>51</v>
      </c>
      <c r="B983">
        <v>6</v>
      </c>
      <c r="C983">
        <v>226</v>
      </c>
      <c r="D983" s="33">
        <v>0.80043187500086699</v>
      </c>
      <c r="E983" s="31">
        <v>0.96951723900019704</v>
      </c>
      <c r="F983" s="33">
        <v>2.2877394259994599</v>
      </c>
      <c r="G983" s="31">
        <v>2.4955219780003901</v>
      </c>
      <c r="H983" s="33">
        <v>3.26538140500088</v>
      </c>
      <c r="I983" s="31">
        <v>3.4828228629994502</v>
      </c>
      <c r="J983" s="33">
        <v>4.2740194769994497</v>
      </c>
      <c r="K983" s="31">
        <v>4.4249171859992202</v>
      </c>
      <c r="L983" s="33">
        <v>5.2181007269991797</v>
      </c>
      <c r="M983" s="31">
        <v>5.4374199979993101</v>
      </c>
      <c r="N983" s="33">
        <v>6.2747986430003904</v>
      </c>
      <c r="O983" s="31">
        <v>6.4643785909993303</v>
      </c>
      <c r="P983" s="33"/>
      <c r="Q983" s="31"/>
      <c r="R983" s="33"/>
      <c r="S983" s="31"/>
      <c r="T983" s="33"/>
      <c r="U983" s="31"/>
      <c r="V983" s="33"/>
      <c r="W983" s="31"/>
      <c r="X983" s="33"/>
      <c r="Y983" s="31"/>
      <c r="Z983" s="33"/>
      <c r="AA983" s="31"/>
      <c r="AB983" s="33"/>
      <c r="AC983" s="31"/>
      <c r="AD983" s="36">
        <f t="shared" si="252"/>
        <v>5.6639467159984633</v>
      </c>
      <c r="AE983" s="44">
        <f t="shared" si="247"/>
        <v>1.3182221869992627</v>
      </c>
      <c r="AF983" s="44">
        <f t="shared" si="248"/>
        <v>0.76985942700048993</v>
      </c>
      <c r="AG983" s="44">
        <f t="shared" si="249"/>
        <v>0.79119661399999952</v>
      </c>
      <c r="AH983" s="44">
        <f t="shared" si="250"/>
        <v>0.79318354099995947</v>
      </c>
      <c r="AI983" s="44">
        <f t="shared" si="251"/>
        <v>0.83737864500108028</v>
      </c>
      <c r="AJ983" s="46">
        <f>T621-S621</f>
        <v>0.20421181299934865</v>
      </c>
      <c r="AK983" s="31"/>
      <c r="AL983" s="47">
        <f t="shared" si="238"/>
        <v>0.16908536399933005</v>
      </c>
      <c r="AM983" s="47">
        <f t="shared" si="239"/>
        <v>0.20778255200093021</v>
      </c>
      <c r="AN983" s="47">
        <f t="shared" si="240"/>
        <v>0.21744145799857018</v>
      </c>
      <c r="AO983" s="47">
        <f t="shared" si="241"/>
        <v>0.15089770899977051</v>
      </c>
      <c r="AP983" s="47">
        <f t="shared" si="242"/>
        <v>0.21931927100013038</v>
      </c>
      <c r="AQ983" s="47">
        <f t="shared" si="243"/>
        <v>0.18957994799893996</v>
      </c>
      <c r="AR983" s="33"/>
      <c r="AS983" s="31"/>
      <c r="AT983" s="33"/>
      <c r="AU983" s="31"/>
      <c r="AV983" s="33"/>
      <c r="AW983" s="31"/>
      <c r="AX983" s="33"/>
      <c r="AY983" s="31"/>
      <c r="AZ983" s="33"/>
      <c r="BA983" s="31"/>
      <c r="BB983" s="33"/>
      <c r="BC983" s="31"/>
      <c r="BD983" s="33"/>
      <c r="BE983" s="31"/>
      <c r="BI983" s="45">
        <f t="shared" si="253"/>
        <v>6.185843699858995E-2</v>
      </c>
      <c r="BJ983" s="45">
        <f t="shared" si="254"/>
        <v>8.0764791999179852E-2</v>
      </c>
      <c r="BK983" s="45">
        <f t="shared" si="255"/>
        <v>5.490671900042976E-2</v>
      </c>
      <c r="BL983" s="45">
        <f t="shared" si="256"/>
        <v>6.0206510001080016E-2</v>
      </c>
      <c r="BM983" s="45">
        <f t="shared" si="257"/>
        <v>4.7241198000850027E-2</v>
      </c>
      <c r="BN983" s="45">
        <f t="shared" si="258"/>
        <v>7.3491511000610021E-2</v>
      </c>
      <c r="BO983" s="45">
        <f t="shared" si="259"/>
        <v>6.3646874999909731E-2</v>
      </c>
      <c r="BP983" s="45">
        <f t="shared" si="260"/>
        <v>6.4544270999249864E-2</v>
      </c>
      <c r="BQ983" s="45">
        <f t="shared" si="261"/>
        <v>6.2391510999070476E-2</v>
      </c>
      <c r="BR983" s="45">
        <f t="shared" si="262"/>
        <v>4.1100156000540622E-2</v>
      </c>
      <c r="BS983" s="45">
        <f t="shared" si="263"/>
        <v>6.7769948000200309E-2</v>
      </c>
      <c r="BT983" s="45">
        <f t="shared" si="264"/>
        <v>6.5052187001129802E-2</v>
      </c>
      <c r="BU983" s="45">
        <f t="shared" si="265"/>
        <v>7.1971510000369499E-2</v>
      </c>
      <c r="BV983" s="45">
        <f t="shared" si="266"/>
        <v>4.6945729000070102E-2</v>
      </c>
      <c r="BW983" s="45">
        <f t="shared" si="267"/>
        <v>6.1043541998509809E-2</v>
      </c>
      <c r="BX983" s="45">
        <f t="shared" si="268"/>
        <v>7.0612187000739901E-2</v>
      </c>
      <c r="BY983" s="45">
        <f t="shared" si="269"/>
        <v>4.990348900174002E-2</v>
      </c>
      <c r="BZ983" s="45">
        <f t="shared" si="270"/>
        <v>3.8559896000149863E-2</v>
      </c>
      <c r="CA983" s="45">
        <f t="shared" si="271"/>
        <v>7.324447999963013E-2</v>
      </c>
      <c r="CB983" s="45">
        <f t="shared" si="272"/>
        <v>6.0404740001100521E-2</v>
      </c>
      <c r="CC983" s="45">
        <f t="shared" si="273"/>
        <v>4.5197813000418918E-2</v>
      </c>
      <c r="CD983" s="45">
        <f t="shared" si="274"/>
        <v>7.3795988999339812E-2</v>
      </c>
      <c r="CE983" s="45">
        <f t="shared" si="275"/>
        <v>7.0664688000759313E-2</v>
      </c>
      <c r="CF983" s="45">
        <f t="shared" si="276"/>
        <v>6.2754478998609642E-2</v>
      </c>
      <c r="CG983" s="45">
        <f t="shared" si="277"/>
        <v>6.2571458000089564E-2</v>
      </c>
      <c r="CH983" s="45">
        <f t="shared" si="278"/>
        <v>6.5098019998918843E-2</v>
      </c>
      <c r="CI983" s="45">
        <f t="shared" si="279"/>
        <v>6.8965938000470572E-2</v>
      </c>
    </row>
    <row r="984" spans="1:87" x14ac:dyDescent="0.25">
      <c r="A984" s="8" t="s">
        <v>51</v>
      </c>
      <c r="B984">
        <v>6</v>
      </c>
      <c r="C984">
        <v>227</v>
      </c>
      <c r="D984" s="32">
        <v>0.71180901000116104</v>
      </c>
      <c r="E984" s="30">
        <v>0.87748255200131098</v>
      </c>
      <c r="F984" s="32">
        <v>1.53324932200121</v>
      </c>
      <c r="G984" s="30">
        <v>1.74297416600165</v>
      </c>
      <c r="H984" s="32">
        <v>2.4209960410007598</v>
      </c>
      <c r="I984" s="30">
        <v>2.58821630100101</v>
      </c>
      <c r="J984" s="32">
        <v>3.3006160929999102</v>
      </c>
      <c r="K984" s="30">
        <v>3.4749451550014698</v>
      </c>
      <c r="L984" s="32">
        <v>4.1546365090016399</v>
      </c>
      <c r="M984" s="30">
        <v>4.3780511439999801</v>
      </c>
      <c r="N984" s="32">
        <v>5.0401427590004397</v>
      </c>
      <c r="O984" s="30">
        <v>5.2485381750011504</v>
      </c>
      <c r="P984" s="32"/>
      <c r="Q984" s="30"/>
      <c r="R984" s="32"/>
      <c r="S984" s="30"/>
      <c r="T984" s="32"/>
      <c r="U984" s="30"/>
      <c r="V984" s="32"/>
      <c r="W984" s="30"/>
      <c r="X984" s="32"/>
      <c r="Y984" s="30"/>
      <c r="Z984" s="32"/>
      <c r="AA984" s="30"/>
      <c r="AB984" s="32"/>
      <c r="AC984" s="30"/>
      <c r="AD984" s="36">
        <f t="shared" si="252"/>
        <v>4.536729164999989</v>
      </c>
      <c r="AE984" s="44">
        <f t="shared" si="247"/>
        <v>0.65576676999989902</v>
      </c>
      <c r="AF984" s="44">
        <f t="shared" si="248"/>
        <v>0.67802187499910982</v>
      </c>
      <c r="AG984" s="44">
        <f t="shared" si="249"/>
        <v>0.71239979199890024</v>
      </c>
      <c r="AH984" s="44">
        <f t="shared" si="250"/>
        <v>0.67969135400017011</v>
      </c>
      <c r="AI984" s="44">
        <f t="shared" si="251"/>
        <v>0.66209161500045965</v>
      </c>
      <c r="AJ984" s="46">
        <f>T622-S622</f>
        <v>0.21458873700067027</v>
      </c>
      <c r="AK984" s="30"/>
      <c r="AL984" s="47">
        <f t="shared" si="238"/>
        <v>0.16567354200014994</v>
      </c>
      <c r="AM984" s="47">
        <f t="shared" si="239"/>
        <v>0.20972484400044</v>
      </c>
      <c r="AN984" s="47">
        <f t="shared" si="240"/>
        <v>0.16722026000025014</v>
      </c>
      <c r="AO984" s="47">
        <f t="shared" si="241"/>
        <v>0.17432906200155962</v>
      </c>
      <c r="AP984" s="47">
        <f t="shared" si="242"/>
        <v>0.22341463499834013</v>
      </c>
      <c r="AQ984" s="47">
        <f t="shared" si="243"/>
        <v>0.20839541600071065</v>
      </c>
      <c r="AR984" s="32"/>
      <c r="AS984" s="30"/>
      <c r="AT984" s="32"/>
      <c r="AU984" s="30"/>
      <c r="AV984" s="32"/>
      <c r="AW984" s="30"/>
      <c r="AX984" s="32"/>
      <c r="AY984" s="30"/>
      <c r="AZ984" s="32"/>
      <c r="BA984" s="30"/>
      <c r="BB984" s="32"/>
      <c r="BC984" s="30"/>
      <c r="BD984" s="32"/>
      <c r="BE984" s="30"/>
      <c r="BI984" s="45">
        <f t="shared" si="253"/>
        <v>5.6472917000060185E-2</v>
      </c>
      <c r="BJ984" s="45">
        <f t="shared" si="254"/>
        <v>8.7899792000829979E-2</v>
      </c>
      <c r="BK984" s="45">
        <f t="shared" si="255"/>
        <v>4.8956822998659888E-2</v>
      </c>
      <c r="BL984" s="45">
        <f t="shared" si="256"/>
        <v>8.1635259999530252E-2</v>
      </c>
      <c r="BM984" s="45">
        <f t="shared" si="257"/>
        <v>7.2525052000860235E-2</v>
      </c>
      <c r="BN984" s="45">
        <f t="shared" si="258"/>
        <v>8.7300572999080117E-2</v>
      </c>
      <c r="BO984" s="45">
        <f t="shared" si="259"/>
        <v>6.9381667000929959E-2</v>
      </c>
      <c r="BP984" s="45">
        <f t="shared" si="260"/>
        <v>4.7049792001419455E-2</v>
      </c>
      <c r="BQ984" s="45">
        <f t="shared" si="261"/>
        <v>6.7562447999079289E-2</v>
      </c>
      <c r="BR984" s="45">
        <f t="shared" si="262"/>
        <v>6.1709999999949972E-2</v>
      </c>
      <c r="BS984" s="45">
        <f t="shared" si="263"/>
        <v>4.6374894998739258E-2</v>
      </c>
      <c r="BT984" s="45">
        <f t="shared" si="264"/>
        <v>6.8727134999789996E-2</v>
      </c>
      <c r="BU984" s="45">
        <f t="shared" si="265"/>
        <v>5.5291250000659709E-2</v>
      </c>
      <c r="BV984" s="45">
        <f t="shared" si="266"/>
        <v>6.3005624999279419E-2</v>
      </c>
      <c r="BW984" s="45">
        <f t="shared" si="267"/>
        <v>8.1386562998890355E-2</v>
      </c>
      <c r="BX984" s="45">
        <f t="shared" si="268"/>
        <v>7.0539323000049947E-2</v>
      </c>
      <c r="BY984" s="45">
        <f t="shared" si="269"/>
        <v>4.3488229001019896E-2</v>
      </c>
      <c r="BZ984" s="45">
        <f t="shared" si="270"/>
        <v>6.2586771000500363E-2</v>
      </c>
      <c r="CA984" s="45">
        <f t="shared" si="271"/>
        <v>6.3718073000920583E-2</v>
      </c>
      <c r="CB984" s="45">
        <f t="shared" si="272"/>
        <v>6.8565260999100985E-2</v>
      </c>
      <c r="CC984" s="45">
        <f t="shared" si="273"/>
        <v>4.6030834000710286E-2</v>
      </c>
      <c r="CD984" s="45">
        <f t="shared" si="274"/>
        <v>6.3235260000519489E-2</v>
      </c>
      <c r="CE984" s="45">
        <f t="shared" si="275"/>
        <v>6.2657030999620389E-2</v>
      </c>
      <c r="CF984" s="45">
        <f t="shared" si="276"/>
        <v>6.2238854001410715E-2</v>
      </c>
      <c r="CG984" s="45">
        <f t="shared" si="277"/>
        <v>8.0207187000269187E-2</v>
      </c>
      <c r="CH984" s="45">
        <f t="shared" si="278"/>
        <v>4.0462032000508685E-2</v>
      </c>
      <c r="CI984" s="45">
        <f t="shared" si="279"/>
        <v>7.8708802000619471E-2</v>
      </c>
    </row>
    <row r="985" spans="1:87" x14ac:dyDescent="0.25">
      <c r="A985" s="8" t="s">
        <v>51</v>
      </c>
      <c r="B985">
        <v>6</v>
      </c>
      <c r="C985">
        <v>228</v>
      </c>
      <c r="D985" s="33">
        <v>0.71586406200003605</v>
      </c>
      <c r="E985" s="31">
        <v>0.91571859299983704</v>
      </c>
      <c r="F985" s="33">
        <v>1.47726119699837</v>
      </c>
      <c r="G985" s="31">
        <v>1.6707398949984</v>
      </c>
      <c r="H985" s="33">
        <v>2.1806294259986299</v>
      </c>
      <c r="I985" s="31">
        <v>2.3954171339992101</v>
      </c>
      <c r="J985" s="33">
        <v>2.8214711439995801</v>
      </c>
      <c r="K985" s="31">
        <v>3.0543841649996399</v>
      </c>
      <c r="L985" s="33">
        <v>3.5645466129990302</v>
      </c>
      <c r="M985" s="31">
        <v>3.71172708199992</v>
      </c>
      <c r="N985" s="33">
        <v>4.2465385399991602</v>
      </c>
      <c r="O985" s="31">
        <v>4.4134606749994401</v>
      </c>
      <c r="P985" s="33"/>
      <c r="Q985" s="31"/>
      <c r="R985" s="33"/>
      <c r="S985" s="31"/>
      <c r="T985" s="33"/>
      <c r="U985" s="31"/>
      <c r="V985" s="33"/>
      <c r="W985" s="31"/>
      <c r="X985" s="33"/>
      <c r="Y985" s="31"/>
      <c r="Z985" s="33"/>
      <c r="AA985" s="31"/>
      <c r="AB985" s="33"/>
      <c r="AC985" s="31"/>
      <c r="AD985" s="36">
        <f t="shared" si="252"/>
        <v>3.697596612999404</v>
      </c>
      <c r="AE985" s="44">
        <f t="shared" si="247"/>
        <v>0.56154260399853295</v>
      </c>
      <c r="AF985" s="44">
        <f t="shared" si="248"/>
        <v>0.50988953100022982</v>
      </c>
      <c r="AG985" s="44">
        <f t="shared" si="249"/>
        <v>0.42605401000037002</v>
      </c>
      <c r="AH985" s="44">
        <f t="shared" si="250"/>
        <v>0.51016244799939026</v>
      </c>
      <c r="AI985" s="44">
        <f t="shared" si="251"/>
        <v>0.53481145799924024</v>
      </c>
      <c r="AJ985" s="46">
        <f>T623-S623</f>
        <v>0.21400885199909014</v>
      </c>
      <c r="AK985" s="31"/>
      <c r="AL985" s="47">
        <f t="shared" si="238"/>
        <v>0.19985453099980099</v>
      </c>
      <c r="AM985" s="47">
        <f t="shared" si="239"/>
        <v>0.19347869800003004</v>
      </c>
      <c r="AN985" s="47">
        <f t="shared" si="240"/>
        <v>0.21478770800058022</v>
      </c>
      <c r="AO985" s="47">
        <f t="shared" si="241"/>
        <v>0.23291302100005984</v>
      </c>
      <c r="AP985" s="47">
        <f t="shared" si="242"/>
        <v>0.14718046900088977</v>
      </c>
      <c r="AQ985" s="47">
        <f t="shared" si="243"/>
        <v>0.16692213500027986</v>
      </c>
      <c r="AR985" s="33"/>
      <c r="AS985" s="31"/>
      <c r="AT985" s="33"/>
      <c r="AU985" s="31"/>
      <c r="AV985" s="33"/>
      <c r="AW985" s="31"/>
      <c r="AX985" s="33"/>
      <c r="AY985" s="31"/>
      <c r="AZ985" s="33"/>
      <c r="BA985" s="31"/>
      <c r="BB985" s="33"/>
      <c r="BC985" s="31"/>
      <c r="BD985" s="33"/>
      <c r="BE985" s="31"/>
      <c r="BI985" s="45">
        <f t="shared" si="253"/>
        <v>5.9898334000529907E-2</v>
      </c>
      <c r="BJ985" s="45">
        <f t="shared" si="254"/>
        <v>8.0322238998639772E-2</v>
      </c>
      <c r="BK985" s="45">
        <f t="shared" si="255"/>
        <v>5.5992917001269404E-2</v>
      </c>
      <c r="BL985" s="45">
        <f t="shared" si="256"/>
        <v>7.2574792000520638E-2</v>
      </c>
      <c r="BM985" s="45">
        <f t="shared" si="257"/>
        <v>6.2329947999390178E-2</v>
      </c>
      <c r="BN985" s="45">
        <f t="shared" si="258"/>
        <v>7.5694791999920241E-2</v>
      </c>
      <c r="BO985" s="45">
        <f t="shared" si="259"/>
        <v>6.6806458000419511E-2</v>
      </c>
      <c r="BP985" s="45">
        <f t="shared" si="260"/>
        <v>6.133385500106936E-2</v>
      </c>
      <c r="BQ985" s="45">
        <f t="shared" si="261"/>
        <v>6.1123125000450251E-2</v>
      </c>
      <c r="BR985" s="45">
        <f t="shared" si="262"/>
        <v>6.6075261000150043E-2</v>
      </c>
      <c r="BS985" s="45">
        <f t="shared" si="263"/>
        <v>6.8431875000900533E-2</v>
      </c>
      <c r="BT985" s="45">
        <f t="shared" si="264"/>
        <v>6.8718489999810117E-2</v>
      </c>
      <c r="BU985" s="45">
        <f t="shared" si="265"/>
        <v>4.7413907001100597E-2</v>
      </c>
      <c r="BV985" s="45">
        <f t="shared" si="266"/>
        <v>5.5891667001560563E-2</v>
      </c>
      <c r="BW985" s="45">
        <f t="shared" si="267"/>
        <v>6.9391457998790429E-2</v>
      </c>
      <c r="BX985" s="45">
        <f t="shared" si="268"/>
        <v>7.9264374999191034E-2</v>
      </c>
      <c r="BY985" s="45">
        <f t="shared" si="269"/>
        <v>7.0699478999820542E-2</v>
      </c>
      <c r="BZ985" s="45">
        <f t="shared" si="270"/>
        <v>6.7009271000641135E-2</v>
      </c>
      <c r="CA985" s="45">
        <f t="shared" si="271"/>
        <v>5.3568437000649283E-2</v>
      </c>
      <c r="CB985" s="45">
        <f t="shared" si="272"/>
        <v>8.1799375000619179E-2</v>
      </c>
      <c r="CC985" s="45">
        <f t="shared" si="273"/>
        <v>4.834359300000024E-2</v>
      </c>
      <c r="CD985" s="45">
        <f t="shared" si="274"/>
        <v>6.3674479000900064E-2</v>
      </c>
      <c r="CE985" s="45">
        <f t="shared" si="275"/>
        <v>6.032640600099981E-2</v>
      </c>
      <c r="CF985" s="45">
        <f t="shared" si="276"/>
        <v>5.9522499999699718E-2</v>
      </c>
      <c r="CG985" s="45">
        <f t="shared" si="277"/>
        <v>6.4305416999498988E-2</v>
      </c>
      <c r="CH985" s="45">
        <f t="shared" si="278"/>
        <v>5.3271302000199583E-2</v>
      </c>
      <c r="CI985" s="45">
        <f t="shared" si="279"/>
        <v>7.0500104000499775E-2</v>
      </c>
    </row>
    <row r="986" spans="1:87" x14ac:dyDescent="0.25">
      <c r="A986" s="8" t="s">
        <v>51</v>
      </c>
      <c r="B986">
        <v>6</v>
      </c>
      <c r="C986">
        <v>229</v>
      </c>
      <c r="D986" s="32">
        <v>0.65520640599970603</v>
      </c>
      <c r="E986" s="30">
        <v>0.85335395800029801</v>
      </c>
      <c r="F986" s="32">
        <v>1.2766699469993901</v>
      </c>
      <c r="G986" s="30">
        <v>1.4416297909992799</v>
      </c>
      <c r="H986" s="32">
        <v>1.9036894259988899</v>
      </c>
      <c r="I986" s="30">
        <v>2.03214827999909</v>
      </c>
      <c r="J986" s="32">
        <v>2.59327567599939</v>
      </c>
      <c r="K986" s="30">
        <v>2.74299088400039</v>
      </c>
      <c r="L986" s="32">
        <v>3.26103859199974</v>
      </c>
      <c r="M986" s="30">
        <v>3.4124133839995898</v>
      </c>
      <c r="N986" s="32">
        <v>4.03712723799981</v>
      </c>
      <c r="O986" s="30">
        <v>4.2307526539989304</v>
      </c>
      <c r="P986" s="32"/>
      <c r="Q986" s="30"/>
      <c r="R986" s="32"/>
      <c r="S986" s="30"/>
      <c r="T986" s="32"/>
      <c r="U986" s="30"/>
      <c r="V986" s="32"/>
      <c r="W986" s="30"/>
      <c r="X986" s="32"/>
      <c r="Y986" s="30"/>
      <c r="Z986" s="32"/>
      <c r="AA986" s="30"/>
      <c r="AB986" s="32"/>
      <c r="AC986" s="30"/>
      <c r="AD986" s="36">
        <f t="shared" si="252"/>
        <v>3.5755462479992244</v>
      </c>
      <c r="AE986" s="44">
        <f t="shared" si="247"/>
        <v>0.42331598899909206</v>
      </c>
      <c r="AF986" s="44">
        <f t="shared" si="248"/>
        <v>0.46205963499961</v>
      </c>
      <c r="AG986" s="44">
        <f t="shared" si="249"/>
        <v>0.56112739600030004</v>
      </c>
      <c r="AH986" s="44">
        <f t="shared" si="250"/>
        <v>0.51804770799934996</v>
      </c>
      <c r="AI986" s="44">
        <f t="shared" si="251"/>
        <v>0.62471385400022017</v>
      </c>
      <c r="AJ986" s="46">
        <f>T624-S624</f>
        <v>0.21416145299917932</v>
      </c>
      <c r="AK986" s="30"/>
      <c r="AL986" s="47">
        <f t="shared" si="238"/>
        <v>0.19814755200059198</v>
      </c>
      <c r="AM986" s="47">
        <f t="shared" si="239"/>
        <v>0.16495984399988983</v>
      </c>
      <c r="AN986" s="47">
        <f t="shared" si="240"/>
        <v>0.12845885400020007</v>
      </c>
      <c r="AO986" s="47">
        <f t="shared" si="241"/>
        <v>0.14971520800100002</v>
      </c>
      <c r="AP986" s="47">
        <f t="shared" si="242"/>
        <v>0.15137479199984982</v>
      </c>
      <c r="AQ986" s="47">
        <f t="shared" si="243"/>
        <v>0.19362541599912042</v>
      </c>
      <c r="AR986" s="32"/>
      <c r="AS986" s="30"/>
      <c r="AT986" s="32"/>
      <c r="AU986" s="30"/>
      <c r="AV986" s="32"/>
      <c r="AW986" s="30"/>
      <c r="AX986" s="32"/>
      <c r="AY986" s="30"/>
      <c r="AZ986" s="32"/>
      <c r="BA986" s="30"/>
      <c r="BB986" s="32"/>
      <c r="BC986" s="30"/>
      <c r="BD986" s="32"/>
      <c r="BE986" s="30"/>
      <c r="BI986" s="45">
        <f t="shared" si="253"/>
        <v>5.7657136001579845E-2</v>
      </c>
      <c r="BJ986" s="45">
        <f t="shared" si="254"/>
        <v>6.9264218998799976E-2</v>
      </c>
      <c r="BK986" s="45">
        <f t="shared" si="255"/>
        <v>4.3664634999009966E-2</v>
      </c>
      <c r="BL986" s="45">
        <f t="shared" si="256"/>
        <v>6.0553386001630294E-2</v>
      </c>
      <c r="BM986" s="45">
        <f t="shared" si="257"/>
        <v>6.0531717999769974E-2</v>
      </c>
      <c r="BN986" s="45">
        <f t="shared" si="258"/>
        <v>7.9027863999719727E-2</v>
      </c>
      <c r="BO986" s="45">
        <f t="shared" si="259"/>
        <v>6.1924894998810043E-2</v>
      </c>
      <c r="BP986" s="45">
        <f t="shared" si="260"/>
        <v>6.8766301999859891E-2</v>
      </c>
      <c r="BQ986" s="45">
        <f t="shared" si="261"/>
        <v>6.9139740000539796E-2</v>
      </c>
      <c r="BR986" s="45">
        <f t="shared" si="262"/>
        <v>6.1789219000270457E-2</v>
      </c>
      <c r="BS986" s="45">
        <f t="shared" si="263"/>
        <v>7.0003593000369513E-2</v>
      </c>
      <c r="BT986" s="45">
        <f t="shared" si="264"/>
        <v>7.7527863999419466E-2</v>
      </c>
      <c r="BU986" s="45">
        <f t="shared" si="265"/>
        <v>7.1433437999070648E-2</v>
      </c>
      <c r="BV986" s="45">
        <f t="shared" si="266"/>
        <v>5.2330988999529815E-2</v>
      </c>
      <c r="BW986" s="45">
        <f t="shared" si="267"/>
        <v>6.2098229000179472E-2</v>
      </c>
      <c r="BX986" s="45">
        <f t="shared" si="268"/>
        <v>6.876484399982008E-2</v>
      </c>
      <c r="BY986" s="45">
        <f t="shared" si="269"/>
        <v>4.6947916998760775E-2</v>
      </c>
      <c r="BZ986" s="45">
        <f t="shared" si="270"/>
        <v>3.7627707999489779E-2</v>
      </c>
      <c r="CA986" s="45">
        <f t="shared" si="271"/>
        <v>7.0289167000739283E-2</v>
      </c>
      <c r="CB986" s="45">
        <f t="shared" si="272"/>
        <v>6.807505199867947E-2</v>
      </c>
      <c r="CC986" s="45">
        <f t="shared" si="273"/>
        <v>4.4123697998649902E-2</v>
      </c>
      <c r="CD986" s="45">
        <f t="shared" si="274"/>
        <v>6.1703646000749401E-2</v>
      </c>
      <c r="CE986" s="45">
        <f t="shared" si="275"/>
        <v>6.3661354000940307E-2</v>
      </c>
      <c r="CF986" s="45">
        <f t="shared" si="276"/>
        <v>7.2048177000390012E-2</v>
      </c>
      <c r="CG986" s="45">
        <f t="shared" si="277"/>
        <v>8.7977811999730093E-2</v>
      </c>
      <c r="CH986" s="45">
        <f t="shared" si="278"/>
        <v>7.0474738999111608E-2</v>
      </c>
      <c r="CI986" s="45">
        <f t="shared" si="279"/>
        <v>6.9970937000100264E-2</v>
      </c>
    </row>
    <row r="987" spans="1:87" x14ac:dyDescent="0.25">
      <c r="A987" s="8" t="s">
        <v>51</v>
      </c>
      <c r="B987">
        <v>6</v>
      </c>
      <c r="C987">
        <v>230</v>
      </c>
      <c r="D987" s="33">
        <v>0.904263644999446</v>
      </c>
      <c r="E987" s="31">
        <v>1.04038098899945</v>
      </c>
      <c r="F987" s="33">
        <v>1.6731136449998301</v>
      </c>
      <c r="G987" s="31">
        <v>1.80242833299962</v>
      </c>
      <c r="H987" s="33">
        <v>2.3645899990006001</v>
      </c>
      <c r="I987" s="31">
        <v>2.5038561450000998</v>
      </c>
      <c r="J987" s="33">
        <v>3.0846896340008199</v>
      </c>
      <c r="K987" s="31">
        <v>3.2751085399995601</v>
      </c>
      <c r="L987" s="33">
        <v>3.9027198940002501</v>
      </c>
      <c r="M987" s="31">
        <v>4.0557639569997201</v>
      </c>
      <c r="N987" s="33">
        <v>4.6816000500002701</v>
      </c>
      <c r="O987" s="31">
        <v>4.8777148419994703</v>
      </c>
      <c r="P987" s="33"/>
      <c r="Q987" s="31"/>
      <c r="R987" s="33"/>
      <c r="S987" s="31"/>
      <c r="T987" s="33"/>
      <c r="U987" s="31"/>
      <c r="V987" s="33"/>
      <c r="W987" s="31"/>
      <c r="X987" s="33"/>
      <c r="Y987" s="31"/>
      <c r="Z987" s="33"/>
      <c r="AA987" s="31"/>
      <c r="AB987" s="33"/>
      <c r="AC987" s="31"/>
      <c r="AD987" s="36">
        <f t="shared" si="252"/>
        <v>3.9734511970000241</v>
      </c>
      <c r="AE987" s="44">
        <f t="shared" si="247"/>
        <v>0.63273265600038009</v>
      </c>
      <c r="AF987" s="44">
        <f t="shared" si="248"/>
        <v>0.56216166600098005</v>
      </c>
      <c r="AG987" s="44">
        <f t="shared" si="249"/>
        <v>0.58083348900072007</v>
      </c>
      <c r="AH987" s="44">
        <f t="shared" si="250"/>
        <v>0.62761135400069001</v>
      </c>
      <c r="AI987" s="44">
        <f t="shared" si="251"/>
        <v>0.62583609300054999</v>
      </c>
      <c r="AJ987" s="46">
        <f>T625-S625</f>
        <v>0.23470166200058973</v>
      </c>
      <c r="AK987" s="31"/>
      <c r="AL987" s="47">
        <f t="shared" si="238"/>
        <v>0.13611734400000397</v>
      </c>
      <c r="AM987" s="47">
        <f t="shared" si="239"/>
        <v>0.12931468799978996</v>
      </c>
      <c r="AN987" s="47">
        <f t="shared" si="240"/>
        <v>0.13926614599949971</v>
      </c>
      <c r="AO987" s="47">
        <f t="shared" si="241"/>
        <v>0.19041890599874023</v>
      </c>
      <c r="AP987" s="47">
        <f t="shared" si="242"/>
        <v>0.15304406299947004</v>
      </c>
      <c r="AQ987" s="47">
        <f t="shared" si="243"/>
        <v>0.19611479199920012</v>
      </c>
      <c r="AR987" s="33"/>
      <c r="AS987" s="31"/>
      <c r="AT987" s="33"/>
      <c r="AU987" s="31"/>
      <c r="AV987" s="33"/>
      <c r="AW987" s="31"/>
      <c r="AX987" s="33"/>
      <c r="AY987" s="31"/>
      <c r="AZ987" s="33"/>
      <c r="BA987" s="31"/>
      <c r="BB987" s="33"/>
      <c r="BC987" s="31"/>
      <c r="BD987" s="33"/>
      <c r="BE987" s="31"/>
      <c r="BI987" s="45">
        <f t="shared" si="253"/>
        <v>6.3858749999781028E-2</v>
      </c>
      <c r="BJ987" s="45">
        <f t="shared" si="254"/>
        <v>5.0671875000258049E-2</v>
      </c>
      <c r="BK987" s="45">
        <f t="shared" si="255"/>
        <v>5.9802915999169981E-2</v>
      </c>
      <c r="BL987" s="45">
        <f t="shared" si="256"/>
        <v>7.8288488999529893E-2</v>
      </c>
      <c r="BM987" s="45">
        <f t="shared" si="257"/>
        <v>6.6808594001489752E-2</v>
      </c>
      <c r="BN987" s="45">
        <f t="shared" si="258"/>
        <v>7.7539738998889884E-2</v>
      </c>
      <c r="BO987" s="45">
        <f t="shared" si="259"/>
        <v>7.006671899944017E-2</v>
      </c>
      <c r="BP987" s="45">
        <f t="shared" si="260"/>
        <v>5.999885399978977E-2</v>
      </c>
      <c r="BQ987" s="45">
        <f t="shared" si="261"/>
        <v>7.1088541999420052E-2</v>
      </c>
      <c r="BR987" s="45">
        <f t="shared" si="262"/>
        <v>4.5820000001190131E-2</v>
      </c>
      <c r="BS987" s="45">
        <f t="shared" si="263"/>
        <v>5.9336407000949887E-2</v>
      </c>
      <c r="BT987" s="45">
        <f t="shared" si="264"/>
        <v>7.8076822999720186E-2</v>
      </c>
      <c r="BU987" s="45">
        <f t="shared" si="265"/>
        <v>7.9125833000949441E-2</v>
      </c>
      <c r="BV987" s="45">
        <f t="shared" si="266"/>
        <v>6.3119999998889398E-2</v>
      </c>
      <c r="BW987" s="45">
        <f t="shared" si="267"/>
        <v>6.1746146000590585E-2</v>
      </c>
      <c r="BX987" s="45">
        <f t="shared" si="268"/>
        <v>7.022286400024047E-2</v>
      </c>
      <c r="BY987" s="45">
        <f t="shared" si="269"/>
        <v>8.1071874999909532E-2</v>
      </c>
      <c r="BZ987" s="45">
        <f t="shared" si="270"/>
        <v>6.2557917000959584E-2</v>
      </c>
      <c r="CA987" s="45">
        <f t="shared" si="271"/>
        <v>7.7631459000259362E-2</v>
      </c>
      <c r="CB987" s="45">
        <f t="shared" si="272"/>
        <v>7.0463801999720133E-2</v>
      </c>
      <c r="CC987" s="45">
        <f t="shared" si="273"/>
        <v>4.8976771000520003E-2</v>
      </c>
      <c r="CD987" s="45">
        <f t="shared" si="274"/>
        <v>6.8938385000370417E-2</v>
      </c>
      <c r="CE987" s="45">
        <f t="shared" si="275"/>
        <v>7.0165728999199928E-2</v>
      </c>
      <c r="CF987" s="45">
        <f t="shared" si="276"/>
        <v>7.0874479000851309E-2</v>
      </c>
      <c r="CG987" s="45">
        <f t="shared" si="277"/>
        <v>7.8789844001219578E-2</v>
      </c>
      <c r="CH987" s="45">
        <f t="shared" si="278"/>
        <v>5.588442699990992E-2</v>
      </c>
      <c r="CI987" s="45">
        <f t="shared" si="279"/>
        <v>5.9423177000999416E-2</v>
      </c>
    </row>
    <row r="988" spans="1:87" x14ac:dyDescent="0.25">
      <c r="A988" s="8" t="s">
        <v>51</v>
      </c>
      <c r="B988">
        <v>6</v>
      </c>
      <c r="C988">
        <v>231</v>
      </c>
      <c r="D988" s="32">
        <v>0.66280432199891903</v>
      </c>
      <c r="E988" s="30">
        <v>0.84623197899963998</v>
      </c>
      <c r="F988" s="32">
        <v>1.3941740619993599</v>
      </c>
      <c r="G988" s="30">
        <v>1.56257843699859</v>
      </c>
      <c r="H988" s="32">
        <v>2.0413929159985802</v>
      </c>
      <c r="I988" s="30">
        <v>2.1763902069997099</v>
      </c>
      <c r="J988" s="32">
        <v>2.7112212489992</v>
      </c>
      <c r="K988" s="30">
        <v>2.8818148419995802</v>
      </c>
      <c r="L988" s="32">
        <v>3.44461458199839</v>
      </c>
      <c r="M988" s="30">
        <v>3.6123906229986402</v>
      </c>
      <c r="N988" s="32">
        <v>4.15079353999863</v>
      </c>
      <c r="O988" s="30">
        <v>4.2518870809999498</v>
      </c>
      <c r="P988" s="32"/>
      <c r="Q988" s="30"/>
      <c r="R988" s="32"/>
      <c r="S988" s="30"/>
      <c r="T988" s="32"/>
      <c r="U988" s="30"/>
      <c r="V988" s="32"/>
      <c r="W988" s="30"/>
      <c r="X988" s="32"/>
      <c r="Y988" s="30"/>
      <c r="Z988" s="32"/>
      <c r="AA988" s="30"/>
      <c r="AB988" s="32"/>
      <c r="AC988" s="30"/>
      <c r="AD988" s="36">
        <f t="shared" si="252"/>
        <v>3.5890827590010308</v>
      </c>
      <c r="AE988" s="44">
        <f t="shared" si="247"/>
        <v>0.54794208299971991</v>
      </c>
      <c r="AF988" s="44">
        <f t="shared" si="248"/>
        <v>0.47881447899999019</v>
      </c>
      <c r="AG988" s="44">
        <f t="shared" si="249"/>
        <v>0.53483104199949016</v>
      </c>
      <c r="AH988" s="44">
        <f t="shared" si="250"/>
        <v>0.56279973999880983</v>
      </c>
      <c r="AI988" s="44">
        <f t="shared" si="251"/>
        <v>0.53840291699998977</v>
      </c>
      <c r="AJ988" s="46">
        <f>T626-S626</f>
        <v>0.23457958300059012</v>
      </c>
      <c r="AK988" s="30"/>
      <c r="AL988" s="47">
        <f t="shared" si="238"/>
        <v>0.18342765700072095</v>
      </c>
      <c r="AM988" s="47">
        <f t="shared" si="239"/>
        <v>0.16840437499923011</v>
      </c>
      <c r="AN988" s="47">
        <f t="shared" si="240"/>
        <v>0.13499729100112967</v>
      </c>
      <c r="AO988" s="47">
        <f t="shared" si="241"/>
        <v>0.17059359300038013</v>
      </c>
      <c r="AP988" s="47">
        <f t="shared" si="242"/>
        <v>0.16777604100025023</v>
      </c>
      <c r="AQ988" s="47">
        <f t="shared" si="243"/>
        <v>0.10109354100131984</v>
      </c>
      <c r="AR988" s="32"/>
      <c r="AS988" s="30"/>
      <c r="AT988" s="32"/>
      <c r="AU988" s="30"/>
      <c r="AV988" s="32"/>
      <c r="AW988" s="30"/>
      <c r="AX988" s="32"/>
      <c r="AY988" s="30"/>
      <c r="AZ988" s="32"/>
      <c r="BA988" s="30"/>
      <c r="BB988" s="32"/>
      <c r="BC988" s="30"/>
      <c r="BD988" s="32"/>
      <c r="BE988" s="30"/>
      <c r="BI988" s="45">
        <f t="shared" si="253"/>
        <v>6.7946198001660019E-2</v>
      </c>
      <c r="BJ988" s="45">
        <f t="shared" si="254"/>
        <v>7.5920573000989977E-2</v>
      </c>
      <c r="BK988" s="45">
        <f t="shared" si="255"/>
        <v>7.1611561999809892E-2</v>
      </c>
      <c r="BL988" s="45">
        <f t="shared" si="256"/>
        <v>8.1502603999979772E-2</v>
      </c>
      <c r="BM988" s="45">
        <f t="shared" si="257"/>
        <v>6.1032135999989912E-2</v>
      </c>
      <c r="BN988" s="45">
        <f t="shared" si="258"/>
        <v>7.9251302000559853E-2</v>
      </c>
      <c r="BO988" s="45">
        <f t="shared" si="259"/>
        <v>7.7688645998930106E-2</v>
      </c>
      <c r="BP988" s="45">
        <f t="shared" si="260"/>
        <v>4.2721771000290065E-2</v>
      </c>
      <c r="BQ988" s="45">
        <f t="shared" si="261"/>
        <v>7.3365053000089997E-2</v>
      </c>
      <c r="BR988" s="45">
        <f t="shared" si="262"/>
        <v>4.9136458999779364E-2</v>
      </c>
      <c r="BS988" s="45">
        <f t="shared" si="263"/>
        <v>7.4458490000330002E-2</v>
      </c>
      <c r="BT988" s="45">
        <f t="shared" si="264"/>
        <v>6.2841041000869957E-2</v>
      </c>
      <c r="BU988" s="45">
        <f t="shared" si="265"/>
        <v>6.347624999943946E-2</v>
      </c>
      <c r="BV988" s="45">
        <f t="shared" si="266"/>
        <v>5.0691198001009852E-2</v>
      </c>
      <c r="BW988" s="45">
        <f t="shared" si="267"/>
        <v>6.3374739000209956E-2</v>
      </c>
      <c r="BX988" s="45">
        <f t="shared" si="268"/>
        <v>6.8067448000869391E-2</v>
      </c>
      <c r="BY988" s="45">
        <f t="shared" si="269"/>
        <v>5.6440103999189972E-2</v>
      </c>
      <c r="BZ988" s="45">
        <f t="shared" si="270"/>
        <v>5.4996562001179861E-2</v>
      </c>
      <c r="CA988" s="45">
        <f t="shared" si="271"/>
        <v>5.5936146000020059E-2</v>
      </c>
      <c r="CB988" s="45">
        <f t="shared" si="272"/>
        <v>6.1093645999790169E-2</v>
      </c>
      <c r="CC988" s="45">
        <f t="shared" si="273"/>
        <v>4.6170521000028941E-2</v>
      </c>
      <c r="CD988" s="45">
        <f t="shared" si="274"/>
        <v>6.7828801998990329E-2</v>
      </c>
      <c r="CE988" s="45">
        <f t="shared" si="275"/>
        <v>5.3549635998930256E-2</v>
      </c>
      <c r="CF988" s="45">
        <f t="shared" si="276"/>
        <v>6.4310572999598747E-2</v>
      </c>
      <c r="CG988" s="45">
        <f t="shared" si="277"/>
        <v>7.8293386000950704E-2</v>
      </c>
      <c r="CH988" s="45">
        <f t="shared" si="278"/>
        <v>4.79793230006198E-2</v>
      </c>
      <c r="CI988" s="45">
        <f t="shared" si="279"/>
        <v>6.9727032001541289E-2</v>
      </c>
    </row>
    <row r="989" spans="1:87" x14ac:dyDescent="0.25">
      <c r="A989" s="8" t="s">
        <v>51</v>
      </c>
      <c r="B989">
        <v>6</v>
      </c>
      <c r="C989">
        <v>232</v>
      </c>
      <c r="D989" s="33">
        <v>0.87500005200126896</v>
      </c>
      <c r="E989" s="31">
        <v>1.0098356240014199</v>
      </c>
      <c r="F989" s="33">
        <v>1.6573023430009901</v>
      </c>
      <c r="G989" s="31">
        <v>1.8017667180010899</v>
      </c>
      <c r="H989" s="33">
        <v>2.4997956240003898</v>
      </c>
      <c r="I989" s="31">
        <v>2.6489613530011402</v>
      </c>
      <c r="J989" s="33">
        <v>3.20951057100137</v>
      </c>
      <c r="K989" s="31">
        <v>3.3208162490009201</v>
      </c>
      <c r="L989" s="33">
        <v>4.0023389569996599</v>
      </c>
      <c r="M989" s="31">
        <v>4.13776843600135</v>
      </c>
      <c r="N989" s="33">
        <v>4.73886489400138</v>
      </c>
      <c r="O989" s="31">
        <v>4.8510038000003899</v>
      </c>
      <c r="P989" s="33"/>
      <c r="Q989" s="31"/>
      <c r="R989" s="33"/>
      <c r="S989" s="31"/>
      <c r="T989" s="33"/>
      <c r="U989" s="31"/>
      <c r="V989" s="33"/>
      <c r="W989" s="31"/>
      <c r="X989" s="33"/>
      <c r="Y989" s="31"/>
      <c r="Z989" s="33"/>
      <c r="AA989" s="31"/>
      <c r="AB989" s="33"/>
      <c r="AC989" s="31"/>
      <c r="AD989" s="36">
        <f t="shared" si="252"/>
        <v>3.9760037479991208</v>
      </c>
      <c r="AE989" s="44">
        <f t="shared" si="247"/>
        <v>0.6474667189995702</v>
      </c>
      <c r="AF989" s="44">
        <f t="shared" si="248"/>
        <v>0.6980289059992999</v>
      </c>
      <c r="AG989" s="44">
        <f t="shared" si="249"/>
        <v>0.56054921800022983</v>
      </c>
      <c r="AH989" s="44">
        <f t="shared" si="250"/>
        <v>0.68152270799873982</v>
      </c>
      <c r="AI989" s="44">
        <f t="shared" si="251"/>
        <v>0.60109645800002998</v>
      </c>
      <c r="AJ989" s="46">
        <f>T627-S627</f>
        <v>0.22429421500054936</v>
      </c>
      <c r="AK989" s="31"/>
      <c r="AL989" s="47">
        <f t="shared" si="238"/>
        <v>0.13483557200015095</v>
      </c>
      <c r="AM989" s="47">
        <f t="shared" si="239"/>
        <v>0.14446437500009979</v>
      </c>
      <c r="AN989" s="47">
        <f t="shared" si="240"/>
        <v>0.14916572900075042</v>
      </c>
      <c r="AO989" s="47">
        <f t="shared" si="241"/>
        <v>0.11130567799955005</v>
      </c>
      <c r="AP989" s="47">
        <f t="shared" si="242"/>
        <v>0.13542947900169011</v>
      </c>
      <c r="AQ989" s="47">
        <f t="shared" si="243"/>
        <v>0.11213890599900989</v>
      </c>
      <c r="AR989" s="33"/>
      <c r="AS989" s="31"/>
      <c r="AT989" s="33"/>
      <c r="AU989" s="31"/>
      <c r="AV989" s="33"/>
      <c r="AW989" s="31"/>
      <c r="AX989" s="33"/>
      <c r="AY989" s="31"/>
      <c r="AZ989" s="33"/>
      <c r="BA989" s="31"/>
      <c r="BB989" s="33"/>
      <c r="BC989" s="31"/>
      <c r="BD989" s="33"/>
      <c r="BE989" s="31"/>
      <c r="BI989" s="45">
        <f t="shared" si="253"/>
        <v>5.5196145000080965E-2</v>
      </c>
      <c r="BJ989" s="45">
        <f t="shared" si="254"/>
        <v>8.0293959001211057E-2</v>
      </c>
      <c r="BK989" s="45">
        <f t="shared" si="255"/>
        <v>5.4609687000260143E-2</v>
      </c>
      <c r="BL989" s="45">
        <f t="shared" si="256"/>
        <v>6.8728853999350026E-2</v>
      </c>
      <c r="BM989" s="45">
        <f t="shared" si="257"/>
        <v>5.4423801999289978E-2</v>
      </c>
      <c r="BN989" s="45">
        <f t="shared" si="258"/>
        <v>6.7808957999659913E-2</v>
      </c>
      <c r="BO989" s="45">
        <f t="shared" si="259"/>
        <v>5.4500521000589774E-2</v>
      </c>
      <c r="BP989" s="45">
        <f t="shared" si="260"/>
        <v>5.3891405999820119E-2</v>
      </c>
      <c r="BQ989" s="45">
        <f t="shared" si="261"/>
        <v>8.5574479000569692E-2</v>
      </c>
      <c r="BR989" s="45">
        <f t="shared" si="262"/>
        <v>4.6024948000200183E-2</v>
      </c>
      <c r="BS989" s="45">
        <f t="shared" si="263"/>
        <v>6.4187812999080052E-2</v>
      </c>
      <c r="BT989" s="45">
        <f t="shared" si="264"/>
        <v>6.9917396000170662E-2</v>
      </c>
      <c r="BU989" s="45">
        <f t="shared" si="265"/>
        <v>5.0323698000290129E-2</v>
      </c>
      <c r="BV989" s="45">
        <f t="shared" si="266"/>
        <v>3.688786400016042E-2</v>
      </c>
      <c r="BW989" s="45">
        <f t="shared" si="267"/>
        <v>6.0529374999529928E-2</v>
      </c>
      <c r="BX989" s="45">
        <f t="shared" si="268"/>
        <v>6.124244799867018E-2</v>
      </c>
      <c r="BY989" s="45">
        <f t="shared" si="269"/>
        <v>6.8129479001070692E-2</v>
      </c>
      <c r="BZ989" s="45">
        <f t="shared" si="270"/>
        <v>5.2440208000919419E-2</v>
      </c>
      <c r="CA989" s="45">
        <f t="shared" si="271"/>
        <v>6.3796667000130647E-2</v>
      </c>
      <c r="CB989" s="45">
        <f t="shared" si="272"/>
        <v>7.0588646000029343E-2</v>
      </c>
      <c r="CC989" s="45">
        <f t="shared" si="273"/>
        <v>5.001005200028974E-2</v>
      </c>
      <c r="CD989" s="45">
        <f t="shared" si="274"/>
        <v>6.8698488999869411E-2</v>
      </c>
      <c r="CE989" s="45">
        <f t="shared" si="275"/>
        <v>7.7847864000430533E-2</v>
      </c>
      <c r="CF989" s="45">
        <f t="shared" si="276"/>
        <v>7.410213500043028E-2</v>
      </c>
      <c r="CG989" s="45">
        <f t="shared" si="277"/>
        <v>8.5906145999620875E-2</v>
      </c>
      <c r="CH989" s="45">
        <f t="shared" si="278"/>
        <v>7.0702238999730938E-2</v>
      </c>
      <c r="CI989" s="45">
        <f t="shared" si="279"/>
        <v>3.7310728999729648E-2</v>
      </c>
    </row>
    <row r="990" spans="1:87" x14ac:dyDescent="0.25">
      <c r="A990" s="8" t="s">
        <v>51</v>
      </c>
      <c r="B990">
        <v>6</v>
      </c>
      <c r="C990">
        <v>233</v>
      </c>
      <c r="D990" s="32">
        <v>0.58901328100000605</v>
      </c>
      <c r="E990" s="30">
        <v>0.75608473899956097</v>
      </c>
      <c r="F990" s="32">
        <v>1.2656465620002499</v>
      </c>
      <c r="G990" s="30">
        <v>1.4581225519996199</v>
      </c>
      <c r="H990" s="32">
        <v>2.0354897910001402</v>
      </c>
      <c r="I990" s="30">
        <v>2.2046282809987998</v>
      </c>
      <c r="J990" s="32">
        <v>2.2135353639987398</v>
      </c>
      <c r="K990" s="30">
        <v>2.2179254679995202</v>
      </c>
      <c r="L990" s="32">
        <v>2.2221497390000802</v>
      </c>
      <c r="M990" s="30">
        <v>2.2272147389994599</v>
      </c>
      <c r="N990" s="32">
        <v>2.7879892700002502</v>
      </c>
      <c r="O990" s="30">
        <v>2.9575620300001901</v>
      </c>
      <c r="P990" s="32"/>
      <c r="Q990" s="30"/>
      <c r="R990" s="32"/>
      <c r="S990" s="30"/>
      <c r="T990" s="32"/>
      <c r="U990" s="30"/>
      <c r="V990" s="32"/>
      <c r="W990" s="30"/>
      <c r="X990" s="32"/>
      <c r="Y990" s="30"/>
      <c r="Z990" s="32"/>
      <c r="AA990" s="30"/>
      <c r="AB990" s="32"/>
      <c r="AC990" s="30"/>
      <c r="AD990" s="36">
        <f t="shared" si="252"/>
        <v>2.3685487490001842</v>
      </c>
      <c r="AE990" s="44">
        <f t="shared" si="247"/>
        <v>0.50956182300068897</v>
      </c>
      <c r="AF990" s="44">
        <f t="shared" si="248"/>
        <v>0.57736723900052023</v>
      </c>
      <c r="AG990" s="44">
        <f t="shared" si="249"/>
        <v>8.9070829999400303E-3</v>
      </c>
      <c r="AH990" s="44">
        <f t="shared" si="250"/>
        <v>4.2242710005599982E-3</v>
      </c>
      <c r="AI990" s="44">
        <f t="shared" si="251"/>
        <v>0.56077453100079033</v>
      </c>
      <c r="AJ990" s="46">
        <f>T628-S628</f>
        <v>0.12968106300105031</v>
      </c>
      <c r="AK990" s="30"/>
      <c r="AL990" s="47">
        <f t="shared" si="238"/>
        <v>0.16707145799955492</v>
      </c>
      <c r="AM990" s="47">
        <f t="shared" si="239"/>
        <v>0.19247598999936999</v>
      </c>
      <c r="AN990" s="47">
        <f t="shared" si="240"/>
        <v>0.16913848999865966</v>
      </c>
      <c r="AO990" s="47">
        <f t="shared" si="241"/>
        <v>4.390104000780326E-3</v>
      </c>
      <c r="AP990" s="47">
        <f t="shared" si="242"/>
        <v>5.0649999993797046E-3</v>
      </c>
      <c r="AQ990" s="47">
        <f t="shared" si="243"/>
        <v>0.16957275999993993</v>
      </c>
      <c r="AR990" s="32"/>
      <c r="AS990" s="30"/>
      <c r="AT990" s="32"/>
      <c r="AU990" s="30"/>
      <c r="AV990" s="32"/>
      <c r="AW990" s="30"/>
      <c r="AX990" s="32"/>
      <c r="AY990" s="30"/>
      <c r="AZ990" s="32"/>
      <c r="BA990" s="30"/>
      <c r="BB990" s="32"/>
      <c r="BC990" s="30"/>
      <c r="BD990" s="32"/>
      <c r="BE990" s="30"/>
      <c r="BI990" s="45">
        <f t="shared" si="253"/>
        <v>6.4063854000778964E-2</v>
      </c>
      <c r="BJ990" s="45">
        <f t="shared" si="254"/>
        <v>8.1840676999489936E-2</v>
      </c>
      <c r="BK990" s="45">
        <f t="shared" si="255"/>
        <v>6.7902655999199979E-2</v>
      </c>
      <c r="BL990" s="45">
        <f t="shared" si="256"/>
        <v>5.2522500000119932E-2</v>
      </c>
      <c r="BM990" s="45">
        <f t="shared" si="257"/>
        <v>6.0861718000519982E-2</v>
      </c>
      <c r="BN990" s="45">
        <f t="shared" si="258"/>
        <v>7.5752499999000023E-2</v>
      </c>
      <c r="BO990" s="45">
        <f t="shared" si="259"/>
        <v>7.093775999965013E-2</v>
      </c>
      <c r="BP990" s="45">
        <f t="shared" si="260"/>
        <v>3.9029427000059957E-2</v>
      </c>
      <c r="BQ990" s="45">
        <f t="shared" si="261"/>
        <v>7.3022084001430176E-2</v>
      </c>
      <c r="BR990" s="45">
        <f t="shared" si="262"/>
        <v>6.3889790999380303E-2</v>
      </c>
      <c r="BS990" s="45">
        <f t="shared" si="263"/>
        <v>6.1015989998850273E-2</v>
      </c>
      <c r="BT990" s="45">
        <f t="shared" si="264"/>
        <v>6.557557299856942E-2</v>
      </c>
      <c r="BU990" s="45">
        <f t="shared" si="265"/>
        <v>6.9466926999669276E-2</v>
      </c>
      <c r="BV990" s="45">
        <f t="shared" si="266"/>
        <v>3.7185156999839819E-2</v>
      </c>
      <c r="BW990" s="45">
        <f t="shared" si="267"/>
        <v>6.3209062998789811E-2</v>
      </c>
      <c r="BX990" s="45">
        <f t="shared" si="268"/>
        <v>7.3159948000470543E-2</v>
      </c>
      <c r="BY990" s="45">
        <f t="shared" si="269"/>
        <v>6.6398959001160662E-2</v>
      </c>
      <c r="BZ990" s="45">
        <f t="shared" si="270"/>
        <v>5.6738750001390059E-2</v>
      </c>
      <c r="CA990" s="45">
        <f t="shared" si="271"/>
        <v>7.2276302000320314E-2</v>
      </c>
      <c r="CB990" s="45">
        <f t="shared" si="272"/>
        <v>7.2082759999830159E-2</v>
      </c>
      <c r="CC990" s="45">
        <f t="shared" si="273"/>
        <v>4.6947969000029843E-2</v>
      </c>
      <c r="CD990" s="45">
        <f t="shared" si="274"/>
        <v>6.1903124998930359E-2</v>
      </c>
      <c r="CE990" s="45">
        <f t="shared" si="275"/>
        <v>6.1506718999229548E-2</v>
      </c>
      <c r="CF990" s="45">
        <f t="shared" si="276"/>
        <v>6.6488229000238874E-2</v>
      </c>
      <c r="CG990" s="45">
        <f t="shared" si="277"/>
        <v>6.8603593999789325E-2</v>
      </c>
      <c r="CH990" s="45">
        <f t="shared" si="278"/>
        <v>4.4701144999631737E-2</v>
      </c>
      <c r="CI990" s="45">
        <f t="shared" si="279"/>
        <v>7.0446458001239165E-2</v>
      </c>
    </row>
    <row r="991" spans="1:87" x14ac:dyDescent="0.25">
      <c r="A991" s="8" t="s">
        <v>51</v>
      </c>
      <c r="B991">
        <v>6</v>
      </c>
      <c r="C991">
        <v>234</v>
      </c>
      <c r="D991" s="33">
        <v>1.30170140600057</v>
      </c>
      <c r="E991" s="31">
        <v>1.44424552000054</v>
      </c>
      <c r="F991" s="33">
        <v>2.0474540619998098</v>
      </c>
      <c r="G991" s="31">
        <v>2.1848534889995701</v>
      </c>
      <c r="H991" s="33">
        <v>2.76870077999956</v>
      </c>
      <c r="I991" s="31">
        <v>2.8951229159993002</v>
      </c>
      <c r="J991" s="33">
        <v>3.4917358319998999</v>
      </c>
      <c r="K991" s="31">
        <v>3.6540791129991699</v>
      </c>
      <c r="L991" s="33">
        <v>4.3059909879993903</v>
      </c>
      <c r="M991" s="31">
        <v>4.5057532800001301</v>
      </c>
      <c r="N991" s="33">
        <v>5.3024640080002401</v>
      </c>
      <c r="O991" s="31">
        <v>5.4439820810002804</v>
      </c>
      <c r="P991" s="33"/>
      <c r="Q991" s="31"/>
      <c r="R991" s="33"/>
      <c r="S991" s="31"/>
      <c r="T991" s="33"/>
      <c r="U991" s="31"/>
      <c r="V991" s="33"/>
      <c r="W991" s="31"/>
      <c r="X991" s="33"/>
      <c r="Y991" s="31"/>
      <c r="Z991" s="33"/>
      <c r="AA991" s="31"/>
      <c r="AB991" s="33"/>
      <c r="AC991" s="31"/>
      <c r="AD991" s="36">
        <f t="shared" si="252"/>
        <v>4.1422806749997108</v>
      </c>
      <c r="AE991" s="44">
        <f t="shared" si="247"/>
        <v>0.60320854199926988</v>
      </c>
      <c r="AF991" s="44">
        <f t="shared" si="248"/>
        <v>0.58384729099998989</v>
      </c>
      <c r="AG991" s="44">
        <f t="shared" si="249"/>
        <v>0.59661291600059974</v>
      </c>
      <c r="AH991" s="44">
        <f t="shared" si="250"/>
        <v>0.65191187500022041</v>
      </c>
      <c r="AI991" s="44">
        <f t="shared" si="251"/>
        <v>0.79671072800011</v>
      </c>
      <c r="AJ991" s="46">
        <f>T629-S629</f>
        <v>0.15318174899948023</v>
      </c>
      <c r="AK991" s="31"/>
      <c r="AL991" s="47">
        <f t="shared" si="238"/>
        <v>0.14254411399996991</v>
      </c>
      <c r="AM991" s="47">
        <f t="shared" si="239"/>
        <v>0.13739942699976027</v>
      </c>
      <c r="AN991" s="47">
        <f t="shared" si="240"/>
        <v>0.12642213599974017</v>
      </c>
      <c r="AO991" s="47">
        <f t="shared" si="241"/>
        <v>0.16234328099926998</v>
      </c>
      <c r="AP991" s="47">
        <f t="shared" si="242"/>
        <v>0.19976229200073981</v>
      </c>
      <c r="AQ991" s="47">
        <f t="shared" si="243"/>
        <v>0.14151807300004027</v>
      </c>
      <c r="AR991" s="33"/>
      <c r="AS991" s="31"/>
      <c r="AT991" s="33"/>
      <c r="AU991" s="31"/>
      <c r="AV991" s="33"/>
      <c r="AW991" s="31"/>
      <c r="AX991" s="33"/>
      <c r="AY991" s="31"/>
      <c r="AZ991" s="33"/>
      <c r="BA991" s="31"/>
      <c r="BB991" s="33"/>
      <c r="BC991" s="31"/>
      <c r="BD991" s="33"/>
      <c r="BE991" s="31"/>
      <c r="BI991" s="45">
        <f t="shared" si="253"/>
        <v>6.8794843999059996E-2</v>
      </c>
      <c r="BJ991" s="45">
        <f t="shared" si="254"/>
        <v>5.618666699957009E-2</v>
      </c>
      <c r="BK991" s="45">
        <f t="shared" si="255"/>
        <v>5.6562552001199862E-2</v>
      </c>
      <c r="BL991" s="45">
        <f t="shared" si="256"/>
        <v>7.9598801999969826E-2</v>
      </c>
      <c r="BM991" s="45">
        <f t="shared" si="257"/>
        <v>7.0825624999990122E-2</v>
      </c>
      <c r="BN991" s="45">
        <f t="shared" si="258"/>
        <v>6.2540729000830186E-2</v>
      </c>
      <c r="BO991" s="45">
        <f t="shared" si="259"/>
        <v>6.006421900019987E-2</v>
      </c>
      <c r="BP991" s="45">
        <f t="shared" si="260"/>
        <v>5.9374634998679898E-2</v>
      </c>
      <c r="BQ991" s="45">
        <f t="shared" si="261"/>
        <v>6.8378854000910039E-2</v>
      </c>
      <c r="BR991" s="45">
        <f t="shared" si="262"/>
        <v>6.358802100112948E-2</v>
      </c>
      <c r="BS991" s="45">
        <f t="shared" si="263"/>
        <v>6.5373020999690112E-2</v>
      </c>
      <c r="BT991" s="45">
        <f t="shared" si="264"/>
        <v>6.970249999903011E-2</v>
      </c>
      <c r="BU991" s="45">
        <f t="shared" si="265"/>
        <v>7.0859322999240248E-2</v>
      </c>
      <c r="BV991" s="45">
        <f t="shared" si="266"/>
        <v>6.2965156001159706E-2</v>
      </c>
      <c r="BW991" s="45">
        <f t="shared" si="267"/>
        <v>6.9594582999339849E-2</v>
      </c>
      <c r="BX991" s="45">
        <f t="shared" si="268"/>
        <v>6.0944740000199893E-2</v>
      </c>
      <c r="BY991" s="45">
        <f t="shared" si="269"/>
        <v>6.7230415999800286E-2</v>
      </c>
      <c r="BZ991" s="45">
        <f t="shared" si="270"/>
        <v>4.918302099941041E-2</v>
      </c>
      <c r="CA991" s="45">
        <f t="shared" si="271"/>
        <v>6.3822760999759254E-2</v>
      </c>
      <c r="CB991" s="45">
        <f t="shared" si="272"/>
        <v>7.0272240000130104E-2</v>
      </c>
      <c r="CC991" s="45">
        <f t="shared" si="273"/>
        <v>4.0578801999799907E-2</v>
      </c>
      <c r="CD991" s="45">
        <f t="shared" si="274"/>
        <v>6.5546145999180183E-2</v>
      </c>
      <c r="CE991" s="45">
        <f t="shared" si="275"/>
        <v>6.2766875000299649E-2</v>
      </c>
      <c r="CF991" s="45">
        <f t="shared" si="276"/>
        <v>7.3421719000180019E-2</v>
      </c>
      <c r="CG991" s="45">
        <f t="shared" si="277"/>
        <v>1.4756406999360649E-2</v>
      </c>
      <c r="CH991" s="45">
        <f t="shared" si="278"/>
        <v>4.1791510999249937E-2</v>
      </c>
      <c r="CI991" s="45">
        <f t="shared" si="279"/>
        <v>6.5713489000700065E-2</v>
      </c>
    </row>
    <row r="992" spans="1:87" x14ac:dyDescent="0.25">
      <c r="A992" s="8" t="s">
        <v>51</v>
      </c>
      <c r="B992">
        <v>6</v>
      </c>
      <c r="C992">
        <v>235</v>
      </c>
      <c r="D992" s="32">
        <v>0.77341911400071695</v>
      </c>
      <c r="E992" s="30">
        <v>0.97255781199964897</v>
      </c>
      <c r="F992" s="32">
        <v>1.51082145700092</v>
      </c>
      <c r="G992" s="30">
        <v>1.66065067599993</v>
      </c>
      <c r="H992" s="32">
        <v>2.22206098800052</v>
      </c>
      <c r="I992" s="30">
        <v>2.38765677000083</v>
      </c>
      <c r="J992" s="32">
        <v>2.9856939569999601</v>
      </c>
      <c r="K992" s="30">
        <v>3.13563213400084</v>
      </c>
      <c r="L992" s="32">
        <v>3.6903326550000202</v>
      </c>
      <c r="M992" s="30">
        <v>3.88172223800029</v>
      </c>
      <c r="N992" s="32">
        <v>4.5383743210004397</v>
      </c>
      <c r="O992" s="30">
        <v>4.7129297370011001</v>
      </c>
      <c r="P992" s="32"/>
      <c r="Q992" s="30"/>
      <c r="R992" s="32"/>
      <c r="S992" s="30"/>
      <c r="T992" s="32"/>
      <c r="U992" s="30"/>
      <c r="V992" s="32"/>
      <c r="W992" s="30"/>
      <c r="X992" s="32"/>
      <c r="Y992" s="30"/>
      <c r="Z992" s="32"/>
      <c r="AA992" s="30"/>
      <c r="AB992" s="32"/>
      <c r="AC992" s="30"/>
      <c r="AD992" s="36">
        <f t="shared" si="252"/>
        <v>3.9395106230003831</v>
      </c>
      <c r="AE992" s="44">
        <f t="shared" si="247"/>
        <v>0.538263645001271</v>
      </c>
      <c r="AF992" s="44">
        <f t="shared" si="248"/>
        <v>0.56141031200058999</v>
      </c>
      <c r="AG992" s="44">
        <f t="shared" si="249"/>
        <v>0.59803718699913011</v>
      </c>
      <c r="AH992" s="44">
        <f t="shared" si="250"/>
        <v>0.55470052099918021</v>
      </c>
      <c r="AI992" s="44">
        <f t="shared" si="251"/>
        <v>0.65665208300014966</v>
      </c>
      <c r="AJ992" s="46">
        <f>T630-S630</f>
        <v>0.13279414099998021</v>
      </c>
      <c r="AK992" s="30"/>
      <c r="AL992" s="47">
        <f t="shared" ref="AL992:AL1007" si="280">E992-D992</f>
        <v>0.19913869799893202</v>
      </c>
      <c r="AM992" s="47">
        <f t="shared" ref="AM992:AM1007" si="281">G992-F992</f>
        <v>0.14982921899901003</v>
      </c>
      <c r="AN992" s="47">
        <f t="shared" ref="AN992:AN1007" si="282">I992-H992</f>
        <v>0.16559578200031</v>
      </c>
      <c r="AO992" s="47">
        <f t="shared" ref="AO992:AO1007" si="283">K992-J992</f>
        <v>0.14993817700087986</v>
      </c>
      <c r="AP992" s="47">
        <f t="shared" ref="AP992:AP1007" si="284">M992-L992</f>
        <v>0.19138958300026987</v>
      </c>
      <c r="AQ992" s="47">
        <f t="shared" ref="AQ992:AQ1007" si="285">O992-N992</f>
        <v>0.17455541600066038</v>
      </c>
      <c r="AR992" s="32"/>
      <c r="AS992" s="30"/>
      <c r="AT992" s="32"/>
      <c r="AU992" s="30"/>
      <c r="AV992" s="32"/>
      <c r="AW992" s="30"/>
      <c r="AX992" s="32"/>
      <c r="AY992" s="30"/>
      <c r="AZ992" s="32"/>
      <c r="BA992" s="30"/>
      <c r="BB992" s="32"/>
      <c r="BC992" s="30"/>
      <c r="BD992" s="32"/>
      <c r="BE992" s="30"/>
      <c r="BI992" s="45">
        <f t="shared" si="253"/>
        <v>5.5904791999640047E-2</v>
      </c>
      <c r="BJ992" s="45">
        <f t="shared" si="254"/>
        <v>8.1075624000739754E-2</v>
      </c>
      <c r="BK992" s="45">
        <f t="shared" si="255"/>
        <v>5.5155312000350065E-2</v>
      </c>
      <c r="BL992" s="45">
        <f t="shared" si="256"/>
        <v>7.3065103999399916E-2</v>
      </c>
      <c r="BM992" s="45">
        <f t="shared" si="257"/>
        <v>5.7013020999879593E-2</v>
      </c>
      <c r="BN992" s="45">
        <f t="shared" si="258"/>
        <v>6.9692343000499868E-2</v>
      </c>
      <c r="BO992" s="45">
        <f t="shared" si="259"/>
        <v>5.8345052999349889E-2</v>
      </c>
      <c r="BP992" s="45">
        <f t="shared" si="260"/>
        <v>5.4972812000420035E-2</v>
      </c>
      <c r="BQ992" s="45">
        <f t="shared" si="261"/>
        <v>7.6229426998910554E-2</v>
      </c>
      <c r="BR992" s="45">
        <f t="shared" si="262"/>
        <v>6.1010467999950357E-2</v>
      </c>
      <c r="BS992" s="45">
        <f t="shared" si="263"/>
        <v>5.4420052001660224E-2</v>
      </c>
      <c r="BT992" s="45">
        <f t="shared" si="264"/>
        <v>5.826661500031971E-2</v>
      </c>
      <c r="BU992" s="45">
        <f t="shared" si="265"/>
        <v>4.7175677000260485E-2</v>
      </c>
      <c r="BV992" s="45">
        <f t="shared" si="266"/>
        <v>3.6614115000700664E-2</v>
      </c>
      <c r="BW992" s="45">
        <f t="shared" si="267"/>
        <v>6.2376510000839325E-2</v>
      </c>
      <c r="BX992" s="45">
        <f t="shared" si="268"/>
        <v>6.9700104000730789E-2</v>
      </c>
      <c r="BY992" s="45">
        <f t="shared" si="269"/>
        <v>4.8475676998350536E-2</v>
      </c>
      <c r="BZ992" s="45">
        <f t="shared" si="270"/>
        <v>6.1239896000179428E-2</v>
      </c>
      <c r="CA992" s="45">
        <f t="shared" si="271"/>
        <v>6.961515600050916E-2</v>
      </c>
      <c r="CB992" s="45">
        <f t="shared" si="272"/>
        <v>7.1405781000059676E-2</v>
      </c>
      <c r="CC992" s="45">
        <f t="shared" si="273"/>
        <v>4.7675364001410259E-2</v>
      </c>
      <c r="CD992" s="45">
        <f t="shared" si="274"/>
        <v>6.182619799984046E-2</v>
      </c>
      <c r="CE992" s="45">
        <f t="shared" si="275"/>
        <v>6.1645468998820618E-2</v>
      </c>
      <c r="CF992" s="45">
        <f t="shared" si="276"/>
        <v>5.8171301998299896E-2</v>
      </c>
      <c r="CG992" s="45">
        <f t="shared" si="277"/>
        <v>6.9169165999399596E-2</v>
      </c>
      <c r="CH992" s="45">
        <f t="shared" si="278"/>
        <v>5.3968750000398913E-2</v>
      </c>
      <c r="CI992" s="45">
        <f t="shared" si="279"/>
        <v>7.1828385998799149E-2</v>
      </c>
    </row>
    <row r="993" spans="1:87" s="2" customFormat="1" x14ac:dyDescent="0.25">
      <c r="A993" s="10" t="s">
        <v>51</v>
      </c>
      <c r="B993" s="2">
        <v>6</v>
      </c>
      <c r="C993" s="2">
        <v>236</v>
      </c>
      <c r="D993" s="33">
        <v>12.997669630998599</v>
      </c>
      <c r="E993" s="31">
        <v>13.237072963998701</v>
      </c>
      <c r="F993" s="33">
        <v>13.7714173909989</v>
      </c>
      <c r="G993" s="31">
        <v>13.938098275999399</v>
      </c>
      <c r="H993" s="33">
        <v>14.6105247340001</v>
      </c>
      <c r="I993" s="31">
        <v>14.8114100469992</v>
      </c>
      <c r="J993" s="33">
        <v>15.4867047339994</v>
      </c>
      <c r="K993" s="31">
        <v>15.690212546000099</v>
      </c>
      <c r="L993" s="33">
        <v>16.246829160998399</v>
      </c>
      <c r="M993" s="31">
        <v>16.489757285999001</v>
      </c>
      <c r="N993" s="33">
        <v>17.0431689519991</v>
      </c>
      <c r="O993" s="31">
        <v>17.2067294209991</v>
      </c>
      <c r="P993" s="33"/>
      <c r="Q993" s="31"/>
      <c r="R993" s="33"/>
      <c r="S993" s="31"/>
      <c r="T993" s="33"/>
      <c r="U993" s="31"/>
      <c r="V993" s="33"/>
      <c r="W993" s="31"/>
      <c r="X993" s="33"/>
      <c r="Y993" s="31"/>
      <c r="Z993" s="33"/>
      <c r="AA993" s="31"/>
      <c r="AB993" s="33"/>
      <c r="AC993" s="31"/>
      <c r="AD993" s="36">
        <f t="shared" si="252"/>
        <v>4.2090597900005005</v>
      </c>
      <c r="AE993" s="44">
        <f t="shared" si="247"/>
        <v>0.53434442700019957</v>
      </c>
      <c r="AF993" s="44">
        <f t="shared" si="248"/>
        <v>0.67242645800070022</v>
      </c>
      <c r="AG993" s="44">
        <f t="shared" si="249"/>
        <v>0.6752946870001999</v>
      </c>
      <c r="AH993" s="44">
        <f t="shared" si="250"/>
        <v>0.5566166149982994</v>
      </c>
      <c r="AI993" s="44">
        <f t="shared" si="251"/>
        <v>0.55341166600009828</v>
      </c>
      <c r="AJ993" s="46">
        <f>T631-S631</f>
        <v>0.20393712800069608</v>
      </c>
      <c r="AK993" s="31"/>
      <c r="AL993" s="47">
        <f t="shared" si="280"/>
        <v>0.23940333300010153</v>
      </c>
      <c r="AM993" s="47">
        <f t="shared" si="281"/>
        <v>0.16668088500049905</v>
      </c>
      <c r="AN993" s="47">
        <f t="shared" si="282"/>
        <v>0.20088531299909995</v>
      </c>
      <c r="AO993" s="47">
        <f t="shared" si="283"/>
        <v>0.20350781200069967</v>
      </c>
      <c r="AP993" s="47">
        <f t="shared" si="284"/>
        <v>0.24292812500060279</v>
      </c>
      <c r="AQ993" s="47">
        <f t="shared" si="285"/>
        <v>0.1635604690000001</v>
      </c>
      <c r="AR993" s="33"/>
      <c r="AS993" s="31"/>
      <c r="AT993" s="33"/>
      <c r="AU993" s="31"/>
      <c r="AV993" s="33"/>
      <c r="AW993" s="31"/>
      <c r="AX993" s="33"/>
      <c r="AY993" s="31"/>
      <c r="AZ993" s="33"/>
      <c r="BA993" s="31"/>
      <c r="BB993" s="33"/>
      <c r="BC993" s="31"/>
      <c r="BD993" s="33"/>
      <c r="BE993" s="31"/>
      <c r="BI993" s="45">
        <f t="shared" si="253"/>
        <v>5.6941718999949931E-2</v>
      </c>
      <c r="BJ993" s="45">
        <f t="shared" si="254"/>
        <v>7.6854582999660082E-2</v>
      </c>
      <c r="BK993" s="45">
        <f t="shared" si="255"/>
        <v>6.8344323000930185E-2</v>
      </c>
      <c r="BL993" s="45">
        <f t="shared" si="256"/>
        <v>7.8227136000350139E-2</v>
      </c>
      <c r="BM993" s="45">
        <f t="shared" si="257"/>
        <v>6.8250363998229702E-2</v>
      </c>
      <c r="BN993" s="45">
        <f t="shared" si="258"/>
        <v>7.0580104000329769E-2</v>
      </c>
      <c r="BO993" s="45">
        <f t="shared" si="259"/>
        <v>5.5166771000580095E-2</v>
      </c>
      <c r="BP993" s="45">
        <f t="shared" si="260"/>
        <v>6.1111042001360083E-2</v>
      </c>
      <c r="BQ993" s="45">
        <f t="shared" si="261"/>
        <v>7.7013645999610247E-2</v>
      </c>
      <c r="BR993" s="45">
        <f t="shared" si="262"/>
        <v>3.1610103998899852E-2</v>
      </c>
      <c r="BS993" s="45">
        <f t="shared" si="263"/>
        <v>6.8502500000249711E-2</v>
      </c>
      <c r="BT993" s="45">
        <f t="shared" si="264"/>
        <v>6.27742710003103E-2</v>
      </c>
      <c r="BU993" s="45">
        <f t="shared" si="265"/>
        <v>5.9679999998480504E-2</v>
      </c>
      <c r="BV993" s="45">
        <f t="shared" si="266"/>
        <v>4.6223906001610082E-2</v>
      </c>
      <c r="BW993" s="45">
        <f t="shared" si="267"/>
        <v>6.9857864999000263E-2</v>
      </c>
      <c r="BX993" s="45">
        <f t="shared" si="268"/>
        <v>6.2244635000760162E-2</v>
      </c>
      <c r="BY993" s="45">
        <f t="shared" si="269"/>
        <v>4.7811458000070139E-2</v>
      </c>
      <c r="BZ993" s="45">
        <f t="shared" si="270"/>
        <v>5.3943437000270045E-2</v>
      </c>
      <c r="CA993" s="45">
        <f t="shared" si="271"/>
        <v>6.4532083999430334E-2</v>
      </c>
      <c r="CB993" s="45">
        <f t="shared" si="272"/>
        <v>6.1001563000900205E-2</v>
      </c>
      <c r="CC993" s="45">
        <f t="shared" si="273"/>
        <v>3.761979100090862E-2</v>
      </c>
      <c r="CD993" s="45">
        <f t="shared" si="274"/>
        <v>8.2434166999519221E-2</v>
      </c>
      <c r="CE993" s="45">
        <f t="shared" si="275"/>
        <v>6.8134374998411573E-2</v>
      </c>
      <c r="CF993" s="45">
        <f t="shared" si="276"/>
        <v>6.2610312999821005E-2</v>
      </c>
      <c r="CG993" s="45">
        <f t="shared" si="277"/>
        <v>7.0071510001071147E-2</v>
      </c>
      <c r="CH993" s="45">
        <f t="shared" si="278"/>
        <v>4.8946302000340225E-2</v>
      </c>
      <c r="CI993" s="45">
        <f t="shared" si="279"/>
        <v>6.0759792000679269E-2</v>
      </c>
    </row>
    <row r="994" spans="1:87" s="2" customFormat="1" x14ac:dyDescent="0.25">
      <c r="A994" s="10" t="s">
        <v>51</v>
      </c>
      <c r="B994" s="2">
        <v>6</v>
      </c>
      <c r="C994" s="2">
        <v>237</v>
      </c>
      <c r="D994" s="32">
        <v>0.67334604100142303</v>
      </c>
      <c r="E994" s="30">
        <v>0.81741765600054295</v>
      </c>
      <c r="F994" s="32">
        <v>1.3770215620006601</v>
      </c>
      <c r="G994" s="30">
        <v>1.5730820830012799</v>
      </c>
      <c r="H994" s="32">
        <v>2.1049085410013499</v>
      </c>
      <c r="I994" s="30">
        <v>2.2812676550001898</v>
      </c>
      <c r="J994" s="32">
        <v>2.8522240090005599</v>
      </c>
      <c r="K994" s="30">
        <v>3.0364744260004901</v>
      </c>
      <c r="L994" s="32">
        <v>3.78225551900141</v>
      </c>
      <c r="M994" s="30">
        <v>3.9219551550013398</v>
      </c>
      <c r="N994" s="32">
        <v>4.6864524460015602</v>
      </c>
      <c r="O994" s="30">
        <v>4.8381567690012099</v>
      </c>
      <c r="P994" s="32"/>
      <c r="Q994" s="30"/>
      <c r="R994" s="32"/>
      <c r="S994" s="30"/>
      <c r="T994" s="32"/>
      <c r="U994" s="30"/>
      <c r="V994" s="32"/>
      <c r="W994" s="30"/>
      <c r="X994" s="32"/>
      <c r="Y994" s="30"/>
      <c r="Z994" s="32"/>
      <c r="AA994" s="30"/>
      <c r="AB994" s="32"/>
      <c r="AC994" s="30"/>
      <c r="AD994" s="36">
        <f t="shared" si="252"/>
        <v>4.1648107279997868</v>
      </c>
      <c r="AE994" s="44">
        <f t="shared" si="247"/>
        <v>0.55960390600011711</v>
      </c>
      <c r="AF994" s="44">
        <f t="shared" si="248"/>
        <v>0.53182645800007</v>
      </c>
      <c r="AG994" s="44">
        <f t="shared" si="249"/>
        <v>0.57095635400037015</v>
      </c>
      <c r="AH994" s="44">
        <f t="shared" si="250"/>
        <v>0.74578109300091988</v>
      </c>
      <c r="AI994" s="44">
        <f t="shared" si="251"/>
        <v>0.76449729100022035</v>
      </c>
      <c r="AJ994" s="46">
        <f>T632-S632</f>
        <v>0.23424385900033995</v>
      </c>
      <c r="AK994" s="30"/>
      <c r="AL994" s="47">
        <f t="shared" si="280"/>
        <v>0.14407161499911991</v>
      </c>
      <c r="AM994" s="47">
        <f t="shared" si="281"/>
        <v>0.19606052100061988</v>
      </c>
      <c r="AN994" s="47">
        <f t="shared" si="282"/>
        <v>0.17635911399883986</v>
      </c>
      <c r="AO994" s="47">
        <f t="shared" si="283"/>
        <v>0.18425041699993017</v>
      </c>
      <c r="AP994" s="47">
        <f t="shared" si="284"/>
        <v>0.13969963599992985</v>
      </c>
      <c r="AQ994" s="47">
        <f t="shared" si="285"/>
        <v>0.15170432299964975</v>
      </c>
      <c r="AR994" s="32"/>
      <c r="AS994" s="30"/>
      <c r="AT994" s="32"/>
      <c r="AU994" s="30"/>
      <c r="AV994" s="32"/>
      <c r="AW994" s="30"/>
      <c r="AX994" s="32"/>
      <c r="AY994" s="30"/>
      <c r="AZ994" s="32"/>
      <c r="BA994" s="30"/>
      <c r="BB994" s="32"/>
      <c r="BC994" s="30"/>
      <c r="BD994" s="32"/>
      <c r="BE994" s="30"/>
      <c r="BI994" s="45">
        <f t="shared" si="253"/>
        <v>6.2265625001598934E-2</v>
      </c>
      <c r="BJ994" s="45">
        <f t="shared" si="254"/>
        <v>6.3161093999999807E-2</v>
      </c>
      <c r="BK994" s="45">
        <f t="shared" si="255"/>
        <v>5.3995155998599387E-2</v>
      </c>
      <c r="BL994" s="45">
        <f t="shared" si="256"/>
        <v>7.7573801998401137E-2</v>
      </c>
      <c r="BM994" s="45">
        <f t="shared" si="257"/>
        <v>5.3166040999698794E-2</v>
      </c>
      <c r="BN994" s="45">
        <f t="shared" si="258"/>
        <v>6.3671406000100461E-2</v>
      </c>
      <c r="BO994" s="45">
        <f t="shared" si="259"/>
        <v>5.7436563000003105E-2</v>
      </c>
      <c r="BP994" s="45">
        <f t="shared" si="260"/>
        <v>6.0846353999298941E-2</v>
      </c>
      <c r="BQ994" s="45">
        <f t="shared" si="261"/>
        <v>5.546359400069889E-2</v>
      </c>
      <c r="BR994" s="45">
        <f t="shared" si="262"/>
        <v>2.6331303000898032E-2</v>
      </c>
      <c r="BS994" s="45">
        <f t="shared" si="263"/>
        <v>5.5981978999597004E-2</v>
      </c>
      <c r="BT994" s="45">
        <f t="shared" si="264"/>
        <v>6.2558853998801567E-2</v>
      </c>
      <c r="BU994" s="45">
        <f t="shared" si="265"/>
        <v>6.3298646000500725E-2</v>
      </c>
      <c r="BV994" s="45">
        <f t="shared" si="266"/>
        <v>5.3171302000901477E-2</v>
      </c>
      <c r="BW994" s="45">
        <f t="shared" si="267"/>
        <v>6.2645468999097176E-2</v>
      </c>
      <c r="BX994" s="45">
        <f t="shared" si="268"/>
        <v>6.0931874999401003E-2</v>
      </c>
      <c r="BY994" s="45">
        <f t="shared" si="269"/>
        <v>7.1388489999698379E-2</v>
      </c>
      <c r="BZ994" s="45">
        <f t="shared" si="270"/>
        <v>4.5557655999800772E-2</v>
      </c>
      <c r="CA994" s="45">
        <f t="shared" si="271"/>
        <v>6.0785988998699025E-2</v>
      </c>
      <c r="CB994" s="45">
        <f t="shared" si="272"/>
        <v>6.5164167001100282E-2</v>
      </c>
      <c r="CC994" s="45">
        <f t="shared" si="273"/>
        <v>5.3058854000500588E-2</v>
      </c>
      <c r="CD994" s="45">
        <f t="shared" si="274"/>
        <v>5.9800052000301918E-2</v>
      </c>
      <c r="CE994" s="45">
        <f t="shared" si="275"/>
        <v>6.040453099920029E-2</v>
      </c>
      <c r="CF994" s="45">
        <f t="shared" si="276"/>
        <v>6.6094478999701778E-2</v>
      </c>
      <c r="CG994" s="45">
        <f t="shared" si="277"/>
        <v>6.4423697000197677E-2</v>
      </c>
      <c r="CH994" s="45">
        <f t="shared" si="278"/>
        <v>6.3501509999699834E-2</v>
      </c>
      <c r="CI994" s="45">
        <f t="shared" si="279"/>
        <v>5.3848020999797797E-2</v>
      </c>
    </row>
    <row r="995" spans="1:87" s="2" customFormat="1" x14ac:dyDescent="0.25">
      <c r="A995" s="10" t="s">
        <v>51</v>
      </c>
      <c r="B995" s="2">
        <v>6</v>
      </c>
      <c r="C995" s="2">
        <v>238</v>
      </c>
      <c r="D995" s="33">
        <v>0.644112656000288</v>
      </c>
      <c r="E995" s="31">
        <v>0.81055015600031699</v>
      </c>
      <c r="F995" s="33">
        <v>1.3562481769986301</v>
      </c>
      <c r="G995" s="31">
        <v>1.51982150999901</v>
      </c>
      <c r="H995" s="33">
        <v>2.0787376039988801</v>
      </c>
      <c r="I995" s="31">
        <v>2.27500593699915</v>
      </c>
      <c r="J995" s="33">
        <v>2.8115487489994799</v>
      </c>
      <c r="K995" s="31">
        <v>3.0456702079991298</v>
      </c>
      <c r="L995" s="33">
        <v>3.55482369699893</v>
      </c>
      <c r="M995" s="31">
        <v>3.7116850509992201</v>
      </c>
      <c r="N995" s="33">
        <v>4.2929414569989603</v>
      </c>
      <c r="O995" s="31">
        <v>4.4731465089989797</v>
      </c>
      <c r="P995" s="33"/>
      <c r="Q995" s="31"/>
      <c r="R995" s="33"/>
      <c r="S995" s="31"/>
      <c r="T995" s="33"/>
      <c r="U995" s="31"/>
      <c r="V995" s="33"/>
      <c r="W995" s="31"/>
      <c r="X995" s="33"/>
      <c r="Y995" s="31"/>
      <c r="Z995" s="33"/>
      <c r="AA995" s="31"/>
      <c r="AB995" s="33"/>
      <c r="AC995" s="31"/>
      <c r="AD995" s="36">
        <f t="shared" si="252"/>
        <v>3.8290338529986916</v>
      </c>
      <c r="AE995" s="44">
        <f t="shared" si="247"/>
        <v>0.5456980209983131</v>
      </c>
      <c r="AF995" s="44">
        <f t="shared" si="248"/>
        <v>0.55891609399987008</v>
      </c>
      <c r="AG995" s="44">
        <f t="shared" si="249"/>
        <v>0.53654281200032994</v>
      </c>
      <c r="AH995" s="44">
        <f t="shared" si="250"/>
        <v>0.50915348899980017</v>
      </c>
      <c r="AI995" s="44">
        <f t="shared" si="251"/>
        <v>0.58125640599974027</v>
      </c>
      <c r="AJ995" s="46">
        <f>T633-S633</f>
        <v>0.24443766100011999</v>
      </c>
      <c r="AK995" s="31"/>
      <c r="AL995" s="47">
        <f t="shared" si="280"/>
        <v>0.16643750000002899</v>
      </c>
      <c r="AM995" s="47">
        <f t="shared" si="281"/>
        <v>0.16357333300037991</v>
      </c>
      <c r="AN995" s="47">
        <f t="shared" si="282"/>
        <v>0.19626833300026991</v>
      </c>
      <c r="AO995" s="47">
        <f t="shared" si="283"/>
        <v>0.23412145899964987</v>
      </c>
      <c r="AP995" s="47">
        <f t="shared" si="284"/>
        <v>0.15686135400029011</v>
      </c>
      <c r="AQ995" s="47">
        <f t="shared" si="285"/>
        <v>0.18020505200001935</v>
      </c>
      <c r="AR995" s="33"/>
      <c r="AS995" s="31"/>
      <c r="AT995" s="33"/>
      <c r="AU995" s="31"/>
      <c r="AV995" s="33"/>
      <c r="AW995" s="31"/>
      <c r="AX995" s="33"/>
      <c r="AY995" s="31"/>
      <c r="AZ995" s="33"/>
      <c r="BA995" s="31"/>
      <c r="BB995" s="33"/>
      <c r="BC995" s="31"/>
      <c r="BD995" s="33"/>
      <c r="BE995" s="31"/>
      <c r="BI995" s="45">
        <f t="shared" si="253"/>
        <v>7.2451250000090006E-2</v>
      </c>
      <c r="BJ995" s="45">
        <f t="shared" si="254"/>
        <v>6.608911400144013E-2</v>
      </c>
      <c r="BK995" s="45">
        <f t="shared" si="255"/>
        <v>7.2602239999469909E-2</v>
      </c>
      <c r="BL995" s="45">
        <f t="shared" si="256"/>
        <v>8.5646405999800113E-2</v>
      </c>
      <c r="BM995" s="45">
        <f t="shared" si="257"/>
        <v>5.4170260998939845E-2</v>
      </c>
      <c r="BN995" s="45">
        <f t="shared" si="258"/>
        <v>7.1751978999599952E-2</v>
      </c>
      <c r="BO995" s="45">
        <f t="shared" si="259"/>
        <v>6.4232916000029672E-2</v>
      </c>
      <c r="BP995" s="45">
        <f t="shared" si="260"/>
        <v>4.8125520999750204E-2</v>
      </c>
      <c r="BQ995" s="45">
        <f t="shared" si="261"/>
        <v>6.802734400116961E-2</v>
      </c>
      <c r="BR995" s="45">
        <f t="shared" si="262"/>
        <v>4.8814062998640217E-2</v>
      </c>
      <c r="BS995" s="45">
        <f t="shared" si="263"/>
        <v>4.9815416999989814E-2</v>
      </c>
      <c r="BT995" s="45">
        <f t="shared" si="264"/>
        <v>6.2998280998719736E-2</v>
      </c>
      <c r="BU995" s="45">
        <f t="shared" si="265"/>
        <v>4.7581666000040101E-2</v>
      </c>
      <c r="BV995" s="45">
        <f t="shared" si="266"/>
        <v>5.3489271000209726E-2</v>
      </c>
      <c r="BW995" s="45">
        <f t="shared" si="267"/>
        <v>7.082145899948955E-2</v>
      </c>
      <c r="BX995" s="45">
        <f t="shared" si="268"/>
        <v>6.0855313000500288E-2</v>
      </c>
      <c r="BY995" s="45">
        <f t="shared" si="269"/>
        <v>4.3766405999120295E-2</v>
      </c>
      <c r="BZ995" s="45">
        <f t="shared" si="270"/>
        <v>4.8192760999879347E-2</v>
      </c>
      <c r="CA995" s="45">
        <f t="shared" si="271"/>
        <v>4.0469322999340029E-2</v>
      </c>
      <c r="CB995" s="45">
        <f t="shared" si="272"/>
        <v>5.6047448000749789E-2</v>
      </c>
      <c r="CC995" s="45">
        <f t="shared" si="273"/>
        <v>4.0118332999550255E-2</v>
      </c>
      <c r="CD995" s="45">
        <f t="shared" si="274"/>
        <v>5.9722291998690835E-2</v>
      </c>
      <c r="CE995" s="45">
        <f t="shared" si="275"/>
        <v>7.1694374999418997E-2</v>
      </c>
      <c r="CF995" s="45">
        <f t="shared" si="276"/>
        <v>6.9700156000179092E-2</v>
      </c>
      <c r="CG995" s="45">
        <f t="shared" si="277"/>
        <v>8.3878020999700098E-2</v>
      </c>
      <c r="CH995" s="45">
        <f t="shared" si="278"/>
        <v>4.509270800008025E-2</v>
      </c>
      <c r="CI995" s="45">
        <f t="shared" si="279"/>
        <v>7.3518437000529957E-2</v>
      </c>
    </row>
    <row r="996" spans="1:87" s="2" customFormat="1" x14ac:dyDescent="0.25">
      <c r="A996" s="10" t="s">
        <v>51</v>
      </c>
      <c r="B996" s="2">
        <v>6</v>
      </c>
      <c r="C996" s="2">
        <v>239</v>
      </c>
      <c r="D996" s="32">
        <v>0.619271979001496</v>
      </c>
      <c r="E996" s="30">
        <v>0.85105286400175795</v>
      </c>
      <c r="F996" s="32">
        <v>1.2793505210011</v>
      </c>
      <c r="G996" s="30">
        <v>1.43577187500159</v>
      </c>
      <c r="H996" s="32">
        <v>2.00882234300115</v>
      </c>
      <c r="I996" s="30">
        <v>2.1851410410017702</v>
      </c>
      <c r="J996" s="32">
        <v>2.7448084890001998</v>
      </c>
      <c r="K996" s="30">
        <v>2.9010951030013499</v>
      </c>
      <c r="L996" s="32">
        <v>3.5211188530010902</v>
      </c>
      <c r="M996" s="30">
        <v>3.7182349990016501</v>
      </c>
      <c r="N996" s="32">
        <v>4.2548629670000002</v>
      </c>
      <c r="O996" s="30">
        <v>4.4222237480007598</v>
      </c>
      <c r="P996" s="32"/>
      <c r="Q996" s="30"/>
      <c r="R996" s="32"/>
      <c r="S996" s="30"/>
      <c r="T996" s="32"/>
      <c r="U996" s="30"/>
      <c r="V996" s="32"/>
      <c r="W996" s="30"/>
      <c r="X996" s="32"/>
      <c r="Y996" s="30"/>
      <c r="Z996" s="32"/>
      <c r="AA996" s="30"/>
      <c r="AB996" s="32"/>
      <c r="AC996" s="30"/>
      <c r="AD996" s="36">
        <f t="shared" si="252"/>
        <v>3.8029517689992636</v>
      </c>
      <c r="AE996" s="44">
        <f t="shared" si="247"/>
        <v>0.42829765699934208</v>
      </c>
      <c r="AF996" s="44">
        <f t="shared" si="248"/>
        <v>0.57305046799956005</v>
      </c>
      <c r="AG996" s="44">
        <f t="shared" si="249"/>
        <v>0.5596674479984296</v>
      </c>
      <c r="AH996" s="44">
        <f t="shared" si="250"/>
        <v>0.6200237499997403</v>
      </c>
      <c r="AI996" s="44">
        <f t="shared" si="251"/>
        <v>0.53662796799835011</v>
      </c>
      <c r="AJ996" s="46">
        <f>T634-S634</f>
        <v>0.38901266699941006</v>
      </c>
      <c r="AK996" s="30"/>
      <c r="AL996" s="47">
        <f t="shared" si="280"/>
        <v>0.23178088500026195</v>
      </c>
      <c r="AM996" s="47">
        <f t="shared" si="281"/>
        <v>0.15642135400048995</v>
      </c>
      <c r="AN996" s="47">
        <f t="shared" si="282"/>
        <v>0.17631869800062017</v>
      </c>
      <c r="AO996" s="47">
        <f t="shared" si="283"/>
        <v>0.15628661400115007</v>
      </c>
      <c r="AP996" s="47">
        <f t="shared" si="284"/>
        <v>0.19711614600055993</v>
      </c>
      <c r="AQ996" s="47">
        <f t="shared" si="285"/>
        <v>0.16736078100075957</v>
      </c>
      <c r="AR996" s="32"/>
      <c r="AS996" s="30"/>
      <c r="AT996" s="32"/>
      <c r="AU996" s="30"/>
      <c r="AV996" s="32"/>
      <c r="AW996" s="30"/>
      <c r="AX996" s="32"/>
      <c r="AY996" s="30"/>
      <c r="AZ996" s="32"/>
      <c r="BA996" s="30"/>
      <c r="BB996" s="32"/>
      <c r="BC996" s="30"/>
      <c r="BD996" s="32"/>
      <c r="BE996" s="30"/>
      <c r="BI996" s="45">
        <f t="shared" si="253"/>
        <v>4.5124842999930026E-2</v>
      </c>
      <c r="BJ996" s="45">
        <f t="shared" si="254"/>
        <v>7.6326250000430029E-2</v>
      </c>
      <c r="BK996" s="45">
        <f t="shared" si="255"/>
        <v>8.0179583999779869E-2</v>
      </c>
      <c r="BL996" s="45">
        <f t="shared" si="256"/>
        <v>8.6895468999499847E-2</v>
      </c>
      <c r="BM996" s="45">
        <f t="shared" si="257"/>
        <v>2.8802188000550011E-2</v>
      </c>
      <c r="BN996" s="45">
        <f t="shared" si="258"/>
        <v>7.3696822999409939E-2</v>
      </c>
      <c r="BO996" s="45">
        <f t="shared" si="259"/>
        <v>7.4419113998380304E-2</v>
      </c>
      <c r="BP996" s="45">
        <f t="shared" si="260"/>
        <v>5.0287083999140059E-2</v>
      </c>
      <c r="BQ996" s="45">
        <f t="shared" si="261"/>
        <v>7.2913280999269858E-2</v>
      </c>
      <c r="BR996" s="45">
        <f t="shared" si="262"/>
        <v>3.2511927000089536E-2</v>
      </c>
      <c r="BS996" s="45">
        <f t="shared" si="263"/>
        <v>6.6414165999959529E-2</v>
      </c>
      <c r="BT996" s="45">
        <f t="shared" si="264"/>
        <v>7.1054530999390408E-2</v>
      </c>
      <c r="BU996" s="45">
        <f t="shared" si="265"/>
        <v>5.6164791998529751E-2</v>
      </c>
      <c r="BV996" s="45">
        <f t="shared" si="266"/>
        <v>3.8172604001379895E-2</v>
      </c>
      <c r="BW996" s="45">
        <f t="shared" si="267"/>
        <v>6.2748385000309881E-2</v>
      </c>
      <c r="BX996" s="45">
        <f t="shared" si="268"/>
        <v>6.3645677000749856E-2</v>
      </c>
      <c r="BY996" s="45">
        <f t="shared" si="269"/>
        <v>5.3738958000399961E-2</v>
      </c>
      <c r="BZ996" s="45">
        <f t="shared" si="270"/>
        <v>4.0195782001319458E-2</v>
      </c>
      <c r="CA996" s="45">
        <f t="shared" si="271"/>
        <v>5.9333802000770319E-2</v>
      </c>
      <c r="CB996" s="45">
        <f t="shared" si="272"/>
        <v>7.9016354000489564E-2</v>
      </c>
      <c r="CC996" s="45">
        <f t="shared" si="273"/>
        <v>3.9104687999499177E-2</v>
      </c>
      <c r="CD996" s="45">
        <f t="shared" si="274"/>
        <v>6.254312500095871E-2</v>
      </c>
      <c r="CE996" s="45">
        <f t="shared" si="275"/>
        <v>6.657567699948963E-2</v>
      </c>
      <c r="CF996" s="45">
        <f t="shared" si="276"/>
        <v>7.0758384999859203E-2</v>
      </c>
      <c r="CG996" s="45">
        <f t="shared" si="277"/>
        <v>5.4497604000060207E-2</v>
      </c>
      <c r="CH996" s="45">
        <f t="shared" si="278"/>
        <v>6.3983645999540428E-2</v>
      </c>
      <c r="CI996" s="45">
        <f t="shared" si="279"/>
        <v>6.448942700080984E-2</v>
      </c>
    </row>
    <row r="997" spans="1:87" s="2" customFormat="1" x14ac:dyDescent="0.25">
      <c r="A997" s="10" t="s">
        <v>51</v>
      </c>
      <c r="B997" s="2">
        <v>6</v>
      </c>
      <c r="C997" s="2">
        <v>240</v>
      </c>
      <c r="D997" s="33">
        <v>1.03867786400041</v>
      </c>
      <c r="E997" s="31">
        <v>1.2349076040008999</v>
      </c>
      <c r="F997" s="33">
        <v>1.8329825510008899</v>
      </c>
      <c r="G997" s="31">
        <v>2.0321254680002299</v>
      </c>
      <c r="H997" s="33">
        <v>2.6267391660003301</v>
      </c>
      <c r="I997" s="31">
        <v>2.8019107279997102</v>
      </c>
      <c r="J997" s="33">
        <v>3.5444309880003799</v>
      </c>
      <c r="K997" s="31">
        <v>3.7034518740001601</v>
      </c>
      <c r="L997" s="33">
        <v>4.3608874980000101</v>
      </c>
      <c r="M997" s="31">
        <v>4.5321836439998098</v>
      </c>
      <c r="N997" s="33">
        <v>5.3045121329996601</v>
      </c>
      <c r="O997" s="31">
        <v>5.4313024460007</v>
      </c>
      <c r="P997" s="33"/>
      <c r="Q997" s="31"/>
      <c r="R997" s="33"/>
      <c r="S997" s="31"/>
      <c r="T997" s="33"/>
      <c r="U997" s="31"/>
      <c r="V997" s="33"/>
      <c r="W997" s="31"/>
      <c r="X997" s="33"/>
      <c r="Y997" s="31"/>
      <c r="Z997" s="33"/>
      <c r="AA997" s="31"/>
      <c r="AB997" s="33"/>
      <c r="AC997" s="31"/>
      <c r="AD997" s="36">
        <f t="shared" si="252"/>
        <v>4.3926245820002903</v>
      </c>
      <c r="AE997" s="44">
        <f t="shared" si="247"/>
        <v>0.59807494699998998</v>
      </c>
      <c r="AF997" s="44">
        <f t="shared" si="248"/>
        <v>0.59461369800010022</v>
      </c>
      <c r="AG997" s="44">
        <f t="shared" si="249"/>
        <v>0.74252026000066973</v>
      </c>
      <c r="AH997" s="44">
        <f t="shared" si="250"/>
        <v>0.65743562399985001</v>
      </c>
      <c r="AI997" s="44">
        <f t="shared" si="251"/>
        <v>0.77232848899985029</v>
      </c>
      <c r="AJ997" s="46">
        <f>T635-S635</f>
        <v>0.31527544600066948</v>
      </c>
      <c r="AK997" s="31"/>
      <c r="AL997" s="47">
        <f t="shared" si="280"/>
        <v>0.19622974000048998</v>
      </c>
      <c r="AM997" s="47">
        <f t="shared" si="281"/>
        <v>0.19914291699933995</v>
      </c>
      <c r="AN997" s="47">
        <f t="shared" si="282"/>
        <v>0.17517156199938011</v>
      </c>
      <c r="AO997" s="47">
        <f t="shared" si="283"/>
        <v>0.15902088599978015</v>
      </c>
      <c r="AP997" s="47">
        <f t="shared" si="284"/>
        <v>0.1712961459997997</v>
      </c>
      <c r="AQ997" s="47">
        <f t="shared" si="285"/>
        <v>0.12679031300103993</v>
      </c>
      <c r="AR997" s="33"/>
      <c r="AS997" s="31"/>
      <c r="AT997" s="33"/>
      <c r="AU997" s="31"/>
      <c r="AV997" s="33"/>
      <c r="AW997" s="31"/>
      <c r="AX997" s="33"/>
      <c r="AY997" s="31"/>
      <c r="AZ997" s="33"/>
      <c r="BA997" s="31"/>
      <c r="BB997" s="33"/>
      <c r="BC997" s="31"/>
      <c r="BD997" s="33"/>
      <c r="BE997" s="31"/>
      <c r="BI997" s="45">
        <f t="shared" si="253"/>
        <v>6.9974894999169868E-2</v>
      </c>
      <c r="BJ997" s="45">
        <f t="shared" si="254"/>
        <v>8.0744531000159769E-2</v>
      </c>
      <c r="BK997" s="45">
        <f t="shared" si="255"/>
        <v>6.3972813000880091E-2</v>
      </c>
      <c r="BL997" s="45">
        <f t="shared" si="256"/>
        <v>7.1262551999100143E-2</v>
      </c>
      <c r="BM997" s="45">
        <f t="shared" si="257"/>
        <v>5.6807656999809719E-2</v>
      </c>
      <c r="BN997" s="45">
        <f t="shared" si="258"/>
        <v>7.3765885001189968E-2</v>
      </c>
      <c r="BO997" s="45">
        <f t="shared" si="259"/>
        <v>5.3421926999369873E-2</v>
      </c>
      <c r="BP997" s="45">
        <f t="shared" si="260"/>
        <v>6.2755157001450179E-2</v>
      </c>
      <c r="BQ997" s="45">
        <f t="shared" si="261"/>
        <v>7.1179114000189614E-2</v>
      </c>
      <c r="BR997" s="45">
        <f t="shared" si="262"/>
        <v>5.7832812999549787E-2</v>
      </c>
      <c r="BS997" s="45">
        <f t="shared" si="263"/>
        <v>6.1436406000219712E-2</v>
      </c>
      <c r="BT997" s="45">
        <f t="shared" si="264"/>
        <v>7.6595780999920038E-2</v>
      </c>
      <c r="BU997" s="45">
        <f t="shared" si="265"/>
        <v>7.2292343998929809E-2</v>
      </c>
      <c r="BV997" s="45">
        <f t="shared" si="266"/>
        <v>4.7393490000110283E-2</v>
      </c>
      <c r="BW997" s="45">
        <f t="shared" si="267"/>
        <v>6.8829843999990814E-2</v>
      </c>
      <c r="BX997" s="45">
        <f t="shared" si="268"/>
        <v>7.2450989000570232E-2</v>
      </c>
      <c r="BY997" s="45">
        <f t="shared" si="269"/>
        <v>8.5215155999319947E-2</v>
      </c>
      <c r="BZ997" s="45">
        <f t="shared" si="270"/>
        <v>2.8160156000009984E-2</v>
      </c>
      <c r="CA997" s="45">
        <f t="shared" si="271"/>
        <v>7.1792917000489176E-2</v>
      </c>
      <c r="CB997" s="45">
        <f t="shared" si="272"/>
        <v>7.7700885998629232E-2</v>
      </c>
      <c r="CC997" s="45">
        <f t="shared" si="273"/>
        <v>4.6019375000469154E-2</v>
      </c>
      <c r="CD997" s="45">
        <f t="shared" si="274"/>
        <v>6.2956196999939706E-2</v>
      </c>
      <c r="CE997" s="45">
        <f t="shared" si="275"/>
        <v>6.298499999866003E-2</v>
      </c>
      <c r="CF997" s="45">
        <f t="shared" si="276"/>
        <v>6.9625000000080206E-2</v>
      </c>
      <c r="CG997" s="45">
        <f t="shared" si="277"/>
        <v>8.636614500028017E-2</v>
      </c>
      <c r="CH997" s="45">
        <f t="shared" si="278"/>
        <v>6.0831978998969305E-2</v>
      </c>
      <c r="CI997" s="45">
        <f t="shared" si="279"/>
        <v>5.948708300092953E-2</v>
      </c>
    </row>
    <row r="998" spans="1:87" s="2" customFormat="1" x14ac:dyDescent="0.25">
      <c r="A998" s="10" t="s">
        <v>51</v>
      </c>
      <c r="B998" s="2">
        <v>6</v>
      </c>
      <c r="C998" s="2">
        <v>241</v>
      </c>
      <c r="D998" s="32">
        <v>11.175318902000001</v>
      </c>
      <c r="E998" s="30">
        <v>11.3514089540003</v>
      </c>
      <c r="F998" s="32">
        <v>11.7418078080008</v>
      </c>
      <c r="G998" s="30">
        <v>11.8922253600012</v>
      </c>
      <c r="H998" s="32">
        <v>12.313898537000499</v>
      </c>
      <c r="I998" s="30">
        <v>12.4956766619998</v>
      </c>
      <c r="J998" s="32">
        <v>12.9246663490012</v>
      </c>
      <c r="K998" s="30">
        <v>13.085544630999699</v>
      </c>
      <c r="L998" s="32">
        <v>13.5042262450006</v>
      </c>
      <c r="M998" s="30">
        <v>13.632247703000701</v>
      </c>
      <c r="N998" s="32">
        <v>13.6402082240001</v>
      </c>
      <c r="O998" s="30">
        <v>13.6786800990012</v>
      </c>
      <c r="P998" s="32"/>
      <c r="Q998" s="30"/>
      <c r="R998" s="32"/>
      <c r="S998" s="30"/>
      <c r="T998" s="32"/>
      <c r="U998" s="30"/>
      <c r="V998" s="32"/>
      <c r="W998" s="30"/>
      <c r="X998" s="32"/>
      <c r="Y998" s="30"/>
      <c r="Z998" s="32"/>
      <c r="AA998" s="30"/>
      <c r="AB998" s="32"/>
      <c r="AC998" s="30"/>
      <c r="AD998" s="36">
        <f t="shared" si="252"/>
        <v>2.5033611970011993</v>
      </c>
      <c r="AE998" s="44">
        <f t="shared" si="247"/>
        <v>0.3903988540004999</v>
      </c>
      <c r="AF998" s="44">
        <f t="shared" si="248"/>
        <v>0.42167317699929896</v>
      </c>
      <c r="AG998" s="44">
        <f t="shared" si="249"/>
        <v>0.42898968700139939</v>
      </c>
      <c r="AH998" s="44">
        <f t="shared" si="250"/>
        <v>0.41868161400090109</v>
      </c>
      <c r="AI998" s="44">
        <f t="shared" si="251"/>
        <v>7.9605209993989234E-3</v>
      </c>
      <c r="AJ998" s="46">
        <f>T636-S636</f>
        <v>0.3051121620010302</v>
      </c>
      <c r="AK998" s="30"/>
      <c r="AL998" s="47">
        <f t="shared" si="280"/>
        <v>0.17609005200029948</v>
      </c>
      <c r="AM998" s="47">
        <f t="shared" si="281"/>
        <v>0.15041755200040008</v>
      </c>
      <c r="AN998" s="47">
        <f t="shared" si="282"/>
        <v>0.18177812499930113</v>
      </c>
      <c r="AO998" s="47">
        <f t="shared" si="283"/>
        <v>0.16087828199849952</v>
      </c>
      <c r="AP998" s="47">
        <f t="shared" si="284"/>
        <v>0.12802145800010045</v>
      </c>
      <c r="AQ998" s="47">
        <f t="shared" si="285"/>
        <v>3.8471875001100386E-2</v>
      </c>
      <c r="AR998" s="32"/>
      <c r="AS998" s="30"/>
      <c r="AT998" s="32"/>
      <c r="AU998" s="30"/>
      <c r="AV998" s="32"/>
      <c r="AW998" s="30"/>
      <c r="AX998" s="32"/>
      <c r="AY998" s="30"/>
      <c r="AZ998" s="32"/>
      <c r="BA998" s="30"/>
      <c r="BB998" s="32"/>
      <c r="BC998" s="30"/>
      <c r="BD998" s="32"/>
      <c r="BE998" s="30"/>
      <c r="BI998" s="45">
        <f t="shared" si="253"/>
        <v>4.837505199976011E-2</v>
      </c>
      <c r="BJ998" s="45">
        <f t="shared" si="254"/>
        <v>0.11681843699988992</v>
      </c>
      <c r="BK998" s="45">
        <f t="shared" si="255"/>
        <v>7.6643489999700165E-2</v>
      </c>
      <c r="BL998" s="45">
        <f t="shared" si="256"/>
        <v>5.4074947000120055E-2</v>
      </c>
      <c r="BM998" s="45">
        <f t="shared" si="257"/>
        <v>5.6403907001360221E-2</v>
      </c>
      <c r="BN998" s="45">
        <f t="shared" si="258"/>
        <v>7.6084062000519648E-2</v>
      </c>
      <c r="BO998" s="45">
        <f t="shared" si="259"/>
        <v>8.5734842999959593E-2</v>
      </c>
      <c r="BP998" s="45">
        <f t="shared" si="260"/>
        <v>6.4578490000710254E-2</v>
      </c>
      <c r="BQ998" s="45">
        <f t="shared" si="261"/>
        <v>7.7755780999719804E-2</v>
      </c>
      <c r="BR998" s="45">
        <f t="shared" si="262"/>
        <v>3.3056874999600083E-2</v>
      </c>
      <c r="BS998" s="45">
        <f t="shared" si="263"/>
        <v>5.44503130004097E-2</v>
      </c>
      <c r="BT998" s="45">
        <f t="shared" si="264"/>
        <v>6.7296875000459444E-2</v>
      </c>
      <c r="BU998" s="45">
        <f t="shared" si="265"/>
        <v>5.1122969000060081E-2</v>
      </c>
      <c r="BV998" s="45">
        <f t="shared" si="266"/>
        <v>4.7236823000269546E-2</v>
      </c>
      <c r="BW998" s="45">
        <f t="shared" si="267"/>
        <v>6.7871458000809959E-2</v>
      </c>
      <c r="BX998" s="45">
        <f t="shared" si="268"/>
        <v>7.1803281000029529E-2</v>
      </c>
      <c r="BY998" s="45">
        <f t="shared" si="269"/>
        <v>4.7465885998460244E-2</v>
      </c>
      <c r="BZ998" s="45">
        <f t="shared" si="270"/>
        <v>5.476921799890988E-2</v>
      </c>
      <c r="CA998" s="45">
        <f t="shared" si="271"/>
        <v>8.1976561999909769E-2</v>
      </c>
      <c r="CB998" s="45">
        <f t="shared" si="272"/>
        <v>7.5255625000870019E-2</v>
      </c>
      <c r="CC998" s="45">
        <f t="shared" si="273"/>
        <v>3.7752188000020226E-2</v>
      </c>
      <c r="CD998" s="45">
        <f t="shared" si="274"/>
        <v>6.9376041999928972E-2</v>
      </c>
      <c r="CE998" s="45">
        <f t="shared" si="275"/>
        <v>5.509036399961964E-2</v>
      </c>
      <c r="CF998" s="45">
        <f t="shared" si="276"/>
        <v>7.8408125000350992E-2</v>
      </c>
      <c r="CG998" s="45">
        <f t="shared" si="277"/>
        <v>9.0113803000351211E-2</v>
      </c>
      <c r="CH998" s="45">
        <f t="shared" si="278"/>
        <v>6.2809322000248358E-2</v>
      </c>
      <c r="CI998" s="45">
        <f t="shared" si="279"/>
        <v>6.8719738999780233E-2</v>
      </c>
    </row>
    <row r="999" spans="1:87" s="2" customFormat="1" x14ac:dyDescent="0.25">
      <c r="A999" s="10" t="s">
        <v>51</v>
      </c>
      <c r="B999" s="2">
        <v>6</v>
      </c>
      <c r="C999" s="2">
        <v>242</v>
      </c>
      <c r="D999" s="33">
        <v>0.65076630200019203</v>
      </c>
      <c r="E999" s="31">
        <v>0.77560192700002495</v>
      </c>
      <c r="F999" s="33">
        <v>1.28762968699993</v>
      </c>
      <c r="G999" s="31">
        <v>1.3725479160002501</v>
      </c>
      <c r="H999" s="33">
        <v>1.81964749899998</v>
      </c>
      <c r="I999" s="31">
        <v>1.96134687400081</v>
      </c>
      <c r="J999" s="33">
        <v>2.4232165620014698</v>
      </c>
      <c r="K999" s="31">
        <v>2.5420722390008401</v>
      </c>
      <c r="L999" s="33">
        <v>3.0027355720012499</v>
      </c>
      <c r="M999" s="31">
        <v>3.1288590610001799</v>
      </c>
      <c r="N999" s="33">
        <v>3.6169269780002602</v>
      </c>
      <c r="O999" s="31">
        <v>3.7364052070006402</v>
      </c>
      <c r="P999" s="33"/>
      <c r="Q999" s="31"/>
      <c r="R999" s="33"/>
      <c r="S999" s="31"/>
      <c r="T999" s="33"/>
      <c r="U999" s="31"/>
      <c r="V999" s="33"/>
      <c r="W999" s="31"/>
      <c r="X999" s="33"/>
      <c r="Y999" s="31"/>
      <c r="Z999" s="33"/>
      <c r="AA999" s="31"/>
      <c r="AB999" s="33"/>
      <c r="AC999" s="31"/>
      <c r="AD999" s="36">
        <f t="shared" si="252"/>
        <v>3.0856389050004482</v>
      </c>
      <c r="AE999" s="44">
        <f t="shared" si="247"/>
        <v>0.51202775999990502</v>
      </c>
      <c r="AF999" s="44">
        <f t="shared" si="248"/>
        <v>0.44709958299972996</v>
      </c>
      <c r="AG999" s="44">
        <f t="shared" si="249"/>
        <v>0.46186968800065986</v>
      </c>
      <c r="AH999" s="44">
        <f t="shared" si="250"/>
        <v>0.46066333300040974</v>
      </c>
      <c r="AI999" s="44">
        <f t="shared" si="251"/>
        <v>0.48806791700008034</v>
      </c>
      <c r="AJ999" s="46">
        <f>T637-S637</f>
        <v>0.28106210800069986</v>
      </c>
      <c r="AK999" s="31"/>
      <c r="AL999" s="47">
        <f t="shared" si="280"/>
        <v>0.12483562499983292</v>
      </c>
      <c r="AM999" s="47">
        <f t="shared" si="281"/>
        <v>8.4918229000320089E-2</v>
      </c>
      <c r="AN999" s="47">
        <f t="shared" si="282"/>
        <v>0.14169937500082996</v>
      </c>
      <c r="AO999" s="47">
        <f t="shared" si="283"/>
        <v>0.11885567699937027</v>
      </c>
      <c r="AP999" s="47">
        <f t="shared" si="284"/>
        <v>0.12612348899893</v>
      </c>
      <c r="AQ999" s="47">
        <f t="shared" si="285"/>
        <v>0.11947822900037997</v>
      </c>
      <c r="AR999" s="33"/>
      <c r="AS999" s="31"/>
      <c r="AT999" s="33"/>
      <c r="AU999" s="31"/>
      <c r="AV999" s="33"/>
      <c r="AW999" s="31"/>
      <c r="AX999" s="33"/>
      <c r="AY999" s="31"/>
      <c r="AZ999" s="33"/>
      <c r="BA999" s="31"/>
      <c r="BB999" s="33"/>
      <c r="BC999" s="31"/>
      <c r="BD999" s="33"/>
      <c r="BE999" s="31"/>
      <c r="BI999" s="45">
        <f t="shared" si="253"/>
        <v>4.9471926999100191E-2</v>
      </c>
      <c r="BJ999" s="45">
        <f t="shared" si="254"/>
        <v>7.7654843000299678E-2</v>
      </c>
      <c r="BK999" s="45">
        <f t="shared" si="255"/>
        <v>5.4317083000599453E-2</v>
      </c>
      <c r="BL999" s="45">
        <f t="shared" si="256"/>
        <v>7.9362083000900085E-2</v>
      </c>
      <c r="BM999" s="45">
        <f t="shared" si="257"/>
        <v>5.3749323000300109E-2</v>
      </c>
      <c r="BN999" s="45">
        <f t="shared" si="258"/>
        <v>7.1631875000099043E-2</v>
      </c>
      <c r="BO999" s="45">
        <f t="shared" si="259"/>
        <v>7.1622084000400932E-2</v>
      </c>
      <c r="BP999" s="45">
        <f t="shared" si="260"/>
        <v>5.4397448000599979E-2</v>
      </c>
      <c r="BQ999" s="45">
        <f t="shared" si="261"/>
        <v>8.0056770999400229E-2</v>
      </c>
      <c r="BR999" s="45">
        <f t="shared" si="262"/>
        <v>6.4891718999199099E-2</v>
      </c>
      <c r="BS999" s="45">
        <f t="shared" si="263"/>
        <v>5.6199896000100225E-2</v>
      </c>
      <c r="BT999" s="45">
        <f t="shared" si="264"/>
        <v>6.7988282000499112E-2</v>
      </c>
      <c r="BU999" s="45">
        <f t="shared" si="265"/>
        <v>6.4906511001000311E-2</v>
      </c>
      <c r="BV999" s="45">
        <f t="shared" si="266"/>
        <v>4.5439219000400044E-2</v>
      </c>
      <c r="BW999" s="45">
        <f t="shared" si="267"/>
        <v>6.2501874999799867E-2</v>
      </c>
      <c r="BX999" s="45">
        <f t="shared" si="268"/>
        <v>6.1669740000100504E-2</v>
      </c>
      <c r="BY999" s="45">
        <f t="shared" si="269"/>
        <v>6.2298124999898619E-2</v>
      </c>
      <c r="BZ999" s="45">
        <f t="shared" si="270"/>
        <v>5.4286823000399664E-2</v>
      </c>
      <c r="CA999" s="45">
        <f t="shared" si="271"/>
        <v>6.3315311999797785E-2</v>
      </c>
      <c r="CB999" s="45">
        <f t="shared" si="272"/>
        <v>6.5190728999301228E-2</v>
      </c>
      <c r="CC999" s="45">
        <f t="shared" si="273"/>
        <v>3.3815364999099984E-2</v>
      </c>
      <c r="CD999" s="45">
        <f t="shared" si="274"/>
        <v>5.3508385000899494E-2</v>
      </c>
      <c r="CE999" s="45">
        <f t="shared" si="275"/>
        <v>4.6935833999700804E-2</v>
      </c>
      <c r="CF999" s="45">
        <f t="shared" si="276"/>
        <v>6.2345260001098524E-2</v>
      </c>
      <c r="CG999" s="45">
        <f t="shared" si="277"/>
        <v>7.0302395999597422E-2</v>
      </c>
      <c r="CH999" s="45">
        <f t="shared" si="278"/>
        <v>3.4846978998700706E-2</v>
      </c>
      <c r="CI999" s="45">
        <f t="shared" si="279"/>
        <v>6.9902291999802912E-2</v>
      </c>
    </row>
    <row r="1000" spans="1:87" s="2" customFormat="1" x14ac:dyDescent="0.25">
      <c r="A1000" s="10" t="s">
        <v>51</v>
      </c>
      <c r="B1000" s="2">
        <v>6</v>
      </c>
      <c r="C1000" s="2">
        <v>243</v>
      </c>
      <c r="D1000" s="32">
        <v>0.608316510000804</v>
      </c>
      <c r="E1000" s="30">
        <v>0.80211697900085699</v>
      </c>
      <c r="F1000" s="32">
        <v>1.2245501560009799</v>
      </c>
      <c r="G1000" s="30">
        <v>1.38957598900015</v>
      </c>
      <c r="H1000" s="32">
        <v>1.81701525900098</v>
      </c>
      <c r="I1000" s="30">
        <v>1.8717208320012999</v>
      </c>
      <c r="J1000" s="32">
        <v>2.4323169260005599</v>
      </c>
      <c r="K1000" s="30">
        <v>2.6010127070003302</v>
      </c>
      <c r="L1000" s="32">
        <v>2.9643746860001499</v>
      </c>
      <c r="M1000" s="30">
        <v>3.16213301900097</v>
      </c>
      <c r="N1000" s="32">
        <v>3.6415642170013598</v>
      </c>
      <c r="O1000" s="30">
        <v>3.77796682100051</v>
      </c>
      <c r="P1000" s="32"/>
      <c r="Q1000" s="30"/>
      <c r="R1000" s="32"/>
      <c r="S1000" s="30"/>
      <c r="T1000" s="32"/>
      <c r="U1000" s="30"/>
      <c r="V1000" s="32"/>
      <c r="W1000" s="30"/>
      <c r="X1000" s="32"/>
      <c r="Y1000" s="30"/>
      <c r="Z1000" s="32"/>
      <c r="AA1000" s="30"/>
      <c r="AB1000" s="32"/>
      <c r="AC1000" s="30"/>
      <c r="AD1000" s="36">
        <f t="shared" si="252"/>
        <v>3.1696503109997058</v>
      </c>
      <c r="AE1000" s="44">
        <f t="shared" si="247"/>
        <v>0.42243317700012295</v>
      </c>
      <c r="AF1000" s="44">
        <f t="shared" si="248"/>
        <v>0.42743927000083004</v>
      </c>
      <c r="AG1000" s="44">
        <f t="shared" si="249"/>
        <v>0.56059609399926003</v>
      </c>
      <c r="AH1000" s="44">
        <f t="shared" si="250"/>
        <v>0.3633619789998197</v>
      </c>
      <c r="AI1000" s="44">
        <f t="shared" si="251"/>
        <v>0.4794311980003898</v>
      </c>
      <c r="AJ1000" s="46">
        <f>T638-S638</f>
        <v>0.42688844999976006</v>
      </c>
      <c r="AK1000" s="30"/>
      <c r="AL1000" s="47">
        <f t="shared" si="280"/>
        <v>0.19380046900005299</v>
      </c>
      <c r="AM1000" s="47">
        <f t="shared" si="281"/>
        <v>0.16502583299917006</v>
      </c>
      <c r="AN1000" s="47">
        <f t="shared" si="282"/>
        <v>5.4705573000319863E-2</v>
      </c>
      <c r="AO1000" s="47">
        <f t="shared" si="283"/>
        <v>0.16869578099977023</v>
      </c>
      <c r="AP1000" s="47">
        <f t="shared" si="284"/>
        <v>0.19775833300082013</v>
      </c>
      <c r="AQ1000" s="47">
        <f t="shared" si="285"/>
        <v>0.13640260399915016</v>
      </c>
      <c r="AR1000" s="32"/>
      <c r="AS1000" s="30"/>
      <c r="AT1000" s="32"/>
      <c r="AU1000" s="30"/>
      <c r="AV1000" s="32"/>
      <c r="AW1000" s="30"/>
      <c r="AX1000" s="32"/>
      <c r="AY1000" s="30"/>
      <c r="AZ1000" s="32"/>
      <c r="BA1000" s="30"/>
      <c r="BB1000" s="32"/>
      <c r="BC1000" s="30"/>
      <c r="BD1000" s="32"/>
      <c r="BE1000" s="30"/>
      <c r="BI1000" s="45">
        <f t="shared" si="253"/>
        <v>5.5839843000279998E-2</v>
      </c>
      <c r="BJ1000" s="45">
        <f t="shared" si="254"/>
        <v>8.0017812000729993E-2</v>
      </c>
      <c r="BK1000" s="45">
        <f t="shared" si="255"/>
        <v>4.6682551999759792E-2</v>
      </c>
      <c r="BL1000" s="45">
        <f t="shared" si="256"/>
        <v>7.9249739999789792E-2</v>
      </c>
      <c r="BM1000" s="45">
        <f t="shared" si="257"/>
        <v>4.1322032000609799E-2</v>
      </c>
      <c r="BN1000" s="45">
        <f t="shared" si="258"/>
        <v>5.2330051999890159E-2</v>
      </c>
      <c r="BO1000" s="45">
        <f t="shared" si="259"/>
        <v>4.3017551999589898E-2</v>
      </c>
      <c r="BP1000" s="45">
        <f t="shared" si="260"/>
        <v>3.8743905999580441E-2</v>
      </c>
      <c r="BQ1000" s="45">
        <f t="shared" si="261"/>
        <v>6.5289739999579766E-2</v>
      </c>
      <c r="BR1000" s="45">
        <f t="shared" si="262"/>
        <v>6.2849739000740534E-2</v>
      </c>
      <c r="BS1000" s="45">
        <f t="shared" si="263"/>
        <v>6.246067699975999E-2</v>
      </c>
      <c r="BT1000" s="45">
        <f t="shared" si="264"/>
        <v>8.6349219000120492E-2</v>
      </c>
      <c r="BU1000" s="45">
        <f t="shared" si="265"/>
        <v>7.9557031000150324E-2</v>
      </c>
      <c r="BV1000" s="45">
        <f t="shared" si="266"/>
        <v>3.9771666000889994E-2</v>
      </c>
      <c r="BW1000" s="45">
        <f t="shared" si="267"/>
        <v>7.0366719000960032E-2</v>
      </c>
      <c r="BX1000" s="45">
        <f t="shared" si="268"/>
        <v>6.2659011000500087E-2</v>
      </c>
      <c r="BY1000" s="45">
        <f t="shared" si="269"/>
        <v>4.559036399951033E-2</v>
      </c>
      <c r="BZ1000" s="45">
        <f t="shared" si="270"/>
        <v>3.1229686999719952E-2</v>
      </c>
      <c r="CA1000" s="45">
        <f t="shared" si="271"/>
        <v>6.9364740000310121E-2</v>
      </c>
      <c r="CB1000" s="45">
        <f t="shared" si="272"/>
        <v>6.0300989000089622E-2</v>
      </c>
      <c r="CC1000" s="45">
        <f t="shared" si="273"/>
        <v>4.6362238999790861E-2</v>
      </c>
      <c r="CD1000" s="45">
        <f t="shared" si="274"/>
        <v>6.4489635000429146E-2</v>
      </c>
      <c r="CE1000" s="45">
        <f t="shared" si="275"/>
        <v>5.2760780999960843E-2</v>
      </c>
      <c r="CF1000" s="45">
        <f t="shared" si="276"/>
        <v>7.2057604000290709E-2</v>
      </c>
      <c r="CG1000" s="45">
        <f t="shared" si="277"/>
        <v>6.8685729000199203E-2</v>
      </c>
      <c r="CH1000" s="45">
        <f t="shared" si="278"/>
        <v>5.9920937999770274E-2</v>
      </c>
      <c r="CI1000" s="45">
        <f t="shared" si="279"/>
        <v>6.2607240000939868E-2</v>
      </c>
    </row>
    <row r="1001" spans="1:87" s="2" customFormat="1" x14ac:dyDescent="0.25">
      <c r="A1001" s="10" t="s">
        <v>51</v>
      </c>
      <c r="B1001" s="2">
        <v>6</v>
      </c>
      <c r="C1001" s="2">
        <v>244</v>
      </c>
      <c r="D1001" s="33">
        <v>0.69209937499908802</v>
      </c>
      <c r="E1001" s="31">
        <v>0.81259932300054005</v>
      </c>
      <c r="F1001" s="33">
        <v>0.82686671900046305</v>
      </c>
      <c r="G1001" s="31">
        <v>0.88296656199963697</v>
      </c>
      <c r="H1001" s="33">
        <v>1.2851347910000099</v>
      </c>
      <c r="I1001" s="31">
        <v>1.3784561979991801</v>
      </c>
      <c r="J1001" s="33">
        <v>1.79827640599978</v>
      </c>
      <c r="K1001" s="31">
        <v>1.9744981240000901</v>
      </c>
      <c r="L1001" s="33">
        <v>2.4332521870000998</v>
      </c>
      <c r="M1001" s="31">
        <v>2.56060176999926</v>
      </c>
      <c r="N1001" s="33">
        <v>3.0717033839991901</v>
      </c>
      <c r="O1001" s="31">
        <v>3.2115979680001998</v>
      </c>
      <c r="P1001" s="33"/>
      <c r="Q1001" s="31"/>
      <c r="R1001" s="33"/>
      <c r="S1001" s="31"/>
      <c r="T1001" s="33"/>
      <c r="U1001" s="31"/>
      <c r="V1001" s="33"/>
      <c r="W1001" s="31"/>
      <c r="X1001" s="33"/>
      <c r="Y1001" s="31"/>
      <c r="Z1001" s="33"/>
      <c r="AA1001" s="31"/>
      <c r="AB1001" s="33"/>
      <c r="AC1001" s="31"/>
      <c r="AD1001" s="36">
        <f t="shared" si="252"/>
        <v>2.5194985930011118</v>
      </c>
      <c r="AE1001" s="44">
        <f t="shared" si="247"/>
        <v>1.4267395999922994E-2</v>
      </c>
      <c r="AF1001" s="44">
        <f t="shared" si="248"/>
        <v>0.40216822900037297</v>
      </c>
      <c r="AG1001" s="44">
        <f t="shared" si="249"/>
        <v>0.41982020800059994</v>
      </c>
      <c r="AH1001" s="44">
        <f t="shared" si="250"/>
        <v>0.45875406300000976</v>
      </c>
      <c r="AI1001" s="44">
        <f t="shared" si="251"/>
        <v>0.51110161399993004</v>
      </c>
      <c r="AJ1001" s="46">
        <f>T639-S639</f>
        <v>0.33544941299988018</v>
      </c>
      <c r="AK1001" s="31"/>
      <c r="AL1001" s="47">
        <f t="shared" si="280"/>
        <v>0.12049994800145203</v>
      </c>
      <c r="AM1001" s="47">
        <f t="shared" si="281"/>
        <v>5.6099842999173921E-2</v>
      </c>
      <c r="AN1001" s="47">
        <f t="shared" si="282"/>
        <v>9.3321406999170131E-2</v>
      </c>
      <c r="AO1001" s="47">
        <f t="shared" si="283"/>
        <v>0.17622171800031006</v>
      </c>
      <c r="AP1001" s="47">
        <f t="shared" si="284"/>
        <v>0.12734958299916022</v>
      </c>
      <c r="AQ1001" s="47">
        <f t="shared" si="285"/>
        <v>0.13989458400100974</v>
      </c>
      <c r="AR1001" s="33"/>
      <c r="AS1001" s="31"/>
      <c r="AT1001" s="33"/>
      <c r="AU1001" s="31"/>
      <c r="AV1001" s="33"/>
      <c r="AW1001" s="31"/>
      <c r="AX1001" s="33"/>
      <c r="AY1001" s="31"/>
      <c r="AZ1001" s="33"/>
      <c r="BA1001" s="31"/>
      <c r="BB1001" s="33"/>
      <c r="BC1001" s="31"/>
      <c r="BD1001" s="33"/>
      <c r="BE1001" s="31"/>
      <c r="BI1001" s="45">
        <f t="shared" si="253"/>
        <v>5.4966042000160087E-2</v>
      </c>
      <c r="BJ1001" s="45">
        <f t="shared" si="254"/>
        <v>8.4605989999539943E-2</v>
      </c>
      <c r="BK1001" s="45">
        <f t="shared" si="255"/>
        <v>7.2657084001550132E-2</v>
      </c>
      <c r="BL1001" s="45">
        <f t="shared" si="256"/>
        <v>7.6123802000440222E-2</v>
      </c>
      <c r="BM1001" s="45">
        <f t="shared" si="257"/>
        <v>4.7068228999710193E-2</v>
      </c>
      <c r="BN1001" s="45">
        <f t="shared" si="258"/>
        <v>7.0885052000450699E-2</v>
      </c>
      <c r="BO1001" s="45">
        <f t="shared" si="259"/>
        <v>5.7395104000529606E-2</v>
      </c>
      <c r="BP1001" s="45">
        <f t="shared" si="260"/>
        <v>6.4156094000280106E-2</v>
      </c>
      <c r="BQ1001" s="45">
        <f t="shared" si="261"/>
        <v>8.9735677000129854E-2</v>
      </c>
      <c r="BR1001" s="45">
        <f t="shared" si="262"/>
        <v>6.4030520999949658E-2</v>
      </c>
      <c r="BS1001" s="45">
        <f t="shared" si="263"/>
        <v>5.7459686999199455E-2</v>
      </c>
      <c r="BT1001" s="45">
        <f t="shared" si="264"/>
        <v>7.4048802000109326E-2</v>
      </c>
      <c r="BU1001" s="45">
        <f t="shared" si="265"/>
        <v>7.9916823000530712E-2</v>
      </c>
      <c r="BV1001" s="45">
        <f t="shared" si="266"/>
        <v>6.1952500000190369E-2</v>
      </c>
      <c r="BW1001" s="45">
        <f t="shared" si="267"/>
        <v>7.0046979000829346E-2</v>
      </c>
      <c r="BX1001" s="45">
        <f t="shared" si="268"/>
        <v>7.2067552000590673E-2</v>
      </c>
      <c r="BY1001" s="45">
        <f t="shared" si="269"/>
        <v>6.5355624999940076E-2</v>
      </c>
      <c r="BZ1001" s="45">
        <f t="shared" si="270"/>
        <v>5.7546250000090282E-2</v>
      </c>
      <c r="CA1001" s="45">
        <f t="shared" si="271"/>
        <v>6.2133176999848772E-2</v>
      </c>
      <c r="CB1001" s="45">
        <f t="shared" si="272"/>
        <v>6.8909218000039019E-2</v>
      </c>
      <c r="CC1001" s="45">
        <f t="shared" si="273"/>
        <v>5.300874999920957E-2</v>
      </c>
      <c r="CD1001" s="45">
        <f t="shared" si="274"/>
        <v>6.2012342999869574E-2</v>
      </c>
      <c r="CE1001" s="45">
        <f t="shared" si="275"/>
        <v>6.2083906001140221E-2</v>
      </c>
      <c r="CF1001" s="45">
        <f t="shared" si="276"/>
        <v>6.0521666999189705E-2</v>
      </c>
      <c r="CG1001" s="45">
        <f t="shared" si="277"/>
        <v>7.3283698000530251E-2</v>
      </c>
      <c r="CH1001" s="45">
        <f t="shared" si="278"/>
        <v>4.8025780999520151E-2</v>
      </c>
      <c r="CI1001" s="45">
        <f t="shared" si="279"/>
        <v>7.0017603999000144E-2</v>
      </c>
    </row>
    <row r="1002" spans="1:87" s="2" customFormat="1" x14ac:dyDescent="0.25">
      <c r="A1002" s="10" t="s">
        <v>51</v>
      </c>
      <c r="B1002" s="2">
        <v>6</v>
      </c>
      <c r="C1002" s="2">
        <v>245</v>
      </c>
      <c r="D1002" s="32">
        <v>0.63620885300042496</v>
      </c>
      <c r="E1002" s="30">
        <v>0.83591072800118105</v>
      </c>
      <c r="F1002" s="32">
        <v>1.2604830200016199</v>
      </c>
      <c r="G1002" s="30">
        <v>1.3909003640001101</v>
      </c>
      <c r="H1002" s="32">
        <v>1.81859275900023</v>
      </c>
      <c r="I1002" s="30">
        <v>1.9157616130014501</v>
      </c>
      <c r="J1002" s="32">
        <v>2.51740473800055</v>
      </c>
      <c r="K1002" s="30">
        <v>2.7105873939999499</v>
      </c>
      <c r="L1002" s="32">
        <v>3.1875913520016099</v>
      </c>
      <c r="M1002" s="30">
        <v>3.3493409360016799</v>
      </c>
      <c r="N1002" s="32">
        <v>3.9496001540010099</v>
      </c>
      <c r="O1002" s="30">
        <v>4.1028246330006297</v>
      </c>
      <c r="P1002" s="32"/>
      <c r="Q1002" s="30"/>
      <c r="R1002" s="32"/>
      <c r="S1002" s="30"/>
      <c r="T1002" s="32"/>
      <c r="U1002" s="30"/>
      <c r="V1002" s="32"/>
      <c r="W1002" s="30"/>
      <c r="X1002" s="32"/>
      <c r="Y1002" s="30"/>
      <c r="Z1002" s="32"/>
      <c r="AA1002" s="30"/>
      <c r="AB1002" s="32"/>
      <c r="AC1002" s="30"/>
      <c r="AD1002" s="36">
        <f t="shared" si="252"/>
        <v>3.4666157800002049</v>
      </c>
      <c r="AE1002" s="44">
        <f t="shared" si="247"/>
        <v>0.42457229200043889</v>
      </c>
      <c r="AF1002" s="44">
        <f t="shared" si="248"/>
        <v>0.42769239500011991</v>
      </c>
      <c r="AG1002" s="44">
        <f t="shared" si="249"/>
        <v>0.60164312499909989</v>
      </c>
      <c r="AH1002" s="44">
        <f t="shared" si="250"/>
        <v>0.47700395800166007</v>
      </c>
      <c r="AI1002" s="44">
        <f t="shared" si="251"/>
        <v>0.60025921799933002</v>
      </c>
      <c r="AJ1002" s="46">
        <f>T640-S640</f>
        <v>0.13187852900046027</v>
      </c>
      <c r="AK1002" s="30"/>
      <c r="AL1002" s="47">
        <f t="shared" si="280"/>
        <v>0.19970187500075609</v>
      </c>
      <c r="AM1002" s="47">
        <f t="shared" si="281"/>
        <v>0.13041734399849014</v>
      </c>
      <c r="AN1002" s="47">
        <f t="shared" si="282"/>
        <v>9.7168854001220106E-2</v>
      </c>
      <c r="AO1002" s="47">
        <f t="shared" si="283"/>
        <v>0.19318265599939988</v>
      </c>
      <c r="AP1002" s="47">
        <f t="shared" si="284"/>
        <v>0.16174958400007</v>
      </c>
      <c r="AQ1002" s="47">
        <f t="shared" si="285"/>
        <v>0.15322447899961977</v>
      </c>
      <c r="AR1002" s="32"/>
      <c r="AS1002" s="30"/>
      <c r="AT1002" s="32"/>
      <c r="AU1002" s="30"/>
      <c r="AV1002" s="32"/>
      <c r="AW1002" s="30"/>
      <c r="AX1002" s="32"/>
      <c r="AY1002" s="30"/>
      <c r="AZ1002" s="32"/>
      <c r="BA1002" s="30"/>
      <c r="BB1002" s="32"/>
      <c r="BC1002" s="30"/>
      <c r="BD1002" s="32"/>
      <c r="BE1002" s="30"/>
      <c r="BI1002" s="45">
        <f t="shared" si="253"/>
        <v>6.9333957999329954E-2</v>
      </c>
      <c r="BJ1002" s="45">
        <f t="shared" si="254"/>
        <v>7.5487916999919857E-2</v>
      </c>
      <c r="BK1002" s="45">
        <f t="shared" si="255"/>
        <v>5.4302292001020103E-2</v>
      </c>
      <c r="BL1002" s="45">
        <f t="shared" si="256"/>
        <v>8.692755199990998E-2</v>
      </c>
      <c r="BM1002" s="45">
        <f t="shared" si="257"/>
        <v>6.8837030999929993E-2</v>
      </c>
      <c r="BN1002" s="45">
        <f t="shared" si="258"/>
        <v>7.0799375000210052E-2</v>
      </c>
      <c r="BO1002" s="45">
        <f t="shared" si="259"/>
        <v>3.9368124998869991E-2</v>
      </c>
      <c r="BP1002" s="45">
        <f t="shared" si="260"/>
        <v>5.193619800046978E-2</v>
      </c>
      <c r="BQ1002" s="45">
        <f t="shared" si="261"/>
        <v>8.0513749999229667E-2</v>
      </c>
      <c r="BR1002" s="45">
        <f t="shared" si="262"/>
        <v>6.3004739000459331E-2</v>
      </c>
      <c r="BS1002" s="45">
        <f t="shared" si="263"/>
        <v>7.3758332999200427E-2</v>
      </c>
      <c r="BT1002" s="45">
        <f t="shared" si="264"/>
        <v>9.4354009999729982E-2</v>
      </c>
      <c r="BU1002" s="45">
        <f t="shared" si="265"/>
        <v>8.7748906000340021E-2</v>
      </c>
      <c r="BV1002" s="45">
        <f t="shared" si="266"/>
        <v>4.8898073000600561E-2</v>
      </c>
      <c r="BW1002" s="45">
        <f t="shared" si="267"/>
        <v>7.4045780998860167E-2</v>
      </c>
      <c r="BX1002" s="45">
        <f t="shared" si="268"/>
        <v>6.1184062000390504E-2</v>
      </c>
      <c r="BY1002" s="45">
        <f t="shared" si="269"/>
        <v>5.6098282000680122E-2</v>
      </c>
      <c r="BZ1002" s="45">
        <f t="shared" si="270"/>
        <v>6.4115311999559665E-2</v>
      </c>
      <c r="CA1002" s="45">
        <f t="shared" si="271"/>
        <v>7.1124948000940158E-2</v>
      </c>
      <c r="CB1002" s="45">
        <f t="shared" si="272"/>
        <v>7.2958333999849856E-2</v>
      </c>
      <c r="CC1002" s="45">
        <f t="shared" si="273"/>
        <v>5.3205156998950009E-2</v>
      </c>
      <c r="CD1002" s="45">
        <f t="shared" si="274"/>
        <v>6.4539947999950442E-2</v>
      </c>
      <c r="CE1002" s="45">
        <f t="shared" si="275"/>
        <v>7.8400936999971194E-2</v>
      </c>
      <c r="CF1002" s="45">
        <f t="shared" si="276"/>
        <v>6.8550989999490497E-2</v>
      </c>
      <c r="CG1002" s="45">
        <f t="shared" si="277"/>
        <v>7.5275989000148869E-2</v>
      </c>
      <c r="CH1002" s="45">
        <f t="shared" si="278"/>
        <v>4.0140519999109614E-2</v>
      </c>
      <c r="CI1002" s="45">
        <f t="shared" si="279"/>
        <v>8.0760677001299186E-2</v>
      </c>
    </row>
    <row r="1003" spans="1:87" s="2" customFormat="1" x14ac:dyDescent="0.25">
      <c r="A1003" s="10" t="s">
        <v>51</v>
      </c>
      <c r="B1003" s="2">
        <v>6</v>
      </c>
      <c r="C1003" s="2">
        <v>246</v>
      </c>
      <c r="D1003" s="33">
        <v>1.8447586450001801</v>
      </c>
      <c r="E1003" s="31">
        <v>2.0652746870000498</v>
      </c>
      <c r="F1003" s="33">
        <v>2.6001130719996501</v>
      </c>
      <c r="G1003" s="31">
        <v>2.8185206760008401</v>
      </c>
      <c r="H1003" s="33">
        <v>3.3366103120006301</v>
      </c>
      <c r="I1003" s="31">
        <v>3.5650747910003702</v>
      </c>
      <c r="J1003" s="33">
        <v>4.0421208320003599</v>
      </c>
      <c r="K1003" s="31">
        <v>4.2689244780012796</v>
      </c>
      <c r="L1003" s="33">
        <v>4.9271068210000504</v>
      </c>
      <c r="M1003" s="31">
        <v>5.1091239569996096</v>
      </c>
      <c r="N1003" s="33">
        <v>5.6453259879999598</v>
      </c>
      <c r="O1003" s="31">
        <v>5.8615230190007397</v>
      </c>
      <c r="P1003" s="33"/>
      <c r="Q1003" s="31"/>
      <c r="R1003" s="33"/>
      <c r="S1003" s="31"/>
      <c r="T1003" s="33"/>
      <c r="U1003" s="31"/>
      <c r="V1003" s="33"/>
      <c r="W1003" s="31"/>
      <c r="X1003" s="33"/>
      <c r="Y1003" s="31"/>
      <c r="Z1003" s="33"/>
      <c r="AA1003" s="31"/>
      <c r="AB1003" s="33"/>
      <c r="AC1003" s="31"/>
      <c r="AD1003" s="36">
        <f t="shared" si="252"/>
        <v>4.0167643740005596</v>
      </c>
      <c r="AE1003" s="44">
        <f t="shared" si="247"/>
        <v>0.53483838499960035</v>
      </c>
      <c r="AF1003" s="44">
        <f t="shared" si="248"/>
        <v>0.51808963599978997</v>
      </c>
      <c r="AG1003" s="44">
        <f t="shared" si="249"/>
        <v>0.47704604099998971</v>
      </c>
      <c r="AH1003" s="44">
        <f t="shared" si="250"/>
        <v>0.65818234299877076</v>
      </c>
      <c r="AI1003" s="44">
        <f t="shared" si="251"/>
        <v>0.53620203100035013</v>
      </c>
      <c r="AJ1003" s="46">
        <f>T641-S641</f>
        <v>0.15351747199930088</v>
      </c>
      <c r="AK1003" s="31"/>
      <c r="AL1003" s="47">
        <f t="shared" si="280"/>
        <v>0.22051604199986974</v>
      </c>
      <c r="AM1003" s="47">
        <f t="shared" si="281"/>
        <v>0.21840760400118997</v>
      </c>
      <c r="AN1003" s="47">
        <f t="shared" si="282"/>
        <v>0.22846447899974009</v>
      </c>
      <c r="AO1003" s="47">
        <f t="shared" si="283"/>
        <v>0.22680364600091973</v>
      </c>
      <c r="AP1003" s="47">
        <f t="shared" si="284"/>
        <v>0.18201713599955927</v>
      </c>
      <c r="AQ1003" s="47">
        <f t="shared" si="285"/>
        <v>0.21619703100077992</v>
      </c>
      <c r="AR1003" s="33"/>
      <c r="AS1003" s="31"/>
      <c r="AT1003" s="33"/>
      <c r="AU1003" s="31"/>
      <c r="AV1003" s="33"/>
      <c r="AW1003" s="31"/>
      <c r="AX1003" s="33"/>
      <c r="AY1003" s="31"/>
      <c r="AZ1003" s="33"/>
      <c r="BA1003" s="31"/>
      <c r="BB1003" s="33"/>
      <c r="BC1003" s="31"/>
      <c r="BD1003" s="33"/>
      <c r="BE1003" s="31"/>
      <c r="BI1003" s="45">
        <f t="shared" si="253"/>
        <v>5.4166561998498897E-2</v>
      </c>
      <c r="BJ1003" s="45">
        <f t="shared" si="254"/>
        <v>9.3233957999469874E-2</v>
      </c>
      <c r="BK1003" s="45">
        <f t="shared" si="255"/>
        <v>7.4187135000099991E-2</v>
      </c>
      <c r="BL1003" s="45">
        <f t="shared" si="256"/>
        <v>8.6942342999459798E-2</v>
      </c>
      <c r="BM1003" s="45">
        <f t="shared" si="257"/>
        <v>5.2779739999099906E-2</v>
      </c>
      <c r="BN1003" s="45">
        <f t="shared" si="258"/>
        <v>7.7930936999110134E-2</v>
      </c>
      <c r="BO1003" s="45">
        <f t="shared" si="259"/>
        <v>6.9266771000910055E-2</v>
      </c>
      <c r="BP1003" s="45">
        <f t="shared" si="260"/>
        <v>5.4039583999839991E-2</v>
      </c>
      <c r="BQ1003" s="45">
        <f t="shared" si="261"/>
        <v>8.1643020999759841E-2</v>
      </c>
      <c r="BR1003" s="45">
        <f t="shared" si="262"/>
        <v>5.3938542001559675E-2</v>
      </c>
      <c r="BS1003" s="45">
        <f t="shared" si="263"/>
        <v>6.5799374999179872E-2</v>
      </c>
      <c r="BT1003" s="45">
        <f t="shared" si="264"/>
        <v>6.4314375000329882E-2</v>
      </c>
      <c r="BU1003" s="45">
        <f t="shared" si="265"/>
        <v>3.8426822999090504E-2</v>
      </c>
      <c r="BV1003" s="45">
        <f t="shared" si="266"/>
        <v>3.7541926998530428E-2</v>
      </c>
      <c r="BW1003" s="45">
        <f t="shared" si="267"/>
        <v>5.8137552001429782E-2</v>
      </c>
      <c r="BX1003" s="45">
        <f t="shared" si="268"/>
        <v>6.8059688001079977E-2</v>
      </c>
      <c r="BY1003" s="45">
        <f t="shared" si="269"/>
        <v>7.2103438000340248E-2</v>
      </c>
      <c r="BZ1003" s="45">
        <f t="shared" si="270"/>
        <v>6.186369799979996E-2</v>
      </c>
      <c r="CA1003" s="45">
        <f t="shared" si="271"/>
        <v>7.1237551999729476E-2</v>
      </c>
      <c r="CB1003" s="45">
        <f t="shared" si="272"/>
        <v>7.2819687000439615E-2</v>
      </c>
      <c r="CC1003" s="45">
        <f t="shared" si="273"/>
        <v>5.5483542000730246E-2</v>
      </c>
      <c r="CD1003" s="45">
        <f t="shared" si="274"/>
        <v>7.1170469000209735E-2</v>
      </c>
      <c r="CE1003" s="45">
        <f t="shared" si="275"/>
        <v>6.2282708999190639E-2</v>
      </c>
      <c r="CF1003" s="45">
        <f t="shared" si="276"/>
        <v>8.1428490000690523E-2</v>
      </c>
      <c r="CG1003" s="45">
        <f t="shared" si="277"/>
        <v>8.9124218999129923E-2</v>
      </c>
      <c r="CH1003" s="45">
        <f t="shared" si="278"/>
        <v>7.2769895999950762E-2</v>
      </c>
      <c r="CI1003" s="45">
        <f t="shared" si="279"/>
        <v>6.8047030999869307E-2</v>
      </c>
    </row>
    <row r="1004" spans="1:87" s="2" customFormat="1" x14ac:dyDescent="0.25">
      <c r="A1004" s="10" t="s">
        <v>51</v>
      </c>
      <c r="B1004" s="2">
        <v>6</v>
      </c>
      <c r="C1004" s="2">
        <v>247</v>
      </c>
      <c r="D1004" s="32">
        <v>0.62168885400023999</v>
      </c>
      <c r="E1004" s="30">
        <v>0.85048395800003995</v>
      </c>
      <c r="F1004" s="32">
        <v>1.3334917709998899</v>
      </c>
      <c r="G1004" s="30">
        <v>1.55225057299867</v>
      </c>
      <c r="H1004" s="32">
        <v>1.9737842180002101</v>
      </c>
      <c r="I1004" s="30">
        <v>2.23760223899989</v>
      </c>
      <c r="J1004" s="32">
        <v>2.7443361449986599</v>
      </c>
      <c r="K1004" s="30">
        <v>2.9445755199994799</v>
      </c>
      <c r="L1004" s="32">
        <v>3.4507678110003299</v>
      </c>
      <c r="M1004" s="30">
        <v>3.6500104679998899</v>
      </c>
      <c r="N1004" s="32">
        <v>4.1850332799986001</v>
      </c>
      <c r="O1004" s="30">
        <v>4.3860136439998296</v>
      </c>
      <c r="P1004" s="32"/>
      <c r="Q1004" s="30"/>
      <c r="R1004" s="32"/>
      <c r="S1004" s="30"/>
      <c r="T1004" s="32"/>
      <c r="U1004" s="30"/>
      <c r="V1004" s="32"/>
      <c r="W1004" s="30"/>
      <c r="X1004" s="32"/>
      <c r="Y1004" s="30"/>
      <c r="Z1004" s="32"/>
      <c r="AA1004" s="30"/>
      <c r="AB1004" s="32"/>
      <c r="AC1004" s="30"/>
      <c r="AD1004" s="36">
        <f t="shared" si="252"/>
        <v>3.7643247899995895</v>
      </c>
      <c r="AE1004" s="44">
        <f t="shared" si="247"/>
        <v>0.48300781299984996</v>
      </c>
      <c r="AF1004" s="44">
        <f t="shared" si="248"/>
        <v>0.42153364500154011</v>
      </c>
      <c r="AG1004" s="44">
        <f t="shared" si="249"/>
        <v>0.50673390599876988</v>
      </c>
      <c r="AH1004" s="44">
        <f t="shared" si="250"/>
        <v>0.50619229100085006</v>
      </c>
      <c r="AI1004" s="44">
        <f t="shared" si="251"/>
        <v>0.53502281199871016</v>
      </c>
      <c r="AJ1004" s="46">
        <f>T642-S642</f>
        <v>0.32458415899963988</v>
      </c>
      <c r="AK1004" s="30"/>
      <c r="AL1004" s="47">
        <f t="shared" si="280"/>
        <v>0.22879510399979996</v>
      </c>
      <c r="AM1004" s="47">
        <f t="shared" si="281"/>
        <v>0.21875880199878006</v>
      </c>
      <c r="AN1004" s="47">
        <f t="shared" si="282"/>
        <v>0.26381802099967988</v>
      </c>
      <c r="AO1004" s="47">
        <f t="shared" si="283"/>
        <v>0.20023937500082001</v>
      </c>
      <c r="AP1004" s="47">
        <f t="shared" si="284"/>
        <v>0.19924265699956001</v>
      </c>
      <c r="AQ1004" s="47">
        <f t="shared" si="285"/>
        <v>0.20098036400122954</v>
      </c>
      <c r="AR1004" s="32"/>
      <c r="AS1004" s="30"/>
      <c r="AT1004" s="32"/>
      <c r="AU1004" s="30"/>
      <c r="AV1004" s="32"/>
      <c r="AW1004" s="30"/>
      <c r="AX1004" s="32"/>
      <c r="AY1004" s="30"/>
      <c r="AZ1004" s="32"/>
      <c r="BA1004" s="30"/>
      <c r="BB1004" s="32"/>
      <c r="BC1004" s="30"/>
      <c r="BD1004" s="32"/>
      <c r="BE1004" s="30"/>
      <c r="BI1004" s="45">
        <f t="shared" si="253"/>
        <v>6.3837187000899576E-2</v>
      </c>
      <c r="BJ1004" s="45">
        <f t="shared" si="254"/>
        <v>7.9740989998800416E-2</v>
      </c>
      <c r="BK1004" s="45">
        <f t="shared" si="255"/>
        <v>7.2652396000201236E-2</v>
      </c>
      <c r="BL1004" s="45">
        <f t="shared" si="256"/>
        <v>7.5067134999702745E-2</v>
      </c>
      <c r="BM1004" s="45">
        <f t="shared" si="257"/>
        <v>5.1931146001098938E-2</v>
      </c>
      <c r="BN1004" s="45">
        <f t="shared" si="258"/>
        <v>6.1916667000399883E-2</v>
      </c>
      <c r="BO1004" s="45">
        <f t="shared" si="259"/>
        <v>4.5881979000100159E-2</v>
      </c>
      <c r="BP1004" s="45">
        <f t="shared" si="260"/>
        <v>4.1006093999403248E-2</v>
      </c>
      <c r="BQ1004" s="45">
        <f t="shared" si="261"/>
        <v>7.1823542000799989E-2</v>
      </c>
      <c r="BR1004" s="45">
        <f t="shared" si="262"/>
        <v>2.7544739999896706E-2</v>
      </c>
      <c r="BS1004" s="45">
        <f t="shared" si="263"/>
        <v>5.2007864000199078E-2</v>
      </c>
      <c r="BT1004" s="45">
        <f t="shared" si="264"/>
        <v>6.6282448000499983E-2</v>
      </c>
      <c r="BU1004" s="45">
        <f t="shared" si="265"/>
        <v>5.6393228998800282E-2</v>
      </c>
      <c r="BV1004" s="45">
        <f t="shared" si="266"/>
        <v>3.0700885999998206E-2</v>
      </c>
      <c r="BW1004" s="45">
        <f t="shared" si="267"/>
        <v>6.1815781998998176E-2</v>
      </c>
      <c r="BX1004" s="45">
        <f t="shared" si="268"/>
        <v>7.1003384999201558E-2</v>
      </c>
      <c r="BY1004" s="45">
        <f t="shared" si="269"/>
        <v>5.4930312000600168E-2</v>
      </c>
      <c r="BZ1004" s="45">
        <f t="shared" si="270"/>
        <v>5.5349947999197013E-2</v>
      </c>
      <c r="CA1004" s="45">
        <f t="shared" si="271"/>
        <v>6.1492030999900749E-2</v>
      </c>
      <c r="CB1004" s="45">
        <f t="shared" si="272"/>
        <v>5.246286499999897E-2</v>
      </c>
      <c r="CC1004" s="45">
        <f t="shared" si="273"/>
        <v>2.7594219000000919E-2</v>
      </c>
      <c r="CD1004" s="45">
        <f t="shared" si="274"/>
        <v>5.8346822999801873E-2</v>
      </c>
      <c r="CE1004" s="45">
        <f t="shared" si="275"/>
        <v>6.2155208999602252E-2</v>
      </c>
      <c r="CF1004" s="45">
        <f t="shared" si="276"/>
        <v>5.5099584000398494E-2</v>
      </c>
      <c r="CG1004" s="45">
        <f t="shared" si="277"/>
        <v>5.9984427000003393E-2</v>
      </c>
      <c r="CH1004" s="45">
        <f t="shared" si="278"/>
        <v>5.6294686999599719E-2</v>
      </c>
      <c r="CI1004" s="45">
        <f t="shared" si="279"/>
        <v>7.0479480000297912E-2</v>
      </c>
    </row>
    <row r="1005" spans="1:87" s="2" customFormat="1" x14ac:dyDescent="0.25">
      <c r="A1005" s="10" t="s">
        <v>51</v>
      </c>
      <c r="B1005" s="2">
        <v>6</v>
      </c>
      <c r="C1005" s="2">
        <v>248</v>
      </c>
      <c r="D1005" s="33">
        <v>1.08004828100092</v>
      </c>
      <c r="E1005" s="31">
        <v>1.2713578640014001</v>
      </c>
      <c r="F1005" s="33">
        <v>1.7806105720010199</v>
      </c>
      <c r="G1005" s="31">
        <v>2.0178020820003399</v>
      </c>
      <c r="H1005" s="33">
        <v>2.5618980199997101</v>
      </c>
      <c r="I1005" s="31">
        <v>2.75392364500112</v>
      </c>
      <c r="J1005" s="33">
        <v>3.3218139569998999</v>
      </c>
      <c r="K1005" s="31">
        <v>3.5074124460006701</v>
      </c>
      <c r="L1005" s="33">
        <v>4.0801844249999704</v>
      </c>
      <c r="M1005" s="31">
        <v>4.3423215090006098</v>
      </c>
      <c r="N1005" s="33">
        <v>5.0467992169997098</v>
      </c>
      <c r="O1005" s="31">
        <v>5.2334729140002301</v>
      </c>
      <c r="P1005" s="33"/>
      <c r="Q1005" s="31"/>
      <c r="R1005" s="33"/>
      <c r="S1005" s="31"/>
      <c r="T1005" s="33"/>
      <c r="U1005" s="31"/>
      <c r="V1005" s="33"/>
      <c r="W1005" s="31"/>
      <c r="X1005" s="33"/>
      <c r="Y1005" s="31"/>
      <c r="Z1005" s="33"/>
      <c r="AA1005" s="31"/>
      <c r="AB1005" s="33"/>
      <c r="AC1005" s="31"/>
      <c r="AD1005" s="36">
        <f t="shared" si="252"/>
        <v>4.1534246329993101</v>
      </c>
      <c r="AE1005" s="44">
        <f t="shared" si="247"/>
        <v>0.50925270799961986</v>
      </c>
      <c r="AF1005" s="44">
        <f t="shared" si="248"/>
        <v>0.54409593799937017</v>
      </c>
      <c r="AG1005" s="44">
        <f t="shared" si="249"/>
        <v>0.56789031199877993</v>
      </c>
      <c r="AH1005" s="44">
        <f t="shared" si="250"/>
        <v>0.57277197899930021</v>
      </c>
      <c r="AI1005" s="44">
        <f t="shared" si="251"/>
        <v>0.70447770799910003</v>
      </c>
      <c r="AJ1005" s="46">
        <f>T643-S643</f>
        <v>0.1935601999994101</v>
      </c>
      <c r="AK1005" s="31"/>
      <c r="AL1005" s="47">
        <f t="shared" si="280"/>
        <v>0.19130958300048007</v>
      </c>
      <c r="AM1005" s="47">
        <f t="shared" si="281"/>
        <v>0.23719150999932004</v>
      </c>
      <c r="AN1005" s="47">
        <f t="shared" si="282"/>
        <v>0.19202562500140985</v>
      </c>
      <c r="AO1005" s="47">
        <f t="shared" si="283"/>
        <v>0.18559848900077025</v>
      </c>
      <c r="AP1005" s="47">
        <f t="shared" si="284"/>
        <v>0.2621370840006394</v>
      </c>
      <c r="AQ1005" s="47">
        <f t="shared" si="285"/>
        <v>0.18667369700052028</v>
      </c>
      <c r="AR1005" s="33"/>
      <c r="AS1005" s="31"/>
      <c r="AT1005" s="33"/>
      <c r="AU1005" s="31"/>
      <c r="AV1005" s="33"/>
      <c r="AW1005" s="31"/>
      <c r="AX1005" s="33"/>
      <c r="AY1005" s="31"/>
      <c r="AZ1005" s="33"/>
      <c r="BA1005" s="31"/>
      <c r="BB1005" s="33"/>
      <c r="BC1005" s="31"/>
      <c r="BD1005" s="33"/>
      <c r="BE1005" s="31"/>
      <c r="BI1005" s="45">
        <f t="shared" si="253"/>
        <v>6.1017083000480143E-2</v>
      </c>
      <c r="BJ1005" s="45">
        <f t="shared" si="254"/>
        <v>9.1944271000099942E-2</v>
      </c>
      <c r="BK1005" s="45">
        <f t="shared" si="255"/>
        <v>7.1807917000120014E-2</v>
      </c>
      <c r="BL1005" s="45">
        <f t="shared" si="256"/>
        <v>5.984666699988006E-2</v>
      </c>
      <c r="BM1005" s="45">
        <f t="shared" si="257"/>
        <v>3.9951094000569842E-2</v>
      </c>
      <c r="BN1005" s="45">
        <f t="shared" si="258"/>
        <v>7.0261250000839937E-2</v>
      </c>
      <c r="BO1005" s="45">
        <f t="shared" si="259"/>
        <v>4.6048280999450242E-2</v>
      </c>
      <c r="BP1005" s="45">
        <f t="shared" si="260"/>
        <v>3.6404999000289706E-2</v>
      </c>
      <c r="BQ1005" s="45">
        <f t="shared" si="261"/>
        <v>7.6841042000520332E-2</v>
      </c>
      <c r="BR1005" s="45">
        <f t="shared" si="262"/>
        <v>4.0759114999669777E-2</v>
      </c>
      <c r="BS1005" s="45">
        <f t="shared" si="263"/>
        <v>6.3094322998949792E-2</v>
      </c>
      <c r="BT1005" s="45">
        <f t="shared" si="264"/>
        <v>6.5815521000340382E-2</v>
      </c>
      <c r="BU1005" s="45">
        <f t="shared" si="265"/>
        <v>6.5702708001480481E-2</v>
      </c>
      <c r="BV1005" s="45">
        <f t="shared" si="266"/>
        <v>4.8438281999549915E-2</v>
      </c>
      <c r="BW1005" s="45">
        <f t="shared" si="267"/>
        <v>5.8176874999849915E-2</v>
      </c>
      <c r="BX1005" s="45">
        <f t="shared" si="268"/>
        <v>7.3075624999550115E-2</v>
      </c>
      <c r="BY1005" s="45">
        <f t="shared" si="269"/>
        <v>7.3802812999929301E-2</v>
      </c>
      <c r="BZ1005" s="45">
        <f t="shared" si="270"/>
        <v>4.898176999995929E-2</v>
      </c>
      <c r="CA1005" s="45">
        <f t="shared" si="271"/>
        <v>5.4420365000620308E-2</v>
      </c>
      <c r="CB1005" s="45">
        <f t="shared" si="272"/>
        <v>1.8234895998830325E-2</v>
      </c>
      <c r="CC1005" s="45">
        <f t="shared" si="273"/>
        <v>3.9033281000230069E-2</v>
      </c>
      <c r="CD1005" s="45">
        <f t="shared" si="274"/>
        <v>5.5734792000289524E-2</v>
      </c>
      <c r="CE1005" s="45">
        <f t="shared" si="275"/>
        <v>5.9258436998789854E-2</v>
      </c>
      <c r="CF1005" s="45">
        <f t="shared" si="276"/>
        <v>7.0350260999479275E-2</v>
      </c>
      <c r="CG1005" s="45">
        <f t="shared" si="277"/>
        <v>7.1771873999750824E-2</v>
      </c>
      <c r="CH1005" s="45">
        <f t="shared" si="278"/>
        <v>4.7137447998471416E-2</v>
      </c>
      <c r="CI1005" s="45">
        <f t="shared" si="279"/>
        <v>7.3599948000259374E-2</v>
      </c>
    </row>
    <row r="1006" spans="1:87" s="2" customFormat="1" x14ac:dyDescent="0.25">
      <c r="A1006" s="10" t="s">
        <v>51</v>
      </c>
      <c r="B1006" s="2">
        <v>6</v>
      </c>
      <c r="C1006" s="2">
        <v>249</v>
      </c>
      <c r="D1006" s="32">
        <v>1.2124477079996701</v>
      </c>
      <c r="E1006" s="30">
        <v>1.36448359399946</v>
      </c>
      <c r="F1006" s="32">
        <v>1.8714673430004001</v>
      </c>
      <c r="G1006" s="30">
        <v>2.0421491140004902</v>
      </c>
      <c r="H1006" s="32">
        <v>2.57921208299922</v>
      </c>
      <c r="I1006" s="30">
        <v>2.8083302599989102</v>
      </c>
      <c r="J1006" s="32">
        <v>3.3138908849996298</v>
      </c>
      <c r="K1006" s="30">
        <v>3.5561742699992398</v>
      </c>
      <c r="L1006" s="32">
        <v>4.5348901550005296</v>
      </c>
      <c r="M1006" s="30">
        <v>4.76435796700025</v>
      </c>
      <c r="N1006" s="32">
        <v>5.5968768210004702</v>
      </c>
      <c r="O1006" s="30">
        <v>5.8081826019988503</v>
      </c>
      <c r="P1006" s="32"/>
      <c r="Q1006" s="30"/>
      <c r="R1006" s="32"/>
      <c r="S1006" s="30"/>
      <c r="T1006" s="32"/>
      <c r="U1006" s="30"/>
      <c r="V1006" s="32"/>
      <c r="W1006" s="30"/>
      <c r="X1006" s="32"/>
      <c r="Y1006" s="30"/>
      <c r="Z1006" s="32"/>
      <c r="AA1006" s="30"/>
      <c r="AB1006" s="32"/>
      <c r="AC1006" s="30"/>
      <c r="AD1006" s="36">
        <f t="shared" si="252"/>
        <v>4.5957348939991807</v>
      </c>
      <c r="AE1006" s="44">
        <f t="shared" si="247"/>
        <v>0.50698374900094012</v>
      </c>
      <c r="AF1006" s="44">
        <f t="shared" si="248"/>
        <v>0.53706296899872985</v>
      </c>
      <c r="AG1006" s="44">
        <f t="shared" si="249"/>
        <v>0.50556062500071963</v>
      </c>
      <c r="AH1006" s="44">
        <f t="shared" si="250"/>
        <v>0.97871588500128981</v>
      </c>
      <c r="AI1006" s="44">
        <f t="shared" si="251"/>
        <v>0.83251885400022019</v>
      </c>
      <c r="AJ1006" s="46">
        <f>T644-S644</f>
        <v>0.13239737599906976</v>
      </c>
      <c r="AK1006" s="30"/>
      <c r="AL1006" s="47">
        <f t="shared" si="280"/>
        <v>0.1520358859997899</v>
      </c>
      <c r="AM1006" s="47">
        <f t="shared" si="281"/>
        <v>0.17068177100009008</v>
      </c>
      <c r="AN1006" s="47">
        <f t="shared" si="282"/>
        <v>0.22911817699969017</v>
      </c>
      <c r="AO1006" s="47">
        <f t="shared" si="283"/>
        <v>0.24228338499961</v>
      </c>
      <c r="AP1006" s="47">
        <f t="shared" si="284"/>
        <v>0.22946781199972044</v>
      </c>
      <c r="AQ1006" s="47">
        <f t="shared" si="285"/>
        <v>0.21130578099838004</v>
      </c>
      <c r="AR1006" s="32"/>
      <c r="AS1006" s="30"/>
      <c r="AT1006" s="32"/>
      <c r="AU1006" s="30"/>
      <c r="AV1006" s="32"/>
      <c r="AW1006" s="30"/>
      <c r="AX1006" s="32"/>
      <c r="AY1006" s="30"/>
      <c r="AZ1006" s="32"/>
      <c r="BA1006" s="30"/>
      <c r="BB1006" s="32"/>
      <c r="BC1006" s="30"/>
      <c r="BD1006" s="32"/>
      <c r="BE1006" s="30"/>
      <c r="BI1006" s="45">
        <f t="shared" si="253"/>
        <v>6.763124999997594E-2</v>
      </c>
      <c r="BJ1006" s="45">
        <f t="shared" si="254"/>
        <v>8.9712552000489998E-2</v>
      </c>
      <c r="BK1006" s="45">
        <f t="shared" si="255"/>
        <v>5.5653385999899996E-2</v>
      </c>
      <c r="BL1006" s="45">
        <f t="shared" si="256"/>
        <v>8.9168386000890054E-2</v>
      </c>
      <c r="BM1006" s="45">
        <f t="shared" si="257"/>
        <v>5.5157447999590214E-2</v>
      </c>
      <c r="BN1006" s="45">
        <f t="shared" si="258"/>
        <v>8.6718021000700141E-2</v>
      </c>
      <c r="BO1006" s="45">
        <f t="shared" si="259"/>
        <v>6.2678280999539648E-2</v>
      </c>
      <c r="BP1006" s="45">
        <f t="shared" si="260"/>
        <v>5.5426093000280119E-2</v>
      </c>
      <c r="BQ1006" s="45">
        <f t="shared" si="261"/>
        <v>7.923328099969007E-2</v>
      </c>
      <c r="BR1006" s="45">
        <f t="shared" si="262"/>
        <v>5.3146666001340215E-2</v>
      </c>
      <c r="BS1006" s="45">
        <f t="shared" si="263"/>
        <v>6.5809948000609797E-2</v>
      </c>
      <c r="BT1006" s="45">
        <f t="shared" si="264"/>
        <v>6.9421353999130631E-2</v>
      </c>
      <c r="BU1006" s="45">
        <f t="shared" si="265"/>
        <v>5.430453199915064E-2</v>
      </c>
      <c r="BV1006" s="45">
        <f t="shared" si="266"/>
        <v>6.5854896000020702E-2</v>
      </c>
      <c r="BW1006" s="45">
        <f t="shared" si="267"/>
        <v>6.1984948000830542E-2</v>
      </c>
      <c r="BX1006" s="45">
        <f t="shared" si="268"/>
        <v>7.170609400055028E-2</v>
      </c>
      <c r="BY1006" s="45">
        <f t="shared" si="269"/>
        <v>5.5067240000430395E-2</v>
      </c>
      <c r="BZ1006" s="45">
        <f t="shared" si="270"/>
        <v>4.4916979000840129E-2</v>
      </c>
      <c r="CA1006" s="45">
        <f t="shared" si="271"/>
        <v>6.4456197998879361E-2</v>
      </c>
      <c r="CB1006" s="45">
        <f t="shared" si="272"/>
        <v>7.1502500000860003E-2</v>
      </c>
      <c r="CC1006" s="45">
        <f t="shared" si="273"/>
        <v>4.8464792000229906E-2</v>
      </c>
      <c r="CD1006" s="45">
        <f t="shared" si="274"/>
        <v>6.9500833998970002E-2</v>
      </c>
      <c r="CE1006" s="45">
        <f t="shared" si="275"/>
        <v>6.1386302000750348E-2</v>
      </c>
      <c r="CF1006" s="45">
        <f t="shared" si="276"/>
        <v>6.1246874998689194E-2</v>
      </c>
      <c r="CG1006" s="45">
        <f t="shared" si="277"/>
        <v>7.4575156000720177E-2</v>
      </c>
      <c r="CH1006" s="45">
        <f t="shared" si="278"/>
        <v>4.5507030999949905E-2</v>
      </c>
      <c r="CI1006" s="45">
        <f t="shared" si="279"/>
        <v>6.850848999965109E-2</v>
      </c>
    </row>
    <row r="1007" spans="1:87" s="2" customFormat="1" x14ac:dyDescent="0.25">
      <c r="A1007" s="10" t="s">
        <v>51</v>
      </c>
      <c r="B1007" s="2">
        <v>6</v>
      </c>
      <c r="C1007" s="2">
        <v>250</v>
      </c>
      <c r="D1007" s="33">
        <v>0.79674536400125295</v>
      </c>
      <c r="E1007" s="31">
        <v>0.97389656199993602</v>
      </c>
      <c r="F1007" s="33">
        <v>1.53689515600126</v>
      </c>
      <c r="G1007" s="31">
        <v>1.74621213499995</v>
      </c>
      <c r="H1007" s="33">
        <v>2.3306491140010599</v>
      </c>
      <c r="I1007" s="31">
        <v>2.4849954680012099</v>
      </c>
      <c r="J1007" s="33">
        <v>3.0786938529999999</v>
      </c>
      <c r="K1007" s="31">
        <v>3.3117774990005202</v>
      </c>
      <c r="L1007" s="33">
        <v>3.91158588400139</v>
      </c>
      <c r="M1007" s="31">
        <v>4.1132127590008096</v>
      </c>
      <c r="N1007" s="33">
        <v>4.7077741650009504</v>
      </c>
      <c r="O1007" s="31">
        <v>4.90689676900001</v>
      </c>
      <c r="P1007" s="33"/>
      <c r="Q1007" s="31"/>
      <c r="R1007" s="33"/>
      <c r="S1007" s="31"/>
      <c r="T1007" s="33"/>
      <c r="U1007" s="31"/>
      <c r="V1007" s="33"/>
      <c r="W1007" s="31"/>
      <c r="X1007" s="33"/>
      <c r="Y1007" s="31"/>
      <c r="Z1007" s="33"/>
      <c r="AA1007" s="31"/>
      <c r="AB1007" s="33"/>
      <c r="AC1007" s="31"/>
      <c r="AD1007" s="36">
        <f t="shared" si="252"/>
        <v>4.1101514049987573</v>
      </c>
      <c r="AE1007" s="44">
        <f t="shared" si="247"/>
        <v>0.56299859400132402</v>
      </c>
      <c r="AF1007" s="44">
        <f t="shared" si="248"/>
        <v>0.58443697900110991</v>
      </c>
      <c r="AG1007" s="44">
        <f t="shared" si="249"/>
        <v>0.59369838499879002</v>
      </c>
      <c r="AH1007" s="44">
        <f t="shared" si="250"/>
        <v>0.59980838500086975</v>
      </c>
      <c r="AI1007" s="44">
        <f t="shared" si="251"/>
        <v>0.59456140600014074</v>
      </c>
      <c r="AJ1007" s="46">
        <f>T645-S645</f>
        <v>0.22380588899978004</v>
      </c>
      <c r="AK1007" s="31"/>
      <c r="AL1007" s="47">
        <f t="shared" si="280"/>
        <v>0.17715119799868306</v>
      </c>
      <c r="AM1007" s="47">
        <f t="shared" si="281"/>
        <v>0.20931697899868995</v>
      </c>
      <c r="AN1007" s="47">
        <f t="shared" si="282"/>
        <v>0.15434635400014995</v>
      </c>
      <c r="AO1007" s="47">
        <f t="shared" si="283"/>
        <v>0.23308364600052034</v>
      </c>
      <c r="AP1007" s="47">
        <f t="shared" si="284"/>
        <v>0.20162687499941967</v>
      </c>
      <c r="AQ1007" s="47">
        <f t="shared" si="285"/>
        <v>0.19912260399905968</v>
      </c>
      <c r="AR1007" s="33"/>
      <c r="AS1007" s="31"/>
      <c r="AT1007" s="33"/>
      <c r="AU1007" s="31"/>
      <c r="AV1007" s="33"/>
      <c r="AW1007" s="31"/>
      <c r="AX1007" s="33"/>
      <c r="AY1007" s="31"/>
      <c r="AZ1007" s="33"/>
      <c r="BA1007" s="31"/>
      <c r="BB1007" s="33"/>
      <c r="BC1007" s="31"/>
      <c r="BD1007" s="33"/>
      <c r="BE1007" s="31"/>
      <c r="BI1007" s="45">
        <f t="shared" si="253"/>
        <v>7.3144427000439993E-2</v>
      </c>
      <c r="BJ1007" s="45">
        <f t="shared" si="254"/>
        <v>0.10158307299934011</v>
      </c>
      <c r="BK1007" s="45">
        <f t="shared" si="255"/>
        <v>7.1280938000199967E-2</v>
      </c>
      <c r="BL1007" s="45">
        <f t="shared" si="256"/>
        <v>7.8349374998650134E-2</v>
      </c>
      <c r="BM1007" s="45">
        <f t="shared" si="257"/>
        <v>3.6215000000090036E-2</v>
      </c>
      <c r="BN1007" s="45">
        <f t="shared" si="258"/>
        <v>7.7024322999939887E-2</v>
      </c>
      <c r="BO1007" s="45">
        <f t="shared" si="259"/>
        <v>5.0919426999830097E-2</v>
      </c>
      <c r="BP1007" s="45">
        <f t="shared" si="260"/>
        <v>6.870578100096969E-2</v>
      </c>
      <c r="BQ1007" s="45">
        <f t="shared" si="261"/>
        <v>8.462650999900001E-2</v>
      </c>
      <c r="BR1007" s="45">
        <f t="shared" si="262"/>
        <v>4.8329426999770497E-2</v>
      </c>
      <c r="BS1007" s="45">
        <f t="shared" si="263"/>
        <v>6.3555781998729799E-2</v>
      </c>
      <c r="BT1007" s="45">
        <f t="shared" si="264"/>
        <v>5.9529218999159639E-2</v>
      </c>
      <c r="BU1007" s="45">
        <f t="shared" si="265"/>
        <v>7.5797031000539583E-2</v>
      </c>
      <c r="BV1007" s="45">
        <f t="shared" si="266"/>
        <v>3.0304427000380052E-2</v>
      </c>
      <c r="BW1007" s="45">
        <f t="shared" si="267"/>
        <v>6.2352812999970197E-2</v>
      </c>
      <c r="BX1007" s="45">
        <f t="shared" si="268"/>
        <v>7.3480207998730229E-2</v>
      </c>
      <c r="BY1007" s="45">
        <f t="shared" si="269"/>
        <v>6.3399688000579602E-2</v>
      </c>
      <c r="BZ1007" s="45">
        <f t="shared" si="270"/>
        <v>4.9286459001450567E-2</v>
      </c>
      <c r="CA1007" s="45">
        <f t="shared" si="271"/>
        <v>6.9931406000249829E-2</v>
      </c>
      <c r="CB1007" s="45">
        <f t="shared" si="272"/>
        <v>7.2017968999720239E-2</v>
      </c>
      <c r="CC1007" s="45">
        <f t="shared" si="273"/>
        <v>4.708031300105997E-2</v>
      </c>
      <c r="CD1007" s="45">
        <f t="shared" si="274"/>
        <v>7.0594062999589369E-2</v>
      </c>
      <c r="CE1007" s="45">
        <f t="shared" si="275"/>
        <v>6.9285886000219676E-2</v>
      </c>
      <c r="CF1007" s="45">
        <f t="shared" si="276"/>
        <v>7.6267083000860936E-2</v>
      </c>
      <c r="CG1007" s="45">
        <f t="shared" si="277"/>
        <v>7.0368073000279807E-2</v>
      </c>
      <c r="CH1007" s="45">
        <f t="shared" si="278"/>
        <v>5.1508489001209412E-2</v>
      </c>
      <c r="CI1007" s="45">
        <f t="shared" si="279"/>
        <v>8.0903645999569562E-2</v>
      </c>
    </row>
    <row r="1008" spans="1:87" x14ac:dyDescent="0.25">
      <c r="A1008" s="8" t="s">
        <v>52</v>
      </c>
      <c r="B1008">
        <v>27</v>
      </c>
      <c r="C1008">
        <v>251</v>
      </c>
      <c r="D1008" s="32">
        <v>12.8615728080003</v>
      </c>
      <c r="E1008" s="30">
        <v>12.9285281200009</v>
      </c>
      <c r="F1008" s="32">
        <v>13.1768205160005</v>
      </c>
      <c r="G1008" s="30">
        <v>13.238950984001301</v>
      </c>
      <c r="H1008" s="32">
        <v>13.7767716090002</v>
      </c>
      <c r="I1008" s="30">
        <v>13.8450921300009</v>
      </c>
      <c r="J1008" s="32">
        <v>14.0628684840012</v>
      </c>
      <c r="K1008" s="30">
        <v>14.1427445259996</v>
      </c>
      <c r="L1008" s="32">
        <v>14.531131712999899</v>
      </c>
      <c r="M1008" s="30">
        <v>14.594477337999701</v>
      </c>
      <c r="N1008" s="32">
        <v>14.685774212999601</v>
      </c>
      <c r="O1008" s="30">
        <v>14.738640723000501</v>
      </c>
      <c r="P1008" s="32">
        <v>15.1629672340004</v>
      </c>
      <c r="Q1008" s="30">
        <v>15.224090411000301</v>
      </c>
      <c r="R1008" s="32">
        <v>15.584259838000399</v>
      </c>
      <c r="S1008" s="30">
        <v>15.6410540560009</v>
      </c>
      <c r="T1008" s="32">
        <v>15.718825202000501</v>
      </c>
      <c r="U1008" s="30">
        <v>15.7847817649999</v>
      </c>
      <c r="V1008" s="32">
        <v>16.030246399999601</v>
      </c>
      <c r="W1008" s="30">
        <v>16.078004316999699</v>
      </c>
      <c r="X1008" s="32">
        <v>16.166108430999799</v>
      </c>
      <c r="Y1008" s="30">
        <v>16.221446659999799</v>
      </c>
      <c r="Z1008" s="32">
        <v>16.331364108000301</v>
      </c>
      <c r="AA1008" s="30">
        <v>16.403795461999799</v>
      </c>
      <c r="AB1008" s="32">
        <v>17.581388847000198</v>
      </c>
      <c r="AC1008" s="30">
        <v>17.634838952000699</v>
      </c>
      <c r="AD1008" s="32">
        <v>18.0273415030005</v>
      </c>
      <c r="AE1008" s="30">
        <v>18.075664837000598</v>
      </c>
      <c r="AF1008" s="32">
        <v>18.181135097000102</v>
      </c>
      <c r="AG1008" s="30">
        <v>18.225056451001301</v>
      </c>
      <c r="AH1008" s="32">
        <v>18.307679837000201</v>
      </c>
      <c r="AI1008" s="30">
        <v>18.361505097000101</v>
      </c>
      <c r="AJ1008" s="32">
        <v>18.806828534001301</v>
      </c>
      <c r="AK1008" s="30">
        <v>18.8702917640002</v>
      </c>
      <c r="AL1008" s="32">
        <v>19.259933743000101</v>
      </c>
      <c r="AM1008" s="30">
        <v>19.308258430000901</v>
      </c>
      <c r="AN1008" s="32">
        <v>19.3966411380006</v>
      </c>
      <c r="AO1008" s="30">
        <v>19.458303743000201</v>
      </c>
      <c r="AP1008" s="32">
        <v>19.556157439999801</v>
      </c>
      <c r="AQ1008" s="30">
        <v>19.626142545001098</v>
      </c>
      <c r="AR1008" s="32">
        <v>20.016609575999599</v>
      </c>
      <c r="AS1008" s="30">
        <v>20.057500461</v>
      </c>
      <c r="AT1008" s="32">
        <v>20.146207232000901</v>
      </c>
      <c r="AU1008" s="30">
        <v>20.198262388001201</v>
      </c>
      <c r="AV1008" s="32">
        <v>20.3030555650002</v>
      </c>
      <c r="AW1008" s="30">
        <v>20.3583541070001</v>
      </c>
      <c r="AX1008" s="32">
        <v>20.4457922319998</v>
      </c>
      <c r="AY1008" s="30">
        <v>20.510177752999802</v>
      </c>
      <c r="AZ1008" s="32">
        <v>20.622170357000801</v>
      </c>
      <c r="BA1008" s="30">
        <v>20.686657648000601</v>
      </c>
      <c r="BB1008" s="32">
        <v>21.075425044000401</v>
      </c>
      <c r="BC1008" s="30">
        <v>21.123743481000901</v>
      </c>
      <c r="BD1008" s="32">
        <v>21.2211686379996</v>
      </c>
      <c r="BE1008" s="30">
        <v>21.274644418999699</v>
      </c>
      <c r="BH1008" s="28">
        <f>BE1008-D1008</f>
        <v>8.413071610999399</v>
      </c>
      <c r="BI1008" s="44">
        <f>F1008-E1008</f>
        <v>0.2482923959996004</v>
      </c>
      <c r="BJ1008" s="44">
        <f>H1008-G1008</f>
        <v>0.53782062499889882</v>
      </c>
      <c r="BK1008" s="44">
        <f>J1008-I1008</f>
        <v>0.21777635400029993</v>
      </c>
      <c r="BL1008" s="44">
        <f>L1008-K1008</f>
        <v>0.38838718700029951</v>
      </c>
      <c r="BM1008" s="44">
        <f>N1008-M1008</f>
        <v>9.1296874999899913E-2</v>
      </c>
      <c r="BN1008" s="44">
        <f>P1008-O1008</f>
        <v>0.42432651099989904</v>
      </c>
      <c r="BO1008" s="44">
        <f>R1008-Q1008</f>
        <v>0.36016942700009835</v>
      </c>
      <c r="BP1008" s="44">
        <f>T1008-S1008</f>
        <v>7.7771145999600222E-2</v>
      </c>
      <c r="BQ1008" s="44">
        <f>V1008-U1008</f>
        <v>0.24546463499970095</v>
      </c>
      <c r="BR1008" s="44">
        <f>X1008-W1008</f>
        <v>8.8104114000099543E-2</v>
      </c>
      <c r="BS1008" s="44">
        <f>Z1008-Y1008</f>
        <v>0.10991744800050185</v>
      </c>
      <c r="BT1008" s="44">
        <f>AB1008-AA1008</f>
        <v>1.1775933850003995</v>
      </c>
      <c r="BU1008" s="44">
        <f>AD1008-AC1008</f>
        <v>0.3925025509998008</v>
      </c>
      <c r="BV1008" s="44">
        <f>AF1008-AE1008</f>
        <v>0.10547025999950321</v>
      </c>
      <c r="BW1008" s="44">
        <f>AH1008-AG1008</f>
        <v>8.2623385998900289E-2</v>
      </c>
      <c r="BX1008" s="44">
        <f>AJ1008-AI1008</f>
        <v>0.44532343700119981</v>
      </c>
      <c r="BY1008" s="44">
        <f>AL1008-AK1008</f>
        <v>0.38964197899990083</v>
      </c>
      <c r="BZ1008" s="44">
        <f>AN1008-AM1008</f>
        <v>8.8382707999699051E-2</v>
      </c>
      <c r="CA1008" s="44">
        <f>AP1008-AO1008</f>
        <v>9.7853696999600004E-2</v>
      </c>
      <c r="CB1008" s="44">
        <f>AR1008-AQ1008</f>
        <v>0.39046703099850077</v>
      </c>
      <c r="CC1008" s="46">
        <f>AT1008-AS1008</f>
        <v>8.870677100090063E-2</v>
      </c>
      <c r="CD1008" s="46">
        <f>AV1008-AU1008</f>
        <v>0.10479317699899937</v>
      </c>
      <c r="CE1008" s="44">
        <f>AX1008-AW1008</f>
        <v>8.7438124999700051E-2</v>
      </c>
      <c r="CF1008" s="46">
        <f>AZ1008-AY1008</f>
        <v>0.11199260400099931</v>
      </c>
      <c r="CG1008" s="46">
        <f>BB1008-BA1008</f>
        <v>0.3887673959997997</v>
      </c>
      <c r="CH1008" s="44">
        <f>BD1008-BC1008</f>
        <v>9.7425156998699691E-2</v>
      </c>
    </row>
    <row r="1009" spans="1:86" x14ac:dyDescent="0.25">
      <c r="A1009" s="8" t="s">
        <v>52</v>
      </c>
      <c r="B1009">
        <v>27</v>
      </c>
      <c r="C1009">
        <v>252</v>
      </c>
      <c r="D1009" s="33">
        <v>5.7360480709994501</v>
      </c>
      <c r="E1009" s="31">
        <v>5.7981384360009498</v>
      </c>
      <c r="F1009" s="33">
        <v>5.9904292690007397</v>
      </c>
      <c r="G1009" s="31">
        <v>6.0861830710000504</v>
      </c>
      <c r="H1009" s="33">
        <v>6.6212824459998902</v>
      </c>
      <c r="I1009" s="31">
        <v>6.6857759350004899</v>
      </c>
      <c r="J1009" s="33">
        <v>6.9293769249998096</v>
      </c>
      <c r="K1009" s="31">
        <v>7.0024774979992799</v>
      </c>
      <c r="L1009" s="33">
        <v>7.3927864560009704</v>
      </c>
      <c r="M1009" s="31">
        <v>7.4407639040000504</v>
      </c>
      <c r="N1009" s="33">
        <v>7.5281436429995603</v>
      </c>
      <c r="O1009" s="31">
        <v>7.5987125499996102</v>
      </c>
      <c r="P1009" s="33">
        <v>8.0489594240007101</v>
      </c>
      <c r="Q1009" s="31">
        <v>8.1054846850001905</v>
      </c>
      <c r="R1009" s="33">
        <v>8.4727866120010695</v>
      </c>
      <c r="S1009" s="31">
        <v>8.5409860910003701</v>
      </c>
      <c r="T1009" s="33">
        <v>8.6304072370003198</v>
      </c>
      <c r="U1009" s="31">
        <v>8.6908428099995891</v>
      </c>
      <c r="V1009" s="33">
        <v>9.0515097370007407</v>
      </c>
      <c r="W1009" s="31">
        <v>9.1148264029998192</v>
      </c>
      <c r="X1009" s="33">
        <v>9.1787755179993802</v>
      </c>
      <c r="Y1009" s="31">
        <v>9.2433976009997405</v>
      </c>
      <c r="Z1009" s="33">
        <v>9.3387628090004</v>
      </c>
      <c r="AA1009" s="31">
        <v>9.4037315069999696</v>
      </c>
      <c r="AB1009" s="33">
        <v>10.523422964999501</v>
      </c>
      <c r="AC1009" s="31">
        <v>10.5857300480001</v>
      </c>
      <c r="AD1009" s="33">
        <v>10.9763071840006</v>
      </c>
      <c r="AE1009" s="31">
        <v>11.0246826519996</v>
      </c>
      <c r="AF1009" s="33">
        <v>11.110427495999801</v>
      </c>
      <c r="AG1009" s="31">
        <v>11.1677591629995</v>
      </c>
      <c r="AH1009" s="33">
        <v>11.2560866109997</v>
      </c>
      <c r="AI1009" s="31">
        <v>11.3185935380006</v>
      </c>
      <c r="AJ1009" s="33">
        <v>11.712162808000301</v>
      </c>
      <c r="AK1009" s="31">
        <v>11.773079267000799</v>
      </c>
      <c r="AL1009" s="33">
        <v>12.1353415579997</v>
      </c>
      <c r="AM1009" s="31">
        <v>12.1970129119999</v>
      </c>
      <c r="AN1009" s="33">
        <v>12.2874709850002</v>
      </c>
      <c r="AO1009" s="31">
        <v>12.3559886940001</v>
      </c>
      <c r="AP1009" s="33">
        <v>12.446635255999301</v>
      </c>
      <c r="AQ1009" s="31">
        <v>12.5064566620003</v>
      </c>
      <c r="AR1009" s="33">
        <v>12.931534422999899</v>
      </c>
      <c r="AS1009" s="31">
        <v>12.9766224430004</v>
      </c>
      <c r="AT1009" s="33">
        <v>13.0614092140003</v>
      </c>
      <c r="AU1009" s="31">
        <v>13.127093381001</v>
      </c>
      <c r="AV1009" s="33">
        <v>13.2122789540007</v>
      </c>
      <c r="AW1009" s="31">
        <v>13.2767882250009</v>
      </c>
      <c r="AX1009" s="33">
        <v>13.3673458289995</v>
      </c>
      <c r="AY1009" s="31">
        <v>13.430005047001</v>
      </c>
      <c r="AZ1009" s="33">
        <v>13.5319187450004</v>
      </c>
      <c r="BA1009" s="31">
        <v>13.605102808</v>
      </c>
      <c r="BB1009" s="33">
        <v>13.9644040580005</v>
      </c>
      <c r="BC1009" s="31">
        <v>14.0194559329993</v>
      </c>
      <c r="BD1009" s="33">
        <v>14.110605412000901</v>
      </c>
      <c r="BE1009" s="31">
        <v>14.1806850989996</v>
      </c>
      <c r="BH1009" s="28">
        <f t="shared" ref="BH1009:BH1036" si="286">BE1009-D1009</f>
        <v>8.4446370280001499</v>
      </c>
      <c r="BI1009" s="44">
        <f t="shared" ref="BI1009:BI1035" si="287">F1009-E1009</f>
        <v>0.19229083299978988</v>
      </c>
      <c r="BJ1009" s="44">
        <f t="shared" ref="BJ1009:BJ1035" si="288">H1009-G1009</f>
        <v>0.53509937499983984</v>
      </c>
      <c r="BK1009" s="44">
        <f t="shared" ref="BK1009:BK1035" si="289">J1009-I1009</f>
        <v>0.24360098999931967</v>
      </c>
      <c r="BL1009" s="44">
        <f t="shared" ref="BL1009:BL1035" si="290">L1009-K1009</f>
        <v>0.39030895800169052</v>
      </c>
      <c r="BM1009" s="44">
        <f t="shared" ref="BM1009:BM1035" si="291">N1009-M1009</f>
        <v>8.7379738999509904E-2</v>
      </c>
      <c r="BN1009" s="44">
        <f t="shared" ref="BN1009:BN1035" si="292">P1009-O1009</f>
        <v>0.45024687400109986</v>
      </c>
      <c r="BO1009" s="44">
        <f t="shared" ref="BO1009:BO1035" si="293">R1009-Q1009</f>
        <v>0.36730192700087905</v>
      </c>
      <c r="BP1009" s="44">
        <f t="shared" ref="BP1009:BP1035" si="294">T1009-S1009</f>
        <v>8.9421145999949658E-2</v>
      </c>
      <c r="BQ1009" s="44">
        <f t="shared" ref="BQ1009:BQ1035" si="295">V1009-U1009</f>
        <v>0.36066692700115155</v>
      </c>
      <c r="BR1009" s="44">
        <f t="shared" ref="BR1009:BR1035" si="296">X1009-W1009</f>
        <v>6.3949114999561019E-2</v>
      </c>
      <c r="BS1009" s="44">
        <f t="shared" ref="BS1009:BS1035" si="297">Z1009-Y1009</f>
        <v>9.5365208000659507E-2</v>
      </c>
      <c r="BT1009" s="44">
        <f t="shared" ref="BT1009:BT1035" si="298">AB1009-AA1009</f>
        <v>1.1196914579995312</v>
      </c>
      <c r="BU1009" s="44">
        <f t="shared" ref="BU1009:BU1035" si="299">AD1009-AC1009</f>
        <v>0.39057713600050015</v>
      </c>
      <c r="BV1009" s="44">
        <f t="shared" ref="BV1009:BV1035" si="300">AF1009-AE1009</f>
        <v>8.5744844000201326E-2</v>
      </c>
      <c r="BW1009" s="44">
        <f t="shared" ref="BW1009:BW1035" si="301">AH1009-AG1009</f>
        <v>8.8327448000200093E-2</v>
      </c>
      <c r="BX1009" s="44">
        <f t="shared" ref="BX1009:BX1035" si="302">AJ1009-AI1009</f>
        <v>0.39356926999970021</v>
      </c>
      <c r="BY1009" s="44">
        <f t="shared" ref="BY1009:BY1035" si="303">AL1009-AK1009</f>
        <v>0.36226229099890084</v>
      </c>
      <c r="BZ1009" s="44">
        <f t="shared" ref="BZ1009:BZ1035" si="304">AN1009-AM1009</f>
        <v>9.0458073000299066E-2</v>
      </c>
      <c r="CA1009" s="44">
        <f t="shared" ref="CA1009:CA1035" si="305">AP1009-AO1009</f>
        <v>9.0646561999200514E-2</v>
      </c>
      <c r="CB1009" s="44">
        <f t="shared" ref="CB1009:CB1035" si="306">AR1009-AQ1009</f>
        <v>0.42507776099959926</v>
      </c>
      <c r="CC1009" s="46">
        <f t="shared" ref="CC1009:CC1035" si="307">AT1009-AS1009</f>
        <v>8.478677099989973E-2</v>
      </c>
      <c r="CD1009" s="46">
        <f t="shared" ref="CD1009:CD1035" si="308">AV1009-AU1009</f>
        <v>8.5185572999700199E-2</v>
      </c>
      <c r="CE1009" s="44">
        <f t="shared" ref="CE1009:CE1035" si="309">AX1009-AW1009</f>
        <v>9.0557603998600911E-2</v>
      </c>
      <c r="CF1009" s="46">
        <f t="shared" ref="CF1009:CF1035" si="310">AZ1009-AY1009</f>
        <v>0.1019136979994002</v>
      </c>
      <c r="CG1009" s="46">
        <f t="shared" ref="CG1009:CG1035" si="311">BB1009-BA1009</f>
        <v>0.35930125000050062</v>
      </c>
      <c r="CH1009" s="44">
        <f t="shared" ref="CH1009:CH1035" si="312">BD1009-BC1009</f>
        <v>9.1149479001600753E-2</v>
      </c>
    </row>
    <row r="1010" spans="1:86" x14ac:dyDescent="0.25">
      <c r="A1010" s="8" t="s">
        <v>52</v>
      </c>
      <c r="B1010">
        <v>27</v>
      </c>
      <c r="C1010">
        <v>253</v>
      </c>
      <c r="D1010" s="32">
        <v>1.89101713500167</v>
      </c>
      <c r="E1010" s="30">
        <v>1.96269343700078</v>
      </c>
      <c r="F1010" s="32">
        <v>2.1785372390004301</v>
      </c>
      <c r="G1010" s="30">
        <v>2.2518893220003502</v>
      </c>
      <c r="H1010" s="32">
        <v>2.7615189050011302</v>
      </c>
      <c r="I1010" s="30">
        <v>2.83244479099994</v>
      </c>
      <c r="J1010" s="32">
        <v>3.0803396340015698</v>
      </c>
      <c r="K1010" s="30">
        <v>3.1503841660014502</v>
      </c>
      <c r="L1010" s="32">
        <v>3.54519114499998</v>
      </c>
      <c r="M1010" s="30">
        <v>3.5985522910013898</v>
      </c>
      <c r="N1010" s="32">
        <v>3.6874667700012602</v>
      </c>
      <c r="O1010" s="30">
        <v>3.7586296860008499</v>
      </c>
      <c r="P1010" s="32">
        <v>4.2410544780013799</v>
      </c>
      <c r="Q1010" s="30">
        <v>4.3184132280002796</v>
      </c>
      <c r="R1010" s="32">
        <v>4.6801368730011701</v>
      </c>
      <c r="S1010" s="30">
        <v>4.7280087480012298</v>
      </c>
      <c r="T1010" s="32">
        <v>4.83142718599992</v>
      </c>
      <c r="U1010" s="30">
        <v>4.8889545300007704</v>
      </c>
      <c r="V1010" s="32">
        <v>5.1327832800015996</v>
      </c>
      <c r="W1010" s="30">
        <v>5.1894037480014896</v>
      </c>
      <c r="X1010" s="32">
        <v>5.2799652070007097</v>
      </c>
      <c r="Y1010" s="30">
        <v>5.3426810920009302</v>
      </c>
      <c r="Z1010" s="32">
        <v>5.4393584360004699</v>
      </c>
      <c r="AA1010" s="30">
        <v>5.49989104000087</v>
      </c>
      <c r="AB1010" s="32">
        <v>6.5971926540005299</v>
      </c>
      <c r="AC1010" s="30">
        <v>6.6677314560001797</v>
      </c>
      <c r="AD1010" s="32">
        <v>7.0639500500001304</v>
      </c>
      <c r="AE1010" s="30">
        <v>7.1081546330005896</v>
      </c>
      <c r="AF1010" s="32">
        <v>7.1906708830010704</v>
      </c>
      <c r="AG1010" s="30">
        <v>7.2599416120010503</v>
      </c>
      <c r="AH1010" s="32">
        <v>7.3310741640016204</v>
      </c>
      <c r="AI1010" s="30">
        <v>7.4059106220011</v>
      </c>
      <c r="AJ1010" s="32">
        <v>7.7996329659999901</v>
      </c>
      <c r="AK1010" s="30">
        <v>7.8519534350016302</v>
      </c>
      <c r="AL1010" s="32">
        <v>8.2454507780003006</v>
      </c>
      <c r="AM1010" s="30">
        <v>8.3070922890001295</v>
      </c>
      <c r="AN1010" s="32">
        <v>8.3976725490010704</v>
      </c>
      <c r="AO1010" s="30">
        <v>8.4606485390013404</v>
      </c>
      <c r="AP1010" s="32">
        <v>8.5574367160006606</v>
      </c>
      <c r="AQ1010" s="30">
        <v>8.6204096320016106</v>
      </c>
      <c r="AR1010" s="32">
        <v>8.9819684860012696</v>
      </c>
      <c r="AS1010" s="30">
        <v>9.0299367160005204</v>
      </c>
      <c r="AT1010" s="32">
        <v>9.12829140300164</v>
      </c>
      <c r="AU1010" s="30">
        <v>9.1911840590000793</v>
      </c>
      <c r="AV1010" s="32">
        <v>9.2771345280016195</v>
      </c>
      <c r="AW1010" s="30">
        <v>9.3426220280016405</v>
      </c>
      <c r="AX1010" s="32">
        <v>9.4380598400002693</v>
      </c>
      <c r="AY1010" s="30">
        <v>9.4999941109999693</v>
      </c>
      <c r="AZ1010" s="32">
        <v>9.6045992670005909</v>
      </c>
      <c r="BA1010" s="30">
        <v>9.6778555690016201</v>
      </c>
      <c r="BB1010" s="32">
        <v>10.0709753090013</v>
      </c>
      <c r="BC1010" s="30">
        <v>10.1259376530015</v>
      </c>
      <c r="BD1010" s="32">
        <v>10.221124476000099</v>
      </c>
      <c r="BE1010" s="30">
        <v>10.2922818189999</v>
      </c>
      <c r="BH1010" s="28">
        <f t="shared" si="286"/>
        <v>8.4012646839982299</v>
      </c>
      <c r="BI1010" s="44">
        <f t="shared" si="287"/>
        <v>0.21584380199965003</v>
      </c>
      <c r="BJ1010" s="44">
        <f t="shared" si="288"/>
        <v>0.50962958300077998</v>
      </c>
      <c r="BK1010" s="44">
        <f t="shared" si="289"/>
        <v>0.24789484300162989</v>
      </c>
      <c r="BL1010" s="44">
        <f t="shared" si="290"/>
        <v>0.39480697899852979</v>
      </c>
      <c r="BM1010" s="44">
        <f t="shared" si="291"/>
        <v>8.8914478999870372E-2</v>
      </c>
      <c r="BN1010" s="44">
        <f t="shared" si="292"/>
        <v>0.48242479200053001</v>
      </c>
      <c r="BO1010" s="44">
        <f t="shared" si="293"/>
        <v>0.36172364500089049</v>
      </c>
      <c r="BP1010" s="44">
        <f t="shared" si="294"/>
        <v>0.10341843799869022</v>
      </c>
      <c r="BQ1010" s="44">
        <f t="shared" si="295"/>
        <v>0.24382875000082915</v>
      </c>
      <c r="BR1010" s="44">
        <f t="shared" si="296"/>
        <v>9.0561458999220079E-2</v>
      </c>
      <c r="BS1010" s="44">
        <f t="shared" si="297"/>
        <v>9.6677343999539644E-2</v>
      </c>
      <c r="BT1010" s="44">
        <f t="shared" si="298"/>
        <v>1.0973016139996599</v>
      </c>
      <c r="BU1010" s="44">
        <f t="shared" si="299"/>
        <v>0.39621859399995074</v>
      </c>
      <c r="BV1010" s="44">
        <f t="shared" si="300"/>
        <v>8.2516250000480795E-2</v>
      </c>
      <c r="BW1010" s="44">
        <f t="shared" si="301"/>
        <v>7.1132552000570115E-2</v>
      </c>
      <c r="BX1010" s="44">
        <f t="shared" si="302"/>
        <v>0.39372234399889017</v>
      </c>
      <c r="BY1010" s="44">
        <f t="shared" si="303"/>
        <v>0.39349734299867034</v>
      </c>
      <c r="BZ1010" s="44">
        <f t="shared" si="304"/>
        <v>9.0580260000940882E-2</v>
      </c>
      <c r="CA1010" s="44">
        <f t="shared" si="305"/>
        <v>9.6788176999320186E-2</v>
      </c>
      <c r="CB1010" s="44">
        <f t="shared" si="306"/>
        <v>0.36155885399965904</v>
      </c>
      <c r="CC1010" s="46">
        <f t="shared" si="307"/>
        <v>9.8354687001119601E-2</v>
      </c>
      <c r="CD1010" s="46">
        <f t="shared" si="308"/>
        <v>8.5950469001540242E-2</v>
      </c>
      <c r="CE1010" s="44">
        <f t="shared" si="309"/>
        <v>9.5437811998628774E-2</v>
      </c>
      <c r="CF1010" s="46">
        <f t="shared" si="310"/>
        <v>0.10460515600062159</v>
      </c>
      <c r="CG1010" s="46">
        <f t="shared" si="311"/>
        <v>0.39311973999967975</v>
      </c>
      <c r="CH1010" s="44">
        <f t="shared" si="312"/>
        <v>9.5186822998599041E-2</v>
      </c>
    </row>
    <row r="1011" spans="1:86" x14ac:dyDescent="0.25">
      <c r="A1011" s="8" t="s">
        <v>52</v>
      </c>
      <c r="B1011">
        <v>27</v>
      </c>
      <c r="C1011">
        <v>254</v>
      </c>
      <c r="D1011" s="33">
        <v>2.29564088400002</v>
      </c>
      <c r="E1011" s="31">
        <v>2.36847333200057</v>
      </c>
      <c r="F1011" s="33">
        <v>2.5840085399995498</v>
      </c>
      <c r="G1011" s="31">
        <v>2.6543523939999401</v>
      </c>
      <c r="H1011" s="33">
        <v>3.1661882280004598</v>
      </c>
      <c r="I1011" s="31">
        <v>3.2220817689994798</v>
      </c>
      <c r="J1011" s="33">
        <v>3.47138463400006</v>
      </c>
      <c r="K1011" s="31">
        <v>3.5470407800003101</v>
      </c>
      <c r="L1011" s="33">
        <v>3.9120264569992198</v>
      </c>
      <c r="M1011" s="31">
        <v>3.95784525899944</v>
      </c>
      <c r="N1011" s="33">
        <v>4.0651694249991097</v>
      </c>
      <c r="O1011" s="31">
        <v>4.1166008839991202</v>
      </c>
      <c r="P1011" s="33">
        <v>4.5985678100005298</v>
      </c>
      <c r="Q1011" s="31">
        <v>4.6449245809999402</v>
      </c>
      <c r="R1011" s="33">
        <v>4.9757314559992603</v>
      </c>
      <c r="S1011" s="31">
        <v>5.0301342170005201</v>
      </c>
      <c r="T1011" s="33">
        <v>5.1257039560004998</v>
      </c>
      <c r="U1011" s="31">
        <v>5.1976080189997402</v>
      </c>
      <c r="V1011" s="33">
        <v>5.4426858829992799</v>
      </c>
      <c r="W1011" s="31">
        <v>5.4912331750001604</v>
      </c>
      <c r="X1011" s="33">
        <v>5.5725345810005802</v>
      </c>
      <c r="Y1011" s="31">
        <v>5.6327657790006898</v>
      </c>
      <c r="Z1011" s="33">
        <v>5.7321336950008099</v>
      </c>
      <c r="AA1011" s="31">
        <v>5.7849132270002803</v>
      </c>
      <c r="AB1011" s="33">
        <v>6.8527695279990404</v>
      </c>
      <c r="AC1011" s="31">
        <v>6.9073765600005501</v>
      </c>
      <c r="AD1011" s="33">
        <v>7.33144791400081</v>
      </c>
      <c r="AE1011" s="31">
        <v>7.3781531219992704</v>
      </c>
      <c r="AF1011" s="33">
        <v>7.4660417680006503</v>
      </c>
      <c r="AG1011" s="31">
        <v>7.5216262989997604</v>
      </c>
      <c r="AH1011" s="33">
        <v>7.6026422359991503</v>
      </c>
      <c r="AI1011" s="31">
        <v>7.6565809339990603</v>
      </c>
      <c r="AJ1011" s="33">
        <v>8.0497089550008205</v>
      </c>
      <c r="AK1011" s="31">
        <v>8.1124374440005305</v>
      </c>
      <c r="AL1011" s="33">
        <v>8.5051172879993793</v>
      </c>
      <c r="AM1011" s="31">
        <v>8.56186478800009</v>
      </c>
      <c r="AN1011" s="33">
        <v>8.6505623920002108</v>
      </c>
      <c r="AO1011" s="31">
        <v>8.7025948400005202</v>
      </c>
      <c r="AP1011" s="33">
        <v>8.7944556729999004</v>
      </c>
      <c r="AQ1011" s="31">
        <v>8.8646247880005795</v>
      </c>
      <c r="AR1011" s="33">
        <v>9.3090943709994391</v>
      </c>
      <c r="AS1011" s="31">
        <v>9.3584168710003706</v>
      </c>
      <c r="AT1011" s="33">
        <v>9.4471189539999596</v>
      </c>
      <c r="AU1011" s="31">
        <v>9.5102341629990406</v>
      </c>
      <c r="AV1011" s="33">
        <v>9.5992872360002295</v>
      </c>
      <c r="AW1011" s="31">
        <v>9.6512244749992497</v>
      </c>
      <c r="AX1011" s="33">
        <v>9.7506357250003894</v>
      </c>
      <c r="AY1011" s="31">
        <v>9.8140684859990799</v>
      </c>
      <c r="AZ1011" s="33">
        <v>9.91826442300043</v>
      </c>
      <c r="BA1011" s="31">
        <v>9.9898496309997409</v>
      </c>
      <c r="BB1011" s="33">
        <v>10.415774995999501</v>
      </c>
      <c r="BC1011" s="31">
        <v>10.474917391999</v>
      </c>
      <c r="BD1011" s="33">
        <v>10.5639033810002</v>
      </c>
      <c r="BE1011" s="31">
        <v>10.626419265999999</v>
      </c>
      <c r="BH1011" s="28">
        <f t="shared" si="286"/>
        <v>8.3307783819999788</v>
      </c>
      <c r="BI1011" s="44">
        <f t="shared" si="287"/>
        <v>0.21553520799897985</v>
      </c>
      <c r="BJ1011" s="44">
        <f t="shared" si="288"/>
        <v>0.5118358340005198</v>
      </c>
      <c r="BK1011" s="44">
        <f t="shared" si="289"/>
        <v>0.24930286500058019</v>
      </c>
      <c r="BL1011" s="44">
        <f t="shared" si="290"/>
        <v>0.36498567699890971</v>
      </c>
      <c r="BM1011" s="44">
        <f t="shared" si="291"/>
        <v>0.10732416599966976</v>
      </c>
      <c r="BN1011" s="44">
        <f t="shared" si="292"/>
        <v>0.48196692600140967</v>
      </c>
      <c r="BO1011" s="44">
        <f t="shared" si="293"/>
        <v>0.33080687499932004</v>
      </c>
      <c r="BP1011" s="44">
        <f t="shared" si="294"/>
        <v>9.556973899997967E-2</v>
      </c>
      <c r="BQ1011" s="44">
        <f t="shared" si="295"/>
        <v>0.24507786399953968</v>
      </c>
      <c r="BR1011" s="44">
        <f t="shared" si="296"/>
        <v>8.1301406000419796E-2</v>
      </c>
      <c r="BS1011" s="44">
        <f t="shared" si="297"/>
        <v>9.9367916000120182E-2</v>
      </c>
      <c r="BT1011" s="44">
        <f t="shared" si="298"/>
        <v>1.0678563009987601</v>
      </c>
      <c r="BU1011" s="44">
        <f t="shared" si="299"/>
        <v>0.42407135400025986</v>
      </c>
      <c r="BV1011" s="44">
        <f t="shared" si="300"/>
        <v>8.7888646001379911E-2</v>
      </c>
      <c r="BW1011" s="44">
        <f t="shared" si="301"/>
        <v>8.1015936999389915E-2</v>
      </c>
      <c r="BX1011" s="44">
        <f t="shared" si="302"/>
        <v>0.39312802100176025</v>
      </c>
      <c r="BY1011" s="44">
        <f t="shared" si="303"/>
        <v>0.39267984399884881</v>
      </c>
      <c r="BZ1011" s="44">
        <f t="shared" si="304"/>
        <v>8.8697604000120833E-2</v>
      </c>
      <c r="CA1011" s="44">
        <f t="shared" si="305"/>
        <v>9.1860832999380193E-2</v>
      </c>
      <c r="CB1011" s="44">
        <f t="shared" si="306"/>
        <v>0.44446958299885964</v>
      </c>
      <c r="CC1011" s="46">
        <f t="shared" si="307"/>
        <v>8.8702082999589038E-2</v>
      </c>
      <c r="CD1011" s="46">
        <f t="shared" si="308"/>
        <v>8.905307300118892E-2</v>
      </c>
      <c r="CE1011" s="44">
        <f t="shared" si="309"/>
        <v>9.9411250001139706E-2</v>
      </c>
      <c r="CF1011" s="46">
        <f t="shared" si="310"/>
        <v>0.1041959370013501</v>
      </c>
      <c r="CG1011" s="46">
        <f t="shared" si="311"/>
        <v>0.42592536499975964</v>
      </c>
      <c r="CH1011" s="44">
        <f t="shared" si="312"/>
        <v>8.8985989001200139E-2</v>
      </c>
    </row>
    <row r="1012" spans="1:86" x14ac:dyDescent="0.25">
      <c r="A1012" s="8" t="s">
        <v>52</v>
      </c>
      <c r="B1012">
        <v>27</v>
      </c>
      <c r="C1012">
        <v>255</v>
      </c>
      <c r="D1012" s="32">
        <v>1.2024436980009301</v>
      </c>
      <c r="E1012" s="30">
        <v>1.26430213499952</v>
      </c>
      <c r="F1012" s="32">
        <v>1.4794785410012901</v>
      </c>
      <c r="G1012" s="30">
        <v>1.5602433330004699</v>
      </c>
      <c r="H1012" s="32">
        <v>2.0695423950000902</v>
      </c>
      <c r="I1012" s="30">
        <v>2.1244491140005199</v>
      </c>
      <c r="J1012" s="32">
        <v>2.3449198950002001</v>
      </c>
      <c r="K1012" s="30">
        <v>2.4051264050012802</v>
      </c>
      <c r="L1012" s="32">
        <v>2.7984286970004102</v>
      </c>
      <c r="M1012" s="30">
        <v>2.8456698950012602</v>
      </c>
      <c r="N1012" s="32">
        <v>2.9238932799998998</v>
      </c>
      <c r="O1012" s="30">
        <v>2.9973847910005098</v>
      </c>
      <c r="P1012" s="32">
        <v>3.4434120300011202</v>
      </c>
      <c r="Q1012" s="30">
        <v>3.5070589050010299</v>
      </c>
      <c r="R1012" s="32">
        <v>3.8507169780004902</v>
      </c>
      <c r="S1012" s="30">
        <v>3.91526124899974</v>
      </c>
      <c r="T1012" s="32">
        <v>4.0044966130008097</v>
      </c>
      <c r="U1012" s="30">
        <v>4.0668881239998802</v>
      </c>
      <c r="V1012" s="32">
        <v>4.3115301550005798</v>
      </c>
      <c r="W1012" s="30">
        <v>4.3526303110011204</v>
      </c>
      <c r="X1012" s="32">
        <v>4.4334178629996996</v>
      </c>
      <c r="Y1012" s="30">
        <v>4.5011878109999</v>
      </c>
      <c r="Z1012" s="32">
        <v>4.6071720820000301</v>
      </c>
      <c r="AA1012" s="30">
        <v>4.6722242690011599</v>
      </c>
      <c r="AB1012" s="32">
        <v>5.7027629149997603</v>
      </c>
      <c r="AC1012" s="30">
        <v>5.7747344250001298</v>
      </c>
      <c r="AD1012" s="32">
        <v>6.1688519769995702</v>
      </c>
      <c r="AE1012" s="30">
        <v>6.2157977059996403</v>
      </c>
      <c r="AF1012" s="32">
        <v>6.3051664040012803</v>
      </c>
      <c r="AG1012" s="30">
        <v>6.3662099459997901</v>
      </c>
      <c r="AH1012" s="32">
        <v>6.4485027059999904</v>
      </c>
      <c r="AI1012" s="30">
        <v>6.5191148930007303</v>
      </c>
      <c r="AJ1012" s="32">
        <v>6.90946833099951</v>
      </c>
      <c r="AK1012" s="30">
        <v>6.95937182000125</v>
      </c>
      <c r="AL1012" s="32">
        <v>7.3505263509996404</v>
      </c>
      <c r="AM1012" s="30">
        <v>7.3890862469997902</v>
      </c>
      <c r="AN1012" s="32">
        <v>7.4853857779999</v>
      </c>
      <c r="AO1012" s="30">
        <v>7.5586302579995301</v>
      </c>
      <c r="AP1012" s="32">
        <v>7.6400530179998896</v>
      </c>
      <c r="AQ1012" s="30">
        <v>7.7004577580009901</v>
      </c>
      <c r="AR1012" s="32">
        <v>8.0964894240005307</v>
      </c>
      <c r="AS1012" s="30">
        <v>8.1416872370009497</v>
      </c>
      <c r="AT1012" s="32">
        <v>8.2280235910002304</v>
      </c>
      <c r="AU1012" s="30">
        <v>8.3018195799995702</v>
      </c>
      <c r="AV1012" s="32">
        <v>8.3751241110003303</v>
      </c>
      <c r="AW1012" s="30">
        <v>8.4457887990010896</v>
      </c>
      <c r="AX1012" s="32">
        <v>8.5357092160011199</v>
      </c>
      <c r="AY1012" s="30">
        <v>8.5984636949997295</v>
      </c>
      <c r="AZ1012" s="32">
        <v>8.7030957780007103</v>
      </c>
      <c r="BA1012" s="30">
        <v>8.7656672360007999</v>
      </c>
      <c r="BB1012" s="32">
        <v>9.1566025490010308</v>
      </c>
      <c r="BC1012" s="30">
        <v>9.2217005689999496</v>
      </c>
      <c r="BD1012" s="32">
        <v>9.3190411939995101</v>
      </c>
      <c r="BE1012" s="30">
        <v>9.3880071319999807</v>
      </c>
      <c r="BH1012" s="28">
        <f t="shared" si="286"/>
        <v>8.1855634339990502</v>
      </c>
      <c r="BI1012" s="44">
        <f t="shared" si="287"/>
        <v>0.21517640600177002</v>
      </c>
      <c r="BJ1012" s="44">
        <f t="shared" si="288"/>
        <v>0.50929906199962027</v>
      </c>
      <c r="BK1012" s="44">
        <f t="shared" si="289"/>
        <v>0.2204707809996802</v>
      </c>
      <c r="BL1012" s="44">
        <f t="shared" si="290"/>
        <v>0.39330229199913003</v>
      </c>
      <c r="BM1012" s="44">
        <f t="shared" si="291"/>
        <v>7.8223384998639567E-2</v>
      </c>
      <c r="BN1012" s="44">
        <f t="shared" si="292"/>
        <v>0.44602723900061036</v>
      </c>
      <c r="BO1012" s="44">
        <f t="shared" si="293"/>
        <v>0.34365807299946027</v>
      </c>
      <c r="BP1012" s="44">
        <f t="shared" si="294"/>
        <v>8.9235364001069684E-2</v>
      </c>
      <c r="BQ1012" s="44">
        <f t="shared" si="295"/>
        <v>0.24464203100069959</v>
      </c>
      <c r="BR1012" s="44">
        <f t="shared" si="296"/>
        <v>8.0787551998579232E-2</v>
      </c>
      <c r="BS1012" s="44">
        <f t="shared" si="297"/>
        <v>0.10598427100013019</v>
      </c>
      <c r="BT1012" s="44">
        <f t="shared" si="298"/>
        <v>1.0305386459986003</v>
      </c>
      <c r="BU1012" s="44">
        <f t="shared" si="299"/>
        <v>0.39411755199944043</v>
      </c>
      <c r="BV1012" s="44">
        <f t="shared" si="300"/>
        <v>8.9368698001639935E-2</v>
      </c>
      <c r="BW1012" s="44">
        <f t="shared" si="301"/>
        <v>8.229276000020036E-2</v>
      </c>
      <c r="BX1012" s="44">
        <f t="shared" si="302"/>
        <v>0.39035343799877964</v>
      </c>
      <c r="BY1012" s="44">
        <f t="shared" si="303"/>
        <v>0.39115453099839037</v>
      </c>
      <c r="BZ1012" s="44">
        <f t="shared" si="304"/>
        <v>9.6299531000109795E-2</v>
      </c>
      <c r="CA1012" s="44">
        <f t="shared" si="305"/>
        <v>8.1422760000359418E-2</v>
      </c>
      <c r="CB1012" s="44">
        <f t="shared" si="306"/>
        <v>0.39603166599954065</v>
      </c>
      <c r="CC1012" s="46">
        <f t="shared" si="307"/>
        <v>8.6336353999280746E-2</v>
      </c>
      <c r="CD1012" s="46">
        <f t="shared" si="308"/>
        <v>7.3304531000760065E-2</v>
      </c>
      <c r="CE1012" s="44">
        <f t="shared" si="309"/>
        <v>8.9920417000030284E-2</v>
      </c>
      <c r="CF1012" s="46">
        <f t="shared" si="310"/>
        <v>0.10463208300098081</v>
      </c>
      <c r="CG1012" s="46">
        <f t="shared" si="311"/>
        <v>0.39093531300023088</v>
      </c>
      <c r="CH1012" s="44">
        <f t="shared" si="312"/>
        <v>9.7340624999560532E-2</v>
      </c>
    </row>
    <row r="1013" spans="1:86" x14ac:dyDescent="0.25">
      <c r="A1013" s="8" t="s">
        <v>52</v>
      </c>
      <c r="B1013">
        <v>27</v>
      </c>
      <c r="C1013">
        <v>256</v>
      </c>
      <c r="D1013" s="33">
        <v>1.4847177080009699</v>
      </c>
      <c r="E1013" s="31">
        <v>1.5411906250010301</v>
      </c>
      <c r="F1013" s="33">
        <v>1.7326935410001101</v>
      </c>
      <c r="G1013" s="31">
        <v>1.8205933330009401</v>
      </c>
      <c r="H1013" s="33">
        <v>2.33383697800127</v>
      </c>
      <c r="I1013" s="31">
        <v>2.3827938009999299</v>
      </c>
      <c r="J1013" s="33">
        <v>2.5815999470014499</v>
      </c>
      <c r="K1013" s="31">
        <v>2.6632352070009802</v>
      </c>
      <c r="L1013" s="33">
        <v>3.0859708320003798</v>
      </c>
      <c r="M1013" s="31">
        <v>3.15849588400124</v>
      </c>
      <c r="N1013" s="33">
        <v>3.2278290090016499</v>
      </c>
      <c r="O1013" s="31">
        <v>3.31512958200073</v>
      </c>
      <c r="P1013" s="33">
        <v>3.7979196340002002</v>
      </c>
      <c r="Q1013" s="31">
        <v>3.8673013010011301</v>
      </c>
      <c r="R1013" s="33">
        <v>4.2333402069998503</v>
      </c>
      <c r="S1013" s="31">
        <v>4.2803899990012697</v>
      </c>
      <c r="T1013" s="33">
        <v>4.3781034880012104</v>
      </c>
      <c r="U1013" s="31">
        <v>4.4456659360002897</v>
      </c>
      <c r="V1013" s="33">
        <v>4.6483573420009598</v>
      </c>
      <c r="W1013" s="31">
        <v>4.7100673420009098</v>
      </c>
      <c r="X1013" s="33">
        <v>4.8008226030015004</v>
      </c>
      <c r="Y1013" s="31">
        <v>4.8471974980002397</v>
      </c>
      <c r="Z1013" s="33">
        <v>4.9448433320012501</v>
      </c>
      <c r="AA1013" s="31">
        <v>5.0135704670010401</v>
      </c>
      <c r="AB1013" s="33">
        <v>6.1400433310009204</v>
      </c>
      <c r="AC1013" s="31">
        <v>6.1953345810015801</v>
      </c>
      <c r="AD1013" s="33">
        <v>6.5882322370016402</v>
      </c>
      <c r="AE1013" s="31">
        <v>6.6512378620009196</v>
      </c>
      <c r="AF1013" s="33">
        <v>6.71386046600127</v>
      </c>
      <c r="AG1013" s="31">
        <v>6.7952470290001603</v>
      </c>
      <c r="AH1013" s="33">
        <v>6.8746020290000098</v>
      </c>
      <c r="AI1013" s="31">
        <v>6.9451413520000598</v>
      </c>
      <c r="AJ1013" s="33">
        <v>7.3709061429999503</v>
      </c>
      <c r="AK1013" s="31">
        <v>7.4143943720009702</v>
      </c>
      <c r="AL1013" s="33">
        <v>7.8095684870004298</v>
      </c>
      <c r="AM1013" s="31">
        <v>7.8721552580009302</v>
      </c>
      <c r="AN1013" s="33">
        <v>7.9755573410002398</v>
      </c>
      <c r="AO1013" s="31">
        <v>8.0392754140011604</v>
      </c>
      <c r="AP1013" s="33">
        <v>8.1289039030016195</v>
      </c>
      <c r="AQ1013" s="31">
        <v>8.1974691640007205</v>
      </c>
      <c r="AR1013" s="33">
        <v>8.5934541110000193</v>
      </c>
      <c r="AS1013" s="31">
        <v>8.6394849450007296</v>
      </c>
      <c r="AT1013" s="33">
        <v>8.7283076010007701</v>
      </c>
      <c r="AU1013" s="31">
        <v>8.7915428610012896</v>
      </c>
      <c r="AV1013" s="33">
        <v>8.8802421320015092</v>
      </c>
      <c r="AW1013" s="31">
        <v>8.9428991630011296</v>
      </c>
      <c r="AX1013" s="33">
        <v>9.0376795800002494</v>
      </c>
      <c r="AY1013" s="31">
        <v>9.0999184340016601</v>
      </c>
      <c r="AZ1013" s="33">
        <v>9.1979245279999304</v>
      </c>
      <c r="BA1013" s="31">
        <v>9.2781317150001996</v>
      </c>
      <c r="BB1013" s="33">
        <v>9.6688299960005608</v>
      </c>
      <c r="BC1013" s="31">
        <v>9.7092920280010695</v>
      </c>
      <c r="BD1013" s="33">
        <v>9.8053014550005102</v>
      </c>
      <c r="BE1013" s="31">
        <v>9.8840102570011297</v>
      </c>
      <c r="BH1013" s="28">
        <f t="shared" si="286"/>
        <v>8.39929254900016</v>
      </c>
      <c r="BI1013" s="44">
        <f t="shared" si="287"/>
        <v>0.19150291599907998</v>
      </c>
      <c r="BJ1013" s="44">
        <f t="shared" si="288"/>
        <v>0.51324364500032993</v>
      </c>
      <c r="BK1013" s="44">
        <f t="shared" si="289"/>
        <v>0.19880614600152002</v>
      </c>
      <c r="BL1013" s="44">
        <f t="shared" si="290"/>
        <v>0.42273562499939965</v>
      </c>
      <c r="BM1013" s="44">
        <f t="shared" si="291"/>
        <v>6.933312500040989E-2</v>
      </c>
      <c r="BN1013" s="44">
        <f t="shared" si="292"/>
        <v>0.48279005199947012</v>
      </c>
      <c r="BO1013" s="44">
        <f t="shared" si="293"/>
        <v>0.36603890599872013</v>
      </c>
      <c r="BP1013" s="44">
        <f t="shared" si="294"/>
        <v>9.7713488999940701E-2</v>
      </c>
      <c r="BQ1013" s="44">
        <f t="shared" si="295"/>
        <v>0.20269140600067015</v>
      </c>
      <c r="BR1013" s="44">
        <f t="shared" si="296"/>
        <v>9.0755261000590615E-2</v>
      </c>
      <c r="BS1013" s="44">
        <f t="shared" si="297"/>
        <v>9.7645834001010456E-2</v>
      </c>
      <c r="BT1013" s="44">
        <f t="shared" si="298"/>
        <v>1.1264728639998802</v>
      </c>
      <c r="BU1013" s="44">
        <f t="shared" si="299"/>
        <v>0.3928976560000601</v>
      </c>
      <c r="BV1013" s="44">
        <f t="shared" si="300"/>
        <v>6.2622604000350357E-2</v>
      </c>
      <c r="BW1013" s="44">
        <f t="shared" si="301"/>
        <v>7.9354999999849518E-2</v>
      </c>
      <c r="BX1013" s="44">
        <f t="shared" si="302"/>
        <v>0.42576479099989051</v>
      </c>
      <c r="BY1013" s="44">
        <f t="shared" si="303"/>
        <v>0.39517411499945965</v>
      </c>
      <c r="BZ1013" s="44">
        <f t="shared" si="304"/>
        <v>0.10340208299930964</v>
      </c>
      <c r="CA1013" s="44">
        <f t="shared" si="305"/>
        <v>8.9628489000459055E-2</v>
      </c>
      <c r="CB1013" s="44">
        <f t="shared" si="306"/>
        <v>0.39598494699929887</v>
      </c>
      <c r="CC1013" s="46">
        <f t="shared" si="307"/>
        <v>8.8822656000040467E-2</v>
      </c>
      <c r="CD1013" s="46">
        <f t="shared" si="308"/>
        <v>8.8699271000219682E-2</v>
      </c>
      <c r="CE1013" s="44">
        <f t="shared" si="309"/>
        <v>9.4780416999119765E-2</v>
      </c>
      <c r="CF1013" s="46">
        <f t="shared" si="310"/>
        <v>9.8006093998270316E-2</v>
      </c>
      <c r="CG1013" s="46">
        <f t="shared" si="311"/>
        <v>0.39069828100036119</v>
      </c>
      <c r="CH1013" s="44">
        <f t="shared" si="312"/>
        <v>9.6009426999440706E-2</v>
      </c>
    </row>
    <row r="1014" spans="1:86" x14ac:dyDescent="0.25">
      <c r="A1014" s="8" t="s">
        <v>52</v>
      </c>
      <c r="B1014">
        <v>27</v>
      </c>
      <c r="C1014">
        <v>257</v>
      </c>
      <c r="D1014" s="32">
        <v>3.3874644770003202</v>
      </c>
      <c r="E1014" s="30">
        <v>3.4473628110008501</v>
      </c>
      <c r="F1014" s="32">
        <v>3.6643767170007702</v>
      </c>
      <c r="G1014" s="30">
        <v>3.7446989559994099</v>
      </c>
      <c r="H1014" s="32">
        <v>4.2885005709995303</v>
      </c>
      <c r="I1014" s="30">
        <v>4.3444934880007997</v>
      </c>
      <c r="J1014" s="32">
        <v>4.5576196849997297</v>
      </c>
      <c r="K1014" s="30">
        <v>4.6301944770002503</v>
      </c>
      <c r="L1014" s="32">
        <v>4.9935165599999802</v>
      </c>
      <c r="M1014" s="30">
        <v>5.0558465079993704</v>
      </c>
      <c r="N1014" s="32">
        <v>5.13744478899934</v>
      </c>
      <c r="O1014" s="30">
        <v>5.2131395809992602</v>
      </c>
      <c r="P1014" s="32">
        <v>5.6377110909998001</v>
      </c>
      <c r="Q1014" s="30">
        <v>5.7045175490002196</v>
      </c>
      <c r="R1014" s="32">
        <v>6.0527294759995103</v>
      </c>
      <c r="S1014" s="30">
        <v>6.1140633310005796</v>
      </c>
      <c r="T1014" s="32">
        <v>6.1952176529994096</v>
      </c>
      <c r="U1014" s="30">
        <v>6.2563407779998599</v>
      </c>
      <c r="V1014" s="32">
        <v>6.5357264030008002</v>
      </c>
      <c r="W1014" s="30">
        <v>6.6018016640009503</v>
      </c>
      <c r="X1014" s="32">
        <v>6.6839490599995699</v>
      </c>
      <c r="Y1014" s="30">
        <v>6.7523809350004704</v>
      </c>
      <c r="Z1014" s="32">
        <v>6.8420864550007501</v>
      </c>
      <c r="AA1014" s="30">
        <v>6.9108049450005602</v>
      </c>
      <c r="AB1014" s="32">
        <v>8.0031685899993992</v>
      </c>
      <c r="AC1014" s="30">
        <v>8.0505824970004998</v>
      </c>
      <c r="AD1014" s="32">
        <v>8.4405803089994098</v>
      </c>
      <c r="AE1014" s="30">
        <v>8.4964719760009704</v>
      </c>
      <c r="AF1014" s="32">
        <v>8.5695514550006902</v>
      </c>
      <c r="AG1014" s="30">
        <v>8.6389429129994806</v>
      </c>
      <c r="AH1014" s="32">
        <v>8.7198351000006298</v>
      </c>
      <c r="AI1014" s="30">
        <v>8.7990994749998208</v>
      </c>
      <c r="AJ1014" s="32">
        <v>9.1904905690007492</v>
      </c>
      <c r="AK1014" s="30">
        <v>9.2611900480005698</v>
      </c>
      <c r="AL1014" s="32">
        <v>9.5905458289998897</v>
      </c>
      <c r="AM1014" s="30">
        <v>9.6575551000005309</v>
      </c>
      <c r="AN1014" s="32">
        <v>9.7576799439993902</v>
      </c>
      <c r="AO1014" s="30">
        <v>9.8112483810000395</v>
      </c>
      <c r="AP1014" s="32">
        <v>9.9046374440004001</v>
      </c>
      <c r="AQ1014" s="30">
        <v>9.9864368190010193</v>
      </c>
      <c r="AR1014" s="32">
        <v>10.3757531730007</v>
      </c>
      <c r="AS1014" s="30">
        <v>10.4240967660007</v>
      </c>
      <c r="AT1014" s="32">
        <v>10.512343484999199</v>
      </c>
      <c r="AU1014" s="30">
        <v>10.5760179640001</v>
      </c>
      <c r="AV1014" s="32">
        <v>10.664253536999199</v>
      </c>
      <c r="AW1014" s="30">
        <v>10.724579943000199</v>
      </c>
      <c r="AX1014" s="32">
        <v>10.815825359999501</v>
      </c>
      <c r="AY1014" s="30">
        <v>10.8753478599992</v>
      </c>
      <c r="AZ1014" s="32">
        <v>10.980871922</v>
      </c>
      <c r="BA1014" s="30">
        <v>11.045177338999499</v>
      </c>
      <c r="BB1014" s="32">
        <v>11.465810099</v>
      </c>
      <c r="BC1014" s="30">
        <v>11.5190814010002</v>
      </c>
      <c r="BD1014" s="32">
        <v>11.6170958809998</v>
      </c>
      <c r="BE1014" s="30">
        <v>11.6875959850003</v>
      </c>
      <c r="BH1014" s="28">
        <f t="shared" si="286"/>
        <v>8.3001315079999802</v>
      </c>
      <c r="BI1014" s="44">
        <f t="shared" si="287"/>
        <v>0.2170139059999201</v>
      </c>
      <c r="BJ1014" s="44">
        <f t="shared" si="288"/>
        <v>0.54380161500012036</v>
      </c>
      <c r="BK1014" s="44">
        <f t="shared" si="289"/>
        <v>0.21312619699892998</v>
      </c>
      <c r="BL1014" s="44">
        <f t="shared" si="290"/>
        <v>0.3633220829997299</v>
      </c>
      <c r="BM1014" s="44">
        <f t="shared" si="291"/>
        <v>8.1598280999969575E-2</v>
      </c>
      <c r="BN1014" s="44">
        <f t="shared" si="292"/>
        <v>0.42457151000053983</v>
      </c>
      <c r="BO1014" s="44">
        <f t="shared" si="293"/>
        <v>0.34821192699929071</v>
      </c>
      <c r="BP1014" s="44">
        <f t="shared" si="294"/>
        <v>8.1154321998829992E-2</v>
      </c>
      <c r="BQ1014" s="44">
        <f t="shared" si="295"/>
        <v>0.27938562500094033</v>
      </c>
      <c r="BR1014" s="44">
        <f t="shared" si="296"/>
        <v>8.2147395998619643E-2</v>
      </c>
      <c r="BS1014" s="44">
        <f t="shared" si="297"/>
        <v>8.9705520000279648E-2</v>
      </c>
      <c r="BT1014" s="44">
        <f t="shared" si="298"/>
        <v>1.092363644998839</v>
      </c>
      <c r="BU1014" s="44">
        <f t="shared" si="299"/>
        <v>0.38999781199891004</v>
      </c>
      <c r="BV1014" s="44">
        <f t="shared" si="300"/>
        <v>7.3079478999719782E-2</v>
      </c>
      <c r="BW1014" s="44">
        <f t="shared" si="301"/>
        <v>8.0892187001149196E-2</v>
      </c>
      <c r="BX1014" s="44">
        <f t="shared" si="302"/>
        <v>0.39139109400092842</v>
      </c>
      <c r="BY1014" s="44">
        <f t="shared" si="303"/>
        <v>0.32935578099931995</v>
      </c>
      <c r="BZ1014" s="44">
        <f t="shared" si="304"/>
        <v>0.10012484399885935</v>
      </c>
      <c r="CA1014" s="44">
        <f t="shared" si="305"/>
        <v>9.338906300036065E-2</v>
      </c>
      <c r="CB1014" s="44">
        <f t="shared" si="306"/>
        <v>0.38931635399968023</v>
      </c>
      <c r="CC1014" s="46">
        <f t="shared" si="307"/>
        <v>8.8246718998499674E-2</v>
      </c>
      <c r="CD1014" s="46">
        <f t="shared" si="308"/>
        <v>8.8235572999099787E-2</v>
      </c>
      <c r="CE1014" s="44">
        <f t="shared" si="309"/>
        <v>9.1245416999301554E-2</v>
      </c>
      <c r="CF1014" s="46">
        <f t="shared" si="310"/>
        <v>0.1055240620008</v>
      </c>
      <c r="CG1014" s="46">
        <f t="shared" si="311"/>
        <v>0.42063276000050109</v>
      </c>
      <c r="CH1014" s="44">
        <f t="shared" si="312"/>
        <v>9.8014479999600113E-2</v>
      </c>
    </row>
    <row r="1015" spans="1:86" x14ac:dyDescent="0.25">
      <c r="A1015" s="8" t="s">
        <v>52</v>
      </c>
      <c r="B1015">
        <v>27</v>
      </c>
      <c r="C1015">
        <v>258</v>
      </c>
      <c r="D1015" s="33">
        <v>1.2797227589999201</v>
      </c>
      <c r="E1015" s="31">
        <v>1.3373798950014999</v>
      </c>
      <c r="F1015" s="33">
        <v>1.5554306240010101</v>
      </c>
      <c r="G1015" s="31">
        <v>1.62469484299981</v>
      </c>
      <c r="H1015" s="33">
        <v>2.16443067600084</v>
      </c>
      <c r="I1015" s="31">
        <v>2.20809531099985</v>
      </c>
      <c r="J1015" s="33">
        <v>2.4569179669997498</v>
      </c>
      <c r="K1015" s="31">
        <v>2.5174713530013801</v>
      </c>
      <c r="L1015" s="33">
        <v>2.9124551029999499</v>
      </c>
      <c r="M1015" s="31">
        <v>2.9729868209997199</v>
      </c>
      <c r="N1015" s="33">
        <v>3.0534969780001102</v>
      </c>
      <c r="O1015" s="31">
        <v>3.1325248419998299</v>
      </c>
      <c r="P1015" s="33">
        <v>3.5762008840010799</v>
      </c>
      <c r="Q1015" s="31">
        <v>3.63812577899989</v>
      </c>
      <c r="R1015" s="33">
        <v>3.9680068210000101</v>
      </c>
      <c r="S1015" s="31">
        <v>4.03677312299987</v>
      </c>
      <c r="T1015" s="33">
        <v>4.12038150800071</v>
      </c>
      <c r="U1015" s="31">
        <v>4.1895212480012498</v>
      </c>
      <c r="V1015" s="33">
        <v>4.4061838520010497</v>
      </c>
      <c r="W1015" s="31">
        <v>4.4679730710013201</v>
      </c>
      <c r="X1015" s="33">
        <v>4.5507068730003004</v>
      </c>
      <c r="Y1015" s="31">
        <v>4.6207104660006699</v>
      </c>
      <c r="Z1015" s="33">
        <v>4.7177806750005402</v>
      </c>
      <c r="AA1015" s="31">
        <v>4.7953085389999597</v>
      </c>
      <c r="AB1015" s="33">
        <v>5.7968518720008397</v>
      </c>
      <c r="AC1015" s="31">
        <v>5.8682853099999104</v>
      </c>
      <c r="AD1015" s="33">
        <v>6.2338092160007301</v>
      </c>
      <c r="AE1015" s="31">
        <v>6.2861402050002599</v>
      </c>
      <c r="AF1015" s="33">
        <v>6.3747928100001401</v>
      </c>
      <c r="AG1015" s="31">
        <v>6.4368910390003196</v>
      </c>
      <c r="AH1015" s="33">
        <v>6.5187314030008503</v>
      </c>
      <c r="AI1015" s="31">
        <v>6.5874962470006704</v>
      </c>
      <c r="AJ1015" s="33">
        <v>6.9805719240011896</v>
      </c>
      <c r="AK1015" s="31">
        <v>7.0275198409999504</v>
      </c>
      <c r="AL1015" s="33">
        <v>7.4176949450011298</v>
      </c>
      <c r="AM1015" s="31">
        <v>7.4553226530006196</v>
      </c>
      <c r="AN1015" s="33">
        <v>7.5372942150006503</v>
      </c>
      <c r="AO1015" s="31">
        <v>7.6075833820013896</v>
      </c>
      <c r="AP1015" s="33">
        <v>7.7044147360011204</v>
      </c>
      <c r="AQ1015" s="31">
        <v>7.7724897879997998</v>
      </c>
      <c r="AR1015" s="33">
        <v>8.1971293710012105</v>
      </c>
      <c r="AS1015" s="31">
        <v>8.2412530689998604</v>
      </c>
      <c r="AT1015" s="33">
        <v>8.3313959860006399</v>
      </c>
      <c r="AU1015" s="31">
        <v>8.3930996320013893</v>
      </c>
      <c r="AV1015" s="33">
        <v>8.4887001530005293</v>
      </c>
      <c r="AW1015" s="31">
        <v>8.5523615070014696</v>
      </c>
      <c r="AX1015" s="33">
        <v>8.6381009340002493</v>
      </c>
      <c r="AY1015" s="31">
        <v>8.7101491110006393</v>
      </c>
      <c r="AZ1015" s="33">
        <v>8.8070808820011699</v>
      </c>
      <c r="BA1015" s="31">
        <v>8.8950586940009</v>
      </c>
      <c r="BB1015" s="33">
        <v>9.2857136420006992</v>
      </c>
      <c r="BC1015" s="31">
        <v>9.3561883809998108</v>
      </c>
      <c r="BD1015" s="33">
        <v>9.4619535380006692</v>
      </c>
      <c r="BE1015" s="31">
        <v>9.5319244750007694</v>
      </c>
      <c r="BH1015" s="28">
        <f t="shared" si="286"/>
        <v>8.2522017160008492</v>
      </c>
      <c r="BI1015" s="44">
        <f t="shared" si="287"/>
        <v>0.21805072899951017</v>
      </c>
      <c r="BJ1015" s="44">
        <f t="shared" si="288"/>
        <v>0.53973583300103001</v>
      </c>
      <c r="BK1015" s="44">
        <f t="shared" si="289"/>
        <v>0.24882265599989983</v>
      </c>
      <c r="BL1015" s="44">
        <f t="shared" si="290"/>
        <v>0.39498374999856978</v>
      </c>
      <c r="BM1015" s="44">
        <f t="shared" si="291"/>
        <v>8.0510157000390326E-2</v>
      </c>
      <c r="BN1015" s="44">
        <f t="shared" si="292"/>
        <v>0.44367604200124999</v>
      </c>
      <c r="BO1015" s="44">
        <f t="shared" si="293"/>
        <v>0.32988104200012014</v>
      </c>
      <c r="BP1015" s="44">
        <f t="shared" si="294"/>
        <v>8.3608385000840002E-2</v>
      </c>
      <c r="BQ1015" s="44">
        <f t="shared" si="295"/>
        <v>0.21666260399979986</v>
      </c>
      <c r="BR1015" s="44">
        <f t="shared" si="296"/>
        <v>8.2733801998980283E-2</v>
      </c>
      <c r="BS1015" s="44">
        <f t="shared" si="297"/>
        <v>9.7070208999870289E-2</v>
      </c>
      <c r="BT1015" s="44">
        <f t="shared" si="298"/>
        <v>1.0015433330008801</v>
      </c>
      <c r="BU1015" s="44">
        <f t="shared" si="299"/>
        <v>0.36552390600081974</v>
      </c>
      <c r="BV1015" s="44">
        <f t="shared" si="300"/>
        <v>8.8652604999880147E-2</v>
      </c>
      <c r="BW1015" s="44">
        <f t="shared" si="301"/>
        <v>8.1840364000530741E-2</v>
      </c>
      <c r="BX1015" s="44">
        <f t="shared" si="302"/>
        <v>0.39307567700051926</v>
      </c>
      <c r="BY1015" s="44">
        <f t="shared" si="303"/>
        <v>0.39017510400117938</v>
      </c>
      <c r="BZ1015" s="44">
        <f t="shared" si="304"/>
        <v>8.1971562000030751E-2</v>
      </c>
      <c r="CA1015" s="44">
        <f t="shared" si="305"/>
        <v>9.6831353999730752E-2</v>
      </c>
      <c r="CB1015" s="44">
        <f t="shared" si="306"/>
        <v>0.42463958300141069</v>
      </c>
      <c r="CC1015" s="46">
        <f t="shared" si="307"/>
        <v>9.0142917000779477E-2</v>
      </c>
      <c r="CD1015" s="46">
        <f t="shared" si="308"/>
        <v>9.560052099913996E-2</v>
      </c>
      <c r="CE1015" s="44">
        <f t="shared" si="309"/>
        <v>8.5739426998779678E-2</v>
      </c>
      <c r="CF1015" s="46">
        <f t="shared" si="310"/>
        <v>9.6931771000530631E-2</v>
      </c>
      <c r="CG1015" s="46">
        <f t="shared" si="311"/>
        <v>0.39065494799979916</v>
      </c>
      <c r="CH1015" s="44">
        <f t="shared" si="312"/>
        <v>0.10576515700085842</v>
      </c>
    </row>
    <row r="1016" spans="1:86" x14ac:dyDescent="0.25">
      <c r="A1016" s="8" t="s">
        <v>52</v>
      </c>
      <c r="B1016">
        <v>27</v>
      </c>
      <c r="C1016">
        <v>259</v>
      </c>
      <c r="D1016" s="32">
        <v>0.66230885400000195</v>
      </c>
      <c r="E1016" s="30">
        <v>0.72616760399978297</v>
      </c>
      <c r="F1016" s="32">
        <v>0.97475119699993196</v>
      </c>
      <c r="G1016" s="30">
        <v>1.02542307200019</v>
      </c>
      <c r="H1016" s="32">
        <v>1.5347353119996101</v>
      </c>
      <c r="I1016" s="30">
        <v>1.5945382279987801</v>
      </c>
      <c r="J1016" s="32">
        <v>1.8117570829999701</v>
      </c>
      <c r="K1016" s="30">
        <v>1.8900455719995</v>
      </c>
      <c r="L1016" s="32">
        <v>2.2582555199987802</v>
      </c>
      <c r="M1016" s="30">
        <v>2.3250641140002699</v>
      </c>
      <c r="N1016" s="32">
        <v>2.3974817700000099</v>
      </c>
      <c r="O1016" s="30">
        <v>2.4750215089988998</v>
      </c>
      <c r="P1016" s="32">
        <v>2.9215393739996198</v>
      </c>
      <c r="Q1016" s="30">
        <v>2.99160609299906</v>
      </c>
      <c r="R1016" s="32">
        <v>3.3382093740001402</v>
      </c>
      <c r="S1016" s="30">
        <v>3.3982082279999299</v>
      </c>
      <c r="T1016" s="32">
        <v>3.4922049460001201</v>
      </c>
      <c r="U1016" s="30">
        <v>3.5632934879995402</v>
      </c>
      <c r="V1016" s="32">
        <v>3.78066395699897</v>
      </c>
      <c r="W1016" s="30">
        <v>3.8264839570001601</v>
      </c>
      <c r="X1016" s="32">
        <v>3.9176200499987299</v>
      </c>
      <c r="Y1016" s="30">
        <v>3.9769564569996798</v>
      </c>
      <c r="Z1016" s="32">
        <v>4.0689049459997397</v>
      </c>
      <c r="AA1016" s="30">
        <v>4.1469817689994599</v>
      </c>
      <c r="AB1016" s="32">
        <v>5.1734164039989903</v>
      </c>
      <c r="AC1016" s="30">
        <v>5.2525422369999397</v>
      </c>
      <c r="AD1016" s="32">
        <v>5.6125964559996602</v>
      </c>
      <c r="AE1016" s="30">
        <v>5.6757164559985496</v>
      </c>
      <c r="AF1016" s="32">
        <v>5.7661750499992097</v>
      </c>
      <c r="AG1016" s="30">
        <v>5.8279211959998003</v>
      </c>
      <c r="AH1016" s="32">
        <v>5.9177456749985096</v>
      </c>
      <c r="AI1016" s="30">
        <v>5.98796853899875</v>
      </c>
      <c r="AJ1016" s="32">
        <v>6.3472769250001804</v>
      </c>
      <c r="AK1016" s="30">
        <v>6.4283488000000899</v>
      </c>
      <c r="AL1016" s="32">
        <v>6.8190422369989303</v>
      </c>
      <c r="AM1016" s="30">
        <v>6.8816001539998899</v>
      </c>
      <c r="AN1016" s="32">
        <v>6.9627976529991402</v>
      </c>
      <c r="AO1016" s="30">
        <v>7.0404291119993996</v>
      </c>
      <c r="AP1016" s="32">
        <v>7.1226163510000298</v>
      </c>
      <c r="AQ1016" s="30">
        <v>7.1930801529997499</v>
      </c>
      <c r="AR1016" s="32">
        <v>7.6110326529997101</v>
      </c>
      <c r="AS1016" s="30">
        <v>7.6600094240002301</v>
      </c>
      <c r="AT1016" s="32">
        <v>7.7561560909998599</v>
      </c>
      <c r="AU1016" s="30">
        <v>7.8250944760002303</v>
      </c>
      <c r="AV1016" s="32">
        <v>7.9077157779993197</v>
      </c>
      <c r="AW1016" s="30">
        <v>7.9778815069985196</v>
      </c>
      <c r="AX1016" s="32">
        <v>8.0671692679988993</v>
      </c>
      <c r="AY1016" s="30">
        <v>8.1380437469997506</v>
      </c>
      <c r="AZ1016" s="32">
        <v>8.2261509339987207</v>
      </c>
      <c r="BA1016" s="30">
        <v>8.3049407779999402</v>
      </c>
      <c r="BB1016" s="32">
        <v>8.6948766109999198</v>
      </c>
      <c r="BC1016" s="30">
        <v>8.7507610379998297</v>
      </c>
      <c r="BD1016" s="32">
        <v>8.8394934859989007</v>
      </c>
      <c r="BE1016" s="30">
        <v>8.8989166629999001</v>
      </c>
      <c r="BH1016" s="28">
        <f t="shared" si="286"/>
        <v>8.2366078089998975</v>
      </c>
      <c r="BI1016" s="44">
        <f t="shared" si="287"/>
        <v>0.24858359300014898</v>
      </c>
      <c r="BJ1016" s="44">
        <f t="shared" si="288"/>
        <v>0.5093122399994201</v>
      </c>
      <c r="BK1016" s="44">
        <f t="shared" si="289"/>
        <v>0.21721885500118998</v>
      </c>
      <c r="BL1016" s="44">
        <f t="shared" si="290"/>
        <v>0.3682099479992802</v>
      </c>
      <c r="BM1016" s="44">
        <f t="shared" si="291"/>
        <v>7.2417655999740038E-2</v>
      </c>
      <c r="BN1016" s="44">
        <f t="shared" si="292"/>
        <v>0.44651786500071999</v>
      </c>
      <c r="BO1016" s="44">
        <f t="shared" si="293"/>
        <v>0.34660328100108018</v>
      </c>
      <c r="BP1016" s="44">
        <f t="shared" si="294"/>
        <v>9.399671800019016E-2</v>
      </c>
      <c r="BQ1016" s="44">
        <f t="shared" si="295"/>
        <v>0.2173704689994298</v>
      </c>
      <c r="BR1016" s="44">
        <f t="shared" si="296"/>
        <v>9.113609299856984E-2</v>
      </c>
      <c r="BS1016" s="44">
        <f t="shared" si="297"/>
        <v>9.1948489000059919E-2</v>
      </c>
      <c r="BT1016" s="44">
        <f t="shared" si="298"/>
        <v>1.0264346349995304</v>
      </c>
      <c r="BU1016" s="44">
        <f t="shared" si="299"/>
        <v>0.36005421899972045</v>
      </c>
      <c r="BV1016" s="44">
        <f t="shared" si="300"/>
        <v>9.0458594000660142E-2</v>
      </c>
      <c r="BW1016" s="44">
        <f t="shared" si="301"/>
        <v>8.9824478998709267E-2</v>
      </c>
      <c r="BX1016" s="44">
        <f t="shared" si="302"/>
        <v>0.35930838600143034</v>
      </c>
      <c r="BY1016" s="44">
        <f t="shared" si="303"/>
        <v>0.3906934369988404</v>
      </c>
      <c r="BZ1016" s="44">
        <f t="shared" si="304"/>
        <v>8.1197498999250328E-2</v>
      </c>
      <c r="CA1016" s="44">
        <f t="shared" si="305"/>
        <v>8.2187239000630186E-2</v>
      </c>
      <c r="CB1016" s="44">
        <f t="shared" si="306"/>
        <v>0.4179524999999602</v>
      </c>
      <c r="CC1016" s="46">
        <f t="shared" si="307"/>
        <v>9.6146666999629815E-2</v>
      </c>
      <c r="CD1016" s="46">
        <f t="shared" si="308"/>
        <v>8.2621301999089347E-2</v>
      </c>
      <c r="CE1016" s="44">
        <f t="shared" si="309"/>
        <v>8.9287761000379717E-2</v>
      </c>
      <c r="CF1016" s="46">
        <f t="shared" si="310"/>
        <v>8.8107186998970022E-2</v>
      </c>
      <c r="CG1016" s="46">
        <f t="shared" si="311"/>
        <v>0.38993583299997958</v>
      </c>
      <c r="CH1016" s="44">
        <f t="shared" si="312"/>
        <v>8.8732447999070985E-2</v>
      </c>
    </row>
    <row r="1017" spans="1:86" x14ac:dyDescent="0.25">
      <c r="A1017" s="8" t="s">
        <v>52</v>
      </c>
      <c r="B1017">
        <v>27</v>
      </c>
      <c r="C1017">
        <v>260</v>
      </c>
      <c r="D1017" s="33">
        <v>1.14275307199932</v>
      </c>
      <c r="E1017" s="31">
        <v>1.21069927000098</v>
      </c>
      <c r="F1017" s="33">
        <v>1.39810666599987</v>
      </c>
      <c r="G1017" s="31">
        <v>1.47402723900086</v>
      </c>
      <c r="H1017" s="33">
        <v>1.9816716660006899</v>
      </c>
      <c r="I1017" s="31">
        <v>2.0532832280004998</v>
      </c>
      <c r="J1017" s="33">
        <v>2.2680807279994002</v>
      </c>
      <c r="K1017" s="31">
        <v>2.34958333199938</v>
      </c>
      <c r="L1017" s="33">
        <v>2.67927353999948</v>
      </c>
      <c r="M1017" s="31">
        <v>2.7403056759994699</v>
      </c>
      <c r="N1017" s="33">
        <v>2.83410786300009</v>
      </c>
      <c r="O1017" s="31">
        <v>2.9133591650006498</v>
      </c>
      <c r="P1017" s="33">
        <v>3.3363403630009998</v>
      </c>
      <c r="Q1017" s="31">
        <v>3.4140290089999299</v>
      </c>
      <c r="R1017" s="33">
        <v>3.7432857269995998</v>
      </c>
      <c r="S1017" s="31">
        <v>3.7860074979998899</v>
      </c>
      <c r="T1017" s="33">
        <v>3.8819164560009001</v>
      </c>
      <c r="U1017" s="31">
        <v>3.9552815090009901</v>
      </c>
      <c r="V1017" s="33">
        <v>4.1991615080005404</v>
      </c>
      <c r="W1017" s="31">
        <v>4.2482979670003198</v>
      </c>
      <c r="X1017" s="33">
        <v>4.33362780999959</v>
      </c>
      <c r="Y1017" s="31">
        <v>4.40808629999992</v>
      </c>
      <c r="Z1017" s="33">
        <v>4.4964930189998897</v>
      </c>
      <c r="AA1017" s="31">
        <v>4.5593340600007597</v>
      </c>
      <c r="AB1017" s="33">
        <v>5.5845043200006304</v>
      </c>
      <c r="AC1017" s="31">
        <v>5.6479805700000698</v>
      </c>
      <c r="AD1017" s="33">
        <v>6.0353796849994898</v>
      </c>
      <c r="AE1017" s="31">
        <v>6.0860708830004997</v>
      </c>
      <c r="AF1017" s="33">
        <v>6.1818076540002904</v>
      </c>
      <c r="AG1017" s="31">
        <v>6.2451823930005004</v>
      </c>
      <c r="AH1017" s="33">
        <v>6.3256719759992803</v>
      </c>
      <c r="AI1017" s="31">
        <v>6.3937394240001497</v>
      </c>
      <c r="AJ1017" s="33">
        <v>6.7857173930005903</v>
      </c>
      <c r="AK1017" s="31">
        <v>6.8421574969997803</v>
      </c>
      <c r="AL1017" s="33">
        <v>7.2327023409998201</v>
      </c>
      <c r="AM1017" s="31">
        <v>7.287698903001</v>
      </c>
      <c r="AN1017" s="33">
        <v>7.3823594759996896</v>
      </c>
      <c r="AO1017" s="31">
        <v>7.4382956219997096</v>
      </c>
      <c r="AP1017" s="33">
        <v>7.5258922360008</v>
      </c>
      <c r="AQ1017" s="31">
        <v>7.5869858820005902</v>
      </c>
      <c r="AR1017" s="33">
        <v>7.9802579650004102</v>
      </c>
      <c r="AS1017" s="31">
        <v>8.0264284860004391</v>
      </c>
      <c r="AT1017" s="33">
        <v>8.1095116110009204</v>
      </c>
      <c r="AU1017" s="31">
        <v>8.1773404129999108</v>
      </c>
      <c r="AV1017" s="33">
        <v>8.2678922880004393</v>
      </c>
      <c r="AW1017" s="31">
        <v>8.3214419239993695</v>
      </c>
      <c r="AX1017" s="33">
        <v>8.4167348920000205</v>
      </c>
      <c r="AY1017" s="31">
        <v>8.4810454649996192</v>
      </c>
      <c r="AZ1017" s="33">
        <v>8.57911067299937</v>
      </c>
      <c r="BA1017" s="31">
        <v>8.6574040590003207</v>
      </c>
      <c r="BB1017" s="33">
        <v>9.0772760899999394</v>
      </c>
      <c r="BC1017" s="31">
        <v>9.1252554130005592</v>
      </c>
      <c r="BD1017" s="33">
        <v>9.2136701519993895</v>
      </c>
      <c r="BE1017" s="31">
        <v>9.2833971840009308</v>
      </c>
      <c r="BH1017" s="28">
        <f t="shared" si="286"/>
        <v>8.1406441120016115</v>
      </c>
      <c r="BI1017" s="44">
        <f t="shared" si="287"/>
        <v>0.18740739599889</v>
      </c>
      <c r="BJ1017" s="44">
        <f t="shared" si="288"/>
        <v>0.50764442699982992</v>
      </c>
      <c r="BK1017" s="44">
        <f t="shared" si="289"/>
        <v>0.21479749999890041</v>
      </c>
      <c r="BL1017" s="44">
        <f t="shared" si="290"/>
        <v>0.32969020800010007</v>
      </c>
      <c r="BM1017" s="44">
        <f t="shared" si="291"/>
        <v>9.3802187000620041E-2</v>
      </c>
      <c r="BN1017" s="44">
        <f t="shared" si="292"/>
        <v>0.42298119800034994</v>
      </c>
      <c r="BO1017" s="44">
        <f t="shared" si="293"/>
        <v>0.32925671799966993</v>
      </c>
      <c r="BP1017" s="44">
        <f t="shared" si="294"/>
        <v>9.5908958001010181E-2</v>
      </c>
      <c r="BQ1017" s="44">
        <f t="shared" si="295"/>
        <v>0.24387999899955037</v>
      </c>
      <c r="BR1017" s="44">
        <f t="shared" si="296"/>
        <v>8.5329842999270156E-2</v>
      </c>
      <c r="BS1017" s="44">
        <f t="shared" si="297"/>
        <v>8.8406718999969769E-2</v>
      </c>
      <c r="BT1017" s="44">
        <f t="shared" si="298"/>
        <v>1.0251702599998707</v>
      </c>
      <c r="BU1017" s="44">
        <f t="shared" si="299"/>
        <v>0.38739911499942004</v>
      </c>
      <c r="BV1017" s="44">
        <f t="shared" si="300"/>
        <v>9.5736770999790721E-2</v>
      </c>
      <c r="BW1017" s="44">
        <f t="shared" si="301"/>
        <v>8.0489582998779952E-2</v>
      </c>
      <c r="BX1017" s="44">
        <f t="shared" si="302"/>
        <v>0.39197796900044057</v>
      </c>
      <c r="BY1017" s="44">
        <f t="shared" si="303"/>
        <v>0.39054484400003986</v>
      </c>
      <c r="BZ1017" s="44">
        <f t="shared" si="304"/>
        <v>9.4660572998689574E-2</v>
      </c>
      <c r="CA1017" s="44">
        <f t="shared" si="305"/>
        <v>8.7596614001090423E-2</v>
      </c>
      <c r="CB1017" s="44">
        <f t="shared" si="306"/>
        <v>0.39327208299981997</v>
      </c>
      <c r="CC1017" s="46">
        <f t="shared" si="307"/>
        <v>8.3083125000481317E-2</v>
      </c>
      <c r="CD1017" s="46">
        <f t="shared" si="308"/>
        <v>9.0551875000528526E-2</v>
      </c>
      <c r="CE1017" s="44">
        <f t="shared" si="309"/>
        <v>9.5292968000650902E-2</v>
      </c>
      <c r="CF1017" s="46">
        <f t="shared" si="310"/>
        <v>9.8065207999750825E-2</v>
      </c>
      <c r="CG1017" s="46">
        <f t="shared" si="311"/>
        <v>0.41987203099961867</v>
      </c>
      <c r="CH1017" s="44">
        <f t="shared" si="312"/>
        <v>8.8414738998830344E-2</v>
      </c>
    </row>
    <row r="1018" spans="1:86" x14ac:dyDescent="0.25">
      <c r="A1018" s="8" t="s">
        <v>52</v>
      </c>
      <c r="B1018">
        <v>27</v>
      </c>
      <c r="C1018">
        <v>261</v>
      </c>
      <c r="D1018" s="32">
        <v>0.610940833999848</v>
      </c>
      <c r="E1018" s="30">
        <v>0.66613697899992896</v>
      </c>
      <c r="F1018" s="32">
        <v>0.88333208299991295</v>
      </c>
      <c r="G1018" s="30">
        <v>0.96362604200112401</v>
      </c>
      <c r="H1018" s="32">
        <v>1.5000448959999599</v>
      </c>
      <c r="I1018" s="30">
        <v>1.5546545830002201</v>
      </c>
      <c r="J1018" s="32">
        <v>1.7720559370009099</v>
      </c>
      <c r="K1018" s="30">
        <v>1.8407847910002599</v>
      </c>
      <c r="L1018" s="32">
        <v>2.2022366660003101</v>
      </c>
      <c r="M1018" s="30">
        <v>2.2566604679996001</v>
      </c>
      <c r="N1018" s="32">
        <v>2.35541328100043</v>
      </c>
      <c r="O1018" s="30">
        <v>2.4232222390000899</v>
      </c>
      <c r="P1018" s="32">
        <v>2.8447954679995702</v>
      </c>
      <c r="Q1018" s="30">
        <v>2.8992959890001599</v>
      </c>
      <c r="R1018" s="32">
        <v>3.2638668220006299</v>
      </c>
      <c r="S1018" s="30">
        <v>3.3177582280004501</v>
      </c>
      <c r="T1018" s="32">
        <v>3.4077128640001302</v>
      </c>
      <c r="U1018" s="30">
        <v>3.4932873430006999</v>
      </c>
      <c r="V1018" s="32">
        <v>3.7383120819995299</v>
      </c>
      <c r="W1018" s="30">
        <v>3.7843370299997301</v>
      </c>
      <c r="X1018" s="32">
        <v>3.8880533320007</v>
      </c>
      <c r="Y1018" s="30">
        <v>3.9522411449997801</v>
      </c>
      <c r="Z1018" s="32">
        <v>4.0500450510007697</v>
      </c>
      <c r="AA1018" s="30">
        <v>4.1199624470009404</v>
      </c>
      <c r="AB1018" s="32">
        <v>5.0968676030006401</v>
      </c>
      <c r="AC1018" s="30">
        <v>5.1471913010009303</v>
      </c>
      <c r="AD1018" s="32">
        <v>5.5384822380001397</v>
      </c>
      <c r="AE1018" s="30">
        <v>5.5753701020003001</v>
      </c>
      <c r="AF1018" s="32">
        <v>5.6676824460009803</v>
      </c>
      <c r="AG1018" s="30">
        <v>5.7282118210005102</v>
      </c>
      <c r="AH1018" s="32">
        <v>5.8257337480008502</v>
      </c>
      <c r="AI1018" s="30">
        <v>5.8869761959995204</v>
      </c>
      <c r="AJ1018" s="32">
        <v>6.2533862479995097</v>
      </c>
      <c r="AK1018" s="30">
        <v>6.3215157270005804</v>
      </c>
      <c r="AL1018" s="32">
        <v>6.7135789559997603</v>
      </c>
      <c r="AM1018" s="30">
        <v>6.7660191640006797</v>
      </c>
      <c r="AN1018" s="32">
        <v>6.8629339039998696</v>
      </c>
      <c r="AO1018" s="30">
        <v>6.9267305710000002</v>
      </c>
      <c r="AP1018" s="32">
        <v>7.0074794249994703</v>
      </c>
      <c r="AQ1018" s="30">
        <v>7.0780680709994996</v>
      </c>
      <c r="AR1018" s="32">
        <v>7.4676019769995001</v>
      </c>
      <c r="AS1018" s="30">
        <v>7.5176120289997899</v>
      </c>
      <c r="AT1018" s="32">
        <v>7.6048581230006604</v>
      </c>
      <c r="AU1018" s="30">
        <v>7.6735566120005299</v>
      </c>
      <c r="AV1018" s="32">
        <v>7.7552001540006996</v>
      </c>
      <c r="AW1018" s="30">
        <v>7.8330480180011302</v>
      </c>
      <c r="AX1018" s="32">
        <v>7.9119701020008497</v>
      </c>
      <c r="AY1018" s="30">
        <v>7.98607223700128</v>
      </c>
      <c r="AZ1018" s="32">
        <v>8.08876796600088</v>
      </c>
      <c r="BA1018" s="30">
        <v>8.1746741120005009</v>
      </c>
      <c r="BB1018" s="32">
        <v>8.5390971850010793</v>
      </c>
      <c r="BC1018" s="30">
        <v>8.6097994240008102</v>
      </c>
      <c r="BD1018" s="32">
        <v>8.70558489300128</v>
      </c>
      <c r="BE1018" s="30">
        <v>8.7428956220010097</v>
      </c>
      <c r="BH1018" s="28">
        <f t="shared" si="286"/>
        <v>8.1319547880011616</v>
      </c>
      <c r="BI1018" s="44">
        <f t="shared" si="287"/>
        <v>0.21719510399998398</v>
      </c>
      <c r="BJ1018" s="44">
        <f t="shared" si="288"/>
        <v>0.53641885399883593</v>
      </c>
      <c r="BK1018" s="44">
        <f t="shared" si="289"/>
        <v>0.21740135400068983</v>
      </c>
      <c r="BL1018" s="44">
        <f t="shared" si="290"/>
        <v>0.36145187500005016</v>
      </c>
      <c r="BM1018" s="44">
        <f t="shared" si="291"/>
        <v>9.8752813000829942E-2</v>
      </c>
      <c r="BN1018" s="44">
        <f t="shared" si="292"/>
        <v>0.42157322899948024</v>
      </c>
      <c r="BO1018" s="44">
        <f t="shared" si="293"/>
        <v>0.36457083300047</v>
      </c>
      <c r="BP1018" s="44">
        <f t="shared" si="294"/>
        <v>8.9954635999680121E-2</v>
      </c>
      <c r="BQ1018" s="44">
        <f t="shared" si="295"/>
        <v>0.24502473899883004</v>
      </c>
      <c r="BR1018" s="44">
        <f t="shared" si="296"/>
        <v>0.10371630200096993</v>
      </c>
      <c r="BS1018" s="44">
        <f t="shared" si="297"/>
        <v>9.7803906000989649E-2</v>
      </c>
      <c r="BT1018" s="44">
        <f t="shared" si="298"/>
        <v>0.97690515599969974</v>
      </c>
      <c r="BU1018" s="44">
        <f t="shared" si="299"/>
        <v>0.39129093699920947</v>
      </c>
      <c r="BV1018" s="44">
        <f t="shared" si="300"/>
        <v>9.2312344000680113E-2</v>
      </c>
      <c r="BW1018" s="44">
        <f t="shared" si="301"/>
        <v>9.7521927000340014E-2</v>
      </c>
      <c r="BX1018" s="44">
        <f t="shared" si="302"/>
        <v>0.36641005199998933</v>
      </c>
      <c r="BY1018" s="44">
        <f t="shared" si="303"/>
        <v>0.39206322899917989</v>
      </c>
      <c r="BZ1018" s="44">
        <f t="shared" si="304"/>
        <v>9.6914739999189869E-2</v>
      </c>
      <c r="CA1018" s="44">
        <f t="shared" si="305"/>
        <v>8.0748853999470072E-2</v>
      </c>
      <c r="CB1018" s="44">
        <f t="shared" si="306"/>
        <v>0.38953390600000048</v>
      </c>
      <c r="CC1018" s="46">
        <f t="shared" si="307"/>
        <v>8.7246094000870578E-2</v>
      </c>
      <c r="CD1018" s="46">
        <f t="shared" si="308"/>
        <v>8.1643542000169766E-2</v>
      </c>
      <c r="CE1018" s="44">
        <f t="shared" si="309"/>
        <v>7.8922083999719561E-2</v>
      </c>
      <c r="CF1018" s="46">
        <f t="shared" si="310"/>
        <v>0.1026957289996</v>
      </c>
      <c r="CG1018" s="46">
        <f t="shared" si="311"/>
        <v>0.36442307300057841</v>
      </c>
      <c r="CH1018" s="44">
        <f t="shared" si="312"/>
        <v>9.5785469000469803E-2</v>
      </c>
    </row>
    <row r="1019" spans="1:86" x14ac:dyDescent="0.25">
      <c r="A1019" s="8" t="s">
        <v>52</v>
      </c>
      <c r="B1019">
        <v>27</v>
      </c>
      <c r="C1019">
        <v>262</v>
      </c>
      <c r="D1019" s="33">
        <v>0.83562609399996202</v>
      </c>
      <c r="E1019" s="31">
        <v>0.89968994800074098</v>
      </c>
      <c r="F1019" s="33">
        <v>1.1142749999999</v>
      </c>
      <c r="G1019" s="31">
        <v>1.1961156769993899</v>
      </c>
      <c r="H1019" s="33">
        <v>1.6746550000007101</v>
      </c>
      <c r="I1019" s="31">
        <v>1.7425576559999101</v>
      </c>
      <c r="J1019" s="33">
        <v>1.9927666660005301</v>
      </c>
      <c r="K1019" s="31">
        <v>2.04528916600065</v>
      </c>
      <c r="L1019" s="33">
        <v>2.4366051039996801</v>
      </c>
      <c r="M1019" s="31">
        <v>2.4974668220002001</v>
      </c>
      <c r="N1019" s="33">
        <v>2.5890195310003001</v>
      </c>
      <c r="O1019" s="31">
        <v>2.6647720309993002</v>
      </c>
      <c r="P1019" s="33">
        <v>3.1120933849997501</v>
      </c>
      <c r="Q1019" s="31">
        <v>3.1830311449994002</v>
      </c>
      <c r="R1019" s="33">
        <v>3.5427043740000901</v>
      </c>
      <c r="S1019" s="31">
        <v>3.58173380100015</v>
      </c>
      <c r="T1019" s="33">
        <v>3.6858383319995398</v>
      </c>
      <c r="U1019" s="31">
        <v>3.75886041600097</v>
      </c>
      <c r="V1019" s="33">
        <v>3.9573393740010898</v>
      </c>
      <c r="W1019" s="31">
        <v>4.0212291650004701</v>
      </c>
      <c r="X1019" s="33">
        <v>4.11026348800078</v>
      </c>
      <c r="Y1019" s="31">
        <v>4.1712794779996303</v>
      </c>
      <c r="Z1019" s="33">
        <v>4.2742393740008904</v>
      </c>
      <c r="AA1019" s="31">
        <v>4.3398149469994598</v>
      </c>
      <c r="AB1019" s="33">
        <v>5.3131577069998404</v>
      </c>
      <c r="AC1019" s="31">
        <v>5.3826246339995096</v>
      </c>
      <c r="AD1019" s="33">
        <v>5.7748451540010102</v>
      </c>
      <c r="AE1019" s="31">
        <v>5.81203031100085</v>
      </c>
      <c r="AF1019" s="33">
        <v>5.8997271330008498</v>
      </c>
      <c r="AG1019" s="31">
        <v>5.9629361959996396</v>
      </c>
      <c r="AH1019" s="33">
        <v>6.0511729669997196</v>
      </c>
      <c r="AI1019" s="31">
        <v>6.1243329150001902</v>
      </c>
      <c r="AJ1019" s="33">
        <v>6.4900846849995997</v>
      </c>
      <c r="AK1019" s="31">
        <v>6.5564836440007603</v>
      </c>
      <c r="AL1019" s="33">
        <v>6.9178094769995297</v>
      </c>
      <c r="AM1019" s="31">
        <v>6.9745482270009198</v>
      </c>
      <c r="AN1019" s="33">
        <v>7.0527205710004601</v>
      </c>
      <c r="AO1019" s="31">
        <v>7.1249968730007804</v>
      </c>
      <c r="AP1019" s="33">
        <v>7.2202640600007699</v>
      </c>
      <c r="AQ1019" s="31">
        <v>7.2923468200006001</v>
      </c>
      <c r="AR1019" s="33">
        <v>7.6181693199996499</v>
      </c>
      <c r="AS1019" s="31">
        <v>7.6651172889996797</v>
      </c>
      <c r="AT1019" s="33">
        <v>7.7631297370007797</v>
      </c>
      <c r="AU1019" s="31">
        <v>7.82503286199971</v>
      </c>
      <c r="AV1019" s="33">
        <v>7.9070455180008103</v>
      </c>
      <c r="AW1019" s="31">
        <v>7.9685522370000399</v>
      </c>
      <c r="AX1019" s="33">
        <v>8.0543879659999202</v>
      </c>
      <c r="AY1019" s="31">
        <v>8.1208761950001591</v>
      </c>
      <c r="AZ1019" s="33">
        <v>8.2271956220010907</v>
      </c>
      <c r="BA1019" s="31">
        <v>8.29579921600088</v>
      </c>
      <c r="BB1019" s="33">
        <v>8.6870929140004591</v>
      </c>
      <c r="BC1019" s="31">
        <v>8.7317940590000909</v>
      </c>
      <c r="BD1019" s="33">
        <v>8.8436963509993802</v>
      </c>
      <c r="BE1019" s="31">
        <v>8.9141428090006194</v>
      </c>
      <c r="BH1019" s="28">
        <f t="shared" si="286"/>
        <v>8.0785167150006565</v>
      </c>
      <c r="BI1019" s="44">
        <f t="shared" si="287"/>
        <v>0.214585051999159</v>
      </c>
      <c r="BJ1019" s="44">
        <f t="shared" si="288"/>
        <v>0.47853932300132018</v>
      </c>
      <c r="BK1019" s="44">
        <f t="shared" si="289"/>
        <v>0.25020901000062001</v>
      </c>
      <c r="BL1019" s="44">
        <f t="shared" si="290"/>
        <v>0.39131593799903008</v>
      </c>
      <c r="BM1019" s="44">
        <f t="shared" si="291"/>
        <v>9.1552709000100041E-2</v>
      </c>
      <c r="BN1019" s="44">
        <f t="shared" si="292"/>
        <v>0.44732135400044992</v>
      </c>
      <c r="BO1019" s="44">
        <f t="shared" si="293"/>
        <v>0.35967322900068988</v>
      </c>
      <c r="BP1019" s="44">
        <f t="shared" si="294"/>
        <v>0.10410453099938977</v>
      </c>
      <c r="BQ1019" s="44">
        <f t="shared" si="295"/>
        <v>0.19847895800011983</v>
      </c>
      <c r="BR1019" s="44">
        <f t="shared" si="296"/>
        <v>8.903432300030989E-2</v>
      </c>
      <c r="BS1019" s="44">
        <f t="shared" si="297"/>
        <v>0.1029598960012601</v>
      </c>
      <c r="BT1019" s="44">
        <f t="shared" si="298"/>
        <v>0.97334276000038056</v>
      </c>
      <c r="BU1019" s="44">
        <f t="shared" si="299"/>
        <v>0.39222052000150054</v>
      </c>
      <c r="BV1019" s="44">
        <f t="shared" si="300"/>
        <v>8.7696821999999841E-2</v>
      </c>
      <c r="BW1019" s="44">
        <f t="shared" si="301"/>
        <v>8.8236771000079983E-2</v>
      </c>
      <c r="BX1019" s="44">
        <f t="shared" si="302"/>
        <v>0.3657517699994095</v>
      </c>
      <c r="BY1019" s="44">
        <f t="shared" si="303"/>
        <v>0.36132583299876941</v>
      </c>
      <c r="BZ1019" s="44">
        <f t="shared" si="304"/>
        <v>7.8172343999540317E-2</v>
      </c>
      <c r="CA1019" s="44">
        <f t="shared" si="305"/>
        <v>9.5267186999989484E-2</v>
      </c>
      <c r="CB1019" s="44">
        <f t="shared" si="306"/>
        <v>0.32582249999904977</v>
      </c>
      <c r="CC1019" s="46">
        <f t="shared" si="307"/>
        <v>9.8012448001099983E-2</v>
      </c>
      <c r="CD1019" s="46">
        <f t="shared" si="308"/>
        <v>8.2012656001100304E-2</v>
      </c>
      <c r="CE1019" s="44">
        <f t="shared" si="309"/>
        <v>8.5835728999880345E-2</v>
      </c>
      <c r="CF1019" s="46">
        <f t="shared" si="310"/>
        <v>0.10631942700093155</v>
      </c>
      <c r="CG1019" s="46">
        <f t="shared" si="311"/>
        <v>0.39129369799957914</v>
      </c>
      <c r="CH1019" s="44">
        <f t="shared" si="312"/>
        <v>0.11190229199928936</v>
      </c>
    </row>
    <row r="1020" spans="1:86" x14ac:dyDescent="0.25">
      <c r="A1020" s="8" t="s">
        <v>52</v>
      </c>
      <c r="B1020">
        <v>27</v>
      </c>
      <c r="C1020">
        <v>263</v>
      </c>
      <c r="D1020" s="32">
        <v>1.0404680720002899</v>
      </c>
      <c r="E1020" s="30">
        <v>1.1092629159993499</v>
      </c>
      <c r="F1020" s="32">
        <v>1.3540270299999899</v>
      </c>
      <c r="G1020" s="30">
        <v>1.41021369699956</v>
      </c>
      <c r="H1020" s="32">
        <v>1.8860804679989001</v>
      </c>
      <c r="I1020" s="30">
        <v>1.9426430200000999</v>
      </c>
      <c r="J1020" s="32">
        <v>2.1570190610000202</v>
      </c>
      <c r="K1020" s="30">
        <v>2.23661786299999</v>
      </c>
      <c r="L1020" s="32">
        <v>2.5657031760001701</v>
      </c>
      <c r="M1020" s="30">
        <v>2.6365288010001602</v>
      </c>
      <c r="N1020" s="32">
        <v>2.7180456759997398</v>
      </c>
      <c r="O1020" s="30">
        <v>2.78058640500057</v>
      </c>
      <c r="P1020" s="32">
        <v>3.2033573939988802</v>
      </c>
      <c r="Q1020" s="30">
        <v>3.2634216129990801</v>
      </c>
      <c r="R1020" s="32">
        <v>3.57073979000051</v>
      </c>
      <c r="S1020" s="30">
        <v>3.6301144249991899</v>
      </c>
      <c r="T1020" s="32">
        <v>3.7281091129989301</v>
      </c>
      <c r="U1020" s="30">
        <v>3.7964879669998401</v>
      </c>
      <c r="V1020" s="32">
        <v>3.9888312999992102</v>
      </c>
      <c r="W1020" s="30">
        <v>4.0524193210003396</v>
      </c>
      <c r="X1020" s="32">
        <v>4.1370138000001999</v>
      </c>
      <c r="Y1020" s="30">
        <v>4.20238682099989</v>
      </c>
      <c r="Z1020" s="32">
        <v>4.3163106230003896</v>
      </c>
      <c r="AA1020" s="30">
        <v>4.3860131229994197</v>
      </c>
      <c r="AB1020" s="32">
        <v>5.2712740599999899</v>
      </c>
      <c r="AC1020" s="30">
        <v>5.3421333829992301</v>
      </c>
      <c r="AD1020" s="32">
        <v>5.7037319249993699</v>
      </c>
      <c r="AE1020" s="30">
        <v>5.7666970810005296</v>
      </c>
      <c r="AF1020" s="32">
        <v>5.8547960910000203</v>
      </c>
      <c r="AG1020" s="30">
        <v>5.9243906739993601</v>
      </c>
      <c r="AH1020" s="32">
        <v>6.0250554140002297</v>
      </c>
      <c r="AI1020" s="30">
        <v>6.0860001540004296</v>
      </c>
      <c r="AJ1020" s="32">
        <v>6.4512915079994801</v>
      </c>
      <c r="AK1020" s="30">
        <v>6.5185219239992804</v>
      </c>
      <c r="AL1020" s="32">
        <v>6.9077436429997698</v>
      </c>
      <c r="AM1020" s="30">
        <v>6.9569266639991802</v>
      </c>
      <c r="AN1020" s="32">
        <v>7.0519051529990904</v>
      </c>
      <c r="AO1020" s="30">
        <v>7.1157279139988496</v>
      </c>
      <c r="AP1020" s="32">
        <v>7.1963090589997503</v>
      </c>
      <c r="AQ1020" s="30">
        <v>7.2665812989998804</v>
      </c>
      <c r="AR1020" s="32">
        <v>7.6329377570000299</v>
      </c>
      <c r="AS1020" s="30">
        <v>7.6735165589998298</v>
      </c>
      <c r="AT1020" s="32">
        <v>7.7538368719997299</v>
      </c>
      <c r="AU1020" s="30">
        <v>7.8193830179989101</v>
      </c>
      <c r="AV1020" s="32">
        <v>7.91598525699919</v>
      </c>
      <c r="AW1020" s="30">
        <v>7.9787521319994896</v>
      </c>
      <c r="AX1020" s="32">
        <v>8.0721868189993895</v>
      </c>
      <c r="AY1020" s="30">
        <v>8.1456085379995695</v>
      </c>
      <c r="AZ1020" s="32">
        <v>8.2581017150005191</v>
      </c>
      <c r="BA1020" s="30">
        <v>8.2728581219998798</v>
      </c>
      <c r="BB1020" s="32">
        <v>8.6903323919996094</v>
      </c>
      <c r="BC1020" s="30">
        <v>8.7321239029988593</v>
      </c>
      <c r="BD1020" s="32">
        <v>8.8336016109988105</v>
      </c>
      <c r="BE1020" s="30">
        <v>8.8993150999995105</v>
      </c>
      <c r="BH1020" s="28">
        <f t="shared" si="286"/>
        <v>7.8588470279992206</v>
      </c>
      <c r="BI1020" s="44">
        <f t="shared" si="287"/>
        <v>0.24476411400064002</v>
      </c>
      <c r="BJ1020" s="44">
        <f t="shared" si="288"/>
        <v>0.47586677099934005</v>
      </c>
      <c r="BK1020" s="44">
        <f t="shared" si="289"/>
        <v>0.21437604099992025</v>
      </c>
      <c r="BL1020" s="44">
        <f t="shared" si="290"/>
        <v>0.32908531300018007</v>
      </c>
      <c r="BM1020" s="44">
        <f t="shared" si="291"/>
        <v>8.1516874999579603E-2</v>
      </c>
      <c r="BN1020" s="44">
        <f t="shared" si="292"/>
        <v>0.42277098899831023</v>
      </c>
      <c r="BO1020" s="44">
        <f t="shared" si="293"/>
        <v>0.30731817700142994</v>
      </c>
      <c r="BP1020" s="44">
        <f t="shared" si="294"/>
        <v>9.7994687999740204E-2</v>
      </c>
      <c r="BQ1020" s="44">
        <f t="shared" si="295"/>
        <v>0.19234333299937001</v>
      </c>
      <c r="BR1020" s="44">
        <f t="shared" si="296"/>
        <v>8.4594478999860279E-2</v>
      </c>
      <c r="BS1020" s="44">
        <f t="shared" si="297"/>
        <v>0.11392380200049956</v>
      </c>
      <c r="BT1020" s="44">
        <f t="shared" si="298"/>
        <v>0.88526093700057018</v>
      </c>
      <c r="BU1020" s="44">
        <f t="shared" si="299"/>
        <v>0.36159854200013974</v>
      </c>
      <c r="BV1020" s="44">
        <f t="shared" si="300"/>
        <v>8.8099009999490718E-2</v>
      </c>
      <c r="BW1020" s="44">
        <f t="shared" si="301"/>
        <v>0.10066474000086956</v>
      </c>
      <c r="BX1020" s="44">
        <f t="shared" si="302"/>
        <v>0.36529135399905055</v>
      </c>
      <c r="BY1020" s="44">
        <f t="shared" si="303"/>
        <v>0.38922171900048941</v>
      </c>
      <c r="BZ1020" s="44">
        <f t="shared" si="304"/>
        <v>9.4978488999910127E-2</v>
      </c>
      <c r="CA1020" s="44">
        <f t="shared" si="305"/>
        <v>8.0581145000900634E-2</v>
      </c>
      <c r="CB1020" s="44">
        <f t="shared" si="306"/>
        <v>0.36635645800014949</v>
      </c>
      <c r="CC1020" s="46">
        <f t="shared" si="307"/>
        <v>8.0320312999900167E-2</v>
      </c>
      <c r="CD1020" s="46">
        <f t="shared" si="308"/>
        <v>9.6602239000279866E-2</v>
      </c>
      <c r="CE1020" s="44">
        <f t="shared" si="309"/>
        <v>9.3434686999899874E-2</v>
      </c>
      <c r="CF1020" s="46">
        <f t="shared" si="310"/>
        <v>0.11249317700094963</v>
      </c>
      <c r="CG1020" s="46">
        <f t="shared" si="311"/>
        <v>0.41747426999972959</v>
      </c>
      <c r="CH1020" s="44">
        <f t="shared" si="312"/>
        <v>0.10147770799995115</v>
      </c>
    </row>
    <row r="1021" spans="1:86" x14ac:dyDescent="0.25">
      <c r="A1021" s="8" t="s">
        <v>52</v>
      </c>
      <c r="B1021">
        <v>27</v>
      </c>
      <c r="C1021">
        <v>264</v>
      </c>
      <c r="D1021" s="33">
        <v>2.88352067599953</v>
      </c>
      <c r="E1021" s="31">
        <v>2.93942546799917</v>
      </c>
      <c r="F1021" s="33">
        <v>3.1369760929992401</v>
      </c>
      <c r="G1021" s="31">
        <v>3.2180517169999798</v>
      </c>
      <c r="H1021" s="33">
        <v>3.6942877069995999</v>
      </c>
      <c r="I1021" s="31">
        <v>3.7494430189999499</v>
      </c>
      <c r="J1021" s="33">
        <v>3.94124588399972</v>
      </c>
      <c r="K1021" s="31">
        <v>4.0143109879991199</v>
      </c>
      <c r="L1021" s="33">
        <v>4.3740257270001104</v>
      </c>
      <c r="M1021" s="31">
        <v>4.43103874799999</v>
      </c>
      <c r="N1021" s="33">
        <v>4.52075843599959</v>
      </c>
      <c r="O1021" s="31">
        <v>4.5904507790000899</v>
      </c>
      <c r="P1021" s="33">
        <v>5.03905525799928</v>
      </c>
      <c r="Q1021" s="31">
        <v>5.0974003109986299</v>
      </c>
      <c r="R1021" s="33">
        <v>5.4591773939991901</v>
      </c>
      <c r="S1021" s="31">
        <v>5.5141502059996101</v>
      </c>
      <c r="T1021" s="33">
        <v>5.6189545289998897</v>
      </c>
      <c r="U1021" s="31">
        <v>5.6951839559988002</v>
      </c>
      <c r="V1021" s="33">
        <v>5.9154961439999099</v>
      </c>
      <c r="W1021" s="31">
        <v>5.9765066119998602</v>
      </c>
      <c r="X1021" s="33">
        <v>6.0717089559984698</v>
      </c>
      <c r="Y1021" s="31">
        <v>6.12612900800013</v>
      </c>
      <c r="Z1021" s="33">
        <v>6.2348353099987399</v>
      </c>
      <c r="AA1021" s="31">
        <v>6.2931019249990596</v>
      </c>
      <c r="AB1021" s="33">
        <v>7.3855592679992697</v>
      </c>
      <c r="AC1021" s="31">
        <v>7.4327349449995301</v>
      </c>
      <c r="AD1021" s="33">
        <v>7.8241801529984496</v>
      </c>
      <c r="AE1021" s="31">
        <v>7.8607942679991503</v>
      </c>
      <c r="AF1021" s="33">
        <v>7.9572774449989003</v>
      </c>
      <c r="AG1021" s="31">
        <v>8.0196539549997397</v>
      </c>
      <c r="AH1021" s="33">
        <v>8.1102514549984299</v>
      </c>
      <c r="AI1021" s="31">
        <v>8.1799515589991607</v>
      </c>
      <c r="AJ1021" s="33">
        <v>8.5425605700001999</v>
      </c>
      <c r="AK1021" s="31">
        <v>8.5910362469985504</v>
      </c>
      <c r="AL1021" s="33">
        <v>8.9544890069992107</v>
      </c>
      <c r="AM1021" s="31">
        <v>9.0157289029993901</v>
      </c>
      <c r="AN1021" s="33">
        <v>9.1035927569992001</v>
      </c>
      <c r="AO1021" s="31">
        <v>9.1732079129997093</v>
      </c>
      <c r="AP1021" s="33">
        <v>9.2601248920000199</v>
      </c>
      <c r="AQ1021" s="31">
        <v>9.3315306730000795</v>
      </c>
      <c r="AR1021" s="33">
        <v>9.6615284339986793</v>
      </c>
      <c r="AS1021" s="31">
        <v>9.7092037980000896</v>
      </c>
      <c r="AT1021" s="33">
        <v>9.8058638499987794</v>
      </c>
      <c r="AU1021" s="31">
        <v>9.8676900479986198</v>
      </c>
      <c r="AV1021" s="33">
        <v>9.9573258290001796</v>
      </c>
      <c r="AW1021" s="31">
        <v>10.018971297999</v>
      </c>
      <c r="AX1021" s="33">
        <v>10.1050389020001</v>
      </c>
      <c r="AY1021" s="31">
        <v>10.1632102039984</v>
      </c>
      <c r="AZ1021" s="33">
        <v>10.2686778089992</v>
      </c>
      <c r="BA1021" s="31">
        <v>10.3378469749986</v>
      </c>
      <c r="BB1021" s="33">
        <v>10.7011956729984</v>
      </c>
      <c r="BC1021" s="31">
        <v>10.755164422998799</v>
      </c>
      <c r="BD1021" s="33">
        <v>10.841107131000101</v>
      </c>
      <c r="BE1021" s="31">
        <v>10.9129355169989</v>
      </c>
      <c r="BH1021" s="28">
        <f t="shared" si="286"/>
        <v>8.0294148409993689</v>
      </c>
      <c r="BI1021" s="44">
        <f t="shared" si="287"/>
        <v>0.19755062500007003</v>
      </c>
      <c r="BJ1021" s="44">
        <f t="shared" si="288"/>
        <v>0.47623598999962002</v>
      </c>
      <c r="BK1021" s="44">
        <f t="shared" si="289"/>
        <v>0.19180286499977006</v>
      </c>
      <c r="BL1021" s="44">
        <f t="shared" si="290"/>
        <v>0.35971473900099049</v>
      </c>
      <c r="BM1021" s="44">
        <f t="shared" si="291"/>
        <v>8.9719687999600062E-2</v>
      </c>
      <c r="BN1021" s="44">
        <f t="shared" si="292"/>
        <v>0.44860447899919009</v>
      </c>
      <c r="BO1021" s="44">
        <f t="shared" si="293"/>
        <v>0.36177708300056022</v>
      </c>
      <c r="BP1021" s="44">
        <f t="shared" si="294"/>
        <v>0.10480432300027953</v>
      </c>
      <c r="BQ1021" s="44">
        <f t="shared" si="295"/>
        <v>0.22031218800110963</v>
      </c>
      <c r="BR1021" s="44">
        <f t="shared" si="296"/>
        <v>9.5202343998609607E-2</v>
      </c>
      <c r="BS1021" s="44">
        <f t="shared" si="297"/>
        <v>0.10870630199860987</v>
      </c>
      <c r="BT1021" s="44">
        <f t="shared" si="298"/>
        <v>1.09245734300021</v>
      </c>
      <c r="BU1021" s="44">
        <f t="shared" si="299"/>
        <v>0.39144520799891946</v>
      </c>
      <c r="BV1021" s="44">
        <f t="shared" si="300"/>
        <v>9.6483176999750064E-2</v>
      </c>
      <c r="BW1021" s="44">
        <f t="shared" si="301"/>
        <v>9.0597499998690267E-2</v>
      </c>
      <c r="BX1021" s="44">
        <f t="shared" si="302"/>
        <v>0.36260901100103915</v>
      </c>
      <c r="BY1021" s="44">
        <f t="shared" si="303"/>
        <v>0.36345276000066029</v>
      </c>
      <c r="BZ1021" s="44">
        <f t="shared" si="304"/>
        <v>8.7863853999810004E-2</v>
      </c>
      <c r="CA1021" s="44">
        <f t="shared" si="305"/>
        <v>8.691697900031059E-2</v>
      </c>
      <c r="CB1021" s="44">
        <f t="shared" si="306"/>
        <v>0.32999776099859979</v>
      </c>
      <c r="CC1021" s="46">
        <f t="shared" si="307"/>
        <v>9.6660051998689767E-2</v>
      </c>
      <c r="CD1021" s="46">
        <f t="shared" si="308"/>
        <v>8.9635781001559778E-2</v>
      </c>
      <c r="CE1021" s="44">
        <f t="shared" si="309"/>
        <v>8.6067604001099696E-2</v>
      </c>
      <c r="CF1021" s="46">
        <f t="shared" si="310"/>
        <v>0.10546760500080055</v>
      </c>
      <c r="CG1021" s="46">
        <f t="shared" si="311"/>
        <v>0.36334869799980041</v>
      </c>
      <c r="CH1021" s="44">
        <f t="shared" si="312"/>
        <v>8.5942708001301327E-2</v>
      </c>
    </row>
    <row r="1022" spans="1:86" x14ac:dyDescent="0.25">
      <c r="A1022" s="8" t="s">
        <v>52</v>
      </c>
      <c r="B1022">
        <v>27</v>
      </c>
      <c r="C1022">
        <v>265</v>
      </c>
      <c r="D1022" s="32">
        <v>1.23448296800052</v>
      </c>
      <c r="E1022" s="30">
        <v>1.29142468700047</v>
      </c>
      <c r="F1022" s="32">
        <v>1.5109107810003399</v>
      </c>
      <c r="G1022" s="30">
        <v>1.587765364</v>
      </c>
      <c r="H1022" s="32">
        <v>2.09773421799945</v>
      </c>
      <c r="I1022" s="30">
        <v>2.1660785410003802</v>
      </c>
      <c r="J1022" s="32">
        <v>2.3867671339994501</v>
      </c>
      <c r="K1022" s="30">
        <v>2.4649942699998002</v>
      </c>
      <c r="L1022" s="32">
        <v>2.7953149990007602</v>
      </c>
      <c r="M1022" s="30">
        <v>2.8635653629989899</v>
      </c>
      <c r="N1022" s="32">
        <v>2.9533759360001501</v>
      </c>
      <c r="O1022" s="30">
        <v>3.0239560400004799</v>
      </c>
      <c r="P1022" s="32">
        <v>3.4721483319990498</v>
      </c>
      <c r="Q1022" s="30">
        <v>3.5273151029996299</v>
      </c>
      <c r="R1022" s="32">
        <v>3.8563003109993499</v>
      </c>
      <c r="S1022" s="30">
        <v>3.91741135300071</v>
      </c>
      <c r="T1022" s="32">
        <v>4.0092590610001899</v>
      </c>
      <c r="U1022" s="30">
        <v>4.0862727069998002</v>
      </c>
      <c r="V1022" s="32">
        <v>4.33216359200014</v>
      </c>
      <c r="W1022" s="30">
        <v>4.3637736959990399</v>
      </c>
      <c r="X1022" s="32">
        <v>4.4460549460000003</v>
      </c>
      <c r="Y1022" s="30">
        <v>4.51455744600025</v>
      </c>
      <c r="Z1022" s="32">
        <v>4.6209448939989599</v>
      </c>
      <c r="AA1022" s="30">
        <v>4.6837191649992702</v>
      </c>
      <c r="AB1022" s="32">
        <v>5.7188298420005497</v>
      </c>
      <c r="AC1022" s="30">
        <v>5.7785098419990302</v>
      </c>
      <c r="AD1022" s="32">
        <v>6.1439769249991496</v>
      </c>
      <c r="AE1022" s="30">
        <v>6.1902008310007597</v>
      </c>
      <c r="AF1022" s="32">
        <v>6.2890366640003696</v>
      </c>
      <c r="AG1022" s="30">
        <v>6.3588945289993699</v>
      </c>
      <c r="AH1022" s="32">
        <v>6.4400659349994296</v>
      </c>
      <c r="AI1022" s="30">
        <v>6.5023105700001897</v>
      </c>
      <c r="AJ1022" s="32">
        <v>6.89262161199985</v>
      </c>
      <c r="AK1022" s="30">
        <v>6.9404330699999202</v>
      </c>
      <c r="AL1022" s="32">
        <v>7.2706347370003597</v>
      </c>
      <c r="AM1022" s="30">
        <v>7.3245781740006297</v>
      </c>
      <c r="AN1022" s="32">
        <v>7.41314265300025</v>
      </c>
      <c r="AO1022" s="30">
        <v>7.4776747369996803</v>
      </c>
      <c r="AP1022" s="32">
        <v>7.5672414549990199</v>
      </c>
      <c r="AQ1022" s="30">
        <v>7.6282430179999201</v>
      </c>
      <c r="AR1022" s="32">
        <v>8.0237848929991706</v>
      </c>
      <c r="AS1022" s="30">
        <v>8.0614046840000793</v>
      </c>
      <c r="AT1022" s="32">
        <v>8.1319728090002101</v>
      </c>
      <c r="AU1022" s="30">
        <v>8.2144069759997294</v>
      </c>
      <c r="AV1022" s="32">
        <v>8.2792691110007492</v>
      </c>
      <c r="AW1022" s="30">
        <v>8.3474034859991608</v>
      </c>
      <c r="AX1022" s="32">
        <v>8.4475466109997797</v>
      </c>
      <c r="AY1022" s="30">
        <v>8.5101569239996007</v>
      </c>
      <c r="AZ1022" s="32">
        <v>8.6074833299990097</v>
      </c>
      <c r="BA1022" s="30">
        <v>8.6775548400000808</v>
      </c>
      <c r="BB1022" s="32">
        <v>9.0261370799998897</v>
      </c>
      <c r="BC1022" s="30">
        <v>9.0750833820002299</v>
      </c>
      <c r="BD1022" s="32">
        <v>9.1747179649992106</v>
      </c>
      <c r="BE1022" s="30">
        <v>9.2354777569998898</v>
      </c>
      <c r="BH1022" s="28">
        <f t="shared" si="286"/>
        <v>8.0009947889993693</v>
      </c>
      <c r="BI1022" s="44">
        <f t="shared" si="287"/>
        <v>0.21948609399986996</v>
      </c>
      <c r="BJ1022" s="44">
        <f t="shared" si="288"/>
        <v>0.50996885399945002</v>
      </c>
      <c r="BK1022" s="44">
        <f t="shared" si="289"/>
        <v>0.22068859299906984</v>
      </c>
      <c r="BL1022" s="44">
        <f t="shared" si="290"/>
        <v>0.33032072900095999</v>
      </c>
      <c r="BM1022" s="44">
        <f t="shared" si="291"/>
        <v>8.9810573001160243E-2</v>
      </c>
      <c r="BN1022" s="44">
        <f t="shared" si="292"/>
        <v>0.44819229199856991</v>
      </c>
      <c r="BO1022" s="44">
        <f t="shared" si="293"/>
        <v>0.32898520799971998</v>
      </c>
      <c r="BP1022" s="44">
        <f t="shared" si="294"/>
        <v>9.1847707999479944E-2</v>
      </c>
      <c r="BQ1022" s="44">
        <f t="shared" si="295"/>
        <v>0.24589088500033984</v>
      </c>
      <c r="BR1022" s="44">
        <f t="shared" si="296"/>
        <v>8.2281250000960426E-2</v>
      </c>
      <c r="BS1022" s="44">
        <f t="shared" si="297"/>
        <v>0.10638744799870992</v>
      </c>
      <c r="BT1022" s="44">
        <f t="shared" si="298"/>
        <v>1.0351106770012795</v>
      </c>
      <c r="BU1022" s="44">
        <f t="shared" si="299"/>
        <v>0.36546708300011943</v>
      </c>
      <c r="BV1022" s="44">
        <f t="shared" si="300"/>
        <v>9.8835832999609963E-2</v>
      </c>
      <c r="BW1022" s="44">
        <f t="shared" si="301"/>
        <v>8.1171406000059676E-2</v>
      </c>
      <c r="BX1022" s="44">
        <f t="shared" si="302"/>
        <v>0.39031104199966027</v>
      </c>
      <c r="BY1022" s="44">
        <f t="shared" si="303"/>
        <v>0.33020166700043951</v>
      </c>
      <c r="BZ1022" s="44">
        <f t="shared" si="304"/>
        <v>8.8564478999620277E-2</v>
      </c>
      <c r="CA1022" s="44">
        <f t="shared" si="305"/>
        <v>8.9566717999339573E-2</v>
      </c>
      <c r="CB1022" s="44">
        <f t="shared" si="306"/>
        <v>0.39554187499925053</v>
      </c>
      <c r="CC1022" s="46">
        <f t="shared" si="307"/>
        <v>7.0568125000130877E-2</v>
      </c>
      <c r="CD1022" s="46">
        <f t="shared" si="308"/>
        <v>6.4862135001019894E-2</v>
      </c>
      <c r="CE1022" s="44">
        <f t="shared" si="309"/>
        <v>0.10014312500061884</v>
      </c>
      <c r="CF1022" s="46">
        <f t="shared" si="310"/>
        <v>9.7326405999409005E-2</v>
      </c>
      <c r="CG1022" s="46">
        <f t="shared" si="311"/>
        <v>0.34858223999980886</v>
      </c>
      <c r="CH1022" s="44">
        <f t="shared" si="312"/>
        <v>9.9634582998980648E-2</v>
      </c>
    </row>
    <row r="1023" spans="1:86" s="2" customFormat="1" x14ac:dyDescent="0.25">
      <c r="A1023" s="10" t="s">
        <v>52</v>
      </c>
      <c r="B1023" s="2">
        <v>27</v>
      </c>
      <c r="C1023" s="2">
        <v>266</v>
      </c>
      <c r="D1023" s="33">
        <v>15.2653505149992</v>
      </c>
      <c r="E1023" s="31">
        <v>15.327616140000799</v>
      </c>
      <c r="F1023" s="33">
        <v>15.5747589519996</v>
      </c>
      <c r="G1023" s="31">
        <v>15.6379200459996</v>
      </c>
      <c r="H1023" s="33">
        <v>16.150879160000802</v>
      </c>
      <c r="I1023" s="31">
        <v>16.204874315999401</v>
      </c>
      <c r="J1023" s="33">
        <v>16.395761764000699</v>
      </c>
      <c r="K1023" s="31">
        <v>16.473335565999101</v>
      </c>
      <c r="L1023" s="33">
        <v>16.8985509310005</v>
      </c>
      <c r="M1023" s="31">
        <v>16.951716972000199</v>
      </c>
      <c r="N1023" s="33">
        <v>17.0412437430004</v>
      </c>
      <c r="O1023" s="31">
        <v>17.104915149000501</v>
      </c>
      <c r="P1023" s="33">
        <v>17.550346399000698</v>
      </c>
      <c r="Q1023" s="31">
        <v>17.607782962000702</v>
      </c>
      <c r="R1023" s="33">
        <v>17.939648326000601</v>
      </c>
      <c r="S1023" s="31">
        <v>18.0004946799999</v>
      </c>
      <c r="T1023" s="33">
        <v>18.0958620759993</v>
      </c>
      <c r="U1023" s="31">
        <v>18.151325669999999</v>
      </c>
      <c r="V1023" s="33">
        <v>18.400716710999401</v>
      </c>
      <c r="W1023" s="31">
        <v>18.427048014000299</v>
      </c>
      <c r="X1023" s="33">
        <v>18.509929420000802</v>
      </c>
      <c r="Y1023" s="31">
        <v>18.565911399000399</v>
      </c>
      <c r="Z1023" s="33">
        <v>18.6689807740003</v>
      </c>
      <c r="AA1023" s="31">
        <v>18.731539627999101</v>
      </c>
      <c r="AB1023" s="33">
        <v>19.766573689999799</v>
      </c>
      <c r="AC1023" s="31">
        <v>19.8298723360003</v>
      </c>
      <c r="AD1023" s="33">
        <v>20.224639731999499</v>
      </c>
      <c r="AE1023" s="31">
        <v>20.277811034000401</v>
      </c>
      <c r="AF1023" s="33">
        <v>20.367262023000801</v>
      </c>
      <c r="AG1023" s="31">
        <v>20.429907491999899</v>
      </c>
      <c r="AH1023" s="33">
        <v>20.519813065000498</v>
      </c>
      <c r="AI1023" s="31">
        <v>20.580744939999899</v>
      </c>
      <c r="AJ1023" s="33">
        <v>20.911587856000502</v>
      </c>
      <c r="AK1023" s="31">
        <v>20.9829763460002</v>
      </c>
      <c r="AL1023" s="33">
        <v>21.3463652000009</v>
      </c>
      <c r="AM1023" s="31">
        <v>21.391922856000701</v>
      </c>
      <c r="AN1023" s="33">
        <v>21.483645148000502</v>
      </c>
      <c r="AO1023" s="31">
        <v>21.544431136999201</v>
      </c>
      <c r="AP1023" s="33">
        <v>21.640067178999701</v>
      </c>
      <c r="AQ1023" s="31">
        <v>21.705231346000801</v>
      </c>
      <c r="AR1023" s="33">
        <v>22.035920563999699</v>
      </c>
      <c r="AS1023" s="31">
        <v>22.0889794180002</v>
      </c>
      <c r="AT1023" s="33">
        <v>22.180011709999199</v>
      </c>
      <c r="AU1023" s="31">
        <v>22.239811761999501</v>
      </c>
      <c r="AV1023" s="33">
        <v>22.3392456159999</v>
      </c>
      <c r="AW1023" s="31">
        <v>22.3996501469991</v>
      </c>
      <c r="AX1023" s="33">
        <v>22.4883769700009</v>
      </c>
      <c r="AY1023" s="31">
        <v>22.554471449000602</v>
      </c>
      <c r="AZ1023" s="33">
        <v>22.657152804000301</v>
      </c>
      <c r="BA1023" s="31">
        <v>22.721576501000499</v>
      </c>
      <c r="BB1023" s="33">
        <v>23.024819886999399</v>
      </c>
      <c r="BC1023" s="31">
        <v>23.088321396999099</v>
      </c>
      <c r="BD1023" s="33">
        <v>23.186900979999301</v>
      </c>
      <c r="BE1023" s="31">
        <v>23.240749000999099</v>
      </c>
      <c r="BH1023" s="28">
        <f t="shared" si="286"/>
        <v>7.9753984859998983</v>
      </c>
      <c r="BI1023" s="44">
        <f t="shared" si="287"/>
        <v>0.24714281199880084</v>
      </c>
      <c r="BJ1023" s="44">
        <f t="shared" si="288"/>
        <v>0.51295911400120175</v>
      </c>
      <c r="BK1023" s="44">
        <f t="shared" si="289"/>
        <v>0.19088744800129831</v>
      </c>
      <c r="BL1023" s="44">
        <f t="shared" si="290"/>
        <v>0.42521536500139945</v>
      </c>
      <c r="BM1023" s="44">
        <f t="shared" si="291"/>
        <v>8.9526771000201677E-2</v>
      </c>
      <c r="BN1023" s="44">
        <f t="shared" si="292"/>
        <v>0.44543125000019756</v>
      </c>
      <c r="BO1023" s="44">
        <f t="shared" si="293"/>
        <v>0.33186536399989919</v>
      </c>
      <c r="BP1023" s="44">
        <f t="shared" si="294"/>
        <v>9.5367395999399918E-2</v>
      </c>
      <c r="BQ1023" s="44">
        <f t="shared" si="295"/>
        <v>0.24939104099940224</v>
      </c>
      <c r="BR1023" s="44">
        <f t="shared" si="296"/>
        <v>8.2881406000502977E-2</v>
      </c>
      <c r="BS1023" s="44">
        <f t="shared" si="297"/>
        <v>0.10306937499990099</v>
      </c>
      <c r="BT1023" s="44">
        <f t="shared" si="298"/>
        <v>1.0350340620006975</v>
      </c>
      <c r="BU1023" s="44">
        <f t="shared" si="299"/>
        <v>0.39476739599919952</v>
      </c>
      <c r="BV1023" s="44">
        <f t="shared" si="300"/>
        <v>8.9450989000400938E-2</v>
      </c>
      <c r="BW1023" s="44">
        <f t="shared" si="301"/>
        <v>8.9905573000599759E-2</v>
      </c>
      <c r="BX1023" s="44">
        <f t="shared" si="302"/>
        <v>0.33084291600060212</v>
      </c>
      <c r="BY1023" s="44">
        <f t="shared" si="303"/>
        <v>0.36338885400069998</v>
      </c>
      <c r="BZ1023" s="44">
        <f t="shared" si="304"/>
        <v>9.1722291999801087E-2</v>
      </c>
      <c r="CA1023" s="44">
        <f t="shared" si="305"/>
        <v>9.5636042000499799E-2</v>
      </c>
      <c r="CB1023" s="44">
        <f t="shared" si="306"/>
        <v>0.3306892179988985</v>
      </c>
      <c r="CC1023" s="46">
        <f t="shared" si="307"/>
        <v>9.1032291998999426E-2</v>
      </c>
      <c r="CD1023" s="46">
        <f t="shared" si="308"/>
        <v>9.9433854000398725E-2</v>
      </c>
      <c r="CE1023" s="44">
        <f t="shared" si="309"/>
        <v>8.872682300179946E-2</v>
      </c>
      <c r="CF1023" s="46">
        <f t="shared" si="310"/>
        <v>0.10268135499969944</v>
      </c>
      <c r="CG1023" s="46">
        <f t="shared" si="311"/>
        <v>0.30324338599890055</v>
      </c>
      <c r="CH1023" s="44">
        <f t="shared" si="312"/>
        <v>9.8579583000201865E-2</v>
      </c>
    </row>
    <row r="1024" spans="1:86" s="2" customFormat="1" x14ac:dyDescent="0.25">
      <c r="A1024" s="10" t="s">
        <v>52</v>
      </c>
      <c r="B1024" s="2">
        <v>27</v>
      </c>
      <c r="C1024" s="2">
        <v>267</v>
      </c>
      <c r="D1024" s="32">
        <v>1.2531528119998201</v>
      </c>
      <c r="E1024" s="30">
        <v>1.3256040619999101</v>
      </c>
      <c r="F1024" s="32">
        <v>1.5696967699986999</v>
      </c>
      <c r="G1024" s="30">
        <v>1.63578588400014</v>
      </c>
      <c r="H1024" s="32">
        <v>2.1740154149993001</v>
      </c>
      <c r="I1024" s="30">
        <v>2.24661765499877</v>
      </c>
      <c r="J1024" s="32">
        <v>2.4406957800001599</v>
      </c>
      <c r="K1024" s="30">
        <v>2.52634218599996</v>
      </c>
      <c r="L1024" s="32">
        <v>2.8902698940000802</v>
      </c>
      <c r="M1024" s="30">
        <v>2.94444015499902</v>
      </c>
      <c r="N1024" s="32">
        <v>3.0336991650001401</v>
      </c>
      <c r="O1024" s="30">
        <v>3.1054511439997401</v>
      </c>
      <c r="P1024" s="32">
        <v>3.5335177589986402</v>
      </c>
      <c r="Q1024" s="30">
        <v>3.5977506749986699</v>
      </c>
      <c r="R1024" s="32">
        <v>3.9601126540001101</v>
      </c>
      <c r="S1024" s="30">
        <v>4.0082381749998603</v>
      </c>
      <c r="T1024" s="32">
        <v>4.0912999979991502</v>
      </c>
      <c r="U1024" s="30">
        <v>4.1593273420003198</v>
      </c>
      <c r="V1024" s="32">
        <v>4.3773571330002596</v>
      </c>
      <c r="W1024" s="30">
        <v>4.4261711959988999</v>
      </c>
      <c r="X1024" s="32">
        <v>4.5270876539998399</v>
      </c>
      <c r="Y1024" s="30">
        <v>4.5769030709998297</v>
      </c>
      <c r="Z1024" s="32">
        <v>4.6745740599999399</v>
      </c>
      <c r="AA1024" s="30">
        <v>4.7375723409986596</v>
      </c>
      <c r="AB1024" s="32">
        <v>5.7156970289997799</v>
      </c>
      <c r="AC1024" s="30">
        <v>5.76327869499982</v>
      </c>
      <c r="AD1024" s="32">
        <v>6.0941474969986302</v>
      </c>
      <c r="AE1024" s="30">
        <v>6.14763676799884</v>
      </c>
      <c r="AF1024" s="32">
        <v>6.2377608299993801</v>
      </c>
      <c r="AG1024" s="30">
        <v>6.3085822889988696</v>
      </c>
      <c r="AH1024" s="32">
        <v>6.38941697599875</v>
      </c>
      <c r="AI1024" s="30">
        <v>6.4502722889992503</v>
      </c>
      <c r="AJ1024" s="32">
        <v>6.7848430699996198</v>
      </c>
      <c r="AK1024" s="30">
        <v>6.8286094759987401</v>
      </c>
      <c r="AL1024" s="32">
        <v>7.1565766109997604</v>
      </c>
      <c r="AM1024" s="30">
        <v>7.2047693719996397</v>
      </c>
      <c r="AN1024" s="32">
        <v>7.3080131219994602</v>
      </c>
      <c r="AO1024" s="30">
        <v>7.3484824449988002</v>
      </c>
      <c r="AP1024" s="32">
        <v>7.48473010099951</v>
      </c>
      <c r="AQ1024" s="30">
        <v>7.5407775490002598</v>
      </c>
      <c r="AR1024" s="32">
        <v>7.8692046319993096</v>
      </c>
      <c r="AS1024" s="30">
        <v>7.9093229649988599</v>
      </c>
      <c r="AT1024" s="32">
        <v>7.9992134860003699</v>
      </c>
      <c r="AU1024" s="30">
        <v>8.0589357779990607</v>
      </c>
      <c r="AV1024" s="32">
        <v>8.1411571839998906</v>
      </c>
      <c r="AW1024" s="30">
        <v>8.2128515589993096</v>
      </c>
      <c r="AX1024" s="32">
        <v>8.2948726009999501</v>
      </c>
      <c r="AY1024" s="30">
        <v>8.3645727570001291</v>
      </c>
      <c r="AZ1024" s="32">
        <v>8.4468057249996402</v>
      </c>
      <c r="BA1024" s="30">
        <v>8.5306837459993403</v>
      </c>
      <c r="BB1024" s="32">
        <v>8.7816323400002094</v>
      </c>
      <c r="BC1024" s="30">
        <v>8.8267250480002897</v>
      </c>
      <c r="BD1024" s="32">
        <v>8.9208498919997492</v>
      </c>
      <c r="BE1024" s="30">
        <v>8.9943683290002792</v>
      </c>
      <c r="BH1024" s="28">
        <f t="shared" si="286"/>
        <v>7.7412155170004588</v>
      </c>
      <c r="BI1024" s="44">
        <f t="shared" si="287"/>
        <v>0.24409270799878979</v>
      </c>
      <c r="BJ1024" s="44">
        <f t="shared" si="288"/>
        <v>0.53822953099916004</v>
      </c>
      <c r="BK1024" s="44">
        <f t="shared" si="289"/>
        <v>0.19407812500138988</v>
      </c>
      <c r="BL1024" s="44">
        <f t="shared" si="290"/>
        <v>0.3639277080001202</v>
      </c>
      <c r="BM1024" s="44">
        <f t="shared" si="291"/>
        <v>8.9259010001120132E-2</v>
      </c>
      <c r="BN1024" s="44">
        <f t="shared" si="292"/>
        <v>0.42806661499890009</v>
      </c>
      <c r="BO1024" s="44">
        <f t="shared" si="293"/>
        <v>0.36236197900144029</v>
      </c>
      <c r="BP1024" s="44">
        <f t="shared" si="294"/>
        <v>8.306182299928988E-2</v>
      </c>
      <c r="BQ1024" s="44">
        <f t="shared" si="295"/>
        <v>0.2180297909999398</v>
      </c>
      <c r="BR1024" s="44">
        <f t="shared" si="296"/>
        <v>0.10091645800094007</v>
      </c>
      <c r="BS1024" s="44">
        <f t="shared" si="297"/>
        <v>9.7670989000110175E-2</v>
      </c>
      <c r="BT1024" s="44">
        <f t="shared" si="298"/>
        <v>0.97812468800112029</v>
      </c>
      <c r="BU1024" s="44">
        <f t="shared" si="299"/>
        <v>0.33086880199881019</v>
      </c>
      <c r="BV1024" s="44">
        <f t="shared" si="300"/>
        <v>9.0124062000540128E-2</v>
      </c>
      <c r="BW1024" s="44">
        <f t="shared" si="301"/>
        <v>8.083468699988039E-2</v>
      </c>
      <c r="BX1024" s="44">
        <f t="shared" si="302"/>
        <v>0.33457078100036952</v>
      </c>
      <c r="BY1024" s="44">
        <f t="shared" si="303"/>
        <v>0.32796713500102026</v>
      </c>
      <c r="BZ1024" s="44">
        <f t="shared" si="304"/>
        <v>0.10324374999982044</v>
      </c>
      <c r="CA1024" s="44">
        <f t="shared" si="305"/>
        <v>0.13624765600070976</v>
      </c>
      <c r="CB1024" s="44">
        <f t="shared" si="306"/>
        <v>0.32842708299904988</v>
      </c>
      <c r="CC1024" s="46">
        <f t="shared" si="307"/>
        <v>8.989052100150996E-2</v>
      </c>
      <c r="CD1024" s="46">
        <f t="shared" si="308"/>
        <v>8.2221406000829944E-2</v>
      </c>
      <c r="CE1024" s="44">
        <f t="shared" si="309"/>
        <v>8.2021042000640421E-2</v>
      </c>
      <c r="CF1024" s="46">
        <f t="shared" si="310"/>
        <v>8.2232967999511075E-2</v>
      </c>
      <c r="CG1024" s="46">
        <f t="shared" si="311"/>
        <v>0.25094859400086911</v>
      </c>
      <c r="CH1024" s="44">
        <f t="shared" si="312"/>
        <v>9.4124843999459529E-2</v>
      </c>
    </row>
    <row r="1025" spans="1:86" s="2" customFormat="1" x14ac:dyDescent="0.25">
      <c r="A1025" s="10" t="s">
        <v>52</v>
      </c>
      <c r="B1025" s="2">
        <v>27</v>
      </c>
      <c r="C1025" s="2">
        <v>268</v>
      </c>
      <c r="D1025" s="33">
        <v>1.27830192699912</v>
      </c>
      <c r="E1025" s="31">
        <v>1.3234267699990501</v>
      </c>
      <c r="F1025" s="33">
        <v>1.6045772389988899</v>
      </c>
      <c r="G1025" s="31">
        <v>1.68090348899932</v>
      </c>
      <c r="H1025" s="33">
        <v>2.1590555719994802</v>
      </c>
      <c r="I1025" s="31">
        <v>2.23923515599926</v>
      </c>
      <c r="J1025" s="33">
        <v>2.4589680720000602</v>
      </c>
      <c r="K1025" s="31">
        <v>2.54586354099956</v>
      </c>
      <c r="L1025" s="33">
        <v>2.91208249899864</v>
      </c>
      <c r="M1025" s="31">
        <v>2.94088468699919</v>
      </c>
      <c r="N1025" s="33">
        <v>3.0428727069993302</v>
      </c>
      <c r="O1025" s="31">
        <v>3.1165695299987402</v>
      </c>
      <c r="P1025" s="33">
        <v>3.5661431759999598</v>
      </c>
      <c r="Q1025" s="31">
        <v>3.6405622899983401</v>
      </c>
      <c r="R1025" s="33">
        <v>3.9734172379994499</v>
      </c>
      <c r="S1025" s="31">
        <v>4.02370432199859</v>
      </c>
      <c r="T1025" s="33">
        <v>4.1048443740000904</v>
      </c>
      <c r="U1025" s="31">
        <v>4.1777576549993602</v>
      </c>
      <c r="V1025" s="33">
        <v>4.4243434879990602</v>
      </c>
      <c r="W1025" s="31">
        <v>4.4568554149991497</v>
      </c>
      <c r="X1025" s="33">
        <v>4.54183822799859</v>
      </c>
      <c r="Y1025" s="31">
        <v>4.6082523939985496</v>
      </c>
      <c r="Z1025" s="33">
        <v>4.6864905189995598</v>
      </c>
      <c r="AA1025" s="31">
        <v>4.7575450499989502</v>
      </c>
      <c r="AB1025" s="33">
        <v>5.70884020599987</v>
      </c>
      <c r="AC1025" s="31">
        <v>5.7650049979983997</v>
      </c>
      <c r="AD1025" s="33">
        <v>6.1286292689983304</v>
      </c>
      <c r="AE1025" s="31">
        <v>6.1668018729997103</v>
      </c>
      <c r="AF1025" s="33">
        <v>6.2568313519986898</v>
      </c>
      <c r="AG1025" s="31">
        <v>6.3195797369989997</v>
      </c>
      <c r="AH1025" s="33">
        <v>6.4077160389988403</v>
      </c>
      <c r="AI1025" s="31">
        <v>6.4713617159995902</v>
      </c>
      <c r="AJ1025" s="33">
        <v>6.8662141119984801</v>
      </c>
      <c r="AK1025" s="31">
        <v>6.91995306999888</v>
      </c>
      <c r="AL1025" s="33">
        <v>7.3119394239984103</v>
      </c>
      <c r="AM1025" s="31">
        <v>7.3521352059997298</v>
      </c>
      <c r="AN1025" s="33">
        <v>7.44961546599915</v>
      </c>
      <c r="AO1025" s="31">
        <v>7.5089492679999204</v>
      </c>
      <c r="AP1025" s="33">
        <v>7.6011315079995203</v>
      </c>
      <c r="AQ1025" s="31">
        <v>7.6801478620000099</v>
      </c>
      <c r="AR1025" s="33">
        <v>8.0242365069989301</v>
      </c>
      <c r="AS1025" s="31">
        <v>8.0633411949984293</v>
      </c>
      <c r="AT1025" s="33">
        <v>8.1691523929985106</v>
      </c>
      <c r="AU1025" s="31">
        <v>8.2316955179994693</v>
      </c>
      <c r="AV1025" s="33">
        <v>8.3172961429991101</v>
      </c>
      <c r="AW1025" s="31">
        <v>8.3838718199985998</v>
      </c>
      <c r="AX1025" s="33">
        <v>8.4721723409984406</v>
      </c>
      <c r="AY1025" s="31">
        <v>8.5429307259982998</v>
      </c>
      <c r="AZ1025" s="33">
        <v>8.6398820799986407</v>
      </c>
      <c r="BA1025" s="31">
        <v>8.6943796839987009</v>
      </c>
      <c r="BB1025" s="33">
        <v>9.0576476009991893</v>
      </c>
      <c r="BC1025" s="31">
        <v>9.1216312469987297</v>
      </c>
      <c r="BD1025" s="33">
        <v>9.20731056999829</v>
      </c>
      <c r="BE1025" s="31">
        <v>9.2717999969990998</v>
      </c>
      <c r="BH1025" s="28">
        <f t="shared" si="286"/>
        <v>7.9934980699999798</v>
      </c>
      <c r="BI1025" s="44">
        <f t="shared" si="287"/>
        <v>0.28115046899983986</v>
      </c>
      <c r="BJ1025" s="44">
        <f t="shared" si="288"/>
        <v>0.47815208300016021</v>
      </c>
      <c r="BK1025" s="44">
        <f t="shared" si="289"/>
        <v>0.21973291600080014</v>
      </c>
      <c r="BL1025" s="44">
        <f t="shared" si="290"/>
        <v>0.36621895799908</v>
      </c>
      <c r="BM1025" s="44">
        <f t="shared" si="291"/>
        <v>0.10198802000014018</v>
      </c>
      <c r="BN1025" s="44">
        <f t="shared" si="292"/>
        <v>0.44957364600121963</v>
      </c>
      <c r="BO1025" s="44">
        <f t="shared" si="293"/>
        <v>0.33285494800110982</v>
      </c>
      <c r="BP1025" s="44">
        <f t="shared" si="294"/>
        <v>8.1140052001500429E-2</v>
      </c>
      <c r="BQ1025" s="44">
        <f t="shared" si="295"/>
        <v>0.24658583299969994</v>
      </c>
      <c r="BR1025" s="44">
        <f t="shared" si="296"/>
        <v>8.4982812999440327E-2</v>
      </c>
      <c r="BS1025" s="44">
        <f t="shared" si="297"/>
        <v>7.8238125001010239E-2</v>
      </c>
      <c r="BT1025" s="44">
        <f t="shared" si="298"/>
        <v>0.95129515600091974</v>
      </c>
      <c r="BU1025" s="44">
        <f t="shared" si="299"/>
        <v>0.36362427099993067</v>
      </c>
      <c r="BV1025" s="44">
        <f t="shared" si="300"/>
        <v>9.0029478998979506E-2</v>
      </c>
      <c r="BW1025" s="44">
        <f t="shared" si="301"/>
        <v>8.8136301999840683E-2</v>
      </c>
      <c r="BX1025" s="44">
        <f t="shared" si="302"/>
        <v>0.39485239599888988</v>
      </c>
      <c r="BY1025" s="44">
        <f t="shared" si="303"/>
        <v>0.3919863539995303</v>
      </c>
      <c r="BZ1025" s="44">
        <f t="shared" si="304"/>
        <v>9.7480259999420227E-2</v>
      </c>
      <c r="CA1025" s="44">
        <f t="shared" si="305"/>
        <v>9.2182239999599958E-2</v>
      </c>
      <c r="CB1025" s="44">
        <f t="shared" si="306"/>
        <v>0.34408864499892022</v>
      </c>
      <c r="CC1025" s="46">
        <f t="shared" si="307"/>
        <v>0.10581119800008132</v>
      </c>
      <c r="CD1025" s="46">
        <f t="shared" si="308"/>
        <v>8.5600624999640829E-2</v>
      </c>
      <c r="CE1025" s="44">
        <f t="shared" si="309"/>
        <v>8.830052099984087E-2</v>
      </c>
      <c r="CF1025" s="46">
        <f t="shared" si="310"/>
        <v>9.6951354000340828E-2</v>
      </c>
      <c r="CG1025" s="46">
        <f t="shared" si="311"/>
        <v>0.36326791700048844</v>
      </c>
      <c r="CH1025" s="44">
        <f t="shared" si="312"/>
        <v>8.567932299956027E-2</v>
      </c>
    </row>
    <row r="1026" spans="1:86" s="2" customFormat="1" x14ac:dyDescent="0.25">
      <c r="A1026" s="10" t="s">
        <v>52</v>
      </c>
      <c r="B1026" s="2">
        <v>27</v>
      </c>
      <c r="C1026" s="2">
        <v>269</v>
      </c>
      <c r="D1026" s="32">
        <v>1.6724045829996601</v>
      </c>
      <c r="E1026" s="30">
        <v>1.74237947799883</v>
      </c>
      <c r="F1026" s="32">
        <v>1.98746786399897</v>
      </c>
      <c r="G1026" s="30">
        <v>2.0682123949991298</v>
      </c>
      <c r="H1026" s="32">
        <v>2.5500145819987599</v>
      </c>
      <c r="I1026" s="30">
        <v>2.6139873949996399</v>
      </c>
      <c r="J1026" s="32">
        <v>2.8591666129996098</v>
      </c>
      <c r="K1026" s="30">
        <v>2.93042916499871</v>
      </c>
      <c r="L1026" s="32">
        <v>3.3219686439988401</v>
      </c>
      <c r="M1026" s="30">
        <v>3.3787763009986498</v>
      </c>
      <c r="N1026" s="32">
        <v>3.4575658839985399</v>
      </c>
      <c r="O1026" s="30">
        <v>3.5313317689997299</v>
      </c>
      <c r="P1026" s="32">
        <v>3.9542932799995398</v>
      </c>
      <c r="Q1026" s="30">
        <v>4.0077152069989097</v>
      </c>
      <c r="R1026" s="32">
        <v>4.33846124799856</v>
      </c>
      <c r="S1026" s="30">
        <v>4.4012164050000102</v>
      </c>
      <c r="T1026" s="32">
        <v>4.4901652589996903</v>
      </c>
      <c r="U1026" s="30">
        <v>4.5613443729998799</v>
      </c>
      <c r="V1026" s="32">
        <v>4.7755369249989599</v>
      </c>
      <c r="W1026" s="30">
        <v>4.8333697379985097</v>
      </c>
      <c r="X1026" s="32">
        <v>4.9151365609995903</v>
      </c>
      <c r="Y1026" s="30">
        <v>4.97657296699981</v>
      </c>
      <c r="Z1026" s="32">
        <v>5.08512077900013</v>
      </c>
      <c r="AA1026" s="30">
        <v>5.1617165600000501</v>
      </c>
      <c r="AB1026" s="32">
        <v>6.0876297369995802</v>
      </c>
      <c r="AC1026" s="30">
        <v>6.15992208099851</v>
      </c>
      <c r="AD1026" s="32">
        <v>6.5222118719993798</v>
      </c>
      <c r="AE1026" s="30">
        <v>6.5696053619994901</v>
      </c>
      <c r="AF1026" s="32">
        <v>6.6505181219999896</v>
      </c>
      <c r="AG1026" s="30">
        <v>6.7193479659999804</v>
      </c>
      <c r="AH1026" s="32">
        <v>6.7916495809986301</v>
      </c>
      <c r="AI1026" s="30">
        <v>6.8641005699992004</v>
      </c>
      <c r="AJ1026" s="32">
        <v>7.1935629660001696</v>
      </c>
      <c r="AK1026" s="30">
        <v>7.2787781219994896</v>
      </c>
      <c r="AL1026" s="32">
        <v>7.6702480699987001</v>
      </c>
      <c r="AM1026" s="30">
        <v>7.6984082259987101</v>
      </c>
      <c r="AN1026" s="32">
        <v>7.7968995279989004</v>
      </c>
      <c r="AO1026" s="30">
        <v>7.8686924449993896</v>
      </c>
      <c r="AP1026" s="32">
        <v>7.9572865589998401</v>
      </c>
      <c r="AQ1026" s="30">
        <v>8.0349874449984693</v>
      </c>
      <c r="AR1026" s="32">
        <v>8.3991195799990201</v>
      </c>
      <c r="AS1026" s="30">
        <v>8.4451389549994893</v>
      </c>
      <c r="AT1026" s="32">
        <v>8.5385605699993903</v>
      </c>
      <c r="AU1026" s="30">
        <v>8.60151676699933</v>
      </c>
      <c r="AV1026" s="32">
        <v>8.6924591110000602</v>
      </c>
      <c r="AW1026" s="30">
        <v>8.7554441109987202</v>
      </c>
      <c r="AX1026" s="32">
        <v>8.83672166299948</v>
      </c>
      <c r="AY1026" s="30">
        <v>8.9063466629995602</v>
      </c>
      <c r="AZ1026" s="32">
        <v>8.9961169239995797</v>
      </c>
      <c r="BA1026" s="30">
        <v>9.0824830689998599</v>
      </c>
      <c r="BB1026" s="32">
        <v>9.4437070799995109</v>
      </c>
      <c r="BC1026" s="30">
        <v>9.5045390589984802</v>
      </c>
      <c r="BD1026" s="32">
        <v>9.5962272879987704</v>
      </c>
      <c r="BE1026" s="30">
        <v>9.6557143709997</v>
      </c>
      <c r="BH1026" s="28">
        <f t="shared" si="286"/>
        <v>7.9833097880000397</v>
      </c>
      <c r="BI1026" s="44">
        <f t="shared" si="287"/>
        <v>0.24508838600014005</v>
      </c>
      <c r="BJ1026" s="44">
        <f t="shared" si="288"/>
        <v>0.48180218699963007</v>
      </c>
      <c r="BK1026" s="44">
        <f t="shared" si="289"/>
        <v>0.24517921799996989</v>
      </c>
      <c r="BL1026" s="44">
        <f t="shared" si="290"/>
        <v>0.39153947900013009</v>
      </c>
      <c r="BM1026" s="44">
        <f t="shared" si="291"/>
        <v>7.878958299989014E-2</v>
      </c>
      <c r="BN1026" s="44">
        <f t="shared" si="292"/>
        <v>0.42296151099980994</v>
      </c>
      <c r="BO1026" s="44">
        <f t="shared" si="293"/>
        <v>0.33074604099965033</v>
      </c>
      <c r="BP1026" s="44">
        <f t="shared" si="294"/>
        <v>8.8948853999680111E-2</v>
      </c>
      <c r="BQ1026" s="44">
        <f t="shared" si="295"/>
        <v>0.21419255199907994</v>
      </c>
      <c r="BR1026" s="44">
        <f t="shared" si="296"/>
        <v>8.1766823001080624E-2</v>
      </c>
      <c r="BS1026" s="44">
        <f t="shared" si="297"/>
        <v>0.10854781200032004</v>
      </c>
      <c r="BT1026" s="44">
        <f t="shared" si="298"/>
        <v>0.92591317699953013</v>
      </c>
      <c r="BU1026" s="44">
        <f t="shared" si="299"/>
        <v>0.36228979100086978</v>
      </c>
      <c r="BV1026" s="44">
        <f t="shared" si="300"/>
        <v>8.0912760000499517E-2</v>
      </c>
      <c r="BW1026" s="44">
        <f t="shared" si="301"/>
        <v>7.2301614998649733E-2</v>
      </c>
      <c r="BX1026" s="44">
        <f t="shared" si="302"/>
        <v>0.32946239600096927</v>
      </c>
      <c r="BY1026" s="44">
        <f t="shared" si="303"/>
        <v>0.39146994799921053</v>
      </c>
      <c r="BZ1026" s="44">
        <f t="shared" si="304"/>
        <v>9.8491302000190295E-2</v>
      </c>
      <c r="CA1026" s="44">
        <f t="shared" si="305"/>
        <v>8.8594114000450475E-2</v>
      </c>
      <c r="CB1026" s="44">
        <f t="shared" si="306"/>
        <v>0.36413213500055086</v>
      </c>
      <c r="CC1026" s="46">
        <f t="shared" si="307"/>
        <v>9.3421614999900982E-2</v>
      </c>
      <c r="CD1026" s="46">
        <f t="shared" si="308"/>
        <v>9.0942344000730202E-2</v>
      </c>
      <c r="CE1026" s="44">
        <f t="shared" si="309"/>
        <v>8.1277552000759812E-2</v>
      </c>
      <c r="CF1026" s="46">
        <f t="shared" si="310"/>
        <v>8.9770261000019502E-2</v>
      </c>
      <c r="CG1026" s="46">
        <f t="shared" si="311"/>
        <v>0.36122401099965096</v>
      </c>
      <c r="CH1026" s="44">
        <f t="shared" si="312"/>
        <v>9.1688229000290278E-2</v>
      </c>
    </row>
    <row r="1027" spans="1:86" s="2" customFormat="1" x14ac:dyDescent="0.25">
      <c r="A1027" s="10" t="s">
        <v>52</v>
      </c>
      <c r="B1027" s="2">
        <v>27</v>
      </c>
      <c r="C1027" s="2">
        <v>270</v>
      </c>
      <c r="D1027" s="33">
        <v>1.6480786970005199</v>
      </c>
      <c r="E1027" s="31">
        <v>1.69645374900028</v>
      </c>
      <c r="F1027" s="33">
        <v>1.94205880100162</v>
      </c>
      <c r="G1027" s="31">
        <v>2.0588772380015099</v>
      </c>
      <c r="H1027" s="33">
        <v>2.5086467170003699</v>
      </c>
      <c r="I1027" s="31">
        <v>2.5852902070000701</v>
      </c>
      <c r="J1027" s="33">
        <v>2.8609363530012999</v>
      </c>
      <c r="K1027" s="31">
        <v>2.9150113000014199</v>
      </c>
      <c r="L1027" s="33">
        <v>3.2560718730001099</v>
      </c>
      <c r="M1027" s="31">
        <v>3.3124757800014701</v>
      </c>
      <c r="N1027" s="33">
        <v>3.4026472380010002</v>
      </c>
      <c r="O1027" s="31">
        <v>3.4787313000015199</v>
      </c>
      <c r="P1027" s="33">
        <v>3.92541968600016</v>
      </c>
      <c r="Q1027" s="31">
        <v>4.0111545290001196</v>
      </c>
      <c r="R1027" s="33">
        <v>4.3538689560009498</v>
      </c>
      <c r="S1027" s="31">
        <v>4.4184474460016601</v>
      </c>
      <c r="T1027" s="33">
        <v>4.5297246330010204</v>
      </c>
      <c r="U1027" s="31">
        <v>4.6074804140007402</v>
      </c>
      <c r="V1027" s="33">
        <v>4.8548435390002798</v>
      </c>
      <c r="W1027" s="31">
        <v>4.8879004139998798</v>
      </c>
      <c r="X1027" s="33">
        <v>4.9726573410007404</v>
      </c>
      <c r="Y1027" s="31">
        <v>5.0271076540011501</v>
      </c>
      <c r="Z1027" s="33">
        <v>5.1268560910011702</v>
      </c>
      <c r="AA1027" s="31">
        <v>5.1941529660016297</v>
      </c>
      <c r="AB1027" s="33">
        <v>6.2248518200012697</v>
      </c>
      <c r="AC1027" s="31">
        <v>6.2759747890013298</v>
      </c>
      <c r="AD1027" s="33">
        <v>6.6074140070013501</v>
      </c>
      <c r="AE1027" s="31">
        <v>6.6546508300016196</v>
      </c>
      <c r="AF1027" s="33">
        <v>6.7430569759999299</v>
      </c>
      <c r="AG1027" s="31">
        <v>6.8109284340007399</v>
      </c>
      <c r="AH1027" s="33">
        <v>6.8853516640010604</v>
      </c>
      <c r="AI1027" s="31">
        <v>6.9571549450010899</v>
      </c>
      <c r="AJ1027" s="33">
        <v>7.3187816630015696</v>
      </c>
      <c r="AK1027" s="31">
        <v>7.3662475490000299</v>
      </c>
      <c r="AL1027" s="33">
        <v>7.6943238510011698</v>
      </c>
      <c r="AM1027" s="31">
        <v>7.7490930690000797</v>
      </c>
      <c r="AN1027" s="33">
        <v>7.8263887470002302</v>
      </c>
      <c r="AO1027" s="31">
        <v>7.90836530900014</v>
      </c>
      <c r="AP1027" s="33">
        <v>7.9900184340003699</v>
      </c>
      <c r="AQ1027" s="31">
        <v>8.0652740590012399</v>
      </c>
      <c r="AR1027" s="33">
        <v>8.4578737460014892</v>
      </c>
      <c r="AS1027" s="31">
        <v>8.4956259340015094</v>
      </c>
      <c r="AT1027" s="33">
        <v>8.5942969750012708</v>
      </c>
      <c r="AU1027" s="31">
        <v>8.6636730170011997</v>
      </c>
      <c r="AV1027" s="33">
        <v>8.7693908300007006</v>
      </c>
      <c r="AW1027" s="31">
        <v>8.8244811940003203</v>
      </c>
      <c r="AX1027" s="33">
        <v>8.9298851000003197</v>
      </c>
      <c r="AY1027" s="31">
        <v>9.0082932250006706</v>
      </c>
      <c r="AZ1027" s="33">
        <v>9.0933558810011093</v>
      </c>
      <c r="BA1027" s="31">
        <v>9.1834696840014605</v>
      </c>
      <c r="BB1027" s="33">
        <v>9.4876122880014009</v>
      </c>
      <c r="BC1027" s="31">
        <v>9.5504216100016492</v>
      </c>
      <c r="BD1027" s="33">
        <v>9.6390674440008297</v>
      </c>
      <c r="BE1027" s="31">
        <v>9.7077871830006099</v>
      </c>
      <c r="BH1027" s="28">
        <f t="shared" si="286"/>
        <v>8.0597084860000905</v>
      </c>
      <c r="BI1027" s="44">
        <f t="shared" si="287"/>
        <v>0.24560505200133997</v>
      </c>
      <c r="BJ1027" s="44">
        <f t="shared" si="288"/>
        <v>0.44976947899886</v>
      </c>
      <c r="BK1027" s="44">
        <f t="shared" si="289"/>
        <v>0.27564614600122983</v>
      </c>
      <c r="BL1027" s="44">
        <f t="shared" si="290"/>
        <v>0.34106057299868997</v>
      </c>
      <c r="BM1027" s="44">
        <f t="shared" si="291"/>
        <v>9.017145799953008E-2</v>
      </c>
      <c r="BN1027" s="44">
        <f t="shared" si="292"/>
        <v>0.44668838599864014</v>
      </c>
      <c r="BO1027" s="44">
        <f t="shared" si="293"/>
        <v>0.34271442700083021</v>
      </c>
      <c r="BP1027" s="44">
        <f t="shared" si="294"/>
        <v>0.11127718699936029</v>
      </c>
      <c r="BQ1027" s="44">
        <f t="shared" si="295"/>
        <v>0.24736312499953961</v>
      </c>
      <c r="BR1027" s="44">
        <f t="shared" si="296"/>
        <v>8.4756927000860571E-2</v>
      </c>
      <c r="BS1027" s="44">
        <f t="shared" si="297"/>
        <v>9.9748437000020118E-2</v>
      </c>
      <c r="BT1027" s="44">
        <f t="shared" si="298"/>
        <v>1.03069885399964</v>
      </c>
      <c r="BU1027" s="44">
        <f t="shared" si="299"/>
        <v>0.3314392180000203</v>
      </c>
      <c r="BV1027" s="44">
        <f t="shared" si="300"/>
        <v>8.8406145998310315E-2</v>
      </c>
      <c r="BW1027" s="44">
        <f t="shared" si="301"/>
        <v>7.4423230000320473E-2</v>
      </c>
      <c r="BX1027" s="44">
        <f t="shared" si="302"/>
        <v>0.36162671800047974</v>
      </c>
      <c r="BY1027" s="44">
        <f t="shared" si="303"/>
        <v>0.32807630200113991</v>
      </c>
      <c r="BZ1027" s="44">
        <f t="shared" si="304"/>
        <v>7.7295678000150581E-2</v>
      </c>
      <c r="CA1027" s="44">
        <f t="shared" si="305"/>
        <v>8.165312500022992E-2</v>
      </c>
      <c r="CB1027" s="44">
        <f t="shared" si="306"/>
        <v>0.39259968700024928</v>
      </c>
      <c r="CC1027" s="46">
        <f t="shared" si="307"/>
        <v>9.8671040999761317E-2</v>
      </c>
      <c r="CD1027" s="46">
        <f t="shared" si="308"/>
        <v>0.10571781299950089</v>
      </c>
      <c r="CE1027" s="44">
        <f t="shared" si="309"/>
        <v>0.10540390599999938</v>
      </c>
      <c r="CF1027" s="46">
        <f t="shared" si="310"/>
        <v>8.5062656000438608E-2</v>
      </c>
      <c r="CG1027" s="46">
        <f t="shared" si="311"/>
        <v>0.30414260399994042</v>
      </c>
      <c r="CH1027" s="44">
        <f t="shared" si="312"/>
        <v>8.8645833999180468E-2</v>
      </c>
    </row>
    <row r="1028" spans="1:86" s="2" customFormat="1" x14ac:dyDescent="0.25">
      <c r="A1028" s="10" t="s">
        <v>52</v>
      </c>
      <c r="B1028" s="2">
        <v>27</v>
      </c>
      <c r="C1028" s="2">
        <v>271</v>
      </c>
      <c r="D1028" s="32">
        <v>11.3465871309999</v>
      </c>
      <c r="E1028" s="30">
        <v>11.396059057999</v>
      </c>
      <c r="F1028" s="32">
        <v>11.554383797998501</v>
      </c>
      <c r="G1028" s="30">
        <v>11.6320386409988</v>
      </c>
      <c r="H1028" s="32">
        <v>12.0560917139991</v>
      </c>
      <c r="I1028" s="30">
        <v>12.1104087969997</v>
      </c>
      <c r="J1028" s="32">
        <v>12.262857911999101</v>
      </c>
      <c r="K1028" s="30">
        <v>12.342219995000001</v>
      </c>
      <c r="L1028" s="32">
        <v>12.644889213999701</v>
      </c>
      <c r="M1028" s="30">
        <v>12.698638537000001</v>
      </c>
      <c r="N1028" s="32">
        <v>12.788421452998501</v>
      </c>
      <c r="O1028" s="30">
        <v>12.8600533279986</v>
      </c>
      <c r="P1028" s="32">
        <v>13.222127702998399</v>
      </c>
      <c r="Q1028" s="30">
        <v>13.2937497869988</v>
      </c>
      <c r="R1028" s="32">
        <v>13.569419265999301</v>
      </c>
      <c r="S1028" s="30">
        <v>13.623816713999901</v>
      </c>
      <c r="T1028" s="32">
        <v>13.701005931999999</v>
      </c>
      <c r="U1028" s="30">
        <v>13.7810627029994</v>
      </c>
      <c r="V1028" s="32">
        <v>13.94179463</v>
      </c>
      <c r="W1028" s="30">
        <v>14.0066863489992</v>
      </c>
      <c r="X1028" s="32">
        <v>14.1015064009989</v>
      </c>
      <c r="Y1028" s="30">
        <v>14.157706296999001</v>
      </c>
      <c r="Z1028" s="32">
        <v>14.2541505669996</v>
      </c>
      <c r="AA1028" s="30">
        <v>14.322138849000099</v>
      </c>
      <c r="AB1028" s="32">
        <v>15.133170722998299</v>
      </c>
      <c r="AC1028" s="30">
        <v>15.1980772339993</v>
      </c>
      <c r="AD1028" s="32">
        <v>15.5022639519993</v>
      </c>
      <c r="AE1028" s="30">
        <v>15.5477031709997</v>
      </c>
      <c r="AF1028" s="32">
        <v>15.6301507749994</v>
      </c>
      <c r="AG1028" s="30">
        <v>15.6926526499992</v>
      </c>
      <c r="AH1028" s="32">
        <v>15.773762701999599</v>
      </c>
      <c r="AI1028" s="30">
        <v>15.8354324419997</v>
      </c>
      <c r="AJ1028" s="32">
        <v>16.1118457749998</v>
      </c>
      <c r="AK1028" s="30">
        <v>16.174143899999699</v>
      </c>
      <c r="AL1028" s="32">
        <v>16.4467206709996</v>
      </c>
      <c r="AM1028" s="30">
        <v>16.501007494</v>
      </c>
      <c r="AN1028" s="32">
        <v>16.581485722999702</v>
      </c>
      <c r="AO1028" s="30">
        <v>16.644801034999499</v>
      </c>
      <c r="AP1028" s="32">
        <v>16.7256565560001</v>
      </c>
      <c r="AQ1028" s="30">
        <v>16.790847284999401</v>
      </c>
      <c r="AR1028" s="32">
        <v>17.063522492999201</v>
      </c>
      <c r="AS1028" s="30">
        <v>17.097337857998301</v>
      </c>
      <c r="AT1028" s="32">
        <v>17.178346503998899</v>
      </c>
      <c r="AU1028" s="30">
        <v>17.231854888999798</v>
      </c>
      <c r="AV1028" s="32">
        <v>17.334645513999899</v>
      </c>
      <c r="AW1028" s="30">
        <v>17.3815813479996</v>
      </c>
      <c r="AX1028" s="32">
        <v>17.464746451998501</v>
      </c>
      <c r="AY1028" s="30">
        <v>17.527091711999599</v>
      </c>
      <c r="AZ1028" s="32">
        <v>17.608397440999301</v>
      </c>
      <c r="BA1028" s="30">
        <v>17.678699836998899</v>
      </c>
      <c r="BB1028" s="32">
        <v>18.008662440999601</v>
      </c>
      <c r="BC1028" s="30">
        <v>18.043509419998301</v>
      </c>
      <c r="BD1028" s="32">
        <v>18.132911919999898</v>
      </c>
      <c r="BE1028" s="30">
        <v>18.202814211999701</v>
      </c>
      <c r="BH1028" s="28">
        <f t="shared" si="286"/>
        <v>6.8562270809998012</v>
      </c>
      <c r="BI1028" s="44">
        <f t="shared" si="287"/>
        <v>0.15832473999950025</v>
      </c>
      <c r="BJ1028" s="44">
        <f t="shared" si="288"/>
        <v>0.42405307300029982</v>
      </c>
      <c r="BK1028" s="44">
        <f t="shared" si="289"/>
        <v>0.15244911499940095</v>
      </c>
      <c r="BL1028" s="44">
        <f t="shared" si="290"/>
        <v>0.30266921899970001</v>
      </c>
      <c r="BM1028" s="44">
        <f t="shared" si="291"/>
        <v>8.9782915998499746E-2</v>
      </c>
      <c r="BN1028" s="44">
        <f t="shared" si="292"/>
        <v>0.36207437499979989</v>
      </c>
      <c r="BO1028" s="44">
        <f t="shared" si="293"/>
        <v>0.27566947900050032</v>
      </c>
      <c r="BP1028" s="44">
        <f t="shared" si="294"/>
        <v>7.7189218000098592E-2</v>
      </c>
      <c r="BQ1028" s="44">
        <f t="shared" si="295"/>
        <v>0.1607319270006009</v>
      </c>
      <c r="BR1028" s="44">
        <f t="shared" si="296"/>
        <v>9.4820051999700894E-2</v>
      </c>
      <c r="BS1028" s="44">
        <f t="shared" si="297"/>
        <v>9.644427000059963E-2</v>
      </c>
      <c r="BT1028" s="44">
        <f t="shared" si="298"/>
        <v>0.81103187399819987</v>
      </c>
      <c r="BU1028" s="44">
        <f t="shared" si="299"/>
        <v>0.30418671800000041</v>
      </c>
      <c r="BV1028" s="44">
        <f t="shared" si="300"/>
        <v>8.2447603999700192E-2</v>
      </c>
      <c r="BW1028" s="44">
        <f t="shared" si="301"/>
        <v>8.1110052000399335E-2</v>
      </c>
      <c r="BX1028" s="44">
        <f t="shared" si="302"/>
        <v>0.27641333300010018</v>
      </c>
      <c r="BY1028" s="44">
        <f t="shared" si="303"/>
        <v>0.27257677099990119</v>
      </c>
      <c r="BZ1028" s="44">
        <f t="shared" si="304"/>
        <v>8.0478228999702139E-2</v>
      </c>
      <c r="CA1028" s="44">
        <f t="shared" si="305"/>
        <v>8.0855521000600561E-2</v>
      </c>
      <c r="CB1028" s="44">
        <f t="shared" si="306"/>
        <v>0.27267520799980005</v>
      </c>
      <c r="CC1028" s="46">
        <f t="shared" si="307"/>
        <v>8.1008646000597651E-2</v>
      </c>
      <c r="CD1028" s="46">
        <f t="shared" si="308"/>
        <v>0.10279062500010028</v>
      </c>
      <c r="CE1028" s="44">
        <f t="shared" si="309"/>
        <v>8.3165103998901202E-2</v>
      </c>
      <c r="CF1028" s="46">
        <f t="shared" si="310"/>
        <v>8.1305728999701898E-2</v>
      </c>
      <c r="CG1028" s="46">
        <f t="shared" si="311"/>
        <v>0.32996260400070199</v>
      </c>
      <c r="CH1028" s="44">
        <f t="shared" si="312"/>
        <v>8.9402500001597218E-2</v>
      </c>
    </row>
    <row r="1029" spans="1:86" s="2" customFormat="1" x14ac:dyDescent="0.25">
      <c r="A1029" s="10" t="s">
        <v>52</v>
      </c>
      <c r="B1029" s="2">
        <v>27</v>
      </c>
      <c r="C1029" s="2">
        <v>272</v>
      </c>
      <c r="D1029" s="33">
        <v>2.34819708299983</v>
      </c>
      <c r="E1029" s="31">
        <v>2.40403692600011</v>
      </c>
      <c r="F1029" s="33">
        <v>2.5637990619998101</v>
      </c>
      <c r="G1029" s="31">
        <v>2.6438168740005401</v>
      </c>
      <c r="H1029" s="33">
        <v>3.1226487490002901</v>
      </c>
      <c r="I1029" s="31">
        <v>3.1693313010000499</v>
      </c>
      <c r="J1029" s="33">
        <v>3.3455219780007601</v>
      </c>
      <c r="K1029" s="31">
        <v>3.4247717180005499</v>
      </c>
      <c r="L1029" s="33">
        <v>3.7274421860001801</v>
      </c>
      <c r="M1029" s="31">
        <v>3.7687642180007899</v>
      </c>
      <c r="N1029" s="33">
        <v>3.8646513010007699</v>
      </c>
      <c r="O1029" s="31">
        <v>3.9169813530006601</v>
      </c>
      <c r="P1029" s="33">
        <v>4.3120208840009502</v>
      </c>
      <c r="Q1029" s="31">
        <v>4.3550384360005401</v>
      </c>
      <c r="R1029" s="33">
        <v>4.6627460400013598</v>
      </c>
      <c r="S1029" s="31">
        <v>4.7014899460009403</v>
      </c>
      <c r="T1029" s="33">
        <v>4.8028549980008304</v>
      </c>
      <c r="U1029" s="31">
        <v>4.8681447380004101</v>
      </c>
      <c r="V1029" s="33">
        <v>5.0691589569996696</v>
      </c>
      <c r="W1029" s="31">
        <v>5.1320086960004101</v>
      </c>
      <c r="X1029" s="33">
        <v>5.2118813520009999</v>
      </c>
      <c r="Y1029" s="31">
        <v>5.2743420290007599</v>
      </c>
      <c r="Z1029" s="33">
        <v>5.3639270290004699</v>
      </c>
      <c r="AA1029" s="31">
        <v>5.4502762480005904</v>
      </c>
      <c r="AB1029" s="33">
        <v>6.1266089040000198</v>
      </c>
      <c r="AC1029" s="31">
        <v>6.2061659350001701</v>
      </c>
      <c r="AD1029" s="33">
        <v>6.5348161439997003</v>
      </c>
      <c r="AE1029" s="31">
        <v>6.5745878100005903</v>
      </c>
      <c r="AF1029" s="33">
        <v>6.6552264559995802</v>
      </c>
      <c r="AG1029" s="31">
        <v>6.7255931750005402</v>
      </c>
      <c r="AH1029" s="33">
        <v>6.8282473409999502</v>
      </c>
      <c r="AI1029" s="31">
        <v>6.8909063520004503</v>
      </c>
      <c r="AJ1029" s="33">
        <v>7.1975656750000701</v>
      </c>
      <c r="AK1029" s="31">
        <v>7.2431560389995804</v>
      </c>
      <c r="AL1029" s="33">
        <v>7.5472059870007797</v>
      </c>
      <c r="AM1029" s="31">
        <v>7.5784356740004997</v>
      </c>
      <c r="AN1029" s="33">
        <v>7.6745730700003998</v>
      </c>
      <c r="AO1029" s="31">
        <v>7.7439378100007099</v>
      </c>
      <c r="AP1029" s="33">
        <v>7.8583810390009603</v>
      </c>
      <c r="AQ1029" s="31">
        <v>7.9186820280010499</v>
      </c>
      <c r="AR1029" s="33">
        <v>8.1974334870010299</v>
      </c>
      <c r="AS1029" s="31">
        <v>8.2437957260008208</v>
      </c>
      <c r="AT1029" s="33">
        <v>8.3381422370002802</v>
      </c>
      <c r="AU1029" s="31">
        <v>8.4026318720007094</v>
      </c>
      <c r="AV1029" s="33">
        <v>8.48333562200059</v>
      </c>
      <c r="AW1029" s="31">
        <v>8.5360964030005508</v>
      </c>
      <c r="AX1029" s="33">
        <v>8.6267282259996101</v>
      </c>
      <c r="AY1029" s="31">
        <v>8.6987858299999008</v>
      </c>
      <c r="AZ1029" s="33">
        <v>8.7790743200002908</v>
      </c>
      <c r="BA1029" s="31">
        <v>8.84776004900049</v>
      </c>
      <c r="BB1029" s="33">
        <v>9.1244147880006494</v>
      </c>
      <c r="BC1029" s="31">
        <v>9.1843357260004197</v>
      </c>
      <c r="BD1029" s="33">
        <v>9.26834041300026</v>
      </c>
      <c r="BE1029" s="31">
        <v>9.3309476530011999</v>
      </c>
      <c r="BH1029" s="28">
        <f t="shared" si="286"/>
        <v>6.9827505700013699</v>
      </c>
      <c r="BI1029" s="44">
        <f t="shared" si="287"/>
        <v>0.15976213599970013</v>
      </c>
      <c r="BJ1029" s="44">
        <f t="shared" si="288"/>
        <v>0.47883187499975</v>
      </c>
      <c r="BK1029" s="44">
        <f t="shared" si="289"/>
        <v>0.17619067700071023</v>
      </c>
      <c r="BL1029" s="44">
        <f t="shared" si="290"/>
        <v>0.30267046799963016</v>
      </c>
      <c r="BM1029" s="44">
        <f t="shared" si="291"/>
        <v>9.5887082999980056E-2</v>
      </c>
      <c r="BN1029" s="44">
        <f t="shared" si="292"/>
        <v>0.3950395310002901</v>
      </c>
      <c r="BO1029" s="44">
        <f t="shared" si="293"/>
        <v>0.30770760400081976</v>
      </c>
      <c r="BP1029" s="44">
        <f t="shared" si="294"/>
        <v>0.1013650519998901</v>
      </c>
      <c r="BQ1029" s="44">
        <f t="shared" si="295"/>
        <v>0.20101421899925942</v>
      </c>
      <c r="BR1029" s="44">
        <f t="shared" si="296"/>
        <v>7.9872656000589792E-2</v>
      </c>
      <c r="BS1029" s="44">
        <f t="shared" si="297"/>
        <v>8.9584999999710035E-2</v>
      </c>
      <c r="BT1029" s="44">
        <f t="shared" si="298"/>
        <v>0.67633265599942938</v>
      </c>
      <c r="BU1029" s="44">
        <f t="shared" si="299"/>
        <v>0.32865020899953024</v>
      </c>
      <c r="BV1029" s="44">
        <f t="shared" si="300"/>
        <v>8.0638645998989844E-2</v>
      </c>
      <c r="BW1029" s="44">
        <f t="shared" si="301"/>
        <v>0.10265416599941002</v>
      </c>
      <c r="BX1029" s="44">
        <f t="shared" si="302"/>
        <v>0.30665932299961973</v>
      </c>
      <c r="BY1029" s="44">
        <f t="shared" si="303"/>
        <v>0.30404994800119933</v>
      </c>
      <c r="BZ1029" s="44">
        <f t="shared" si="304"/>
        <v>9.6137395999900122E-2</v>
      </c>
      <c r="CA1029" s="44">
        <f t="shared" si="305"/>
        <v>0.11444322900025039</v>
      </c>
      <c r="CB1029" s="44">
        <f t="shared" si="306"/>
        <v>0.27875145899998</v>
      </c>
      <c r="CC1029" s="46">
        <f t="shared" si="307"/>
        <v>9.4346510999459454E-2</v>
      </c>
      <c r="CD1029" s="46">
        <f t="shared" si="308"/>
        <v>8.0703749999880614E-2</v>
      </c>
      <c r="CE1029" s="44">
        <f t="shared" si="309"/>
        <v>9.0631822999059253E-2</v>
      </c>
      <c r="CF1029" s="46">
        <f t="shared" si="310"/>
        <v>8.0288490000389956E-2</v>
      </c>
      <c r="CG1029" s="46">
        <f t="shared" si="311"/>
        <v>0.27665473900015947</v>
      </c>
      <c r="CH1029" s="44">
        <f t="shared" si="312"/>
        <v>8.4004686999840317E-2</v>
      </c>
    </row>
    <row r="1030" spans="1:86" s="2" customFormat="1" x14ac:dyDescent="0.25">
      <c r="A1030" s="10" t="s">
        <v>52</v>
      </c>
      <c r="B1030" s="2">
        <v>27</v>
      </c>
      <c r="C1030" s="2">
        <v>273</v>
      </c>
      <c r="D1030" s="32">
        <v>2.8039801029990401</v>
      </c>
      <c r="E1030" s="30">
        <v>2.8589461449992002</v>
      </c>
      <c r="F1030" s="32">
        <v>3.0764725509998199</v>
      </c>
      <c r="G1030" s="30">
        <v>3.1610785409993598</v>
      </c>
      <c r="H1030" s="32">
        <v>3.5814583839983198</v>
      </c>
      <c r="I1030" s="30">
        <v>3.65411546799987</v>
      </c>
      <c r="J1030" s="32">
        <v>3.8402423949992199</v>
      </c>
      <c r="K1030" s="30">
        <v>3.9163661969996602</v>
      </c>
      <c r="L1030" s="32">
        <v>4.2210405719997599</v>
      </c>
      <c r="M1030" s="30">
        <v>4.2681088009994701</v>
      </c>
      <c r="N1030" s="32">
        <v>4.3414746339985797</v>
      </c>
      <c r="O1030" s="30">
        <v>4.4123596859990304</v>
      </c>
      <c r="P1030" s="32">
        <v>4.83011525899928</v>
      </c>
      <c r="Q1030" s="30">
        <v>4.8875103629998096</v>
      </c>
      <c r="R1030" s="32">
        <v>5.2144346339991898</v>
      </c>
      <c r="S1030" s="30">
        <v>5.2785907279994699</v>
      </c>
      <c r="T1030" s="32">
        <v>5.3637870819984501</v>
      </c>
      <c r="U1030" s="30">
        <v>5.45352275899858</v>
      </c>
      <c r="V1030" s="32">
        <v>5.6351616649990302</v>
      </c>
      <c r="W1030" s="30">
        <v>5.6991921859989798</v>
      </c>
      <c r="X1030" s="32">
        <v>5.7788108320000902</v>
      </c>
      <c r="Y1030" s="30">
        <v>5.8362705189992896</v>
      </c>
      <c r="Z1030" s="32">
        <v>5.9138831229993203</v>
      </c>
      <c r="AA1030" s="30">
        <v>5.9879319249994296</v>
      </c>
      <c r="AB1030" s="32">
        <v>6.8985383829985896</v>
      </c>
      <c r="AC1030" s="30">
        <v>6.9784552059991203</v>
      </c>
      <c r="AD1030" s="32">
        <v>7.2807076539993396</v>
      </c>
      <c r="AE1030" s="30">
        <v>7.34266015399953</v>
      </c>
      <c r="AF1030" s="32">
        <v>7.4104079659991804</v>
      </c>
      <c r="AG1030" s="30">
        <v>7.4804549450000097</v>
      </c>
      <c r="AH1030" s="32">
        <v>7.5529237479986397</v>
      </c>
      <c r="AI1030" s="30">
        <v>7.6249912999992304</v>
      </c>
      <c r="AJ1030" s="32">
        <v>7.9261638519983499</v>
      </c>
      <c r="AK1030" s="30">
        <v>7.99151947699829</v>
      </c>
      <c r="AL1030" s="32">
        <v>8.2936374969994997</v>
      </c>
      <c r="AM1030" s="30">
        <v>8.35118374699959</v>
      </c>
      <c r="AN1030" s="32">
        <v>8.4401726529995305</v>
      </c>
      <c r="AO1030" s="30">
        <v>8.5023058299993792</v>
      </c>
      <c r="AP1030" s="32">
        <v>8.5822296849983104</v>
      </c>
      <c r="AQ1030" s="30">
        <v>8.6511389029983494</v>
      </c>
      <c r="AR1030" s="32">
        <v>8.9588299970000609</v>
      </c>
      <c r="AS1030" s="30">
        <v>9.0118387469992705</v>
      </c>
      <c r="AT1030" s="32">
        <v>9.0939561429986497</v>
      </c>
      <c r="AU1030" s="30">
        <v>9.1559684859985193</v>
      </c>
      <c r="AV1030" s="32">
        <v>9.2366443199989501</v>
      </c>
      <c r="AW1030" s="30">
        <v>9.2987282260000903</v>
      </c>
      <c r="AX1030" s="32">
        <v>9.3718239549998508</v>
      </c>
      <c r="AY1030" s="30">
        <v>9.4323456219990405</v>
      </c>
      <c r="AZ1030" s="32">
        <v>9.51302947599833</v>
      </c>
      <c r="BA1030" s="30">
        <v>9.5863131739988603</v>
      </c>
      <c r="BB1030" s="32">
        <v>9.9123731740000895</v>
      </c>
      <c r="BC1030" s="30">
        <v>9.9603989549996097</v>
      </c>
      <c r="BD1030" s="32">
        <v>10.041910100999299</v>
      </c>
      <c r="BE1030" s="30">
        <v>10.111927704998299</v>
      </c>
      <c r="BH1030" s="28">
        <f t="shared" si="286"/>
        <v>7.3079476019992597</v>
      </c>
      <c r="BI1030" s="44">
        <f t="shared" si="287"/>
        <v>0.21752640600061968</v>
      </c>
      <c r="BJ1030" s="44">
        <f t="shared" si="288"/>
        <v>0.42037984299896003</v>
      </c>
      <c r="BK1030" s="44">
        <f t="shared" si="289"/>
        <v>0.18612692699934996</v>
      </c>
      <c r="BL1030" s="44">
        <f t="shared" si="290"/>
        <v>0.30467437500009975</v>
      </c>
      <c r="BM1030" s="44">
        <f t="shared" si="291"/>
        <v>7.3365832999109593E-2</v>
      </c>
      <c r="BN1030" s="44">
        <f t="shared" si="292"/>
        <v>0.41775557300024957</v>
      </c>
      <c r="BO1030" s="44">
        <f t="shared" si="293"/>
        <v>0.32692427099938026</v>
      </c>
      <c r="BP1030" s="44">
        <f t="shared" si="294"/>
        <v>8.5196353998980179E-2</v>
      </c>
      <c r="BQ1030" s="44">
        <f t="shared" si="295"/>
        <v>0.18163890600045018</v>
      </c>
      <c r="BR1030" s="44">
        <f t="shared" si="296"/>
        <v>7.9618646001110349E-2</v>
      </c>
      <c r="BS1030" s="44">
        <f t="shared" si="297"/>
        <v>7.7612604000030672E-2</v>
      </c>
      <c r="BT1030" s="44">
        <f t="shared" si="298"/>
        <v>0.91060645799915996</v>
      </c>
      <c r="BU1030" s="44">
        <f t="shared" si="299"/>
        <v>0.30225244800021933</v>
      </c>
      <c r="BV1030" s="44">
        <f t="shared" si="300"/>
        <v>6.7747811999650409E-2</v>
      </c>
      <c r="BW1030" s="44">
        <f t="shared" si="301"/>
        <v>7.2468802998630011E-2</v>
      </c>
      <c r="BX1030" s="44">
        <f t="shared" si="302"/>
        <v>0.30117255199911952</v>
      </c>
      <c r="BY1030" s="44">
        <f t="shared" si="303"/>
        <v>0.30211802000120969</v>
      </c>
      <c r="BZ1030" s="44">
        <f t="shared" si="304"/>
        <v>8.8988905999940471E-2</v>
      </c>
      <c r="CA1030" s="44">
        <f t="shared" si="305"/>
        <v>7.9923854998931176E-2</v>
      </c>
      <c r="CB1030" s="44">
        <f t="shared" si="306"/>
        <v>0.30769109400171146</v>
      </c>
      <c r="CC1030" s="46">
        <f t="shared" si="307"/>
        <v>8.2117395999379283E-2</v>
      </c>
      <c r="CD1030" s="46">
        <f t="shared" si="308"/>
        <v>8.0675834000430768E-2</v>
      </c>
      <c r="CE1030" s="44">
        <f t="shared" si="309"/>
        <v>7.3095728999760468E-2</v>
      </c>
      <c r="CF1030" s="46">
        <f t="shared" si="310"/>
        <v>8.0683853999289568E-2</v>
      </c>
      <c r="CG1030" s="46">
        <f t="shared" si="311"/>
        <v>0.32606000000122926</v>
      </c>
      <c r="CH1030" s="44">
        <f t="shared" si="312"/>
        <v>8.151114599968956E-2</v>
      </c>
    </row>
    <row r="1031" spans="1:86" s="2" customFormat="1" x14ac:dyDescent="0.25">
      <c r="A1031" s="10" t="s">
        <v>52</v>
      </c>
      <c r="B1031" s="2">
        <v>27</v>
      </c>
      <c r="C1031" s="2">
        <v>274</v>
      </c>
      <c r="D1031" s="33">
        <v>1.53678906200002</v>
      </c>
      <c r="E1031" s="31">
        <v>1.6061230199993499</v>
      </c>
      <c r="F1031" s="33">
        <v>1.85422609299894</v>
      </c>
      <c r="G1031" s="31">
        <v>1.9297140099988599</v>
      </c>
      <c r="H1031" s="33">
        <v>2.3228582279989398</v>
      </c>
      <c r="I1031" s="31">
        <v>2.3771605199999599</v>
      </c>
      <c r="J1031" s="33">
        <v>2.5529683849999798</v>
      </c>
      <c r="K1031" s="31">
        <v>2.6398959369998898</v>
      </c>
      <c r="L1031" s="33">
        <v>2.9728597389985199</v>
      </c>
      <c r="M1031" s="31">
        <v>3.0416967699984498</v>
      </c>
      <c r="N1031" s="33">
        <v>3.12985437399947</v>
      </c>
      <c r="O1031" s="31">
        <v>3.20065374899968</v>
      </c>
      <c r="P1031" s="33">
        <v>3.5921436970002101</v>
      </c>
      <c r="Q1031" s="31">
        <v>3.6315118219990801</v>
      </c>
      <c r="R1031" s="33">
        <v>3.9386219779989902</v>
      </c>
      <c r="S1031" s="31">
        <v>3.9905581759994599</v>
      </c>
      <c r="T1031" s="33">
        <v>4.0709081759996399</v>
      </c>
      <c r="U1031" s="31">
        <v>4.1514219259988696</v>
      </c>
      <c r="V1031" s="33">
        <v>4.3101344779988704</v>
      </c>
      <c r="W1031" s="31">
        <v>4.3731392169993297</v>
      </c>
      <c r="X1031" s="33">
        <v>4.4513427069996396</v>
      </c>
      <c r="Y1031" s="31">
        <v>4.5251010399988401</v>
      </c>
      <c r="Z1031" s="33">
        <v>4.6061477589992101</v>
      </c>
      <c r="AA1031" s="31">
        <v>4.7005017689989401</v>
      </c>
      <c r="AB1031" s="33">
        <v>5.7617056749986597</v>
      </c>
      <c r="AC1031" s="31">
        <v>5.8494545809989997</v>
      </c>
      <c r="AD1031" s="33">
        <v>6.1808355189987196</v>
      </c>
      <c r="AE1031" s="31">
        <v>6.2297335919993202</v>
      </c>
      <c r="AF1031" s="33">
        <v>6.3098624459998902</v>
      </c>
      <c r="AG1031" s="31">
        <v>6.3839082269987504</v>
      </c>
      <c r="AH1031" s="33">
        <v>6.4650137479984497</v>
      </c>
      <c r="AI1031" s="31">
        <v>6.5261978099988402</v>
      </c>
      <c r="AJ1031" s="33">
        <v>6.83074301799933</v>
      </c>
      <c r="AK1031" s="31">
        <v>6.8868413000000102</v>
      </c>
      <c r="AL1031" s="33">
        <v>7.1890413519995402</v>
      </c>
      <c r="AM1031" s="31">
        <v>7.2531566639990999</v>
      </c>
      <c r="AN1031" s="33">
        <v>7.3268168719987399</v>
      </c>
      <c r="AO1031" s="31">
        <v>7.39794181999968</v>
      </c>
      <c r="AP1031" s="33">
        <v>7.4833487469986704</v>
      </c>
      <c r="AQ1031" s="31">
        <v>7.5563070809985202</v>
      </c>
      <c r="AR1031" s="33">
        <v>7.8864195280002596</v>
      </c>
      <c r="AS1031" s="31">
        <v>7.9396246849992096</v>
      </c>
      <c r="AT1031" s="33">
        <v>8.0260281739992898</v>
      </c>
      <c r="AU1031" s="31">
        <v>8.0905681219992402</v>
      </c>
      <c r="AV1031" s="33">
        <v>8.1723779139992896</v>
      </c>
      <c r="AW1031" s="31">
        <v>8.2507788509992608</v>
      </c>
      <c r="AX1031" s="33">
        <v>8.3224995799991994</v>
      </c>
      <c r="AY1031" s="31">
        <v>8.3910505699986899</v>
      </c>
      <c r="AZ1031" s="33">
        <v>8.4674249969993909</v>
      </c>
      <c r="BA1031" s="31">
        <v>8.5427009859995398</v>
      </c>
      <c r="BB1031" s="33">
        <v>8.8494535909994703</v>
      </c>
      <c r="BC1031" s="31">
        <v>8.8895941109985799</v>
      </c>
      <c r="BD1031" s="33">
        <v>8.9673459859986906</v>
      </c>
      <c r="BE1031" s="31">
        <v>9.0481066629999898</v>
      </c>
      <c r="BH1031" s="28">
        <f t="shared" si="286"/>
        <v>7.5113176009999698</v>
      </c>
      <c r="BI1031" s="44">
        <f t="shared" si="287"/>
        <v>0.24810307299959011</v>
      </c>
      <c r="BJ1031" s="44">
        <f t="shared" si="288"/>
        <v>0.39314421800007993</v>
      </c>
      <c r="BK1031" s="44">
        <f t="shared" si="289"/>
        <v>0.17580786500001988</v>
      </c>
      <c r="BL1031" s="44">
        <f t="shared" si="290"/>
        <v>0.33296380199863007</v>
      </c>
      <c r="BM1031" s="44">
        <f t="shared" si="291"/>
        <v>8.8157604001020129E-2</v>
      </c>
      <c r="BN1031" s="44">
        <f t="shared" si="292"/>
        <v>0.39148994800053005</v>
      </c>
      <c r="BO1031" s="44">
        <f t="shared" si="293"/>
        <v>0.30711015599991009</v>
      </c>
      <c r="BP1031" s="44">
        <f t="shared" si="294"/>
        <v>8.035000000018E-2</v>
      </c>
      <c r="BQ1031" s="44">
        <f t="shared" si="295"/>
        <v>0.15871255200000078</v>
      </c>
      <c r="BR1031" s="44">
        <f t="shared" si="296"/>
        <v>7.8203490000309905E-2</v>
      </c>
      <c r="BS1031" s="44">
        <f t="shared" si="297"/>
        <v>8.1046719000370082E-2</v>
      </c>
      <c r="BT1031" s="44">
        <f t="shared" si="298"/>
        <v>1.0612039059997196</v>
      </c>
      <c r="BU1031" s="44">
        <f t="shared" si="299"/>
        <v>0.3313809379997199</v>
      </c>
      <c r="BV1031" s="44">
        <f t="shared" si="300"/>
        <v>8.0128854000570016E-2</v>
      </c>
      <c r="BW1031" s="44">
        <f t="shared" si="301"/>
        <v>8.1105520999699365E-2</v>
      </c>
      <c r="BX1031" s="44">
        <f t="shared" si="302"/>
        <v>0.30454520800048979</v>
      </c>
      <c r="BY1031" s="44">
        <f t="shared" si="303"/>
        <v>0.30220005199953004</v>
      </c>
      <c r="BZ1031" s="44">
        <f t="shared" si="304"/>
        <v>7.3660207999640015E-2</v>
      </c>
      <c r="CA1031" s="44">
        <f t="shared" si="305"/>
        <v>8.5406926998990329E-2</v>
      </c>
      <c r="CB1031" s="44">
        <f t="shared" si="306"/>
        <v>0.33011244700173936</v>
      </c>
      <c r="CC1031" s="46">
        <f t="shared" si="307"/>
        <v>8.6403489000080214E-2</v>
      </c>
      <c r="CD1031" s="46">
        <f t="shared" si="308"/>
        <v>8.1809792000049342E-2</v>
      </c>
      <c r="CE1031" s="44">
        <f t="shared" si="309"/>
        <v>7.1720728999938643E-2</v>
      </c>
      <c r="CF1031" s="46">
        <f t="shared" si="310"/>
        <v>7.6374427000700962E-2</v>
      </c>
      <c r="CG1031" s="46">
        <f t="shared" si="311"/>
        <v>0.30675260499993051</v>
      </c>
      <c r="CH1031" s="44">
        <f t="shared" si="312"/>
        <v>7.7751875000110715E-2</v>
      </c>
    </row>
    <row r="1032" spans="1:86" s="2" customFormat="1" x14ac:dyDescent="0.25">
      <c r="A1032" s="10" t="s">
        <v>52</v>
      </c>
      <c r="B1032" s="2">
        <v>27</v>
      </c>
      <c r="C1032" s="2">
        <v>275</v>
      </c>
      <c r="D1032" s="32">
        <v>0.95403239600091105</v>
      </c>
      <c r="E1032" s="30">
        <v>1.00819895799941</v>
      </c>
      <c r="F1032" s="32">
        <v>1.22743458300101</v>
      </c>
      <c r="G1032" s="30">
        <v>1.3206685410004799</v>
      </c>
      <c r="H1032" s="32">
        <v>1.73765442700096</v>
      </c>
      <c r="I1032" s="30">
        <v>1.8118415620010599</v>
      </c>
      <c r="J1032" s="32">
        <v>1.9962857810005501</v>
      </c>
      <c r="K1032" s="30">
        <v>2.0832281240000099</v>
      </c>
      <c r="L1032" s="32">
        <v>2.38910937400032</v>
      </c>
      <c r="M1032" s="30">
        <v>2.4418891139994199</v>
      </c>
      <c r="N1032" s="32">
        <v>2.508110312001</v>
      </c>
      <c r="O1032" s="30">
        <v>2.5860412490001101</v>
      </c>
      <c r="P1032" s="32">
        <v>2.9768938529996301</v>
      </c>
      <c r="Q1032" s="30">
        <v>3.0461606240005401</v>
      </c>
      <c r="R1032" s="32">
        <v>3.3525778109997102</v>
      </c>
      <c r="S1032" s="30">
        <v>3.4066173949995502</v>
      </c>
      <c r="T1032" s="32">
        <v>3.4864857280008401</v>
      </c>
      <c r="U1032" s="30">
        <v>3.5681287490006</v>
      </c>
      <c r="V1032" s="32">
        <v>3.7846390609993201</v>
      </c>
      <c r="W1032" s="30">
        <v>3.8385776030008798</v>
      </c>
      <c r="X1032" s="32">
        <v>3.9088409880005202</v>
      </c>
      <c r="Y1032" s="30">
        <v>3.9746403629997</v>
      </c>
      <c r="Z1032" s="32">
        <v>4.0379153630001303</v>
      </c>
      <c r="AA1032" s="30">
        <v>4.1022297380004602</v>
      </c>
      <c r="AB1032" s="32">
        <v>4.9604960920005396</v>
      </c>
      <c r="AC1032" s="30">
        <v>4.9989229149996302</v>
      </c>
      <c r="AD1032" s="32">
        <v>5.3290223420008198</v>
      </c>
      <c r="AE1032" s="30">
        <v>5.3665642689993502</v>
      </c>
      <c r="AF1032" s="32">
        <v>5.4446128109993799</v>
      </c>
      <c r="AG1032" s="30">
        <v>5.5027503630008097</v>
      </c>
      <c r="AH1032" s="32">
        <v>5.5754352059993799</v>
      </c>
      <c r="AI1032" s="30">
        <v>5.6434948940004599</v>
      </c>
      <c r="AJ1032" s="32">
        <v>5.9494639040003596</v>
      </c>
      <c r="AK1032" s="30">
        <v>6.0215673420006999</v>
      </c>
      <c r="AL1032" s="32">
        <v>6.3498649459997898</v>
      </c>
      <c r="AM1032" s="30">
        <v>6.4117286439995897</v>
      </c>
      <c r="AN1032" s="32">
        <v>6.5013345810002603</v>
      </c>
      <c r="AO1032" s="30">
        <v>6.5725721329999898</v>
      </c>
      <c r="AP1032" s="32">
        <v>6.6828014040002</v>
      </c>
      <c r="AQ1032" s="30">
        <v>6.7556210910006396</v>
      </c>
      <c r="AR1032" s="32">
        <v>7.0578003619993899</v>
      </c>
      <c r="AS1032" s="30">
        <v>7.1132839040001201</v>
      </c>
      <c r="AT1032" s="32">
        <v>7.2037303100005303</v>
      </c>
      <c r="AU1032" s="30">
        <v>7.2749007790007401</v>
      </c>
      <c r="AV1032" s="32">
        <v>7.3555623930005796</v>
      </c>
      <c r="AW1032" s="30">
        <v>7.4178451019997702</v>
      </c>
      <c r="AX1032" s="32">
        <v>7.5036631740003896</v>
      </c>
      <c r="AY1032" s="30">
        <v>7.5850916640010801</v>
      </c>
      <c r="AZ1032" s="32">
        <v>7.6562793720004203</v>
      </c>
      <c r="BA1032" s="30">
        <v>7.7454035909995502</v>
      </c>
      <c r="BB1032" s="32">
        <v>8.0179070280009892</v>
      </c>
      <c r="BC1032" s="30">
        <v>8.09067692400094</v>
      </c>
      <c r="BD1032" s="32">
        <v>8.1799937470004807</v>
      </c>
      <c r="BE1032" s="30">
        <v>8.24804077800035</v>
      </c>
      <c r="BH1032" s="28">
        <f t="shared" si="286"/>
        <v>7.294008381999439</v>
      </c>
      <c r="BI1032" s="44">
        <f t="shared" si="287"/>
        <v>0.2192356250016001</v>
      </c>
      <c r="BJ1032" s="44">
        <f t="shared" si="288"/>
        <v>0.41698588600048003</v>
      </c>
      <c r="BK1032" s="44">
        <f t="shared" si="289"/>
        <v>0.18444421899949015</v>
      </c>
      <c r="BL1032" s="44">
        <f t="shared" si="290"/>
        <v>0.30588125000031008</v>
      </c>
      <c r="BM1032" s="44">
        <f t="shared" si="291"/>
        <v>6.6221198001580106E-2</v>
      </c>
      <c r="BN1032" s="44">
        <f t="shared" si="292"/>
        <v>0.39085260399951993</v>
      </c>
      <c r="BO1032" s="44">
        <f t="shared" si="293"/>
        <v>0.30641718699917009</v>
      </c>
      <c r="BP1032" s="44">
        <f t="shared" si="294"/>
        <v>7.9868333001289926E-2</v>
      </c>
      <c r="BQ1032" s="44">
        <f t="shared" si="295"/>
        <v>0.21651031199872017</v>
      </c>
      <c r="BR1032" s="44">
        <f t="shared" si="296"/>
        <v>7.0263384999640355E-2</v>
      </c>
      <c r="BS1032" s="44">
        <f t="shared" si="297"/>
        <v>6.3275000000430293E-2</v>
      </c>
      <c r="BT1032" s="44">
        <f t="shared" si="298"/>
        <v>0.85826635400007945</v>
      </c>
      <c r="BU1032" s="44">
        <f t="shared" si="299"/>
        <v>0.33009942700118966</v>
      </c>
      <c r="BV1032" s="44">
        <f t="shared" si="300"/>
        <v>7.8048542000029641E-2</v>
      </c>
      <c r="BW1032" s="44">
        <f t="shared" si="301"/>
        <v>7.2684842998570254E-2</v>
      </c>
      <c r="BX1032" s="44">
        <f t="shared" si="302"/>
        <v>0.30596900999989973</v>
      </c>
      <c r="BY1032" s="44">
        <f t="shared" si="303"/>
        <v>0.32829760399908992</v>
      </c>
      <c r="BZ1032" s="44">
        <f t="shared" si="304"/>
        <v>8.9605937000670544E-2</v>
      </c>
      <c r="CA1032" s="44">
        <f t="shared" si="305"/>
        <v>0.11022927100021018</v>
      </c>
      <c r="CB1032" s="44">
        <f t="shared" si="306"/>
        <v>0.3021792709987503</v>
      </c>
      <c r="CC1032" s="46">
        <f t="shared" si="307"/>
        <v>9.0446406000410207E-2</v>
      </c>
      <c r="CD1032" s="46">
        <f t="shared" si="308"/>
        <v>8.066161399983951E-2</v>
      </c>
      <c r="CE1032" s="44">
        <f t="shared" si="309"/>
        <v>8.5818072000619416E-2</v>
      </c>
      <c r="CF1032" s="46">
        <f t="shared" si="310"/>
        <v>7.1187707999340155E-2</v>
      </c>
      <c r="CG1032" s="46">
        <f t="shared" si="311"/>
        <v>0.27250343700143898</v>
      </c>
      <c r="CH1032" s="44">
        <f t="shared" si="312"/>
        <v>8.931682299954069E-2</v>
      </c>
    </row>
    <row r="1033" spans="1:86" s="2" customFormat="1" x14ac:dyDescent="0.25">
      <c r="A1033" s="10" t="s">
        <v>52</v>
      </c>
      <c r="B1033" s="2">
        <v>27</v>
      </c>
      <c r="C1033" s="2">
        <v>276</v>
      </c>
      <c r="D1033" s="33">
        <v>23.539343272999702</v>
      </c>
      <c r="E1033" s="31">
        <v>23.603180460000601</v>
      </c>
      <c r="F1033" s="33">
        <v>23.802711710000899</v>
      </c>
      <c r="G1033" s="31">
        <v>23.8824526999997</v>
      </c>
      <c r="H1033" s="33">
        <v>24.3262441580009</v>
      </c>
      <c r="I1033" s="31">
        <v>24.398896554001102</v>
      </c>
      <c r="J1033" s="33">
        <v>24.579892804000298</v>
      </c>
      <c r="K1033" s="31">
        <v>24.654959939000001</v>
      </c>
      <c r="L1033" s="33">
        <v>24.985618063999901</v>
      </c>
      <c r="M1033" s="31">
        <v>25.037549210001</v>
      </c>
      <c r="N1033" s="33">
        <v>25.11888197</v>
      </c>
      <c r="O1033" s="31">
        <v>25.1807986370004</v>
      </c>
      <c r="P1033" s="33">
        <v>25.5758099909999</v>
      </c>
      <c r="Q1033" s="31">
        <v>25.621691970000001</v>
      </c>
      <c r="R1033" s="33">
        <v>25.925505147000798</v>
      </c>
      <c r="S1033" s="31">
        <v>25.966511241000202</v>
      </c>
      <c r="T1033" s="33">
        <v>26.045392437999901</v>
      </c>
      <c r="U1033" s="31">
        <v>26.117215980000701</v>
      </c>
      <c r="V1033" s="33">
        <v>26.335104834000902</v>
      </c>
      <c r="W1033" s="31">
        <v>26.362649574000798</v>
      </c>
      <c r="X1033" s="33">
        <v>26.462154574001001</v>
      </c>
      <c r="Y1033" s="31">
        <v>26.5141624380012</v>
      </c>
      <c r="Z1033" s="33">
        <v>26.6102525940004</v>
      </c>
      <c r="AA1033" s="31">
        <v>26.6765350420009</v>
      </c>
      <c r="AB1033" s="33">
        <v>27.563778323001301</v>
      </c>
      <c r="AC1033" s="31">
        <v>27.620171552000102</v>
      </c>
      <c r="AD1033" s="33">
        <v>27.947650875001202</v>
      </c>
      <c r="AE1033" s="31">
        <v>27.9783517610012</v>
      </c>
      <c r="AF1033" s="33">
        <v>28.0692092080007</v>
      </c>
      <c r="AG1033" s="31">
        <v>28.131024989999698</v>
      </c>
      <c r="AH1033" s="33">
        <v>28.203307073001199</v>
      </c>
      <c r="AI1033" s="31">
        <v>28.2743104580004</v>
      </c>
      <c r="AJ1033" s="33">
        <v>28.5789056150006</v>
      </c>
      <c r="AK1033" s="31">
        <v>28.633835927001201</v>
      </c>
      <c r="AL1033" s="33">
        <v>28.939156656000701</v>
      </c>
      <c r="AM1033" s="31">
        <v>28.994506603999898</v>
      </c>
      <c r="AN1033" s="33">
        <v>29.0837891560004</v>
      </c>
      <c r="AO1033" s="31">
        <v>29.1452811870003</v>
      </c>
      <c r="AP1033" s="33">
        <v>29.243168582999701</v>
      </c>
      <c r="AQ1033" s="31">
        <v>29.2956314479997</v>
      </c>
      <c r="AR1033" s="33">
        <v>29.574123791000599</v>
      </c>
      <c r="AS1033" s="31">
        <v>29.601718010000599</v>
      </c>
      <c r="AT1033" s="33">
        <v>29.6975383220014</v>
      </c>
      <c r="AU1033" s="31">
        <v>29.755885145001201</v>
      </c>
      <c r="AV1033" s="33">
        <v>29.828512697000399</v>
      </c>
      <c r="AW1033" s="31">
        <v>29.890667906000001</v>
      </c>
      <c r="AX1033" s="33">
        <v>29.9805339470003</v>
      </c>
      <c r="AY1033" s="31">
        <v>30.035633531000698</v>
      </c>
      <c r="AZ1033" s="33">
        <v>30.124447645000998</v>
      </c>
      <c r="BA1033" s="31">
        <v>30.184432072001002</v>
      </c>
      <c r="BB1033" s="33">
        <v>30.489572541000499</v>
      </c>
      <c r="BC1033" s="31">
        <v>30.545867228000098</v>
      </c>
      <c r="BD1033" s="33">
        <v>30.627057331999801</v>
      </c>
      <c r="BE1033" s="31">
        <v>30.697536812000099</v>
      </c>
      <c r="BH1033" s="28">
        <f t="shared" si="286"/>
        <v>7.158193539000397</v>
      </c>
      <c r="BI1033" s="44">
        <f t="shared" si="287"/>
        <v>0.19953125000029814</v>
      </c>
      <c r="BJ1033" s="44">
        <f t="shared" si="288"/>
        <v>0.44379145800120057</v>
      </c>
      <c r="BK1033" s="44">
        <f t="shared" si="289"/>
        <v>0.18099624999919683</v>
      </c>
      <c r="BL1033" s="44">
        <f t="shared" si="290"/>
        <v>0.33065812499989988</v>
      </c>
      <c r="BM1033" s="44">
        <f t="shared" si="291"/>
        <v>8.1332759999000359E-2</v>
      </c>
      <c r="BN1033" s="44">
        <f t="shared" si="292"/>
        <v>0.39501135399950016</v>
      </c>
      <c r="BO1033" s="44">
        <f t="shared" si="293"/>
        <v>0.30381317700079791</v>
      </c>
      <c r="BP1033" s="44">
        <f t="shared" si="294"/>
        <v>7.8881196999699199E-2</v>
      </c>
      <c r="BQ1033" s="44">
        <f t="shared" si="295"/>
        <v>0.21788885400020064</v>
      </c>
      <c r="BR1033" s="44">
        <f t="shared" si="296"/>
        <v>9.9505000000203125E-2</v>
      </c>
      <c r="BS1033" s="44">
        <f t="shared" si="297"/>
        <v>9.6090155999199567E-2</v>
      </c>
      <c r="BT1033" s="44">
        <f t="shared" si="298"/>
        <v>0.8872432810004014</v>
      </c>
      <c r="BU1033" s="44">
        <f t="shared" si="299"/>
        <v>0.32747932300109994</v>
      </c>
      <c r="BV1033" s="44">
        <f t="shared" si="300"/>
        <v>9.0857446999500269E-2</v>
      </c>
      <c r="BW1033" s="44">
        <f t="shared" si="301"/>
        <v>7.2282083001500297E-2</v>
      </c>
      <c r="BX1033" s="44">
        <f t="shared" si="302"/>
        <v>0.30459515700020035</v>
      </c>
      <c r="BY1033" s="44">
        <f t="shared" si="303"/>
        <v>0.3053207289995008</v>
      </c>
      <c r="BZ1033" s="44">
        <f t="shared" si="304"/>
        <v>8.928255200050117E-2</v>
      </c>
      <c r="CA1033" s="44">
        <f t="shared" si="305"/>
        <v>9.7887395999400439E-2</v>
      </c>
      <c r="CB1033" s="44">
        <f t="shared" si="306"/>
        <v>0.27849234300089876</v>
      </c>
      <c r="CC1033" s="46">
        <f t="shared" si="307"/>
        <v>9.5820312000800101E-2</v>
      </c>
      <c r="CD1033" s="46">
        <f t="shared" si="308"/>
        <v>7.2627551999197237E-2</v>
      </c>
      <c r="CE1033" s="44">
        <f t="shared" si="309"/>
        <v>8.9866041000298935E-2</v>
      </c>
      <c r="CF1033" s="46">
        <f t="shared" si="310"/>
        <v>8.8814114000300037E-2</v>
      </c>
      <c r="CG1033" s="46">
        <f t="shared" si="311"/>
        <v>0.30514046899949676</v>
      </c>
      <c r="CH1033" s="44">
        <f t="shared" si="312"/>
        <v>8.1190103999702501E-2</v>
      </c>
    </row>
    <row r="1034" spans="1:86" s="2" customFormat="1" x14ac:dyDescent="0.25">
      <c r="A1034" s="10" t="s">
        <v>52</v>
      </c>
      <c r="B1034" s="2">
        <v>27</v>
      </c>
      <c r="C1034" s="2">
        <v>277</v>
      </c>
      <c r="D1034" s="32">
        <v>1.3532289060003599</v>
      </c>
      <c r="E1034" s="30">
        <v>1.4142459890008401</v>
      </c>
      <c r="F1034" s="32">
        <v>1.60344791600073</v>
      </c>
      <c r="G1034" s="30">
        <v>1.6953921870008299</v>
      </c>
      <c r="H1034" s="32">
        <v>2.1536996340000698</v>
      </c>
      <c r="I1034" s="30">
        <v>2.2255075510001898</v>
      </c>
      <c r="J1034" s="32">
        <v>2.4746438530000798</v>
      </c>
      <c r="K1034" s="30">
        <v>2.5344905199999599</v>
      </c>
      <c r="L1034" s="32">
        <v>2.8400707279997701</v>
      </c>
      <c r="M1034" s="30">
        <v>2.88002182200034</v>
      </c>
      <c r="N1034" s="32">
        <v>2.97702557199954</v>
      </c>
      <c r="O1034" s="30">
        <v>3.0472868220003799</v>
      </c>
      <c r="P1034" s="32">
        <v>3.4697176030003898</v>
      </c>
      <c r="Q1034" s="30">
        <v>3.51576588399984</v>
      </c>
      <c r="R1034" s="32">
        <v>3.8202044259996901</v>
      </c>
      <c r="S1034" s="30">
        <v>3.8566094249999798</v>
      </c>
      <c r="T1034" s="32">
        <v>3.9239115609998398</v>
      </c>
      <c r="U1034" s="30">
        <v>4.0007526030003602</v>
      </c>
      <c r="V1034" s="32">
        <v>4.21908932100086</v>
      </c>
      <c r="W1034" s="30">
        <v>4.2598484360005298</v>
      </c>
      <c r="X1034" s="32">
        <v>4.3377126020004599</v>
      </c>
      <c r="Y1034" s="30">
        <v>4.4008069249994097</v>
      </c>
      <c r="Z1034" s="32">
        <v>4.4882910920004999</v>
      </c>
      <c r="AA1034" s="30">
        <v>4.5541066130008403</v>
      </c>
      <c r="AB1034" s="32">
        <v>5.5332151019992999</v>
      </c>
      <c r="AC1034" s="30">
        <v>5.5989178100007804</v>
      </c>
      <c r="AD1034" s="32">
        <v>5.9038879660001804</v>
      </c>
      <c r="AE1034" s="30">
        <v>5.9523262479997303</v>
      </c>
      <c r="AF1034" s="32">
        <v>6.0378905699999397</v>
      </c>
      <c r="AG1034" s="30">
        <v>6.0960674449997896</v>
      </c>
      <c r="AH1034" s="32">
        <v>6.1589148410002901</v>
      </c>
      <c r="AI1034" s="30">
        <v>6.2319904659998402</v>
      </c>
      <c r="AJ1034" s="32">
        <v>6.5579919240008104</v>
      </c>
      <c r="AK1034" s="30">
        <v>6.6317947370007397</v>
      </c>
      <c r="AL1034" s="32">
        <v>6.9331165080002304</v>
      </c>
      <c r="AM1034" s="30">
        <v>6.9820982780001897</v>
      </c>
      <c r="AN1034" s="32">
        <v>7.0869411429994198</v>
      </c>
      <c r="AO1034" s="30">
        <v>7.1413615080000401</v>
      </c>
      <c r="AP1034" s="32">
        <v>7.22040254900093</v>
      </c>
      <c r="AQ1034" s="30">
        <v>7.2386374449997604</v>
      </c>
      <c r="AR1034" s="32">
        <v>7.6291110910005902</v>
      </c>
      <c r="AS1034" s="30">
        <v>7.6681443720008202</v>
      </c>
      <c r="AT1034" s="32">
        <v>7.7574812990005704</v>
      </c>
      <c r="AU1034" s="30">
        <v>7.8132160910008599</v>
      </c>
      <c r="AV1034" s="32">
        <v>7.8939822890006299</v>
      </c>
      <c r="AW1034" s="30">
        <v>7.9532407259994198</v>
      </c>
      <c r="AX1034" s="32">
        <v>8.0296783300000207</v>
      </c>
      <c r="AY1034" s="30">
        <v>8.1000285909995</v>
      </c>
      <c r="AZ1034" s="32">
        <v>8.1704729659995792</v>
      </c>
      <c r="BA1034" s="30">
        <v>8.24224483999933</v>
      </c>
      <c r="BB1034" s="32">
        <v>8.5717339550010294</v>
      </c>
      <c r="BC1034" s="30">
        <v>8.6188714029995008</v>
      </c>
      <c r="BD1034" s="32">
        <v>8.6891599440004903</v>
      </c>
      <c r="BE1034" s="30">
        <v>8.7627598920007497</v>
      </c>
      <c r="BH1034" s="28">
        <f t="shared" si="286"/>
        <v>7.40953098600039</v>
      </c>
      <c r="BI1034" s="44">
        <f t="shared" si="287"/>
        <v>0.18920192699988991</v>
      </c>
      <c r="BJ1034" s="44">
        <f t="shared" si="288"/>
        <v>0.45830744699923986</v>
      </c>
      <c r="BK1034" s="44">
        <f t="shared" si="289"/>
        <v>0.24913630199989001</v>
      </c>
      <c r="BL1034" s="44">
        <f t="shared" si="290"/>
        <v>0.30558020799981023</v>
      </c>
      <c r="BM1034" s="44">
        <f t="shared" si="291"/>
        <v>9.7003749999200028E-2</v>
      </c>
      <c r="BN1034" s="44">
        <f t="shared" si="292"/>
        <v>0.42243078100000986</v>
      </c>
      <c r="BO1034" s="44">
        <f t="shared" si="293"/>
        <v>0.3044385419998501</v>
      </c>
      <c r="BP1034" s="44">
        <f t="shared" si="294"/>
        <v>6.7302135999860013E-2</v>
      </c>
      <c r="BQ1034" s="44">
        <f t="shared" si="295"/>
        <v>0.21833671800049981</v>
      </c>
      <c r="BR1034" s="44">
        <f t="shared" si="296"/>
        <v>7.7864165999930179E-2</v>
      </c>
      <c r="BS1034" s="44">
        <f t="shared" si="297"/>
        <v>8.7484167001090185E-2</v>
      </c>
      <c r="BT1034" s="44">
        <f t="shared" si="298"/>
        <v>0.97910848899845959</v>
      </c>
      <c r="BU1034" s="44">
        <f t="shared" si="299"/>
        <v>0.30497015599940003</v>
      </c>
      <c r="BV1034" s="44">
        <f t="shared" si="300"/>
        <v>8.5564322000209359E-2</v>
      </c>
      <c r="BW1034" s="44">
        <f t="shared" si="301"/>
        <v>6.2847396000500488E-2</v>
      </c>
      <c r="BX1034" s="44">
        <f t="shared" si="302"/>
        <v>0.32600145800097025</v>
      </c>
      <c r="BY1034" s="44">
        <f t="shared" si="303"/>
        <v>0.30132177099949065</v>
      </c>
      <c r="BZ1034" s="44">
        <f t="shared" si="304"/>
        <v>0.10484286499923012</v>
      </c>
      <c r="CA1034" s="44">
        <f t="shared" si="305"/>
        <v>7.9041041000889933E-2</v>
      </c>
      <c r="CB1034" s="44">
        <f t="shared" si="306"/>
        <v>0.39047364600082979</v>
      </c>
      <c r="CC1034" s="46">
        <f t="shared" si="307"/>
        <v>8.9336926999750155E-2</v>
      </c>
      <c r="CD1034" s="46">
        <f t="shared" si="308"/>
        <v>8.0766197999770029E-2</v>
      </c>
      <c r="CE1034" s="44">
        <f t="shared" si="309"/>
        <v>7.6437604000600956E-2</v>
      </c>
      <c r="CF1034" s="46">
        <f t="shared" si="310"/>
        <v>7.0444375000079162E-2</v>
      </c>
      <c r="CG1034" s="46">
        <f t="shared" si="311"/>
        <v>0.32948911500169942</v>
      </c>
      <c r="CH1034" s="44">
        <f t="shared" si="312"/>
        <v>7.0288541000989468E-2</v>
      </c>
    </row>
    <row r="1035" spans="1:86" s="2" customFormat="1" x14ac:dyDescent="0.25">
      <c r="A1035" s="10" t="s">
        <v>52</v>
      </c>
      <c r="B1035" s="2">
        <v>27</v>
      </c>
      <c r="C1035" s="2">
        <v>278</v>
      </c>
      <c r="D1035" s="33">
        <v>0.87356026000088605</v>
      </c>
      <c r="E1035" s="31">
        <v>0.94119151000086199</v>
      </c>
      <c r="F1035" s="33">
        <v>1.14082604100076</v>
      </c>
      <c r="G1035" s="31">
        <v>1.23053859300125</v>
      </c>
      <c r="H1035" s="33">
        <v>1.6744438010009599</v>
      </c>
      <c r="I1035" s="31">
        <v>1.7300971870008599</v>
      </c>
      <c r="J1035" s="33">
        <v>1.8892545300004699</v>
      </c>
      <c r="K1035" s="31">
        <v>1.97842291600136</v>
      </c>
      <c r="L1035" s="33">
        <v>2.3681344780015898</v>
      </c>
      <c r="M1035" s="31">
        <v>2.42329192600118</v>
      </c>
      <c r="N1035" s="33">
        <v>2.4983464050001198</v>
      </c>
      <c r="O1035" s="31">
        <v>2.58506442600082</v>
      </c>
      <c r="P1035" s="33">
        <v>2.9755975510015502</v>
      </c>
      <c r="Q1035" s="31">
        <v>3.0382758320010899</v>
      </c>
      <c r="R1035" s="33">
        <v>3.4020106240004599</v>
      </c>
      <c r="S1035" s="31">
        <v>3.4574367170007401</v>
      </c>
      <c r="T1035" s="33">
        <v>3.5381472380013199</v>
      </c>
      <c r="U1035" s="31">
        <v>3.61738051900101</v>
      </c>
      <c r="V1035" s="33">
        <v>3.8028983320000398</v>
      </c>
      <c r="W1035" s="31">
        <v>3.85604499800138</v>
      </c>
      <c r="X1035" s="33">
        <v>3.94181984200076</v>
      </c>
      <c r="Y1035" s="31">
        <v>4.0076297900013698</v>
      </c>
      <c r="Z1035" s="33">
        <v>4.0982220300011196</v>
      </c>
      <c r="AA1035" s="31">
        <v>4.1676433840002503</v>
      </c>
      <c r="AB1035" s="33">
        <v>5.0805940080008396</v>
      </c>
      <c r="AC1035" s="31">
        <v>5.1348985399999902</v>
      </c>
      <c r="AD1035" s="33">
        <v>5.4608240600009497</v>
      </c>
      <c r="AE1035" s="31">
        <v>5.5266789560009704</v>
      </c>
      <c r="AF1035" s="33">
        <v>5.6150139040000697</v>
      </c>
      <c r="AG1035" s="31">
        <v>5.6769988520009003</v>
      </c>
      <c r="AH1035" s="33">
        <v>5.7471926540001697</v>
      </c>
      <c r="AI1035" s="31">
        <v>5.8188987480007199</v>
      </c>
      <c r="AJ1035" s="33">
        <v>6.1496410390009197</v>
      </c>
      <c r="AK1035" s="31">
        <v>6.2047082790013501</v>
      </c>
      <c r="AL1035" s="33">
        <v>6.5350070290005497</v>
      </c>
      <c r="AM1035" s="31">
        <v>6.5799240080013899</v>
      </c>
      <c r="AN1035" s="33">
        <v>6.6574937470013502</v>
      </c>
      <c r="AO1035" s="31">
        <v>6.7219499450002296</v>
      </c>
      <c r="AP1035" s="33">
        <v>6.7944058310004003</v>
      </c>
      <c r="AQ1035" s="31">
        <v>6.8659083310012603</v>
      </c>
      <c r="AR1035" s="33">
        <v>7.1949780180002501</v>
      </c>
      <c r="AS1035" s="31">
        <v>7.24344281000048</v>
      </c>
      <c r="AT1035" s="33">
        <v>7.3166139550012304</v>
      </c>
      <c r="AU1035" s="31">
        <v>7.3861147890002004</v>
      </c>
      <c r="AV1035" s="33">
        <v>7.4680348410001898</v>
      </c>
      <c r="AW1035" s="31">
        <v>7.5294211430009401</v>
      </c>
      <c r="AX1035" s="33">
        <v>7.6042335390011404</v>
      </c>
      <c r="AY1035" s="31">
        <v>7.6654804139998296</v>
      </c>
      <c r="AZ1035" s="33">
        <v>7.75106208000033</v>
      </c>
      <c r="BA1035" s="31">
        <v>7.8256372360010502</v>
      </c>
      <c r="BB1035" s="33">
        <v>8.1559312469998897</v>
      </c>
      <c r="BC1035" s="31">
        <v>8.2014382779998396</v>
      </c>
      <c r="BD1035" s="33">
        <v>8.2669159860015498</v>
      </c>
      <c r="BE1035" s="31">
        <v>8.3354244760012008</v>
      </c>
      <c r="BH1035" s="28">
        <f t="shared" si="286"/>
        <v>7.4618642160003148</v>
      </c>
      <c r="BI1035" s="44">
        <f t="shared" si="287"/>
        <v>0.19963453099989803</v>
      </c>
      <c r="BJ1035" s="44">
        <f t="shared" si="288"/>
        <v>0.44390520799970989</v>
      </c>
      <c r="BK1035" s="44">
        <f t="shared" si="289"/>
        <v>0.15915734299961004</v>
      </c>
      <c r="BL1035" s="44">
        <f t="shared" si="290"/>
        <v>0.38971156200022983</v>
      </c>
      <c r="BM1035" s="44">
        <f t="shared" si="291"/>
        <v>7.50544789989398E-2</v>
      </c>
      <c r="BN1035" s="44">
        <f t="shared" si="292"/>
        <v>0.39053312500073023</v>
      </c>
      <c r="BO1035" s="44">
        <f t="shared" si="293"/>
        <v>0.36373479199937009</v>
      </c>
      <c r="BP1035" s="44">
        <f t="shared" si="294"/>
        <v>8.0710521000579849E-2</v>
      </c>
      <c r="BQ1035" s="44">
        <f t="shared" si="295"/>
        <v>0.18551781299902981</v>
      </c>
      <c r="BR1035" s="44">
        <f t="shared" si="296"/>
        <v>8.5774843999379957E-2</v>
      </c>
      <c r="BS1035" s="44">
        <f t="shared" si="297"/>
        <v>9.0592239999749857E-2</v>
      </c>
      <c r="BT1035" s="44">
        <f t="shared" si="298"/>
        <v>0.91295062400058935</v>
      </c>
      <c r="BU1035" s="44">
        <f t="shared" si="299"/>
        <v>0.32592552000095942</v>
      </c>
      <c r="BV1035" s="44">
        <f t="shared" si="300"/>
        <v>8.8334947999099356E-2</v>
      </c>
      <c r="BW1035" s="44">
        <f t="shared" si="301"/>
        <v>7.019380199926939E-2</v>
      </c>
      <c r="BX1035" s="44">
        <f t="shared" si="302"/>
        <v>0.33074229100019981</v>
      </c>
      <c r="BY1035" s="44">
        <f t="shared" si="303"/>
        <v>0.33029874999919961</v>
      </c>
      <c r="BZ1035" s="44">
        <f t="shared" si="304"/>
        <v>7.7569738999960336E-2</v>
      </c>
      <c r="CA1035" s="44">
        <f t="shared" si="305"/>
        <v>7.2455886000170722E-2</v>
      </c>
      <c r="CB1035" s="44">
        <f t="shared" si="306"/>
        <v>0.32906968699898975</v>
      </c>
      <c r="CC1035" s="46">
        <f t="shared" si="307"/>
        <v>7.3171145000750393E-2</v>
      </c>
      <c r="CD1035" s="46">
        <f t="shared" si="308"/>
        <v>8.1920051999989418E-2</v>
      </c>
      <c r="CE1035" s="44">
        <f t="shared" si="309"/>
        <v>7.4812396000200287E-2</v>
      </c>
      <c r="CF1035" s="46">
        <f t="shared" si="310"/>
        <v>8.5581666000500434E-2</v>
      </c>
      <c r="CG1035" s="46">
        <f t="shared" si="311"/>
        <v>0.33029401099883948</v>
      </c>
      <c r="CH1035" s="44">
        <f t="shared" si="312"/>
        <v>6.5477708001710155E-2</v>
      </c>
    </row>
    <row r="1036" spans="1:86" x14ac:dyDescent="0.25">
      <c r="A1036" s="10" t="s">
        <v>52</v>
      </c>
      <c r="B1036" s="2">
        <v>27</v>
      </c>
      <c r="C1036" s="2">
        <v>279</v>
      </c>
      <c r="D1036" s="32">
        <v>1.36727275999874</v>
      </c>
      <c r="E1036" s="30">
        <v>1.44041718699918</v>
      </c>
      <c r="F1036" s="32">
        <v>1.6244216659997599</v>
      </c>
      <c r="G1036" s="30">
        <v>1.7260047389991</v>
      </c>
      <c r="H1036" s="32">
        <v>2.1494072389996202</v>
      </c>
      <c r="I1036" s="30">
        <v>2.2206881769998201</v>
      </c>
      <c r="J1036" s="32">
        <v>2.43835036400014</v>
      </c>
      <c r="K1036" s="30">
        <v>2.5166997389987902</v>
      </c>
      <c r="L1036" s="32">
        <v>2.8497019779988402</v>
      </c>
      <c r="M1036" s="30">
        <v>2.8859169779989302</v>
      </c>
      <c r="N1036" s="32">
        <v>2.97312749899901</v>
      </c>
      <c r="O1036" s="30">
        <v>3.0501518219989499</v>
      </c>
      <c r="P1036" s="32">
        <v>3.4743930719996499</v>
      </c>
      <c r="Q1036" s="30">
        <v>3.52531249899948</v>
      </c>
      <c r="R1036" s="32">
        <v>3.8313063009991302</v>
      </c>
      <c r="S1036" s="30">
        <v>3.9000120820000999</v>
      </c>
      <c r="T1036" s="32">
        <v>3.9520569779997401</v>
      </c>
      <c r="U1036" s="30">
        <v>4.0366834879987401</v>
      </c>
      <c r="V1036" s="32">
        <v>4.2543181239998296</v>
      </c>
      <c r="W1036" s="30">
        <v>4.3026475509996001</v>
      </c>
      <c r="X1036" s="32">
        <v>4.3907185919997502</v>
      </c>
      <c r="Y1036" s="30">
        <v>4.45427437399848</v>
      </c>
      <c r="Z1036" s="32">
        <v>4.55156973799967</v>
      </c>
      <c r="AA1036" s="30">
        <v>4.6110989569988297</v>
      </c>
      <c r="AB1036" s="32">
        <v>5.5036002589986301</v>
      </c>
      <c r="AC1036" s="30">
        <v>5.5793972899991697</v>
      </c>
      <c r="AD1036" s="32">
        <v>5.9090688519991001</v>
      </c>
      <c r="AE1036" s="30">
        <v>5.9393732789994802</v>
      </c>
      <c r="AF1036" s="32">
        <v>6.0213986959988599</v>
      </c>
      <c r="AG1036" s="30">
        <v>6.0837515089988301</v>
      </c>
      <c r="AH1036" s="32">
        <v>6.1619953629997299</v>
      </c>
      <c r="AI1036" s="30">
        <v>6.2354755709984602</v>
      </c>
      <c r="AJ1036" s="32">
        <v>6.5634465079983704</v>
      </c>
      <c r="AK1036" s="30">
        <v>6.62684619599895</v>
      </c>
      <c r="AL1036" s="32">
        <v>6.9275552579983897</v>
      </c>
      <c r="AM1036" s="30">
        <v>6.9768417169998402</v>
      </c>
      <c r="AN1036" s="32">
        <v>7.06776202899891</v>
      </c>
      <c r="AO1036" s="30">
        <v>7.1376934349991599</v>
      </c>
      <c r="AP1036" s="32">
        <v>7.2174053620001297</v>
      </c>
      <c r="AQ1036" s="30">
        <v>7.28942333099985</v>
      </c>
      <c r="AR1036" s="32">
        <v>7.5931261949990496</v>
      </c>
      <c r="AS1036" s="30">
        <v>7.6402065080001096</v>
      </c>
      <c r="AT1036" s="32">
        <v>7.7270772889987702</v>
      </c>
      <c r="AU1036" s="30">
        <v>7.7976713519983596</v>
      </c>
      <c r="AV1036" s="32">
        <v>7.8733836949995704</v>
      </c>
      <c r="AW1036" s="30">
        <v>7.94266958099979</v>
      </c>
      <c r="AX1036" s="32">
        <v>8.0168311429988499</v>
      </c>
      <c r="AY1036" s="30">
        <v>8.0930982259997108</v>
      </c>
      <c r="AZ1036" s="32">
        <v>8.1753396329986501</v>
      </c>
      <c r="BA1036" s="30">
        <v>8.2457077059989299</v>
      </c>
      <c r="BB1036" s="32">
        <v>8.5560067159985902</v>
      </c>
      <c r="BC1036" s="30">
        <v>8.6075152049997996</v>
      </c>
      <c r="BD1036" s="32">
        <v>8.6757481219992698</v>
      </c>
      <c r="BE1036" s="30">
        <v>8.7566517679988394</v>
      </c>
      <c r="BH1036" s="28">
        <f t="shared" si="286"/>
        <v>7.3893790080000992</v>
      </c>
      <c r="BI1036" s="44">
        <f>F1036-E1036</f>
        <v>0.18400447900057992</v>
      </c>
      <c r="BJ1036" s="44">
        <f>H1036-G1036</f>
        <v>0.42340250000052015</v>
      </c>
      <c r="BK1036" s="44">
        <f>J1036-I1036</f>
        <v>0.21766218700031992</v>
      </c>
      <c r="BL1036" s="44">
        <f>L1036-K1036</f>
        <v>0.33300223900004999</v>
      </c>
      <c r="BM1036" s="44">
        <f>N1036-M1036</f>
        <v>8.7210521000079755E-2</v>
      </c>
      <c r="BN1036" s="44">
        <f>P1036-O1036</f>
        <v>0.42424125000070001</v>
      </c>
      <c r="BO1036" s="44">
        <f>R1036-Q1036</f>
        <v>0.30599380199965021</v>
      </c>
      <c r="BP1036" s="44">
        <f>T1036-S1036</f>
        <v>5.2044895999640239E-2</v>
      </c>
      <c r="BQ1036" s="44">
        <f>V1036-U1036</f>
        <v>0.21763463600108945</v>
      </c>
      <c r="BR1036" s="44">
        <f>X1036-W1036</f>
        <v>8.8071041000150174E-2</v>
      </c>
      <c r="BS1036" s="44">
        <f>Z1036-Y1036</f>
        <v>9.7295364001189988E-2</v>
      </c>
      <c r="BT1036" s="44">
        <f>AB1036-AA1036</f>
        <v>0.89250130199980049</v>
      </c>
      <c r="BU1036" s="44">
        <f>AD1036-AC1036</f>
        <v>0.32967156199993042</v>
      </c>
      <c r="BV1036" s="44">
        <f>AF1036-AE1036</f>
        <v>8.2025416999379708E-2</v>
      </c>
      <c r="BW1036" s="44">
        <f>AH1036-AG1036</f>
        <v>7.8243854000899837E-2</v>
      </c>
      <c r="BX1036" s="44">
        <f>AJ1036-AI1036</f>
        <v>0.3279709369999102</v>
      </c>
      <c r="BY1036" s="44">
        <f>AL1036-AK1036</f>
        <v>0.3007090619994397</v>
      </c>
      <c r="BZ1036" s="44">
        <f>AN1036-AM1036</f>
        <v>9.0920311999069803E-2</v>
      </c>
      <c r="CA1036" s="44">
        <f>AP1036-AO1036</f>
        <v>7.9711927000969851E-2</v>
      </c>
      <c r="CB1036" s="44">
        <f>AR1036-AQ1036</f>
        <v>0.30370286399919966</v>
      </c>
      <c r="CC1036" s="46">
        <f>AT1036-AS1036</f>
        <v>8.6870780998660635E-2</v>
      </c>
      <c r="CD1036" s="46">
        <f>AV1036-AU1036</f>
        <v>7.5712343001210769E-2</v>
      </c>
      <c r="CE1036" s="44">
        <f>AX1036-AW1036</f>
        <v>7.4161561999059877E-2</v>
      </c>
      <c r="CF1036" s="46">
        <f>AZ1036-AY1036</f>
        <v>8.2241406998939226E-2</v>
      </c>
      <c r="CG1036" s="46">
        <f>BB1036-BA1036</f>
        <v>0.31029900999966031</v>
      </c>
      <c r="CH1036" s="44">
        <f>BD1036-BC1036</f>
        <v>6.8232916999470206E-2</v>
      </c>
    </row>
  </sheetData>
  <mergeCells count="1">
    <mergeCell ref="D1:F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02"/>
  <sheetViews>
    <sheetView topLeftCell="A887" workbookViewId="0">
      <selection activeCell="J572" sqref="J572"/>
    </sheetView>
  </sheetViews>
  <sheetFormatPr defaultColWidth="11.42578125" defaultRowHeight="15" x14ac:dyDescent="0.25"/>
  <cols>
    <col min="31" max="54" width="10.85546875" style="3"/>
  </cols>
  <sheetData>
    <row r="1" spans="1:30" x14ac:dyDescent="0.25">
      <c r="A1" t="s">
        <v>199</v>
      </c>
      <c r="B1" t="s">
        <v>200</v>
      </c>
      <c r="C1" t="s">
        <v>201</v>
      </c>
      <c r="D1" s="39" t="s">
        <v>202</v>
      </c>
      <c r="E1" s="39"/>
      <c r="F1" s="39"/>
      <c r="G1" s="39"/>
      <c r="H1" s="39"/>
      <c r="I1" s="39"/>
      <c r="K1" s="39" t="s">
        <v>212</v>
      </c>
      <c r="L1" s="39"/>
      <c r="M1" s="39"/>
      <c r="N1" s="39"/>
      <c r="O1" s="39"/>
      <c r="P1" s="39"/>
    </row>
    <row r="2" spans="1:30" x14ac:dyDescent="0.25">
      <c r="A2" s="8" t="s">
        <v>5</v>
      </c>
      <c r="B2">
        <v>6</v>
      </c>
      <c r="C2">
        <v>2</v>
      </c>
      <c r="D2">
        <v>23.569842071</v>
      </c>
      <c r="E2">
        <v>23.707918307</v>
      </c>
      <c r="F2">
        <v>23.914816135999999</v>
      </c>
      <c r="G2">
        <v>24.437653909999899</v>
      </c>
      <c r="H2">
        <v>24.829851194</v>
      </c>
      <c r="I2">
        <v>25.237847841000001</v>
      </c>
      <c r="J2">
        <f>I2-D2</f>
        <v>1.6680057700000006</v>
      </c>
      <c r="K2">
        <f>(D2-D2)/(I2-D2)</f>
        <v>0</v>
      </c>
      <c r="L2">
        <f>(E2-D2)/(I2-D2)</f>
        <v>8.2779231632993569E-2</v>
      </c>
      <c r="M2">
        <f>(F2-D2)/(I2-D2)</f>
        <v>0.20681826838044973</v>
      </c>
      <c r="N2">
        <f>(G2-D2)/(I2-D2)</f>
        <v>0.52026908695879281</v>
      </c>
      <c r="O2">
        <f>(H2-D2)/(I2-D2)</f>
        <v>0.75539853977843208</v>
      </c>
      <c r="P2">
        <f>(I2-D2)/(I2-D2)</f>
        <v>1</v>
      </c>
      <c r="Q2" t="s">
        <v>184</v>
      </c>
      <c r="R2" t="s">
        <v>184</v>
      </c>
      <c r="S2" t="s">
        <v>184</v>
      </c>
      <c r="T2" t="s">
        <v>184</v>
      </c>
      <c r="U2" t="s">
        <v>184</v>
      </c>
      <c r="V2" t="s">
        <v>184</v>
      </c>
      <c r="W2" t="s">
        <v>184</v>
      </c>
      <c r="X2" t="s">
        <v>184</v>
      </c>
      <c r="Y2" t="s">
        <v>184</v>
      </c>
      <c r="Z2" t="s">
        <v>184</v>
      </c>
      <c r="AA2" t="s">
        <v>184</v>
      </c>
      <c r="AB2" t="s">
        <v>184</v>
      </c>
      <c r="AC2" t="s">
        <v>184</v>
      </c>
      <c r="AD2" t="s">
        <v>184</v>
      </c>
    </row>
    <row r="3" spans="1:30" x14ac:dyDescent="0.25">
      <c r="A3" s="8" t="s">
        <v>5</v>
      </c>
      <c r="B3">
        <v>6</v>
      </c>
      <c r="C3">
        <v>3</v>
      </c>
      <c r="D3">
        <v>2.4764559459999802</v>
      </c>
      <c r="E3">
        <v>2.6584605830000698</v>
      </c>
      <c r="F3">
        <v>2.8868089110000001</v>
      </c>
      <c r="G3">
        <v>3.4067452610000801</v>
      </c>
      <c r="H3">
        <v>3.8312561040000901</v>
      </c>
      <c r="I3">
        <v>4.2288659310000796</v>
      </c>
      <c r="J3">
        <f t="shared" ref="J3:J16" si="0">I3-D3</f>
        <v>1.7524099850000994</v>
      </c>
      <c r="K3">
        <f t="shared" ref="K3:K16" si="1">(D3-D3)/(I3-D3)</f>
        <v>0</v>
      </c>
      <c r="L3">
        <f t="shared" ref="L3:L66" si="2">(E3-D3)/(I3-D3)</f>
        <v>0.10385962106925527</v>
      </c>
      <c r="M3">
        <f t="shared" ref="M3:M66" si="3">(F3-D3)/(I3-D3)</f>
        <v>0.2341649320150368</v>
      </c>
      <c r="N3">
        <f t="shared" ref="N3:N66" si="4">(G3-D3)/(I3-D3)</f>
        <v>0.53086282488857606</v>
      </c>
      <c r="O3">
        <f t="shared" ref="O3:O66" si="5">(H3-D3)/(I3-D3)</f>
        <v>0.77310684691175913</v>
      </c>
      <c r="P3">
        <f t="shared" ref="P3:P66" si="6">(I3-D3)/(I3-D3)</f>
        <v>1</v>
      </c>
      <c r="Q3" t="s">
        <v>184</v>
      </c>
      <c r="R3" t="s">
        <v>184</v>
      </c>
      <c r="S3" t="s">
        <v>184</v>
      </c>
      <c r="T3" t="s">
        <v>184</v>
      </c>
      <c r="U3" t="s">
        <v>184</v>
      </c>
      <c r="V3" t="s">
        <v>184</v>
      </c>
      <c r="W3" t="s">
        <v>184</v>
      </c>
      <c r="X3" t="s">
        <v>184</v>
      </c>
      <c r="Y3" t="s">
        <v>184</v>
      </c>
      <c r="Z3" t="s">
        <v>184</v>
      </c>
      <c r="AA3" t="s">
        <v>184</v>
      </c>
      <c r="AB3" t="s">
        <v>184</v>
      </c>
      <c r="AC3" t="s">
        <v>184</v>
      </c>
      <c r="AD3" t="s">
        <v>184</v>
      </c>
    </row>
    <row r="4" spans="1:30" x14ac:dyDescent="0.25">
      <c r="A4" s="8" t="s">
        <v>5</v>
      </c>
      <c r="B4">
        <v>6</v>
      </c>
      <c r="C4">
        <v>4</v>
      </c>
      <c r="D4">
        <v>1.62165506899998</v>
      </c>
      <c r="E4">
        <v>1.7759935319999101</v>
      </c>
      <c r="F4">
        <v>1.97251192099997</v>
      </c>
      <c r="G4">
        <v>2.4371681629999098</v>
      </c>
      <c r="H4">
        <v>2.8496481129999398</v>
      </c>
      <c r="I4">
        <v>3.1910560779999702</v>
      </c>
      <c r="J4">
        <f t="shared" si="0"/>
        <v>1.5694010089999901</v>
      </c>
      <c r="K4">
        <f t="shared" si="1"/>
        <v>0</v>
      </c>
      <c r="L4">
        <f t="shared" si="2"/>
        <v>9.8342273335400285E-2</v>
      </c>
      <c r="M4">
        <f t="shared" si="3"/>
        <v>0.22356099555686737</v>
      </c>
      <c r="N4">
        <f t="shared" si="4"/>
        <v>0.51963334375550596</v>
      </c>
      <c r="O4">
        <f t="shared" si="5"/>
        <v>0.7824597008398938</v>
      </c>
      <c r="P4">
        <f t="shared" si="6"/>
        <v>1</v>
      </c>
      <c r="Q4" t="s">
        <v>184</v>
      </c>
      <c r="R4" t="s">
        <v>184</v>
      </c>
      <c r="S4" t="s">
        <v>184</v>
      </c>
      <c r="T4" t="s">
        <v>184</v>
      </c>
      <c r="U4" t="s">
        <v>184</v>
      </c>
      <c r="V4" t="s">
        <v>184</v>
      </c>
      <c r="W4" t="s">
        <v>184</v>
      </c>
      <c r="X4" t="s">
        <v>184</v>
      </c>
      <c r="Y4" t="s">
        <v>184</v>
      </c>
      <c r="Z4" t="s">
        <v>184</v>
      </c>
      <c r="AA4" t="s">
        <v>184</v>
      </c>
      <c r="AB4" t="s">
        <v>184</v>
      </c>
      <c r="AC4" t="s">
        <v>184</v>
      </c>
      <c r="AD4" t="s">
        <v>184</v>
      </c>
    </row>
    <row r="5" spans="1:30" x14ac:dyDescent="0.25">
      <c r="A5" s="8" t="s">
        <v>5</v>
      </c>
      <c r="B5">
        <v>6</v>
      </c>
      <c r="C5">
        <v>5</v>
      </c>
      <c r="D5">
        <v>0.85630630100001703</v>
      </c>
      <c r="E5">
        <v>1.0197075050000399</v>
      </c>
      <c r="F5">
        <v>1.1906416689999999</v>
      </c>
      <c r="G5">
        <v>1.70519006000006</v>
      </c>
      <c r="H5">
        <v>2.1765588340000401</v>
      </c>
      <c r="I5">
        <v>2.5845750700000201</v>
      </c>
      <c r="J5">
        <f t="shared" si="0"/>
        <v>1.7282687690000031</v>
      </c>
      <c r="K5">
        <f t="shared" si="1"/>
        <v>0</v>
      </c>
      <c r="L5">
        <f t="shared" si="2"/>
        <v>9.4546176457593903E-2</v>
      </c>
      <c r="M5">
        <f t="shared" si="3"/>
        <v>0.19345102682925486</v>
      </c>
      <c r="N5">
        <f t="shared" si="4"/>
        <v>0.49117577903766507</v>
      </c>
      <c r="O5">
        <f t="shared" si="5"/>
        <v>0.76391621296491807</v>
      </c>
      <c r="P5">
        <f t="shared" si="6"/>
        <v>1</v>
      </c>
      <c r="Q5" t="s">
        <v>184</v>
      </c>
      <c r="R5" t="s">
        <v>184</v>
      </c>
      <c r="S5" t="s">
        <v>184</v>
      </c>
      <c r="T5" t="s">
        <v>184</v>
      </c>
      <c r="U5" t="s">
        <v>184</v>
      </c>
      <c r="V5" t="s">
        <v>184</v>
      </c>
      <c r="W5" t="s">
        <v>184</v>
      </c>
      <c r="X5" t="s">
        <v>184</v>
      </c>
      <c r="Y5" t="s">
        <v>184</v>
      </c>
      <c r="Z5" t="s">
        <v>184</v>
      </c>
      <c r="AA5" t="s">
        <v>184</v>
      </c>
      <c r="AB5" t="s">
        <v>184</v>
      </c>
      <c r="AC5" t="s">
        <v>184</v>
      </c>
      <c r="AD5" t="s">
        <v>184</v>
      </c>
    </row>
    <row r="6" spans="1:30" x14ac:dyDescent="0.25">
      <c r="A6" s="8" t="s">
        <v>5</v>
      </c>
      <c r="B6">
        <v>6</v>
      </c>
      <c r="C6">
        <v>6</v>
      </c>
      <c r="D6">
        <v>0.66489807300001702</v>
      </c>
      <c r="E6">
        <v>0.808396542999958</v>
      </c>
      <c r="F6">
        <v>0.98236010300001897</v>
      </c>
      <c r="G6">
        <v>1.4559885669999599</v>
      </c>
      <c r="H6">
        <v>1.8796546140000601</v>
      </c>
      <c r="I6">
        <v>2.2553909540000601</v>
      </c>
      <c r="J6">
        <f t="shared" si="0"/>
        <v>1.5904928810000429</v>
      </c>
      <c r="K6">
        <f t="shared" si="1"/>
        <v>0</v>
      </c>
      <c r="L6">
        <f t="shared" si="2"/>
        <v>9.0222642121927932E-2</v>
      </c>
      <c r="M6">
        <f t="shared" si="3"/>
        <v>0.19959978054123298</v>
      </c>
      <c r="N6">
        <f t="shared" si="4"/>
        <v>0.49738700716631601</v>
      </c>
      <c r="O6">
        <f t="shared" si="5"/>
        <v>0.76376106772401842</v>
      </c>
      <c r="P6">
        <f t="shared" si="6"/>
        <v>1</v>
      </c>
      <c r="Q6" t="s">
        <v>184</v>
      </c>
      <c r="R6" t="s">
        <v>184</v>
      </c>
      <c r="S6" t="s">
        <v>184</v>
      </c>
      <c r="T6" t="s">
        <v>184</v>
      </c>
      <c r="U6" t="s">
        <v>184</v>
      </c>
      <c r="V6" t="s">
        <v>184</v>
      </c>
      <c r="W6" t="s">
        <v>184</v>
      </c>
      <c r="X6" t="s">
        <v>184</v>
      </c>
      <c r="Y6" t="s">
        <v>184</v>
      </c>
      <c r="Z6" t="s">
        <v>184</v>
      </c>
      <c r="AA6" t="s">
        <v>184</v>
      </c>
      <c r="AB6" t="s">
        <v>184</v>
      </c>
      <c r="AC6" t="s">
        <v>184</v>
      </c>
      <c r="AD6" t="s">
        <v>184</v>
      </c>
    </row>
    <row r="7" spans="1:30" x14ac:dyDescent="0.25">
      <c r="A7" s="8" t="s">
        <v>5</v>
      </c>
      <c r="B7">
        <v>6</v>
      </c>
      <c r="C7">
        <v>7</v>
      </c>
      <c r="D7">
        <v>0.72927581500005001</v>
      </c>
      <c r="E7">
        <v>0.92241220699997895</v>
      </c>
      <c r="F7">
        <v>1.069721028</v>
      </c>
      <c r="G7">
        <v>1.4427785510000599</v>
      </c>
      <c r="H7">
        <v>1.8881926210000299</v>
      </c>
      <c r="I7">
        <v>2.2727723960000499</v>
      </c>
      <c r="J7">
        <f t="shared" si="0"/>
        <v>1.5434965809999999</v>
      </c>
      <c r="K7">
        <f t="shared" si="1"/>
        <v>0</v>
      </c>
      <c r="L7">
        <f t="shared" si="2"/>
        <v>0.12512913496368086</v>
      </c>
      <c r="M7">
        <f t="shared" si="3"/>
        <v>0.22056752000019497</v>
      </c>
      <c r="N7">
        <f t="shared" si="4"/>
        <v>0.46226389146760927</v>
      </c>
      <c r="O7">
        <f t="shared" si="5"/>
        <v>0.75083859612383552</v>
      </c>
      <c r="P7">
        <f t="shared" si="6"/>
        <v>1</v>
      </c>
      <c r="Q7" t="s">
        <v>184</v>
      </c>
      <c r="R7" t="s">
        <v>184</v>
      </c>
      <c r="S7" t="s">
        <v>184</v>
      </c>
      <c r="T7" t="s">
        <v>184</v>
      </c>
      <c r="U7" t="s">
        <v>184</v>
      </c>
      <c r="V7" t="s">
        <v>184</v>
      </c>
      <c r="W7" t="s">
        <v>184</v>
      </c>
      <c r="X7" t="s">
        <v>184</v>
      </c>
      <c r="Y7" t="s">
        <v>184</v>
      </c>
      <c r="Z7" t="s">
        <v>184</v>
      </c>
      <c r="AA7" t="s">
        <v>184</v>
      </c>
      <c r="AB7" t="s">
        <v>184</v>
      </c>
      <c r="AC7" t="s">
        <v>184</v>
      </c>
      <c r="AD7" t="s">
        <v>184</v>
      </c>
    </row>
    <row r="8" spans="1:30" x14ac:dyDescent="0.25">
      <c r="A8" s="8" t="s">
        <v>5</v>
      </c>
      <c r="B8">
        <v>6</v>
      </c>
      <c r="C8">
        <v>8</v>
      </c>
      <c r="D8">
        <v>0.79875768200008601</v>
      </c>
      <c r="E8">
        <v>0.96013765400005002</v>
      </c>
      <c r="F8">
        <v>1.1244288630000401</v>
      </c>
      <c r="G8">
        <v>1.5587556890000001</v>
      </c>
      <c r="H8">
        <v>1.9575915190000599</v>
      </c>
      <c r="I8">
        <v>2.34097338399999</v>
      </c>
      <c r="J8">
        <f t="shared" si="0"/>
        <v>1.5422157019999041</v>
      </c>
      <c r="K8">
        <f t="shared" si="1"/>
        <v>0</v>
      </c>
      <c r="L8">
        <f t="shared" si="2"/>
        <v>0.10464163462393151</v>
      </c>
      <c r="M8">
        <f t="shared" si="3"/>
        <v>0.21117096692611312</v>
      </c>
      <c r="N8">
        <f t="shared" si="4"/>
        <v>0.49279618020641919</v>
      </c>
      <c r="O8">
        <f t="shared" si="5"/>
        <v>0.75140840253229757</v>
      </c>
      <c r="P8">
        <f t="shared" si="6"/>
        <v>1</v>
      </c>
      <c r="Q8" t="s">
        <v>184</v>
      </c>
      <c r="R8" t="s">
        <v>184</v>
      </c>
      <c r="S8" t="s">
        <v>184</v>
      </c>
      <c r="T8" t="s">
        <v>184</v>
      </c>
      <c r="U8" t="s">
        <v>184</v>
      </c>
      <c r="V8" t="s">
        <v>184</v>
      </c>
      <c r="W8" t="s">
        <v>184</v>
      </c>
      <c r="X8" t="s">
        <v>184</v>
      </c>
      <c r="Y8" t="s">
        <v>184</v>
      </c>
      <c r="Z8" t="s">
        <v>184</v>
      </c>
      <c r="AA8" t="s">
        <v>184</v>
      </c>
      <c r="AB8" t="s">
        <v>184</v>
      </c>
      <c r="AC8" t="s">
        <v>184</v>
      </c>
      <c r="AD8" t="s">
        <v>184</v>
      </c>
    </row>
    <row r="9" spans="1:30" x14ac:dyDescent="0.25">
      <c r="A9" s="8" t="s">
        <v>5</v>
      </c>
      <c r="B9">
        <v>6</v>
      </c>
      <c r="C9">
        <v>9</v>
      </c>
      <c r="D9">
        <v>0.79813334900006705</v>
      </c>
      <c r="E9">
        <v>0.96043119900002605</v>
      </c>
      <c r="F9">
        <v>1.15849118300002</v>
      </c>
      <c r="G9">
        <v>1.62368492500002</v>
      </c>
      <c r="H9">
        <v>2.0809325920000599</v>
      </c>
      <c r="I9">
        <v>2.43828480900003</v>
      </c>
      <c r="J9">
        <f t="shared" si="0"/>
        <v>1.6401514599999629</v>
      </c>
      <c r="K9">
        <f t="shared" si="1"/>
        <v>0</v>
      </c>
      <c r="L9">
        <f t="shared" si="2"/>
        <v>9.8952964990173933E-2</v>
      </c>
      <c r="M9">
        <f t="shared" si="3"/>
        <v>0.21971009555420026</v>
      </c>
      <c r="N9">
        <f t="shared" si="4"/>
        <v>0.50333862215381719</v>
      </c>
      <c r="O9">
        <f t="shared" si="5"/>
        <v>0.7821224284981716</v>
      </c>
      <c r="P9">
        <f t="shared" si="6"/>
        <v>1</v>
      </c>
      <c r="Q9" t="s">
        <v>184</v>
      </c>
      <c r="R9" t="s">
        <v>184</v>
      </c>
      <c r="S9" t="s">
        <v>184</v>
      </c>
      <c r="T9" t="s">
        <v>184</v>
      </c>
      <c r="U9" t="s">
        <v>184</v>
      </c>
      <c r="V9" t="s">
        <v>184</v>
      </c>
      <c r="W9" t="s">
        <v>184</v>
      </c>
      <c r="X9" t="s">
        <v>184</v>
      </c>
      <c r="Y9" t="s">
        <v>184</v>
      </c>
      <c r="Z9" t="s">
        <v>184</v>
      </c>
      <c r="AA9" t="s">
        <v>184</v>
      </c>
      <c r="AB9" t="s">
        <v>184</v>
      </c>
      <c r="AC9" t="s">
        <v>184</v>
      </c>
      <c r="AD9" t="s">
        <v>184</v>
      </c>
    </row>
    <row r="10" spans="1:30" x14ac:dyDescent="0.25">
      <c r="A10" s="8" t="s">
        <v>5</v>
      </c>
      <c r="B10">
        <v>6</v>
      </c>
      <c r="C10">
        <v>10</v>
      </c>
      <c r="D10">
        <v>0.75974655300001304</v>
      </c>
      <c r="E10">
        <v>0.92966376899994396</v>
      </c>
      <c r="F10">
        <v>1.10779319499999</v>
      </c>
      <c r="G10">
        <v>1.50340564199996</v>
      </c>
      <c r="H10">
        <v>1.9344089189999001</v>
      </c>
      <c r="I10">
        <v>2.2749654240000101</v>
      </c>
      <c r="J10">
        <f t="shared" si="0"/>
        <v>1.515218870999997</v>
      </c>
      <c r="K10">
        <f t="shared" si="1"/>
        <v>0</v>
      </c>
      <c r="L10">
        <f t="shared" si="2"/>
        <v>0.11214037737517807</v>
      </c>
      <c r="M10">
        <f t="shared" si="3"/>
        <v>0.22970057241319669</v>
      </c>
      <c r="N10">
        <f t="shared" si="4"/>
        <v>0.4907931805978335</v>
      </c>
      <c r="O10">
        <f t="shared" si="5"/>
        <v>0.77524269825431003</v>
      </c>
      <c r="P10">
        <f t="shared" si="6"/>
        <v>1</v>
      </c>
      <c r="Q10" t="s">
        <v>184</v>
      </c>
      <c r="R10" t="s">
        <v>184</v>
      </c>
      <c r="S10" t="s">
        <v>184</v>
      </c>
      <c r="T10" t="s">
        <v>184</v>
      </c>
      <c r="U10" t="s">
        <v>184</v>
      </c>
      <c r="V10" t="s">
        <v>184</v>
      </c>
      <c r="W10" t="s">
        <v>184</v>
      </c>
      <c r="X10" t="s">
        <v>184</v>
      </c>
      <c r="Y10" t="s">
        <v>184</v>
      </c>
      <c r="Z10" t="s">
        <v>184</v>
      </c>
      <c r="AA10" t="s">
        <v>184</v>
      </c>
      <c r="AB10" t="s">
        <v>184</v>
      </c>
      <c r="AC10" t="s">
        <v>184</v>
      </c>
      <c r="AD10" t="s">
        <v>184</v>
      </c>
    </row>
    <row r="11" spans="1:30" x14ac:dyDescent="0.25">
      <c r="A11" s="8" t="s">
        <v>5</v>
      </c>
      <c r="B11">
        <v>6</v>
      </c>
      <c r="C11">
        <v>11</v>
      </c>
      <c r="D11">
        <v>0.94933163399991805</v>
      </c>
      <c r="E11">
        <v>1.10945286999992</v>
      </c>
      <c r="F11">
        <v>1.27926518099991</v>
      </c>
      <c r="G11">
        <v>1.66306731299994</v>
      </c>
      <c r="H11">
        <v>2.0614203809999401</v>
      </c>
      <c r="I11">
        <v>2.3969012779999699</v>
      </c>
      <c r="J11">
        <f t="shared" si="0"/>
        <v>1.4475696440000518</v>
      </c>
      <c r="K11">
        <f t="shared" si="1"/>
        <v>0</v>
      </c>
      <c r="L11">
        <f t="shared" si="2"/>
        <v>0.11061383931590389</v>
      </c>
      <c r="M11">
        <f t="shared" si="3"/>
        <v>0.22792239970457698</v>
      </c>
      <c r="N11">
        <f t="shared" si="4"/>
        <v>0.49305792088024503</v>
      </c>
      <c r="O11">
        <f t="shared" si="5"/>
        <v>0.76824541852577155</v>
      </c>
      <c r="P11">
        <f t="shared" si="6"/>
        <v>1</v>
      </c>
      <c r="Q11" t="s">
        <v>184</v>
      </c>
      <c r="R11" t="s">
        <v>184</v>
      </c>
      <c r="S11" t="s">
        <v>184</v>
      </c>
      <c r="T11" t="s">
        <v>184</v>
      </c>
      <c r="U11" t="s">
        <v>184</v>
      </c>
      <c r="V11" t="s">
        <v>184</v>
      </c>
      <c r="W11" t="s">
        <v>184</v>
      </c>
      <c r="X11" t="s">
        <v>184</v>
      </c>
      <c r="Y11" t="s">
        <v>184</v>
      </c>
      <c r="Z11" t="s">
        <v>184</v>
      </c>
      <c r="AA11" t="s">
        <v>184</v>
      </c>
      <c r="AB11" t="s">
        <v>184</v>
      </c>
      <c r="AC11" t="s">
        <v>184</v>
      </c>
      <c r="AD11" t="s">
        <v>184</v>
      </c>
    </row>
    <row r="12" spans="1:30" x14ac:dyDescent="0.25">
      <c r="A12" s="8" t="s">
        <v>5</v>
      </c>
      <c r="B12">
        <v>6</v>
      </c>
      <c r="C12">
        <v>12</v>
      </c>
      <c r="D12">
        <v>0.58174537399997905</v>
      </c>
      <c r="E12">
        <v>0.78112223400000802</v>
      </c>
      <c r="F12">
        <v>0.95250953599997901</v>
      </c>
      <c r="G12">
        <v>1.3607306860000099</v>
      </c>
      <c r="H12">
        <v>1.76780787300003</v>
      </c>
      <c r="I12">
        <v>2.1513531939999599</v>
      </c>
      <c r="J12">
        <f t="shared" si="0"/>
        <v>1.5696078199999808</v>
      </c>
      <c r="K12">
        <f t="shared" si="1"/>
        <v>0</v>
      </c>
      <c r="L12">
        <f t="shared" si="2"/>
        <v>0.12702336052328753</v>
      </c>
      <c r="M12">
        <f t="shared" si="3"/>
        <v>0.23621452268249052</v>
      </c>
      <c r="N12">
        <f t="shared" si="4"/>
        <v>0.49629296061995942</v>
      </c>
      <c r="O12">
        <f t="shared" si="5"/>
        <v>0.75564257764724008</v>
      </c>
      <c r="P12">
        <f t="shared" si="6"/>
        <v>1</v>
      </c>
      <c r="Q12" t="s">
        <v>184</v>
      </c>
      <c r="R12" t="s">
        <v>184</v>
      </c>
      <c r="S12" t="s">
        <v>184</v>
      </c>
      <c r="T12" t="s">
        <v>184</v>
      </c>
      <c r="U12" t="s">
        <v>184</v>
      </c>
      <c r="V12" t="s">
        <v>184</v>
      </c>
      <c r="W12" t="s">
        <v>184</v>
      </c>
      <c r="X12" t="s">
        <v>184</v>
      </c>
      <c r="Y12" t="s">
        <v>184</v>
      </c>
      <c r="Z12" t="s">
        <v>184</v>
      </c>
      <c r="AA12" t="s">
        <v>184</v>
      </c>
      <c r="AB12" t="s">
        <v>184</v>
      </c>
      <c r="AC12" t="s">
        <v>184</v>
      </c>
      <c r="AD12" t="s">
        <v>184</v>
      </c>
    </row>
    <row r="13" spans="1:30" x14ac:dyDescent="0.25">
      <c r="A13" s="8" t="s">
        <v>5</v>
      </c>
      <c r="B13">
        <v>6</v>
      </c>
      <c r="C13">
        <v>13</v>
      </c>
      <c r="D13">
        <v>0.70724541799995599</v>
      </c>
      <c r="E13">
        <v>0.86495124599991802</v>
      </c>
      <c r="F13">
        <v>1.04971593099992</v>
      </c>
      <c r="G13">
        <v>1.5060541489999599</v>
      </c>
      <c r="H13">
        <v>1.86892167499991</v>
      </c>
      <c r="I13">
        <v>2.2074332249999302</v>
      </c>
      <c r="J13">
        <f t="shared" si="0"/>
        <v>1.5001878069999743</v>
      </c>
      <c r="K13">
        <f t="shared" si="1"/>
        <v>0</v>
      </c>
      <c r="L13">
        <f t="shared" si="2"/>
        <v>0.10512405664417236</v>
      </c>
      <c r="M13">
        <f t="shared" si="3"/>
        <v>0.22828509297434241</v>
      </c>
      <c r="N13">
        <f t="shared" si="4"/>
        <v>0.53247248595989793</v>
      </c>
      <c r="O13">
        <f t="shared" si="5"/>
        <v>0.77435388527989413</v>
      </c>
      <c r="P13">
        <f t="shared" si="6"/>
        <v>1</v>
      </c>
      <c r="Q13" t="s">
        <v>184</v>
      </c>
      <c r="R13" t="s">
        <v>184</v>
      </c>
      <c r="S13" t="s">
        <v>184</v>
      </c>
      <c r="T13" t="s">
        <v>184</v>
      </c>
      <c r="U13" t="s">
        <v>184</v>
      </c>
      <c r="V13" t="s">
        <v>184</v>
      </c>
      <c r="W13" t="s">
        <v>184</v>
      </c>
      <c r="X13" t="s">
        <v>184</v>
      </c>
      <c r="Y13" t="s">
        <v>184</v>
      </c>
      <c r="Z13" t="s">
        <v>184</v>
      </c>
      <c r="AA13" t="s">
        <v>184</v>
      </c>
      <c r="AB13" t="s">
        <v>184</v>
      </c>
      <c r="AC13" t="s">
        <v>184</v>
      </c>
      <c r="AD13" t="s">
        <v>184</v>
      </c>
    </row>
    <row r="14" spans="1:30" x14ac:dyDescent="0.25">
      <c r="A14" s="8" t="s">
        <v>5</v>
      </c>
      <c r="B14">
        <v>6</v>
      </c>
      <c r="C14">
        <v>14</v>
      </c>
      <c r="D14">
        <v>0.66111356099997898</v>
      </c>
      <c r="E14">
        <v>0.86665210999990405</v>
      </c>
      <c r="F14">
        <v>1.0713099609999901</v>
      </c>
      <c r="G14">
        <v>1.52465232299994</v>
      </c>
      <c r="H14">
        <v>1.96265120399993</v>
      </c>
      <c r="I14">
        <v>2.2727946509999102</v>
      </c>
      <c r="J14">
        <f t="shared" si="0"/>
        <v>1.6116810899999312</v>
      </c>
      <c r="K14">
        <f t="shared" si="1"/>
        <v>0</v>
      </c>
      <c r="L14">
        <f t="shared" si="2"/>
        <v>0.1275305333513182</v>
      </c>
      <c r="M14">
        <f t="shared" si="3"/>
        <v>0.25451461988675977</v>
      </c>
      <c r="N14">
        <f t="shared" si="4"/>
        <v>0.53580002108233327</v>
      </c>
      <c r="O14">
        <f t="shared" si="5"/>
        <v>0.80756525039330618</v>
      </c>
      <c r="P14">
        <f t="shared" si="6"/>
        <v>1</v>
      </c>
      <c r="Q14" t="s">
        <v>184</v>
      </c>
      <c r="R14" t="s">
        <v>184</v>
      </c>
      <c r="S14" t="s">
        <v>184</v>
      </c>
      <c r="T14" t="s">
        <v>184</v>
      </c>
      <c r="U14" t="s">
        <v>184</v>
      </c>
      <c r="V14" t="s">
        <v>184</v>
      </c>
      <c r="W14" t="s">
        <v>184</v>
      </c>
      <c r="X14" t="s">
        <v>184</v>
      </c>
      <c r="Y14" t="s">
        <v>184</v>
      </c>
      <c r="Z14" t="s">
        <v>184</v>
      </c>
      <c r="AA14" t="s">
        <v>184</v>
      </c>
      <c r="AB14" t="s">
        <v>184</v>
      </c>
      <c r="AC14" t="s">
        <v>184</v>
      </c>
      <c r="AD14" t="s">
        <v>184</v>
      </c>
    </row>
    <row r="15" spans="1:30" x14ac:dyDescent="0.25">
      <c r="A15" s="8" t="s">
        <v>5</v>
      </c>
      <c r="B15">
        <v>6</v>
      </c>
      <c r="C15">
        <v>15</v>
      </c>
      <c r="D15">
        <v>0.65303081800004703</v>
      </c>
      <c r="E15">
        <v>0.83802603100002604</v>
      </c>
      <c r="F15">
        <v>1.0403906150000899</v>
      </c>
      <c r="G15">
        <v>1.47921108000002</v>
      </c>
      <c r="H15">
        <v>1.90711457200006</v>
      </c>
      <c r="I15">
        <v>2.27266066800007</v>
      </c>
      <c r="J15">
        <f t="shared" si="0"/>
        <v>1.619629850000023</v>
      </c>
      <c r="K15">
        <f t="shared" si="1"/>
        <v>0</v>
      </c>
      <c r="L15">
        <f t="shared" si="2"/>
        <v>0.11422067393977481</v>
      </c>
      <c r="M15">
        <f t="shared" si="3"/>
        <v>0.23916563219678705</v>
      </c>
      <c r="N15">
        <f t="shared" si="4"/>
        <v>0.51010436859999908</v>
      </c>
      <c r="O15">
        <f t="shared" si="5"/>
        <v>0.77430269268005592</v>
      </c>
      <c r="P15">
        <f t="shared" si="6"/>
        <v>1</v>
      </c>
      <c r="Q15" t="s">
        <v>184</v>
      </c>
      <c r="R15" t="s">
        <v>184</v>
      </c>
      <c r="S15" t="s">
        <v>184</v>
      </c>
      <c r="T15" t="s">
        <v>184</v>
      </c>
      <c r="U15" t="s">
        <v>184</v>
      </c>
      <c r="V15" t="s">
        <v>184</v>
      </c>
      <c r="W15" t="s">
        <v>184</v>
      </c>
      <c r="X15" t="s">
        <v>184</v>
      </c>
      <c r="Y15" t="s">
        <v>184</v>
      </c>
      <c r="Z15" t="s">
        <v>184</v>
      </c>
      <c r="AA15" t="s">
        <v>184</v>
      </c>
      <c r="AB15" t="s">
        <v>184</v>
      </c>
      <c r="AC15" t="s">
        <v>184</v>
      </c>
      <c r="AD15" t="s">
        <v>184</v>
      </c>
    </row>
    <row r="16" spans="1:30" x14ac:dyDescent="0.25">
      <c r="A16" s="8" t="s">
        <v>5</v>
      </c>
      <c r="B16">
        <v>6</v>
      </c>
      <c r="C16">
        <v>16</v>
      </c>
      <c r="D16">
        <v>0.775685285000008</v>
      </c>
      <c r="E16">
        <v>0.95942822799997796</v>
      </c>
      <c r="F16">
        <v>1.1413353039999901</v>
      </c>
      <c r="G16">
        <v>1.5263130109999501</v>
      </c>
      <c r="H16">
        <v>1.9136720229999999</v>
      </c>
      <c r="I16">
        <v>2.29083925899999</v>
      </c>
      <c r="J16">
        <f t="shared" si="0"/>
        <v>1.515153973999982</v>
      </c>
      <c r="K16">
        <f t="shared" si="1"/>
        <v>0</v>
      </c>
      <c r="L16">
        <f t="shared" si="2"/>
        <v>0.12127014557793857</v>
      </c>
      <c r="M16">
        <f t="shared" si="3"/>
        <v>0.24132862090225188</v>
      </c>
      <c r="N16">
        <f t="shared" si="4"/>
        <v>0.49541349518313116</v>
      </c>
      <c r="O16">
        <f t="shared" si="5"/>
        <v>0.75107002821351898</v>
      </c>
      <c r="P16">
        <f t="shared" si="6"/>
        <v>1</v>
      </c>
      <c r="Q16" t="s">
        <v>184</v>
      </c>
      <c r="R16" t="s">
        <v>184</v>
      </c>
      <c r="S16" t="s">
        <v>184</v>
      </c>
      <c r="T16" t="s">
        <v>184</v>
      </c>
      <c r="U16" t="s">
        <v>184</v>
      </c>
      <c r="V16" t="s">
        <v>184</v>
      </c>
      <c r="W16" t="s">
        <v>184</v>
      </c>
      <c r="X16" t="s">
        <v>184</v>
      </c>
      <c r="Y16" t="s">
        <v>184</v>
      </c>
      <c r="Z16" t="s">
        <v>184</v>
      </c>
      <c r="AA16" t="s">
        <v>184</v>
      </c>
      <c r="AB16" t="s">
        <v>184</v>
      </c>
      <c r="AC16" t="s">
        <v>184</v>
      </c>
      <c r="AD16" t="s">
        <v>184</v>
      </c>
    </row>
    <row r="17" spans="1:30" s="17" customFormat="1" x14ac:dyDescent="0.25">
      <c r="A17" s="16">
        <v>1</v>
      </c>
      <c r="D17" s="17">
        <f>AVERAGE(D2:D16)</f>
        <v>2.4402148632666738</v>
      </c>
      <c r="E17" s="17">
        <f t="shared" ref="E17:I17" si="7">AVERAGE(E2:E16)</f>
        <v>2.6108502678666485</v>
      </c>
      <c r="F17" s="17">
        <f t="shared" si="7"/>
        <v>2.796139969133328</v>
      </c>
      <c r="G17" s="17">
        <f t="shared" si="7"/>
        <v>3.2420932886666516</v>
      </c>
      <c r="H17" s="17">
        <f t="shared" si="7"/>
        <v>3.660645482533337</v>
      </c>
      <c r="I17" s="17">
        <f t="shared" si="7"/>
        <v>4.0277809441333368</v>
      </c>
      <c r="J17" s="25">
        <f>AVERAGE(J2:J16)</f>
        <v>1.5875660808666627</v>
      </c>
      <c r="K17" s="17">
        <f t="shared" ref="K17" si="8">AVERAGE(K2:K16)</f>
        <v>0</v>
      </c>
      <c r="L17" s="17">
        <f t="shared" ref="L17" si="9">AVERAGE(L2:L16)</f>
        <v>0.10775977772816872</v>
      </c>
      <c r="M17" s="17">
        <f t="shared" ref="M17" si="10">AVERAGE(M2:M16)</f>
        <v>0.22441166977091703</v>
      </c>
      <c r="N17" s="17">
        <f t="shared" ref="N17" si="11">AVERAGE(N2:N16)</f>
        <v>0.50477741123720676</v>
      </c>
      <c r="O17" s="17">
        <f t="shared" ref="O17" si="12">AVERAGE(O2:O16)</f>
        <v>0.7686289564244948</v>
      </c>
      <c r="P17" s="17">
        <f t="shared" ref="P17" si="13">AVERAGE(P2:P16)</f>
        <v>1</v>
      </c>
    </row>
    <row r="18" spans="1:30" x14ac:dyDescent="0.25">
      <c r="A18" s="8" t="s">
        <v>12</v>
      </c>
      <c r="B18">
        <v>7</v>
      </c>
      <c r="C18">
        <v>32</v>
      </c>
      <c r="D18">
        <v>30.528797259000001</v>
      </c>
      <c r="E18">
        <v>31.367872171999998</v>
      </c>
      <c r="F18">
        <v>32.195255309999901</v>
      </c>
      <c r="G18">
        <v>32.523988067999902</v>
      </c>
      <c r="H18">
        <v>32.687343175999999</v>
      </c>
      <c r="I18">
        <v>32.951849208999903</v>
      </c>
      <c r="J18">
        <v>33.250406655999903</v>
      </c>
      <c r="K18">
        <f>J18-D18</f>
        <v>2.7216093969999022</v>
      </c>
      <c r="L18">
        <f>(D18-D18)/(J18-D18)</f>
        <v>0</v>
      </c>
      <c r="M18">
        <f t="shared" ref="M18:M32" si="14">(E18-D18)/(J18-D18)</f>
        <v>0.3083010052526019</v>
      </c>
      <c r="N18">
        <f t="shared" ref="N18:N32" si="15">(F18-D18)/(J18-D18)</f>
        <v>0.61230610565824695</v>
      </c>
      <c r="O18">
        <f t="shared" ref="O18:O32" si="16">(G18-D18)/(J18-D18)</f>
        <v>0.73309226930185112</v>
      </c>
      <c r="P18">
        <f t="shared" ref="P18:P32" si="17">(H18-D18)/(J18-D18)</f>
        <v>0.79311378016971013</v>
      </c>
      <c r="Q18">
        <f t="shared" ref="Q18:Q32" si="18">(I18-D18)/(J18-D18)</f>
        <v>0.89030114044685926</v>
      </c>
      <c r="R18">
        <f t="shared" ref="R18:R32" si="19">(J18-D18)/(J18-D18)</f>
        <v>1</v>
      </c>
      <c r="S18" t="s">
        <v>184</v>
      </c>
      <c r="T18" t="s">
        <v>184</v>
      </c>
      <c r="U18" t="s">
        <v>184</v>
      </c>
      <c r="V18" t="s">
        <v>184</v>
      </c>
      <c r="W18" t="s">
        <v>184</v>
      </c>
      <c r="X18" t="s">
        <v>184</v>
      </c>
      <c r="Y18" t="s">
        <v>184</v>
      </c>
      <c r="Z18" t="s">
        <v>184</v>
      </c>
      <c r="AA18" t="s">
        <v>184</v>
      </c>
      <c r="AB18" t="s">
        <v>184</v>
      </c>
      <c r="AC18" t="s">
        <v>184</v>
      </c>
      <c r="AD18" t="s">
        <v>184</v>
      </c>
    </row>
    <row r="19" spans="1:30" x14ac:dyDescent="0.25">
      <c r="A19" s="8" t="s">
        <v>12</v>
      </c>
      <c r="B19">
        <v>7</v>
      </c>
      <c r="C19">
        <v>33</v>
      </c>
      <c r="D19">
        <v>4.2390433359999999</v>
      </c>
      <c r="E19">
        <v>4.9374442140000303</v>
      </c>
      <c r="F19">
        <v>5.7424871130000303</v>
      </c>
      <c r="G19">
        <v>6.0463944269999903</v>
      </c>
      <c r="H19">
        <v>6.2189856759999804</v>
      </c>
      <c r="I19">
        <v>6.4534348490000104</v>
      </c>
      <c r="J19">
        <v>6.75639703499996</v>
      </c>
      <c r="K19">
        <f t="shared" ref="K19:K32" si="20">J19-D19</f>
        <v>2.5173536989999601</v>
      </c>
      <c r="L19">
        <f t="shared" ref="L19:L32" si="21">(D19-D19)/(J19-D19)</f>
        <v>0</v>
      </c>
      <c r="M19">
        <f t="shared" si="14"/>
        <v>0.27743454496580117</v>
      </c>
      <c r="N19">
        <f t="shared" si="15"/>
        <v>0.59723183817883285</v>
      </c>
      <c r="O19">
        <f t="shared" si="16"/>
        <v>0.71795675423679073</v>
      </c>
      <c r="P19">
        <f t="shared" si="17"/>
        <v>0.78651734191604827</v>
      </c>
      <c r="Q19">
        <f t="shared" si="18"/>
        <v>0.87965052899785046</v>
      </c>
      <c r="R19">
        <f t="shared" si="19"/>
        <v>1</v>
      </c>
      <c r="S19" t="s">
        <v>184</v>
      </c>
      <c r="T19" t="s">
        <v>184</v>
      </c>
      <c r="U19" t="s">
        <v>184</v>
      </c>
      <c r="V19" t="s">
        <v>184</v>
      </c>
      <c r="W19" t="s">
        <v>184</v>
      </c>
      <c r="X19" t="s">
        <v>184</v>
      </c>
      <c r="Y19" t="s">
        <v>184</v>
      </c>
      <c r="Z19" t="s">
        <v>184</v>
      </c>
      <c r="AA19" t="s">
        <v>184</v>
      </c>
      <c r="AB19" t="s">
        <v>184</v>
      </c>
      <c r="AC19" t="s">
        <v>184</v>
      </c>
      <c r="AD19" t="s">
        <v>184</v>
      </c>
    </row>
    <row r="20" spans="1:30" x14ac:dyDescent="0.25">
      <c r="A20" s="8" t="s">
        <v>12</v>
      </c>
      <c r="B20">
        <v>7</v>
      </c>
      <c r="C20">
        <v>34</v>
      </c>
      <c r="D20">
        <v>0.73690288200009402</v>
      </c>
      <c r="E20">
        <v>1.6478698340000599</v>
      </c>
      <c r="F20">
        <v>2.59598178100009</v>
      </c>
      <c r="G20">
        <v>2.94702210700006</v>
      </c>
      <c r="H20">
        <v>3.1255872369999902</v>
      </c>
      <c r="I20">
        <v>3.3835697360000201</v>
      </c>
      <c r="J20">
        <v>3.7435076060000898</v>
      </c>
      <c r="K20">
        <f t="shared" si="20"/>
        <v>3.0066047239999958</v>
      </c>
      <c r="L20">
        <f t="shared" si="21"/>
        <v>0</v>
      </c>
      <c r="M20">
        <f t="shared" si="14"/>
        <v>0.30298859864359318</v>
      </c>
      <c r="N20">
        <f t="shared" si="15"/>
        <v>0.61833166300845555</v>
      </c>
      <c r="O20">
        <f t="shared" si="16"/>
        <v>0.73508805708906655</v>
      </c>
      <c r="P20">
        <f t="shared" si="17"/>
        <v>0.79447901346405903</v>
      </c>
      <c r="Q20">
        <f t="shared" si="18"/>
        <v>0.88028427311149593</v>
      </c>
      <c r="R20">
        <f t="shared" si="19"/>
        <v>1</v>
      </c>
      <c r="S20" t="s">
        <v>184</v>
      </c>
      <c r="T20" t="s">
        <v>184</v>
      </c>
      <c r="U20" t="s">
        <v>184</v>
      </c>
      <c r="V20" t="s">
        <v>184</v>
      </c>
      <c r="W20" t="s">
        <v>184</v>
      </c>
      <c r="X20" t="s">
        <v>184</v>
      </c>
      <c r="Y20" t="s">
        <v>184</v>
      </c>
      <c r="Z20" t="s">
        <v>184</v>
      </c>
      <c r="AA20" t="s">
        <v>184</v>
      </c>
      <c r="AB20" t="s">
        <v>184</v>
      </c>
      <c r="AC20" t="s">
        <v>184</v>
      </c>
      <c r="AD20" t="s">
        <v>184</v>
      </c>
    </row>
    <row r="21" spans="1:30" x14ac:dyDescent="0.25">
      <c r="A21" s="8" t="s">
        <v>12</v>
      </c>
      <c r="B21">
        <v>7</v>
      </c>
      <c r="C21">
        <v>35</v>
      </c>
      <c r="D21">
        <v>0.59631180799999495</v>
      </c>
      <c r="E21">
        <v>1.73068138200005</v>
      </c>
      <c r="F21">
        <v>2.7425369350000799</v>
      </c>
      <c r="G21">
        <v>3.1363926360000902</v>
      </c>
      <c r="H21">
        <v>3.2827517599999898</v>
      </c>
      <c r="I21">
        <v>3.5529745100000101</v>
      </c>
      <c r="J21">
        <v>3.8777502899999901</v>
      </c>
      <c r="K21">
        <f t="shared" si="20"/>
        <v>3.2814384819999951</v>
      </c>
      <c r="L21">
        <f t="shared" si="21"/>
        <v>0</v>
      </c>
      <c r="M21">
        <f t="shared" si="14"/>
        <v>0.34569277474574844</v>
      </c>
      <c r="N21">
        <f t="shared" si="15"/>
        <v>0.65405008772006235</v>
      </c>
      <c r="O21">
        <f t="shared" si="16"/>
        <v>0.7740754068477762</v>
      </c>
      <c r="P21">
        <f t="shared" si="17"/>
        <v>0.81867753021615197</v>
      </c>
      <c r="Q21">
        <f t="shared" si="18"/>
        <v>0.90102639992140476</v>
      </c>
      <c r="R21">
        <f t="shared" si="19"/>
        <v>1</v>
      </c>
      <c r="S21" t="s">
        <v>184</v>
      </c>
      <c r="T21" t="s">
        <v>184</v>
      </c>
      <c r="U21" t="s">
        <v>184</v>
      </c>
      <c r="V21" t="s">
        <v>184</v>
      </c>
      <c r="W21" t="s">
        <v>184</v>
      </c>
      <c r="X21" t="s">
        <v>184</v>
      </c>
      <c r="Y21" t="s">
        <v>184</v>
      </c>
      <c r="Z21" t="s">
        <v>184</v>
      </c>
      <c r="AA21" t="s">
        <v>184</v>
      </c>
      <c r="AB21" t="s">
        <v>184</v>
      </c>
      <c r="AC21" t="s">
        <v>184</v>
      </c>
      <c r="AD21" t="s">
        <v>184</v>
      </c>
    </row>
    <row r="22" spans="1:30" x14ac:dyDescent="0.25">
      <c r="A22" s="8" t="s">
        <v>12</v>
      </c>
      <c r="B22">
        <v>7</v>
      </c>
      <c r="C22">
        <v>36</v>
      </c>
      <c r="D22">
        <v>1.0839509999999499</v>
      </c>
      <c r="E22">
        <v>2.2556004809999801</v>
      </c>
      <c r="F22">
        <v>3.2901693689999498</v>
      </c>
      <c r="G22">
        <v>3.6434948820000201</v>
      </c>
      <c r="H22">
        <v>3.8127547279999501</v>
      </c>
      <c r="I22">
        <v>4.1111522859999896</v>
      </c>
      <c r="J22">
        <v>4.50766953200002</v>
      </c>
      <c r="K22">
        <f t="shared" si="20"/>
        <v>3.4237185320000698</v>
      </c>
      <c r="L22">
        <f t="shared" si="21"/>
        <v>0</v>
      </c>
      <c r="M22">
        <f t="shared" si="14"/>
        <v>0.34221548005454039</v>
      </c>
      <c r="N22">
        <f t="shared" si="15"/>
        <v>0.64439244884747293</v>
      </c>
      <c r="O22">
        <f t="shared" si="16"/>
        <v>0.74759179473343984</v>
      </c>
      <c r="P22">
        <f t="shared" si="17"/>
        <v>0.79702922494796491</v>
      </c>
      <c r="Q22">
        <f t="shared" si="18"/>
        <v>0.88418520906612241</v>
      </c>
      <c r="R22">
        <f t="shared" si="19"/>
        <v>1</v>
      </c>
      <c r="S22" t="s">
        <v>184</v>
      </c>
      <c r="T22" t="s">
        <v>184</v>
      </c>
      <c r="U22" t="s">
        <v>184</v>
      </c>
      <c r="V22" t="s">
        <v>184</v>
      </c>
      <c r="W22" t="s">
        <v>184</v>
      </c>
      <c r="X22" t="s">
        <v>184</v>
      </c>
      <c r="Y22" t="s">
        <v>184</v>
      </c>
      <c r="Z22" t="s">
        <v>184</v>
      </c>
      <c r="AA22" t="s">
        <v>184</v>
      </c>
      <c r="AB22" t="s">
        <v>184</v>
      </c>
      <c r="AC22" t="s">
        <v>184</v>
      </c>
      <c r="AD22" t="s">
        <v>184</v>
      </c>
    </row>
    <row r="23" spans="1:30" x14ac:dyDescent="0.25">
      <c r="A23" s="8" t="s">
        <v>12</v>
      </c>
      <c r="B23">
        <v>7</v>
      </c>
      <c r="C23">
        <v>37</v>
      </c>
      <c r="D23">
        <v>0.88998476599999699</v>
      </c>
      <c r="E23">
        <v>1.98672590900002</v>
      </c>
      <c r="F23">
        <v>2.9293067030000599</v>
      </c>
      <c r="G23">
        <v>3.2237225239999798</v>
      </c>
      <c r="H23">
        <v>3.40118349800002</v>
      </c>
      <c r="I23">
        <v>3.67173303900005</v>
      </c>
      <c r="J23">
        <v>4.0012148389999904</v>
      </c>
      <c r="K23">
        <f t="shared" si="20"/>
        <v>3.1112300729999935</v>
      </c>
      <c r="L23">
        <f t="shared" si="21"/>
        <v>0</v>
      </c>
      <c r="M23">
        <f t="shared" si="14"/>
        <v>0.35251045961460958</v>
      </c>
      <c r="N23">
        <f t="shared" si="15"/>
        <v>0.65547127314620401</v>
      </c>
      <c r="O23">
        <f t="shared" si="16"/>
        <v>0.75010131145643111</v>
      </c>
      <c r="P23">
        <f t="shared" si="17"/>
        <v>0.8071401577764411</v>
      </c>
      <c r="Q23">
        <f t="shared" si="18"/>
        <v>0.89409918512318864</v>
      </c>
      <c r="R23">
        <f t="shared" si="19"/>
        <v>1</v>
      </c>
      <c r="S23" t="s">
        <v>184</v>
      </c>
      <c r="T23" t="s">
        <v>184</v>
      </c>
      <c r="U23" t="s">
        <v>184</v>
      </c>
      <c r="V23" t="s">
        <v>184</v>
      </c>
      <c r="W23" t="s">
        <v>184</v>
      </c>
      <c r="X23" t="s">
        <v>184</v>
      </c>
      <c r="Y23" t="s">
        <v>184</v>
      </c>
      <c r="Z23" t="s">
        <v>184</v>
      </c>
      <c r="AA23" t="s">
        <v>184</v>
      </c>
      <c r="AB23" t="s">
        <v>184</v>
      </c>
      <c r="AC23" t="s">
        <v>184</v>
      </c>
      <c r="AD23" t="s">
        <v>184</v>
      </c>
    </row>
    <row r="24" spans="1:30" x14ac:dyDescent="0.25">
      <c r="A24" s="8" t="s">
        <v>12</v>
      </c>
      <c r="B24">
        <v>7</v>
      </c>
      <c r="C24">
        <v>38</v>
      </c>
      <c r="D24">
        <v>0.72155745300005902</v>
      </c>
      <c r="E24">
        <v>1.597929012</v>
      </c>
      <c r="F24">
        <v>2.6010276299999702</v>
      </c>
      <c r="G24">
        <v>2.9721110259999901</v>
      </c>
      <c r="H24">
        <v>3.1560247610000198</v>
      </c>
      <c r="I24">
        <v>3.42812611600004</v>
      </c>
      <c r="J24">
        <v>3.7480800690000202</v>
      </c>
      <c r="K24">
        <f t="shared" si="20"/>
        <v>3.0265226159999612</v>
      </c>
      <c r="L24">
        <f t="shared" si="21"/>
        <v>0</v>
      </c>
      <c r="M24">
        <f t="shared" si="14"/>
        <v>0.28956385601314544</v>
      </c>
      <c r="N24">
        <f t="shared" si="15"/>
        <v>0.62099987856159977</v>
      </c>
      <c r="O24">
        <f t="shared" si="16"/>
        <v>0.74361036031985828</v>
      </c>
      <c r="P24">
        <f t="shared" si="17"/>
        <v>0.80437770236044126</v>
      </c>
      <c r="Q24">
        <f t="shared" si="18"/>
        <v>0.89428331005738493</v>
      </c>
      <c r="R24">
        <f t="shared" si="19"/>
        <v>1</v>
      </c>
      <c r="S24" t="s">
        <v>184</v>
      </c>
      <c r="T24" t="s">
        <v>184</v>
      </c>
      <c r="U24" t="s">
        <v>184</v>
      </c>
      <c r="V24" t="s">
        <v>184</v>
      </c>
      <c r="W24" t="s">
        <v>184</v>
      </c>
      <c r="X24" t="s">
        <v>184</v>
      </c>
      <c r="Y24" t="s">
        <v>184</v>
      </c>
      <c r="Z24" t="s">
        <v>184</v>
      </c>
      <c r="AA24" t="s">
        <v>184</v>
      </c>
      <c r="AB24" t="s">
        <v>184</v>
      </c>
      <c r="AC24" t="s">
        <v>184</v>
      </c>
      <c r="AD24" t="s">
        <v>184</v>
      </c>
    </row>
    <row r="25" spans="1:30" x14ac:dyDescent="0.25">
      <c r="A25" s="8" t="s">
        <v>12</v>
      </c>
      <c r="B25">
        <v>7</v>
      </c>
      <c r="C25">
        <v>39</v>
      </c>
      <c r="D25">
        <v>0.72990652199996398</v>
      </c>
      <c r="E25">
        <v>1.7946343300000001</v>
      </c>
      <c r="F25">
        <v>2.703236618</v>
      </c>
      <c r="G25">
        <v>3.0238212100000501</v>
      </c>
      <c r="H25">
        <v>3.19402418799995</v>
      </c>
      <c r="I25">
        <v>3.4438337779999899</v>
      </c>
      <c r="J25">
        <v>3.76411466299998</v>
      </c>
      <c r="K25">
        <f t="shared" si="20"/>
        <v>3.0342081410000161</v>
      </c>
      <c r="L25">
        <f t="shared" si="21"/>
        <v>0</v>
      </c>
      <c r="M25">
        <f t="shared" si="14"/>
        <v>0.35090796627060744</v>
      </c>
      <c r="N25">
        <f t="shared" si="15"/>
        <v>0.65036082045105348</v>
      </c>
      <c r="O25">
        <f t="shared" si="16"/>
        <v>0.75601757737162234</v>
      </c>
      <c r="P25">
        <f t="shared" si="17"/>
        <v>0.8121122716346878</v>
      </c>
      <c r="Q25">
        <f t="shared" si="18"/>
        <v>0.89444333739924919</v>
      </c>
      <c r="R25">
        <f t="shared" si="19"/>
        <v>1</v>
      </c>
      <c r="S25" t="s">
        <v>184</v>
      </c>
      <c r="T25" t="s">
        <v>184</v>
      </c>
      <c r="U25" t="s">
        <v>184</v>
      </c>
      <c r="V25" t="s">
        <v>184</v>
      </c>
      <c r="W25" t="s">
        <v>184</v>
      </c>
      <c r="X25" t="s">
        <v>184</v>
      </c>
      <c r="Y25" t="s">
        <v>184</v>
      </c>
      <c r="Z25" t="s">
        <v>184</v>
      </c>
      <c r="AA25" t="s">
        <v>184</v>
      </c>
      <c r="AB25" t="s">
        <v>184</v>
      </c>
      <c r="AC25" t="s">
        <v>184</v>
      </c>
      <c r="AD25" t="s">
        <v>184</v>
      </c>
    </row>
    <row r="26" spans="1:30" x14ac:dyDescent="0.25">
      <c r="A26" s="8" t="s">
        <v>12</v>
      </c>
      <c r="B26">
        <v>7</v>
      </c>
      <c r="C26">
        <v>40</v>
      </c>
      <c r="D26">
        <v>0.71407106699996303</v>
      </c>
      <c r="E26">
        <v>1.92622931400001</v>
      </c>
      <c r="F26">
        <v>2.8696767810000599</v>
      </c>
      <c r="G26">
        <v>3.20145953600001</v>
      </c>
      <c r="H26">
        <v>3.3627740599999898</v>
      </c>
      <c r="I26">
        <v>3.61768324399997</v>
      </c>
      <c r="J26">
        <v>3.9298929630000399</v>
      </c>
      <c r="K26">
        <f t="shared" si="20"/>
        <v>3.2158218960000768</v>
      </c>
      <c r="L26">
        <f t="shared" si="21"/>
        <v>0</v>
      </c>
      <c r="M26">
        <f t="shared" si="14"/>
        <v>0.37693575272553526</v>
      </c>
      <c r="N26">
        <f t="shared" si="15"/>
        <v>0.67031253089025089</v>
      </c>
      <c r="O26">
        <f t="shared" si="16"/>
        <v>0.77348452415661628</v>
      </c>
      <c r="P26">
        <f t="shared" si="17"/>
        <v>0.82364729100655498</v>
      </c>
      <c r="Q26">
        <f t="shared" si="18"/>
        <v>0.90291448684132525</v>
      </c>
      <c r="R26">
        <f t="shared" si="19"/>
        <v>1</v>
      </c>
      <c r="S26" t="s">
        <v>184</v>
      </c>
      <c r="T26" t="s">
        <v>184</v>
      </c>
      <c r="U26" t="s">
        <v>184</v>
      </c>
      <c r="V26" t="s">
        <v>184</v>
      </c>
      <c r="W26" t="s">
        <v>184</v>
      </c>
      <c r="X26" t="s">
        <v>184</v>
      </c>
      <c r="Y26" t="s">
        <v>184</v>
      </c>
      <c r="Z26" t="s">
        <v>184</v>
      </c>
      <c r="AA26" t="s">
        <v>184</v>
      </c>
      <c r="AB26" t="s">
        <v>184</v>
      </c>
      <c r="AC26" t="s">
        <v>184</v>
      </c>
      <c r="AD26" t="s">
        <v>184</v>
      </c>
    </row>
    <row r="27" spans="1:30" x14ac:dyDescent="0.25">
      <c r="A27" s="8" t="s">
        <v>12</v>
      </c>
      <c r="B27">
        <v>7</v>
      </c>
      <c r="C27">
        <v>41</v>
      </c>
      <c r="D27">
        <v>0.63940915399996301</v>
      </c>
      <c r="E27">
        <v>1.7247144670000101</v>
      </c>
      <c r="F27">
        <v>2.6455151860000101</v>
      </c>
      <c r="G27">
        <v>2.9983086689999201</v>
      </c>
      <c r="H27">
        <v>3.1694757899999702</v>
      </c>
      <c r="I27">
        <v>3.4481237549999801</v>
      </c>
      <c r="J27">
        <v>3.82867947799991</v>
      </c>
      <c r="K27">
        <f t="shared" si="20"/>
        <v>3.1892703239999469</v>
      </c>
      <c r="L27">
        <f t="shared" si="21"/>
        <v>0</v>
      </c>
      <c r="M27">
        <f t="shared" si="14"/>
        <v>0.34029894074293127</v>
      </c>
      <c r="N27">
        <f t="shared" si="15"/>
        <v>0.62901724476086784</v>
      </c>
      <c r="O27">
        <f t="shared" si="16"/>
        <v>0.73963611590047085</v>
      </c>
      <c r="P27">
        <f t="shared" si="17"/>
        <v>0.79330579692812808</v>
      </c>
      <c r="Q27">
        <f t="shared" si="18"/>
        <v>0.8806762411652076</v>
      </c>
      <c r="R27">
        <f t="shared" si="19"/>
        <v>1</v>
      </c>
      <c r="S27" t="s">
        <v>184</v>
      </c>
      <c r="T27" t="s">
        <v>184</v>
      </c>
      <c r="U27" t="s">
        <v>184</v>
      </c>
      <c r="V27" t="s">
        <v>184</v>
      </c>
      <c r="W27" t="s">
        <v>184</v>
      </c>
      <c r="X27" t="s">
        <v>184</v>
      </c>
      <c r="Y27" t="s">
        <v>184</v>
      </c>
      <c r="Z27" t="s">
        <v>184</v>
      </c>
      <c r="AA27" t="s">
        <v>184</v>
      </c>
      <c r="AB27" t="s">
        <v>184</v>
      </c>
      <c r="AC27" t="s">
        <v>184</v>
      </c>
      <c r="AD27" t="s">
        <v>184</v>
      </c>
    </row>
    <row r="28" spans="1:30" x14ac:dyDescent="0.25">
      <c r="A28" s="8" t="s">
        <v>12</v>
      </c>
      <c r="B28">
        <v>7</v>
      </c>
      <c r="C28">
        <v>42</v>
      </c>
      <c r="D28">
        <v>0.75411858299992196</v>
      </c>
      <c r="E28">
        <v>1.79658803099994</v>
      </c>
      <c r="F28">
        <v>2.6976603589999901</v>
      </c>
      <c r="G28">
        <v>3.0388317129999201</v>
      </c>
      <c r="H28">
        <v>3.2079110009999501</v>
      </c>
      <c r="I28">
        <v>3.48046073599994</v>
      </c>
      <c r="J28">
        <v>3.8689464159999698</v>
      </c>
      <c r="K28">
        <f t="shared" si="20"/>
        <v>3.1148278330000476</v>
      </c>
      <c r="L28">
        <f t="shared" si="21"/>
        <v>0</v>
      </c>
      <c r="M28">
        <f t="shared" si="14"/>
        <v>0.33467963685041402</v>
      </c>
      <c r="N28">
        <f t="shared" si="15"/>
        <v>0.62396443084565134</v>
      </c>
      <c r="O28">
        <f t="shared" si="16"/>
        <v>0.73349579896346184</v>
      </c>
      <c r="P28">
        <f t="shared" si="17"/>
        <v>0.78777786431831687</v>
      </c>
      <c r="Q28">
        <f t="shared" si="18"/>
        <v>0.8752786025974798</v>
      </c>
      <c r="R28">
        <f t="shared" si="19"/>
        <v>1</v>
      </c>
      <c r="S28" t="s">
        <v>184</v>
      </c>
      <c r="T28" t="s">
        <v>184</v>
      </c>
      <c r="U28" t="s">
        <v>184</v>
      </c>
      <c r="V28" t="s">
        <v>184</v>
      </c>
      <c r="W28" t="s">
        <v>184</v>
      </c>
      <c r="X28" t="s">
        <v>184</v>
      </c>
      <c r="Y28" t="s">
        <v>184</v>
      </c>
      <c r="Z28" t="s">
        <v>184</v>
      </c>
      <c r="AA28" t="s">
        <v>184</v>
      </c>
      <c r="AB28" t="s">
        <v>184</v>
      </c>
      <c r="AC28" t="s">
        <v>184</v>
      </c>
      <c r="AD28" t="s">
        <v>184</v>
      </c>
    </row>
    <row r="29" spans="1:30" x14ac:dyDescent="0.25">
      <c r="A29" s="8" t="s">
        <v>12</v>
      </c>
      <c r="B29">
        <v>7</v>
      </c>
      <c r="C29">
        <v>43</v>
      </c>
      <c r="D29">
        <v>0.744186415000058</v>
      </c>
      <c r="E29">
        <v>1.87485275899996</v>
      </c>
      <c r="F29">
        <v>2.9661873590000498</v>
      </c>
      <c r="G29">
        <v>3.32167032300003</v>
      </c>
      <c r="H29">
        <v>3.5050267709999599</v>
      </c>
      <c r="I29">
        <v>3.7943331259999602</v>
      </c>
      <c r="J29">
        <v>4.11371568399999</v>
      </c>
      <c r="K29">
        <f t="shared" si="20"/>
        <v>3.3695292689999321</v>
      </c>
      <c r="L29">
        <f t="shared" si="21"/>
        <v>0</v>
      </c>
      <c r="M29">
        <f t="shared" si="14"/>
        <v>0.33555617231230672</v>
      </c>
      <c r="N29">
        <f t="shared" si="15"/>
        <v>0.6594395734866183</v>
      </c>
      <c r="O29">
        <f t="shared" si="16"/>
        <v>0.76493886897292418</v>
      </c>
      <c r="P29">
        <f t="shared" si="17"/>
        <v>0.81935491150053508</v>
      </c>
      <c r="Q29">
        <f t="shared" si="18"/>
        <v>0.90521448769168233</v>
      </c>
      <c r="R29">
        <f t="shared" si="19"/>
        <v>1</v>
      </c>
      <c r="S29" t="s">
        <v>184</v>
      </c>
      <c r="T29" t="s">
        <v>184</v>
      </c>
      <c r="U29" t="s">
        <v>184</v>
      </c>
      <c r="V29" t="s">
        <v>184</v>
      </c>
      <c r="W29" t="s">
        <v>184</v>
      </c>
      <c r="X29" t="s">
        <v>184</v>
      </c>
      <c r="Y29" t="s">
        <v>184</v>
      </c>
      <c r="Z29" t="s">
        <v>184</v>
      </c>
      <c r="AA29" t="s">
        <v>184</v>
      </c>
      <c r="AB29" t="s">
        <v>184</v>
      </c>
      <c r="AC29" t="s">
        <v>184</v>
      </c>
      <c r="AD29" t="s">
        <v>184</v>
      </c>
    </row>
    <row r="30" spans="1:30" x14ac:dyDescent="0.25">
      <c r="A30" s="8" t="s">
        <v>12</v>
      </c>
      <c r="B30">
        <v>7</v>
      </c>
      <c r="C30">
        <v>44</v>
      </c>
      <c r="D30">
        <v>0.67886541600000705</v>
      </c>
      <c r="E30">
        <v>1.81987217199991</v>
      </c>
      <c r="F30">
        <v>2.8992331959999502</v>
      </c>
      <c r="G30">
        <v>3.2802653969999902</v>
      </c>
      <c r="H30">
        <v>3.4575846829999302</v>
      </c>
      <c r="I30">
        <v>3.7361160429999201</v>
      </c>
      <c r="J30">
        <v>4.0488290649999499</v>
      </c>
      <c r="K30">
        <f t="shared" si="20"/>
        <v>3.3699636489999429</v>
      </c>
      <c r="L30">
        <f t="shared" si="21"/>
        <v>0</v>
      </c>
      <c r="M30">
        <f t="shared" si="14"/>
        <v>0.33858132456072743</v>
      </c>
      <c r="N30">
        <f t="shared" si="15"/>
        <v>0.65886994972745505</v>
      </c>
      <c r="O30">
        <f t="shared" si="16"/>
        <v>0.77193710435777685</v>
      </c>
      <c r="P30">
        <f t="shared" si="17"/>
        <v>0.82455467073792466</v>
      </c>
      <c r="Q30">
        <f t="shared" si="18"/>
        <v>0.90720581745953577</v>
      </c>
      <c r="R30">
        <f t="shared" si="19"/>
        <v>1</v>
      </c>
      <c r="S30" t="s">
        <v>184</v>
      </c>
      <c r="T30" t="s">
        <v>184</v>
      </c>
      <c r="U30" t="s">
        <v>184</v>
      </c>
      <c r="V30" t="s">
        <v>184</v>
      </c>
      <c r="W30" t="s">
        <v>184</v>
      </c>
      <c r="X30" t="s">
        <v>184</v>
      </c>
      <c r="Y30" t="s">
        <v>184</v>
      </c>
      <c r="Z30" t="s">
        <v>184</v>
      </c>
      <c r="AA30" t="s">
        <v>184</v>
      </c>
      <c r="AB30" t="s">
        <v>184</v>
      </c>
      <c r="AC30" t="s">
        <v>184</v>
      </c>
      <c r="AD30" t="s">
        <v>184</v>
      </c>
    </row>
    <row r="31" spans="1:30" x14ac:dyDescent="0.25">
      <c r="A31" s="8" t="s">
        <v>12</v>
      </c>
      <c r="B31">
        <v>7</v>
      </c>
      <c r="C31">
        <v>45</v>
      </c>
      <c r="D31">
        <v>0.48830709200001299</v>
      </c>
      <c r="E31">
        <v>1.70034334700005</v>
      </c>
      <c r="F31">
        <v>2.7092662620000199</v>
      </c>
      <c r="G31">
        <v>3.0352817120000202</v>
      </c>
      <c r="H31">
        <v>3.2177365310000101</v>
      </c>
      <c r="I31">
        <v>3.5176479770000202</v>
      </c>
      <c r="J31">
        <v>3.8837107930000898</v>
      </c>
      <c r="K31">
        <f t="shared" si="20"/>
        <v>3.3954037010000766</v>
      </c>
      <c r="L31">
        <f t="shared" si="21"/>
        <v>0</v>
      </c>
      <c r="M31">
        <f t="shared" si="14"/>
        <v>0.35696381394738003</v>
      </c>
      <c r="N31">
        <f t="shared" si="15"/>
        <v>0.65410754230663326</v>
      </c>
      <c r="O31">
        <f t="shared" si="16"/>
        <v>0.7501242397921124</v>
      </c>
      <c r="P31">
        <f t="shared" si="17"/>
        <v>0.8038600647681674</v>
      </c>
      <c r="Q31">
        <f t="shared" si="18"/>
        <v>0.89218872091932688</v>
      </c>
      <c r="R31">
        <f t="shared" si="19"/>
        <v>1</v>
      </c>
      <c r="S31" t="s">
        <v>184</v>
      </c>
      <c r="T31" t="s">
        <v>184</v>
      </c>
      <c r="U31" t="s">
        <v>184</v>
      </c>
      <c r="V31" t="s">
        <v>184</v>
      </c>
      <c r="W31" t="s">
        <v>184</v>
      </c>
      <c r="X31" t="s">
        <v>184</v>
      </c>
      <c r="Y31" t="s">
        <v>184</v>
      </c>
      <c r="Z31" t="s">
        <v>184</v>
      </c>
      <c r="AA31" t="s">
        <v>184</v>
      </c>
      <c r="AB31" t="s">
        <v>184</v>
      </c>
      <c r="AC31" t="s">
        <v>184</v>
      </c>
      <c r="AD31" t="s">
        <v>184</v>
      </c>
    </row>
    <row r="32" spans="1:30" x14ac:dyDescent="0.25">
      <c r="A32" s="8" t="s">
        <v>12</v>
      </c>
      <c r="B32">
        <v>7</v>
      </c>
      <c r="C32">
        <v>46</v>
      </c>
      <c r="D32">
        <v>0.67902237900000195</v>
      </c>
      <c r="E32">
        <v>1.8214037509999299</v>
      </c>
      <c r="F32">
        <v>2.9016251159999902</v>
      </c>
      <c r="G32">
        <v>3.25172880799993</v>
      </c>
      <c r="H32">
        <v>3.4294054699999998</v>
      </c>
      <c r="I32">
        <v>3.69962645600003</v>
      </c>
      <c r="J32">
        <v>4.041622136</v>
      </c>
      <c r="K32">
        <f t="shared" si="20"/>
        <v>3.3625997569999981</v>
      </c>
      <c r="L32">
        <f t="shared" si="21"/>
        <v>0</v>
      </c>
      <c r="M32">
        <f t="shared" si="14"/>
        <v>0.3397315929800469</v>
      </c>
      <c r="N32">
        <f t="shared" si="15"/>
        <v>0.66097748694983616</v>
      </c>
      <c r="O32">
        <f t="shared" si="16"/>
        <v>0.76509445515906804</v>
      </c>
      <c r="P32">
        <f t="shared" si="17"/>
        <v>0.81793353052930695</v>
      </c>
      <c r="Q32">
        <f t="shared" si="18"/>
        <v>0.89829426493949216</v>
      </c>
      <c r="R32">
        <f t="shared" si="19"/>
        <v>1</v>
      </c>
      <c r="S32" t="s">
        <v>184</v>
      </c>
      <c r="T32" t="s">
        <v>184</v>
      </c>
      <c r="U32" t="s">
        <v>184</v>
      </c>
      <c r="V32" t="s">
        <v>184</v>
      </c>
      <c r="W32" t="s">
        <v>184</v>
      </c>
      <c r="X32" t="s">
        <v>184</v>
      </c>
      <c r="Y32" t="s">
        <v>184</v>
      </c>
      <c r="Z32" t="s">
        <v>184</v>
      </c>
      <c r="AA32" t="s">
        <v>184</v>
      </c>
      <c r="AB32" t="s">
        <v>184</v>
      </c>
      <c r="AC32" t="s">
        <v>184</v>
      </c>
      <c r="AD32" t="s">
        <v>184</v>
      </c>
    </row>
    <row r="33" spans="1:37" s="17" customFormat="1" x14ac:dyDescent="0.25">
      <c r="A33" s="16">
        <v>2</v>
      </c>
      <c r="B33" s="16"/>
      <c r="C33" s="16"/>
      <c r="D33" s="16">
        <f>AVERAGE(D18:D32)</f>
        <v>2.9482956754666665</v>
      </c>
      <c r="E33" s="16">
        <f t="shared" ref="E33:J33" si="22">AVERAGE(E18:E32)</f>
        <v>3.9988507449999973</v>
      </c>
      <c r="F33" s="16">
        <f t="shared" si="22"/>
        <v>4.9659443812000097</v>
      </c>
      <c r="G33" s="16">
        <f t="shared" si="22"/>
        <v>5.3096328691999926</v>
      </c>
      <c r="H33" s="16">
        <f t="shared" si="22"/>
        <v>5.4819046219999832</v>
      </c>
      <c r="I33" s="16">
        <f t="shared" si="22"/>
        <v>5.7527109906666567</v>
      </c>
      <c r="J33" s="16">
        <f t="shared" si="22"/>
        <v>6.0909691483333264</v>
      </c>
      <c r="K33" s="26">
        <f>AVERAGE(K18:K32)</f>
        <v>3.1426734728666608</v>
      </c>
      <c r="L33" s="21">
        <v>0</v>
      </c>
      <c r="M33" s="17">
        <f>AVERAGE(M18:M32)</f>
        <v>0.33282412797866595</v>
      </c>
      <c r="N33" s="17">
        <f t="shared" ref="N33:R33" si="23">AVERAGE(N18:N32)</f>
        <v>0.64065552496928269</v>
      </c>
      <c r="O33" s="17">
        <f t="shared" si="23"/>
        <v>0.75041630924395109</v>
      </c>
      <c r="P33" s="17">
        <f t="shared" si="23"/>
        <v>0.80559207681829603</v>
      </c>
      <c r="Q33" s="17">
        <f t="shared" si="23"/>
        <v>0.89200306704917365</v>
      </c>
      <c r="R33" s="17">
        <f t="shared" si="23"/>
        <v>1</v>
      </c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9"/>
      <c r="AF33" s="19"/>
      <c r="AG33" s="19"/>
      <c r="AH33" s="19"/>
      <c r="AI33" s="19"/>
      <c r="AJ33" s="19"/>
      <c r="AK33" s="19"/>
    </row>
    <row r="34" spans="1:37" x14ac:dyDescent="0.25">
      <c r="A34" s="8" t="s">
        <v>13</v>
      </c>
      <c r="B34">
        <v>8</v>
      </c>
      <c r="C34">
        <v>62</v>
      </c>
      <c r="D34">
        <v>35.596287322000002</v>
      </c>
      <c r="E34">
        <v>36.001735089</v>
      </c>
      <c r="F34">
        <v>36.241102695000102</v>
      </c>
      <c r="G34">
        <v>36.527444535000001</v>
      </c>
      <c r="H34">
        <v>37.141181498000101</v>
      </c>
      <c r="I34">
        <v>37.581493317000103</v>
      </c>
      <c r="J34">
        <v>37.814290715000197</v>
      </c>
      <c r="K34">
        <v>38.077425564000102</v>
      </c>
      <c r="L34">
        <f>K34-D34</f>
        <v>2.4811382420000996</v>
      </c>
      <c r="M34">
        <f>(D34-D34)/(K34-D34)</f>
        <v>0</v>
      </c>
      <c r="N34">
        <f>(E34-D34)/(K34-D34)</f>
        <v>0.16341200185329377</v>
      </c>
      <c r="O34">
        <f t="shared" ref="O34:O48" si="24">(F34-D34)/(K34-D34)</f>
        <v>0.25988691886845444</v>
      </c>
      <c r="P34">
        <f>(G34-D34)/(K34-D34)</f>
        <v>0.37529436983300563</v>
      </c>
      <c r="Q34">
        <f>(H34-D34)/(K34-D34)</f>
        <v>0.62265542074541014</v>
      </c>
      <c r="R34">
        <f>(I34-D34)/(K34-D34)</f>
        <v>0.80011905882349499</v>
      </c>
      <c r="S34">
        <f>(J34-D34)/(K34-D34)</f>
        <v>0.89394591379648991</v>
      </c>
      <c r="T34">
        <f>(K34-D34)/(K34-D34)</f>
        <v>1</v>
      </c>
      <c r="U34" t="s">
        <v>184</v>
      </c>
      <c r="V34" t="s">
        <v>184</v>
      </c>
      <c r="W34" t="s">
        <v>184</v>
      </c>
      <c r="X34" t="s">
        <v>184</v>
      </c>
      <c r="Y34" t="s">
        <v>184</v>
      </c>
      <c r="Z34" t="s">
        <v>184</v>
      </c>
      <c r="AA34" t="s">
        <v>184</v>
      </c>
      <c r="AB34" t="s">
        <v>184</v>
      </c>
      <c r="AC34" t="s">
        <v>184</v>
      </c>
      <c r="AD34" t="s">
        <v>184</v>
      </c>
    </row>
    <row r="35" spans="1:37" x14ac:dyDescent="0.25">
      <c r="A35" s="8" t="s">
        <v>13</v>
      </c>
      <c r="B35">
        <v>8</v>
      </c>
      <c r="C35">
        <v>63</v>
      </c>
      <c r="D35">
        <v>1.4759027709999299</v>
      </c>
      <c r="E35">
        <v>1.9583015869998199</v>
      </c>
      <c r="F35">
        <v>2.2266758450000399</v>
      </c>
      <c r="G35">
        <v>2.4660705319999998</v>
      </c>
      <c r="H35">
        <v>3.0703023809999102</v>
      </c>
      <c r="I35">
        <v>3.5581333309999001</v>
      </c>
      <c r="J35">
        <v>3.81635433199994</v>
      </c>
      <c r="K35">
        <v>4.0391567859999196</v>
      </c>
      <c r="L35">
        <f t="shared" ref="L35:L48" si="25">K35-D35</f>
        <v>2.5632540149999894</v>
      </c>
      <c r="M35">
        <f t="shared" ref="M35:M48" si="26">(D35-D35)/(K35-D35)</f>
        <v>0</v>
      </c>
      <c r="N35">
        <f t="shared" ref="N35:N48" si="27">(E35-D35)/(K35-D35)</f>
        <v>0.18819781932532814</v>
      </c>
      <c r="O35">
        <f t="shared" si="24"/>
        <v>0.29289842895266588</v>
      </c>
      <c r="P35">
        <f t="shared" ref="P35:P48" si="28">(G35-D35)/(K35-D35)</f>
        <v>0.38629326442314144</v>
      </c>
      <c r="Q35">
        <f t="shared" ref="Q35:Q48" si="29">(H35-D35)/(K35-D35)</f>
        <v>0.62202169612128233</v>
      </c>
      <c r="R35">
        <f t="shared" ref="R35:R48" si="30">(I35-D35)/(K35-D35)</f>
        <v>0.81233874903341508</v>
      </c>
      <c r="S35">
        <f t="shared" ref="S35:S48" si="31">(J35-D35)/(K35-D35)</f>
        <v>0.91307827757367988</v>
      </c>
      <c r="T35">
        <f t="shared" ref="T35:T48" si="32">(K35-D35)/(K35-D35)</f>
        <v>1</v>
      </c>
      <c r="U35" t="s">
        <v>184</v>
      </c>
      <c r="V35" t="s">
        <v>184</v>
      </c>
      <c r="W35" t="s">
        <v>184</v>
      </c>
      <c r="X35" t="s">
        <v>184</v>
      </c>
      <c r="Y35" t="s">
        <v>184</v>
      </c>
      <c r="Z35" t="s">
        <v>184</v>
      </c>
      <c r="AA35" t="s">
        <v>184</v>
      </c>
      <c r="AB35" t="s">
        <v>184</v>
      </c>
      <c r="AC35" t="s">
        <v>184</v>
      </c>
      <c r="AD35" t="s">
        <v>184</v>
      </c>
    </row>
    <row r="36" spans="1:37" x14ac:dyDescent="0.25">
      <c r="A36" s="8" t="s">
        <v>13</v>
      </c>
      <c r="B36">
        <v>8</v>
      </c>
      <c r="C36">
        <v>64</v>
      </c>
      <c r="D36">
        <v>1.49382831699995</v>
      </c>
      <c r="E36">
        <v>1.95222998999997</v>
      </c>
      <c r="F36">
        <v>2.2157377910000302</v>
      </c>
      <c r="G36">
        <v>2.4546720119999401</v>
      </c>
      <c r="H36">
        <v>2.99135583399993</v>
      </c>
      <c r="I36">
        <v>3.4013603870000599</v>
      </c>
      <c r="J36">
        <v>3.6704408139999001</v>
      </c>
      <c r="K36">
        <v>3.9239608640000299</v>
      </c>
      <c r="L36">
        <f t="shared" si="25"/>
        <v>2.4301325470000799</v>
      </c>
      <c r="M36">
        <f t="shared" si="26"/>
        <v>0</v>
      </c>
      <c r="N36">
        <f t="shared" si="27"/>
        <v>0.18863237462742599</v>
      </c>
      <c r="O36">
        <f t="shared" si="24"/>
        <v>0.29706588428324787</v>
      </c>
      <c r="P36">
        <f t="shared" si="28"/>
        <v>0.39538736114872441</v>
      </c>
      <c r="Q36">
        <f t="shared" si="29"/>
        <v>0.61623285480811707</v>
      </c>
      <c r="R36">
        <f t="shared" si="30"/>
        <v>0.78494980545604254</v>
      </c>
      <c r="S36">
        <f t="shared" si="31"/>
        <v>0.89567645175852972</v>
      </c>
      <c r="T36">
        <f t="shared" si="32"/>
        <v>1</v>
      </c>
      <c r="U36" t="s">
        <v>184</v>
      </c>
      <c r="V36" t="s">
        <v>184</v>
      </c>
      <c r="W36" t="s">
        <v>184</v>
      </c>
      <c r="X36" t="s">
        <v>184</v>
      </c>
      <c r="Y36" t="s">
        <v>184</v>
      </c>
      <c r="Z36" t="s">
        <v>184</v>
      </c>
      <c r="AA36" t="s">
        <v>184</v>
      </c>
      <c r="AB36" t="s">
        <v>184</v>
      </c>
      <c r="AC36" t="s">
        <v>184</v>
      </c>
      <c r="AD36" t="s">
        <v>184</v>
      </c>
    </row>
    <row r="37" spans="1:37" x14ac:dyDescent="0.25">
      <c r="A37" s="8" t="s">
        <v>13</v>
      </c>
      <c r="B37">
        <v>8</v>
      </c>
      <c r="C37">
        <v>65</v>
      </c>
      <c r="D37">
        <v>0.54979401399987105</v>
      </c>
      <c r="E37">
        <v>1.0739154169998499</v>
      </c>
      <c r="F37">
        <v>1.37526583199996</v>
      </c>
      <c r="G37">
        <v>1.5818450009999101</v>
      </c>
      <c r="H37">
        <v>2.1342645239999398</v>
      </c>
      <c r="I37">
        <v>2.5871348979999298</v>
      </c>
      <c r="J37">
        <v>2.8817102609998502</v>
      </c>
      <c r="K37">
        <v>3.1257482280000199</v>
      </c>
      <c r="L37">
        <f t="shared" si="25"/>
        <v>2.575954214000149</v>
      </c>
      <c r="M37">
        <f t="shared" si="26"/>
        <v>0</v>
      </c>
      <c r="N37">
        <f t="shared" si="27"/>
        <v>0.2034668939965672</v>
      </c>
      <c r="O37">
        <f t="shared" si="24"/>
        <v>0.32045283006728209</v>
      </c>
      <c r="P37">
        <f t="shared" si="28"/>
        <v>0.40064803224797507</v>
      </c>
      <c r="Q37">
        <f t="shared" si="29"/>
        <v>0.61510041653247227</v>
      </c>
      <c r="R37">
        <f t="shared" si="30"/>
        <v>0.79090725795017602</v>
      </c>
      <c r="S37">
        <f t="shared" si="31"/>
        <v>0.90526308050281379</v>
      </c>
      <c r="T37">
        <f t="shared" si="32"/>
        <v>1</v>
      </c>
      <c r="U37" t="s">
        <v>184</v>
      </c>
      <c r="V37" t="s">
        <v>184</v>
      </c>
      <c r="W37" t="s">
        <v>184</v>
      </c>
      <c r="X37" t="s">
        <v>184</v>
      </c>
      <c r="Y37" t="s">
        <v>184</v>
      </c>
      <c r="Z37" t="s">
        <v>184</v>
      </c>
      <c r="AA37" t="s">
        <v>184</v>
      </c>
      <c r="AB37" t="s">
        <v>184</v>
      </c>
      <c r="AC37" t="s">
        <v>184</v>
      </c>
      <c r="AD37" t="s">
        <v>184</v>
      </c>
    </row>
    <row r="38" spans="1:37" x14ac:dyDescent="0.25">
      <c r="A38" s="8" t="s">
        <v>13</v>
      </c>
      <c r="B38">
        <v>8</v>
      </c>
      <c r="C38">
        <v>66</v>
      </c>
      <c r="D38">
        <v>0.64207048600019301</v>
      </c>
      <c r="E38">
        <v>1.1349723490000001</v>
      </c>
      <c r="F38">
        <v>1.4439711470001799</v>
      </c>
      <c r="G38">
        <v>1.71516771000005</v>
      </c>
      <c r="H38">
        <v>2.2723616160001199</v>
      </c>
      <c r="I38">
        <v>2.7360509780000899</v>
      </c>
      <c r="J38">
        <v>2.9917196860001201</v>
      </c>
      <c r="K38">
        <v>3.2142970320001001</v>
      </c>
      <c r="L38">
        <f t="shared" si="25"/>
        <v>2.5722265459999072</v>
      </c>
      <c r="M38">
        <f t="shared" si="26"/>
        <v>0</v>
      </c>
      <c r="N38">
        <f t="shared" si="27"/>
        <v>0.19162459222976422</v>
      </c>
      <c r="O38">
        <f t="shared" si="24"/>
        <v>0.3117535126317042</v>
      </c>
      <c r="P38">
        <f t="shared" si="28"/>
        <v>0.41718612447594877</v>
      </c>
      <c r="Q38">
        <f t="shared" si="29"/>
        <v>0.63380542142962004</v>
      </c>
      <c r="R38">
        <f t="shared" si="30"/>
        <v>0.81407312091396655</v>
      </c>
      <c r="S38">
        <f t="shared" si="31"/>
        <v>0.91346899582149477</v>
      </c>
      <c r="T38">
        <f t="shared" si="32"/>
        <v>1</v>
      </c>
      <c r="U38" t="s">
        <v>184</v>
      </c>
      <c r="V38" t="s">
        <v>184</v>
      </c>
      <c r="W38" t="s">
        <v>184</v>
      </c>
      <c r="X38" t="s">
        <v>184</v>
      </c>
      <c r="Y38" t="s">
        <v>184</v>
      </c>
      <c r="Z38" t="s">
        <v>184</v>
      </c>
      <c r="AA38" t="s">
        <v>184</v>
      </c>
      <c r="AB38" t="s">
        <v>184</v>
      </c>
      <c r="AC38" t="s">
        <v>184</v>
      </c>
      <c r="AD38" t="s">
        <v>184</v>
      </c>
    </row>
    <row r="39" spans="1:37" x14ac:dyDescent="0.25">
      <c r="A39" s="8" t="s">
        <v>13</v>
      </c>
      <c r="B39">
        <v>8</v>
      </c>
      <c r="C39">
        <v>67</v>
      </c>
      <c r="D39">
        <v>0.78006230100004303</v>
      </c>
      <c r="E39">
        <v>1.27770563299986</v>
      </c>
      <c r="F39">
        <v>1.56037119899997</v>
      </c>
      <c r="G39">
        <v>1.7960378170000599</v>
      </c>
      <c r="H39">
        <v>2.3348111719999398</v>
      </c>
      <c r="I39">
        <v>2.7867339090000698</v>
      </c>
      <c r="J39">
        <v>3.10649173599995</v>
      </c>
      <c r="K39">
        <v>3.38056125299999</v>
      </c>
      <c r="L39">
        <f t="shared" si="25"/>
        <v>2.6004989519999469</v>
      </c>
      <c r="M39">
        <f t="shared" si="26"/>
        <v>0</v>
      </c>
      <c r="N39">
        <f t="shared" si="27"/>
        <v>0.19136455779653283</v>
      </c>
      <c r="O39">
        <f t="shared" si="24"/>
        <v>0.30006122378931183</v>
      </c>
      <c r="P39">
        <f t="shared" si="28"/>
        <v>0.39068483962228406</v>
      </c>
      <c r="Q39">
        <f t="shared" si="29"/>
        <v>0.59786560183160131</v>
      </c>
      <c r="R39">
        <f t="shared" si="30"/>
        <v>0.77164868936277409</v>
      </c>
      <c r="S39">
        <f t="shared" si="31"/>
        <v>0.89460887235149111</v>
      </c>
      <c r="T39">
        <f t="shared" si="32"/>
        <v>1</v>
      </c>
      <c r="U39" t="s">
        <v>184</v>
      </c>
      <c r="V39" t="s">
        <v>184</v>
      </c>
      <c r="W39" t="s">
        <v>184</v>
      </c>
      <c r="X39" t="s">
        <v>184</v>
      </c>
      <c r="Y39" t="s">
        <v>184</v>
      </c>
      <c r="Z39" t="s">
        <v>184</v>
      </c>
      <c r="AA39" t="s">
        <v>184</v>
      </c>
      <c r="AB39" t="s">
        <v>184</v>
      </c>
      <c r="AC39" t="s">
        <v>184</v>
      </c>
      <c r="AD39" t="s">
        <v>184</v>
      </c>
    </row>
    <row r="40" spans="1:37" x14ac:dyDescent="0.25">
      <c r="A40" s="8" t="s">
        <v>13</v>
      </c>
      <c r="B40">
        <v>8</v>
      </c>
      <c r="C40">
        <v>68</v>
      </c>
      <c r="D40">
        <v>0.67932883299999902</v>
      </c>
      <c r="E40">
        <v>1.18951029199979</v>
      </c>
      <c r="F40">
        <v>1.4917966349998999</v>
      </c>
      <c r="G40">
        <v>1.7557010049999899</v>
      </c>
      <c r="H40">
        <v>2.3008456949999001</v>
      </c>
      <c r="I40">
        <v>2.7329153289999701</v>
      </c>
      <c r="J40">
        <v>3.0073788249999298</v>
      </c>
      <c r="K40">
        <v>3.25519512299979</v>
      </c>
      <c r="L40">
        <f t="shared" si="25"/>
        <v>2.5758662899997908</v>
      </c>
      <c r="M40">
        <f t="shared" si="26"/>
        <v>0</v>
      </c>
      <c r="N40">
        <f t="shared" si="27"/>
        <v>0.19806208923982321</v>
      </c>
      <c r="O40">
        <f t="shared" si="24"/>
        <v>0.31541536342710041</v>
      </c>
      <c r="P40">
        <f t="shared" si="28"/>
        <v>0.4178680299434635</v>
      </c>
      <c r="Q40">
        <f t="shared" si="29"/>
        <v>0.62950350656595322</v>
      </c>
      <c r="R40">
        <f t="shared" si="30"/>
        <v>0.79724110834966433</v>
      </c>
      <c r="S40">
        <f t="shared" si="31"/>
        <v>0.90379302723827315</v>
      </c>
      <c r="T40">
        <f t="shared" si="32"/>
        <v>1</v>
      </c>
      <c r="U40" t="s">
        <v>184</v>
      </c>
      <c r="V40" t="s">
        <v>184</v>
      </c>
      <c r="W40" t="s">
        <v>184</v>
      </c>
      <c r="X40" t="s">
        <v>184</v>
      </c>
      <c r="Y40" t="s">
        <v>184</v>
      </c>
      <c r="Z40" t="s">
        <v>184</v>
      </c>
      <c r="AA40" t="s">
        <v>184</v>
      </c>
      <c r="AB40" t="s">
        <v>184</v>
      </c>
      <c r="AC40" t="s">
        <v>184</v>
      </c>
      <c r="AD40" t="s">
        <v>184</v>
      </c>
    </row>
    <row r="41" spans="1:37" x14ac:dyDescent="0.25">
      <c r="A41" s="8" t="s">
        <v>13</v>
      </c>
      <c r="B41">
        <v>8</v>
      </c>
      <c r="C41">
        <v>69</v>
      </c>
      <c r="D41">
        <v>0.59364077200007104</v>
      </c>
      <c r="E41">
        <v>1.0858850009999499</v>
      </c>
      <c r="F41">
        <v>1.3739078690000399</v>
      </c>
      <c r="G41">
        <v>1.6425496350000199</v>
      </c>
      <c r="H41">
        <v>2.1647260400000001</v>
      </c>
      <c r="I41">
        <v>2.6093445819999399</v>
      </c>
      <c r="J41">
        <v>2.8848822889999601</v>
      </c>
      <c r="K41">
        <v>3.18633103699994</v>
      </c>
      <c r="L41">
        <f t="shared" si="25"/>
        <v>2.5926902649998689</v>
      </c>
      <c r="M41">
        <f t="shared" si="26"/>
        <v>0</v>
      </c>
      <c r="N41">
        <f t="shared" si="27"/>
        <v>0.1898584785251638</v>
      </c>
      <c r="O41">
        <f t="shared" si="24"/>
        <v>0.3009488281470476</v>
      </c>
      <c r="P41">
        <f t="shared" si="28"/>
        <v>0.40456389147586891</v>
      </c>
      <c r="Q41">
        <f t="shared" si="29"/>
        <v>0.60596720295087325</v>
      </c>
      <c r="R41">
        <f t="shared" si="30"/>
        <v>0.77745646566847837</v>
      </c>
      <c r="S41">
        <f t="shared" si="31"/>
        <v>0.88373129175150622</v>
      </c>
      <c r="T41">
        <f t="shared" si="32"/>
        <v>1</v>
      </c>
      <c r="U41" t="s">
        <v>184</v>
      </c>
      <c r="V41" t="s">
        <v>184</v>
      </c>
      <c r="W41" t="s">
        <v>184</v>
      </c>
      <c r="X41" t="s">
        <v>184</v>
      </c>
      <c r="Y41" t="s">
        <v>184</v>
      </c>
      <c r="Z41" t="s">
        <v>184</v>
      </c>
      <c r="AA41" t="s">
        <v>184</v>
      </c>
      <c r="AB41" t="s">
        <v>184</v>
      </c>
      <c r="AC41" t="s">
        <v>184</v>
      </c>
      <c r="AD41" t="s">
        <v>184</v>
      </c>
    </row>
    <row r="42" spans="1:37" x14ac:dyDescent="0.25">
      <c r="A42" s="8" t="s">
        <v>13</v>
      </c>
      <c r="B42">
        <v>8</v>
      </c>
      <c r="C42">
        <v>70</v>
      </c>
      <c r="D42">
        <v>0.699474942000051</v>
      </c>
      <c r="E42">
        <v>1.2527730799999901</v>
      </c>
      <c r="F42">
        <v>1.5151101530000199</v>
      </c>
      <c r="G42">
        <v>1.7628316640000301</v>
      </c>
      <c r="H42">
        <v>2.2713768700000401</v>
      </c>
      <c r="I42">
        <v>2.6900265570000101</v>
      </c>
      <c r="J42">
        <v>2.9634397310001002</v>
      </c>
      <c r="K42">
        <v>3.1781053600000102</v>
      </c>
      <c r="L42">
        <f t="shared" si="25"/>
        <v>2.478630417999959</v>
      </c>
      <c r="M42">
        <f t="shared" si="26"/>
        <v>0</v>
      </c>
      <c r="N42">
        <f t="shared" si="27"/>
        <v>0.22322736539576682</v>
      </c>
      <c r="O42">
        <f t="shared" si="24"/>
        <v>0.32906689318293619</v>
      </c>
      <c r="P42">
        <f t="shared" si="28"/>
        <v>0.42900979277822965</v>
      </c>
      <c r="Q42">
        <f t="shared" si="29"/>
        <v>0.63418164990824988</v>
      </c>
      <c r="R42">
        <f t="shared" si="30"/>
        <v>0.80308528473807828</v>
      </c>
      <c r="S42">
        <f t="shared" si="31"/>
        <v>0.91339345009203643</v>
      </c>
      <c r="T42">
        <f t="shared" si="32"/>
        <v>1</v>
      </c>
      <c r="U42" t="s">
        <v>184</v>
      </c>
      <c r="V42" t="s">
        <v>184</v>
      </c>
      <c r="W42" t="s">
        <v>184</v>
      </c>
      <c r="X42" t="s">
        <v>184</v>
      </c>
      <c r="Y42" t="s">
        <v>184</v>
      </c>
      <c r="Z42" t="s">
        <v>184</v>
      </c>
      <c r="AA42" t="s">
        <v>184</v>
      </c>
      <c r="AB42" t="s">
        <v>184</v>
      </c>
      <c r="AC42" t="s">
        <v>184</v>
      </c>
      <c r="AD42" t="s">
        <v>184</v>
      </c>
    </row>
    <row r="43" spans="1:37" x14ac:dyDescent="0.25">
      <c r="A43" s="8" t="s">
        <v>13</v>
      </c>
      <c r="B43">
        <v>8</v>
      </c>
      <c r="C43">
        <v>71</v>
      </c>
      <c r="D43">
        <v>0.70567731899996</v>
      </c>
      <c r="E43">
        <v>1.2111309250001301</v>
      </c>
      <c r="F43">
        <v>1.4395981610000399</v>
      </c>
      <c r="G43">
        <v>1.72723794900002</v>
      </c>
      <c r="H43">
        <v>2.2257217930000399</v>
      </c>
      <c r="I43">
        <v>2.6148395899999701</v>
      </c>
      <c r="J43">
        <v>2.88519222100012</v>
      </c>
      <c r="K43">
        <v>3.1686533760000599</v>
      </c>
      <c r="L43">
        <f t="shared" si="25"/>
        <v>2.4629760570001</v>
      </c>
      <c r="M43">
        <f t="shared" si="26"/>
        <v>0</v>
      </c>
      <c r="N43">
        <f t="shared" si="27"/>
        <v>0.20522067381191336</v>
      </c>
      <c r="O43">
        <f t="shared" si="24"/>
        <v>0.29798131407497075</v>
      </c>
      <c r="P43">
        <f t="shared" si="28"/>
        <v>0.41476677253790234</v>
      </c>
      <c r="Q43">
        <f t="shared" si="29"/>
        <v>0.61715763321365424</v>
      </c>
      <c r="R43">
        <f t="shared" si="30"/>
        <v>0.77514447027364375</v>
      </c>
      <c r="S43">
        <f t="shared" si="31"/>
        <v>0.88491112035202035</v>
      </c>
      <c r="T43">
        <f t="shared" si="32"/>
        <v>1</v>
      </c>
      <c r="U43" t="s">
        <v>184</v>
      </c>
      <c r="V43" t="s">
        <v>184</v>
      </c>
      <c r="W43" t="s">
        <v>184</v>
      </c>
      <c r="X43" t="s">
        <v>184</v>
      </c>
      <c r="Y43" t="s">
        <v>184</v>
      </c>
      <c r="Z43" t="s">
        <v>184</v>
      </c>
      <c r="AA43" t="s">
        <v>184</v>
      </c>
      <c r="AB43" t="s">
        <v>184</v>
      </c>
      <c r="AC43" t="s">
        <v>184</v>
      </c>
      <c r="AD43" t="s">
        <v>184</v>
      </c>
    </row>
    <row r="44" spans="1:37" x14ac:dyDescent="0.25">
      <c r="A44" s="8" t="s">
        <v>13</v>
      </c>
      <c r="B44">
        <v>8</v>
      </c>
      <c r="C44">
        <v>72</v>
      </c>
      <c r="D44">
        <v>0.54256093599997202</v>
      </c>
      <c r="E44">
        <v>1.0335823169998499</v>
      </c>
      <c r="F44">
        <v>1.2880030500000399</v>
      </c>
      <c r="G44">
        <v>1.51869757700001</v>
      </c>
      <c r="H44">
        <v>2.0375658129999001</v>
      </c>
      <c r="I44">
        <v>2.4439606490000099</v>
      </c>
      <c r="J44">
        <v>2.7018248150000002</v>
      </c>
      <c r="K44">
        <v>2.9553018980000099</v>
      </c>
      <c r="L44">
        <f t="shared" si="25"/>
        <v>2.4127409620000377</v>
      </c>
      <c r="M44">
        <f t="shared" si="26"/>
        <v>0</v>
      </c>
      <c r="N44">
        <f t="shared" si="27"/>
        <v>0.20351185176250605</v>
      </c>
      <c r="O44">
        <f t="shared" si="24"/>
        <v>0.30896069065869997</v>
      </c>
      <c r="P44">
        <f t="shared" si="28"/>
        <v>0.40457581496476563</v>
      </c>
      <c r="Q44">
        <f t="shared" si="29"/>
        <v>0.6196292517704205</v>
      </c>
      <c r="R44">
        <f t="shared" si="30"/>
        <v>0.78806624620981913</v>
      </c>
      <c r="S44">
        <f t="shared" si="31"/>
        <v>0.89494227229851886</v>
      </c>
      <c r="T44">
        <f t="shared" si="32"/>
        <v>1</v>
      </c>
      <c r="U44" t="s">
        <v>184</v>
      </c>
      <c r="V44" t="s">
        <v>184</v>
      </c>
      <c r="W44" t="s">
        <v>184</v>
      </c>
      <c r="X44" t="s">
        <v>184</v>
      </c>
      <c r="Y44" t="s">
        <v>184</v>
      </c>
      <c r="Z44" t="s">
        <v>184</v>
      </c>
      <c r="AA44" t="s">
        <v>184</v>
      </c>
      <c r="AB44" t="s">
        <v>184</v>
      </c>
      <c r="AC44" t="s">
        <v>184</v>
      </c>
      <c r="AD44" t="s">
        <v>184</v>
      </c>
    </row>
    <row r="45" spans="1:37" x14ac:dyDescent="0.25">
      <c r="A45" s="8" t="s">
        <v>13</v>
      </c>
      <c r="B45">
        <v>8</v>
      </c>
      <c r="C45">
        <v>73</v>
      </c>
      <c r="D45">
        <v>0.49935473599998598</v>
      </c>
      <c r="E45">
        <v>0.94454676700001905</v>
      </c>
      <c r="F45">
        <v>1.19754510100005</v>
      </c>
      <c r="G45">
        <v>1.4066005209999699</v>
      </c>
      <c r="H45">
        <v>1.94532932299989</v>
      </c>
      <c r="I45">
        <v>2.4698399960000099</v>
      </c>
      <c r="J45">
        <v>2.7073136970000098</v>
      </c>
      <c r="K45">
        <v>2.96232603899989</v>
      </c>
      <c r="L45">
        <f t="shared" si="25"/>
        <v>2.4629713029999039</v>
      </c>
      <c r="M45">
        <f t="shared" si="26"/>
        <v>0</v>
      </c>
      <c r="N45">
        <f t="shared" si="27"/>
        <v>0.18075404713720714</v>
      </c>
      <c r="O45">
        <f t="shared" si="24"/>
        <v>0.28347482739635121</v>
      </c>
      <c r="P45">
        <f t="shared" si="28"/>
        <v>0.36835418419002969</v>
      </c>
      <c r="Q45">
        <f t="shared" si="29"/>
        <v>0.58708543832350146</v>
      </c>
      <c r="R45">
        <f t="shared" si="30"/>
        <v>0.80004393782419192</v>
      </c>
      <c r="S45">
        <f t="shared" si="31"/>
        <v>0.89646150497601218</v>
      </c>
      <c r="T45">
        <f t="shared" si="32"/>
        <v>1</v>
      </c>
      <c r="U45" t="s">
        <v>184</v>
      </c>
      <c r="V45" t="s">
        <v>184</v>
      </c>
      <c r="W45" t="s">
        <v>184</v>
      </c>
      <c r="X45" t="s">
        <v>184</v>
      </c>
      <c r="Y45" t="s">
        <v>184</v>
      </c>
      <c r="Z45" t="s">
        <v>184</v>
      </c>
      <c r="AA45" t="s">
        <v>184</v>
      </c>
      <c r="AB45" t="s">
        <v>184</v>
      </c>
      <c r="AC45" t="s">
        <v>184</v>
      </c>
      <c r="AD45" t="s">
        <v>184</v>
      </c>
    </row>
    <row r="46" spans="1:37" x14ac:dyDescent="0.25">
      <c r="A46" s="8" t="s">
        <v>13</v>
      </c>
      <c r="B46">
        <v>8</v>
      </c>
      <c r="C46">
        <v>74</v>
      </c>
      <c r="D46">
        <v>0.54131707800002005</v>
      </c>
      <c r="E46">
        <v>0.99891745100012397</v>
      </c>
      <c r="F46">
        <v>1.2449662040000899</v>
      </c>
      <c r="G46">
        <v>1.45987224100008</v>
      </c>
      <c r="H46">
        <v>1.95529372800001</v>
      </c>
      <c r="I46">
        <v>2.36822150900002</v>
      </c>
      <c r="J46">
        <v>2.6119510440000702</v>
      </c>
      <c r="K46">
        <v>2.8694732280000599</v>
      </c>
      <c r="L46">
        <f t="shared" si="25"/>
        <v>2.3281561500000398</v>
      </c>
      <c r="M46">
        <f t="shared" si="26"/>
        <v>0</v>
      </c>
      <c r="N46">
        <f t="shared" si="27"/>
        <v>0.1965505505290511</v>
      </c>
      <c r="O46">
        <f t="shared" si="24"/>
        <v>0.30223450690799147</v>
      </c>
      <c r="P46">
        <f t="shared" si="28"/>
        <v>0.39454190518966875</v>
      </c>
      <c r="Q46">
        <f t="shared" si="29"/>
        <v>0.60733754907288573</v>
      </c>
      <c r="R46">
        <f t="shared" si="30"/>
        <v>0.78470012889812768</v>
      </c>
      <c r="S46">
        <f t="shared" si="31"/>
        <v>0.88938792443110604</v>
      </c>
      <c r="T46">
        <f t="shared" si="32"/>
        <v>1</v>
      </c>
      <c r="U46" t="s">
        <v>184</v>
      </c>
      <c r="V46" t="s">
        <v>184</v>
      </c>
      <c r="W46" t="s">
        <v>184</v>
      </c>
      <c r="X46" t="s">
        <v>184</v>
      </c>
      <c r="Y46" t="s">
        <v>184</v>
      </c>
      <c r="Z46" t="s">
        <v>184</v>
      </c>
      <c r="AA46" t="s">
        <v>184</v>
      </c>
      <c r="AB46" t="s">
        <v>184</v>
      </c>
      <c r="AC46" t="s">
        <v>184</v>
      </c>
      <c r="AD46" t="s">
        <v>184</v>
      </c>
    </row>
    <row r="47" spans="1:37" x14ac:dyDescent="0.25">
      <c r="A47" s="8" t="s">
        <v>13</v>
      </c>
      <c r="B47">
        <v>8</v>
      </c>
      <c r="C47">
        <v>75</v>
      </c>
      <c r="D47">
        <v>0.56327498600012404</v>
      </c>
      <c r="E47">
        <v>1.0073690940000599</v>
      </c>
      <c r="F47">
        <v>1.2800308089999799</v>
      </c>
      <c r="G47">
        <v>1.56546393100006</v>
      </c>
      <c r="H47">
        <v>2.0860429670001301</v>
      </c>
      <c r="I47">
        <v>2.5056970650000401</v>
      </c>
      <c r="J47">
        <v>2.7338229940000902</v>
      </c>
      <c r="K47">
        <v>2.99221788599993</v>
      </c>
      <c r="L47">
        <f t="shared" si="25"/>
        <v>2.4289428999998059</v>
      </c>
      <c r="M47">
        <f t="shared" si="26"/>
        <v>0</v>
      </c>
      <c r="N47">
        <f t="shared" si="27"/>
        <v>0.18283431364317843</v>
      </c>
      <c r="O47">
        <f t="shared" si="24"/>
        <v>0.29508961408681655</v>
      </c>
      <c r="P47">
        <f t="shared" si="28"/>
        <v>0.41260292491849687</v>
      </c>
      <c r="Q47">
        <f t="shared" si="29"/>
        <v>0.62692621592715403</v>
      </c>
      <c r="R47">
        <f t="shared" si="30"/>
        <v>0.79969853511174394</v>
      </c>
      <c r="S47">
        <f t="shared" si="31"/>
        <v>0.89361837530233401</v>
      </c>
      <c r="T47">
        <f t="shared" si="32"/>
        <v>1</v>
      </c>
      <c r="U47" t="s">
        <v>184</v>
      </c>
      <c r="V47" t="s">
        <v>184</v>
      </c>
      <c r="W47" t="s">
        <v>184</v>
      </c>
      <c r="X47" t="s">
        <v>184</v>
      </c>
      <c r="Y47" t="s">
        <v>184</v>
      </c>
      <c r="Z47" t="s">
        <v>184</v>
      </c>
      <c r="AA47" t="s">
        <v>184</v>
      </c>
      <c r="AB47" t="s">
        <v>184</v>
      </c>
      <c r="AC47" t="s">
        <v>184</v>
      </c>
      <c r="AD47" t="s">
        <v>184</v>
      </c>
    </row>
    <row r="48" spans="1:37" x14ac:dyDescent="0.25">
      <c r="A48" s="8" t="s">
        <v>13</v>
      </c>
      <c r="B48">
        <v>8</v>
      </c>
      <c r="C48">
        <v>76</v>
      </c>
      <c r="D48">
        <v>0.670845565000036</v>
      </c>
      <c r="E48">
        <v>1.0541054010000099</v>
      </c>
      <c r="F48">
        <v>1.3049884470001401</v>
      </c>
      <c r="G48">
        <v>1.5310446910000299</v>
      </c>
      <c r="H48">
        <v>2.0293770279999901</v>
      </c>
      <c r="I48">
        <v>2.40686267500018</v>
      </c>
      <c r="J48">
        <v>2.7065302110001901</v>
      </c>
      <c r="K48">
        <v>2.9397276660001799</v>
      </c>
      <c r="L48">
        <f t="shared" si="25"/>
        <v>2.2688821010001439</v>
      </c>
      <c r="M48">
        <f t="shared" si="26"/>
        <v>0</v>
      </c>
      <c r="N48">
        <f t="shared" si="27"/>
        <v>0.1689201196620263</v>
      </c>
      <c r="O48">
        <f t="shared" si="24"/>
        <v>0.27949574009181355</v>
      </c>
      <c r="P48">
        <f t="shared" si="28"/>
        <v>0.37912905462157348</v>
      </c>
      <c r="Q48">
        <f t="shared" si="29"/>
        <v>0.59876688277504642</v>
      </c>
      <c r="R48">
        <f t="shared" si="30"/>
        <v>0.76514205354032805</v>
      </c>
      <c r="S48">
        <f t="shared" si="31"/>
        <v>0.8972192275230193</v>
      </c>
      <c r="T48">
        <f t="shared" si="32"/>
        <v>1</v>
      </c>
      <c r="U48" t="s">
        <v>184</v>
      </c>
      <c r="V48" t="s">
        <v>184</v>
      </c>
      <c r="W48" t="s">
        <v>184</v>
      </c>
      <c r="X48" t="s">
        <v>184</v>
      </c>
      <c r="Y48" t="s">
        <v>184</v>
      </c>
      <c r="Z48" t="s">
        <v>184</v>
      </c>
      <c r="AA48" t="s">
        <v>184</v>
      </c>
      <c r="AB48" t="s">
        <v>184</v>
      </c>
      <c r="AC48" t="s">
        <v>184</v>
      </c>
      <c r="AD48" t="s">
        <v>184</v>
      </c>
    </row>
    <row r="49" spans="1:30" s="17" customFormat="1" x14ac:dyDescent="0.25">
      <c r="A49" s="16">
        <v>3</v>
      </c>
      <c r="D49" s="17">
        <f>AVERAGE(D34:D48)</f>
        <v>3.0688946918666811</v>
      </c>
      <c r="E49" s="17">
        <f t="shared" ref="E49:M49" si="33">AVERAGE(E34:E48)</f>
        <v>3.5451120261999614</v>
      </c>
      <c r="F49" s="17">
        <f t="shared" si="33"/>
        <v>3.8132713958667064</v>
      </c>
      <c r="G49" s="17">
        <f t="shared" si="33"/>
        <v>4.0607491214000122</v>
      </c>
      <c r="H49" s="17">
        <f t="shared" si="33"/>
        <v>4.5973704187999882</v>
      </c>
      <c r="I49" s="17">
        <f t="shared" si="33"/>
        <v>5.0328409848000195</v>
      </c>
      <c r="J49" s="17">
        <f t="shared" si="33"/>
        <v>5.2988895580666941</v>
      </c>
      <c r="K49" s="17">
        <f t="shared" si="33"/>
        <v>5.551232089333336</v>
      </c>
      <c r="L49" s="25">
        <f>AVERAGE(L34:L48)</f>
        <v>2.4823373974666549</v>
      </c>
      <c r="M49" s="17">
        <f t="shared" si="33"/>
        <v>0</v>
      </c>
      <c r="N49" s="17">
        <f t="shared" ref="N49" si="34">AVERAGE(N34:N48)</f>
        <v>0.19170918196903655</v>
      </c>
      <c r="O49" s="17">
        <f t="shared" ref="O49" si="35">AVERAGE(O34:O48)</f>
        <v>0.29965243843775968</v>
      </c>
      <c r="P49" s="17">
        <f t="shared" ref="P49" si="36">AVERAGE(P34:P48)</f>
        <v>0.39939375749140521</v>
      </c>
      <c r="Q49" s="17">
        <f t="shared" ref="Q49" si="37">AVERAGE(Q34:Q48)</f>
        <v>0.61561578279841622</v>
      </c>
      <c r="R49" s="17">
        <f t="shared" ref="R49" si="38">AVERAGE(R34:R48)</f>
        <v>0.79097432747692964</v>
      </c>
      <c r="S49" s="17">
        <f t="shared" ref="S49" si="39">AVERAGE(S34:S48)</f>
        <v>0.89823331905128823</v>
      </c>
      <c r="T49" s="17">
        <f t="shared" ref="T49" si="40">AVERAGE(T34:T48)</f>
        <v>1</v>
      </c>
    </row>
    <row r="50" spans="1:30" x14ac:dyDescent="0.25">
      <c r="A50" s="12" t="s">
        <v>14</v>
      </c>
      <c r="B50">
        <v>6</v>
      </c>
      <c r="C50">
        <v>91</v>
      </c>
      <c r="D50">
        <v>12.168258217999799</v>
      </c>
      <c r="E50">
        <v>12.298677744000001</v>
      </c>
      <c r="F50">
        <v>12.412530263000001</v>
      </c>
      <c r="G50">
        <v>12.534122711999901</v>
      </c>
      <c r="H50">
        <v>12.648714742999999</v>
      </c>
      <c r="I50">
        <v>12.7628532329999</v>
      </c>
      <c r="J50">
        <f>I50-D50</f>
        <v>0.5945950150001007</v>
      </c>
      <c r="K50">
        <v>0</v>
      </c>
      <c r="L50">
        <f t="shared" si="2"/>
        <v>0.21934177500660576</v>
      </c>
      <c r="M50">
        <f t="shared" si="3"/>
        <v>0.41082087612214513</v>
      </c>
      <c r="N50">
        <f t="shared" si="4"/>
        <v>0.61531712303380059</v>
      </c>
      <c r="O50">
        <f t="shared" si="5"/>
        <v>0.80803994799740897</v>
      </c>
      <c r="P50">
        <f t="shared" si="6"/>
        <v>1</v>
      </c>
      <c r="Q50" t="s">
        <v>184</v>
      </c>
      <c r="R50" t="s">
        <v>184</v>
      </c>
      <c r="S50" t="s">
        <v>184</v>
      </c>
      <c r="T50" t="s">
        <v>184</v>
      </c>
      <c r="U50" t="s">
        <v>184</v>
      </c>
      <c r="V50" t="s">
        <v>184</v>
      </c>
      <c r="W50" t="s">
        <v>184</v>
      </c>
      <c r="X50" t="s">
        <v>184</v>
      </c>
      <c r="Y50" t="s">
        <v>184</v>
      </c>
      <c r="Z50" t="s">
        <v>184</v>
      </c>
      <c r="AA50" t="s">
        <v>184</v>
      </c>
      <c r="AB50" t="s">
        <v>184</v>
      </c>
      <c r="AC50" t="s">
        <v>184</v>
      </c>
      <c r="AD50" t="s">
        <v>184</v>
      </c>
    </row>
    <row r="51" spans="1:30" x14ac:dyDescent="0.25">
      <c r="A51" s="12" t="s">
        <v>14</v>
      </c>
      <c r="B51">
        <v>6</v>
      </c>
      <c r="C51">
        <v>92</v>
      </c>
      <c r="D51">
        <v>0.40525008700001303</v>
      </c>
      <c r="E51">
        <v>0.52374455799986197</v>
      </c>
      <c r="F51">
        <v>0.62964065300002403</v>
      </c>
      <c r="G51">
        <v>0.74356414399994697</v>
      </c>
      <c r="H51">
        <v>0.84303914399993096</v>
      </c>
      <c r="I51">
        <v>1.0330681549999099</v>
      </c>
      <c r="J51">
        <f t="shared" ref="J51:J64" si="41">I51-D51</f>
        <v>0.62781806799989681</v>
      </c>
      <c r="K51">
        <v>0</v>
      </c>
      <c r="L51">
        <f t="shared" si="2"/>
        <v>0.18874014151480015</v>
      </c>
      <c r="M51">
        <f t="shared" si="3"/>
        <v>0.35741336134984869</v>
      </c>
      <c r="N51">
        <f t="shared" si="4"/>
        <v>0.53887276305655729</v>
      </c>
      <c r="O51">
        <f t="shared" si="5"/>
        <v>0.69731834637162737</v>
      </c>
      <c r="P51">
        <f t="shared" si="6"/>
        <v>1</v>
      </c>
      <c r="Q51" t="s">
        <v>184</v>
      </c>
      <c r="R51" t="s">
        <v>184</v>
      </c>
      <c r="S51" t="s">
        <v>184</v>
      </c>
      <c r="T51" t="s">
        <v>184</v>
      </c>
      <c r="U51" t="s">
        <v>184</v>
      </c>
      <c r="V51" t="s">
        <v>184</v>
      </c>
      <c r="W51" t="s">
        <v>184</v>
      </c>
      <c r="X51" t="s">
        <v>184</v>
      </c>
      <c r="Y51" t="s">
        <v>184</v>
      </c>
      <c r="Z51" t="s">
        <v>184</v>
      </c>
      <c r="AA51" t="s">
        <v>184</v>
      </c>
      <c r="AB51" t="s">
        <v>184</v>
      </c>
      <c r="AC51" t="s">
        <v>184</v>
      </c>
      <c r="AD51" t="s">
        <v>184</v>
      </c>
    </row>
    <row r="52" spans="1:30" x14ac:dyDescent="0.25">
      <c r="A52" s="12" t="s">
        <v>14</v>
      </c>
      <c r="B52">
        <v>6</v>
      </c>
      <c r="C52">
        <v>93</v>
      </c>
      <c r="D52">
        <v>0.66765333799980897</v>
      </c>
      <c r="E52">
        <v>0.806772556999931</v>
      </c>
      <c r="F52">
        <v>0.93015568099986001</v>
      </c>
      <c r="G52">
        <v>1.03602942999987</v>
      </c>
      <c r="H52">
        <v>1.1514542739998801</v>
      </c>
      <c r="I52">
        <v>1.27976994999994</v>
      </c>
      <c r="J52">
        <f t="shared" si="41"/>
        <v>0.61211661200013101</v>
      </c>
      <c r="K52">
        <v>0</v>
      </c>
      <c r="L52">
        <f t="shared" si="2"/>
        <v>0.2272756796217977</v>
      </c>
      <c r="M52">
        <f t="shared" si="3"/>
        <v>0.42884368411814128</v>
      </c>
      <c r="N52">
        <f t="shared" si="4"/>
        <v>0.60180704914439109</v>
      </c>
      <c r="O52">
        <f t="shared" si="5"/>
        <v>0.79037380544079661</v>
      </c>
      <c r="P52">
        <f t="shared" si="6"/>
        <v>1</v>
      </c>
      <c r="Q52" t="s">
        <v>184</v>
      </c>
      <c r="R52" t="s">
        <v>184</v>
      </c>
      <c r="S52" t="s">
        <v>184</v>
      </c>
      <c r="T52" t="s">
        <v>184</v>
      </c>
      <c r="U52" t="s">
        <v>184</v>
      </c>
      <c r="V52" t="s">
        <v>184</v>
      </c>
      <c r="W52" t="s">
        <v>184</v>
      </c>
      <c r="X52" t="s">
        <v>184</v>
      </c>
      <c r="Y52" t="s">
        <v>184</v>
      </c>
      <c r="Z52" t="s">
        <v>184</v>
      </c>
      <c r="AA52" t="s">
        <v>184</v>
      </c>
      <c r="AB52" t="s">
        <v>184</v>
      </c>
      <c r="AC52" t="s">
        <v>184</v>
      </c>
      <c r="AD52" t="s">
        <v>184</v>
      </c>
    </row>
    <row r="53" spans="1:30" x14ac:dyDescent="0.25">
      <c r="A53" s="12" t="s">
        <v>14</v>
      </c>
      <c r="B53">
        <v>6</v>
      </c>
      <c r="C53">
        <v>94</v>
      </c>
      <c r="D53">
        <v>1.5134380209999501</v>
      </c>
      <c r="E53">
        <v>1.6761211460000101</v>
      </c>
      <c r="F53">
        <v>1.7800008829999501</v>
      </c>
      <c r="G53">
        <v>1.869216821</v>
      </c>
      <c r="H53">
        <v>1.96829114399997</v>
      </c>
      <c r="I53">
        <v>2.07854228999985</v>
      </c>
      <c r="J53">
        <f t="shared" si="41"/>
        <v>0.56510426899989996</v>
      </c>
      <c r="K53">
        <v>0</v>
      </c>
      <c r="L53">
        <f t="shared" si="2"/>
        <v>0.28788160685455516</v>
      </c>
      <c r="M53">
        <f t="shared" si="3"/>
        <v>0.47170562429434981</v>
      </c>
      <c r="N53">
        <f t="shared" si="4"/>
        <v>0.62958080396329985</v>
      </c>
      <c r="O53">
        <f t="shared" si="5"/>
        <v>0.804901233191888</v>
      </c>
      <c r="P53">
        <f t="shared" si="6"/>
        <v>1</v>
      </c>
      <c r="Q53" t="s">
        <v>184</v>
      </c>
      <c r="R53" t="s">
        <v>184</v>
      </c>
      <c r="S53" t="s">
        <v>184</v>
      </c>
      <c r="T53" t="s">
        <v>184</v>
      </c>
      <c r="U53" t="s">
        <v>184</v>
      </c>
      <c r="V53" t="s">
        <v>184</v>
      </c>
      <c r="W53" t="s">
        <v>184</v>
      </c>
      <c r="X53" t="s">
        <v>184</v>
      </c>
      <c r="Y53" t="s">
        <v>184</v>
      </c>
      <c r="Z53" t="s">
        <v>184</v>
      </c>
      <c r="AA53" t="s">
        <v>184</v>
      </c>
      <c r="AB53" t="s">
        <v>184</v>
      </c>
      <c r="AC53" t="s">
        <v>184</v>
      </c>
      <c r="AD53" t="s">
        <v>184</v>
      </c>
    </row>
    <row r="54" spans="1:30" x14ac:dyDescent="0.25">
      <c r="A54" s="12" t="s">
        <v>14</v>
      </c>
      <c r="B54">
        <v>6</v>
      </c>
      <c r="C54">
        <v>95</v>
      </c>
      <c r="D54">
        <v>0.99616927399983901</v>
      </c>
      <c r="E54">
        <v>1.1221115499999901</v>
      </c>
      <c r="F54">
        <v>1.2296870709999399</v>
      </c>
      <c r="G54">
        <v>1.35155066399988</v>
      </c>
      <c r="H54">
        <v>1.4615961329998299</v>
      </c>
      <c r="I54">
        <v>1.58369899799981</v>
      </c>
      <c r="J54">
        <f t="shared" si="41"/>
        <v>0.58752972399997094</v>
      </c>
      <c r="K54">
        <v>0</v>
      </c>
      <c r="L54">
        <f t="shared" si="2"/>
        <v>0.21435898620195987</v>
      </c>
      <c r="M54">
        <f t="shared" si="3"/>
        <v>0.39745699232080461</v>
      </c>
      <c r="N54">
        <f t="shared" si="4"/>
        <v>0.60487389060176056</v>
      </c>
      <c r="O54">
        <f t="shared" si="5"/>
        <v>0.79217585083408293</v>
      </c>
      <c r="P54">
        <f t="shared" si="6"/>
        <v>1</v>
      </c>
      <c r="Q54" t="s">
        <v>184</v>
      </c>
      <c r="R54" t="s">
        <v>184</v>
      </c>
      <c r="S54" t="s">
        <v>184</v>
      </c>
      <c r="T54" t="s">
        <v>184</v>
      </c>
      <c r="U54" t="s">
        <v>184</v>
      </c>
      <c r="V54" t="s">
        <v>184</v>
      </c>
      <c r="W54" t="s">
        <v>184</v>
      </c>
      <c r="X54" t="s">
        <v>184</v>
      </c>
      <c r="Y54" t="s">
        <v>184</v>
      </c>
      <c r="Z54" t="s">
        <v>184</v>
      </c>
      <c r="AA54" t="s">
        <v>184</v>
      </c>
      <c r="AB54" t="s">
        <v>184</v>
      </c>
      <c r="AC54" t="s">
        <v>184</v>
      </c>
      <c r="AD54" t="s">
        <v>184</v>
      </c>
    </row>
    <row r="55" spans="1:30" x14ac:dyDescent="0.25">
      <c r="A55" s="12" t="s">
        <v>14</v>
      </c>
      <c r="B55">
        <v>6</v>
      </c>
      <c r="C55">
        <v>96</v>
      </c>
      <c r="D55">
        <v>0.65286729200010996</v>
      </c>
      <c r="E55">
        <v>0.79981619700015405</v>
      </c>
      <c r="F55">
        <v>0.91538203000004603</v>
      </c>
      <c r="G55">
        <v>1.04085213300004</v>
      </c>
      <c r="H55">
        <v>1.16411234200018</v>
      </c>
      <c r="I55">
        <v>1.26959640400014</v>
      </c>
      <c r="J55">
        <f t="shared" si="41"/>
        <v>0.61672911200003</v>
      </c>
      <c r="K55">
        <v>0</v>
      </c>
      <c r="L55">
        <f t="shared" si="2"/>
        <v>0.23827139361638719</v>
      </c>
      <c r="M55">
        <f t="shared" si="3"/>
        <v>0.4256564720102321</v>
      </c>
      <c r="N55">
        <f t="shared" si="4"/>
        <v>0.62910090256921614</v>
      </c>
      <c r="O55">
        <f t="shared" si="5"/>
        <v>0.82896208408602767</v>
      </c>
      <c r="P55">
        <f t="shared" si="6"/>
        <v>1</v>
      </c>
      <c r="Q55" t="s">
        <v>184</v>
      </c>
      <c r="R55" t="s">
        <v>184</v>
      </c>
      <c r="S55" t="s">
        <v>184</v>
      </c>
      <c r="T55" t="s">
        <v>184</v>
      </c>
      <c r="U55" t="s">
        <v>184</v>
      </c>
      <c r="V55" t="s">
        <v>184</v>
      </c>
      <c r="W55" t="s">
        <v>184</v>
      </c>
      <c r="X55" t="s">
        <v>184</v>
      </c>
      <c r="Y55" t="s">
        <v>184</v>
      </c>
      <c r="Z55" t="s">
        <v>184</v>
      </c>
      <c r="AA55" t="s">
        <v>184</v>
      </c>
      <c r="AB55" t="s">
        <v>184</v>
      </c>
      <c r="AC55" t="s">
        <v>184</v>
      </c>
      <c r="AD55" t="s">
        <v>184</v>
      </c>
    </row>
    <row r="56" spans="1:30" x14ac:dyDescent="0.25">
      <c r="A56" s="12" t="s">
        <v>14</v>
      </c>
      <c r="B56">
        <v>6</v>
      </c>
      <c r="C56">
        <v>97</v>
      </c>
      <c r="D56">
        <v>0.55305508000014902</v>
      </c>
      <c r="E56">
        <v>0.70099135300006299</v>
      </c>
      <c r="F56">
        <v>0.803510520000145</v>
      </c>
      <c r="G56">
        <v>0.92696051699999704</v>
      </c>
      <c r="H56">
        <v>1.0492791629999301</v>
      </c>
      <c r="I56">
        <v>1.1231776550000601</v>
      </c>
      <c r="J56">
        <f t="shared" si="41"/>
        <v>0.57012257499991104</v>
      </c>
      <c r="K56">
        <v>0</v>
      </c>
      <c r="L56">
        <f t="shared" si="2"/>
        <v>0.25948152114470657</v>
      </c>
      <c r="M56">
        <f t="shared" si="3"/>
        <v>0.439301039780849</v>
      </c>
      <c r="N56">
        <f t="shared" si="4"/>
        <v>0.65583341792755068</v>
      </c>
      <c r="O56">
        <f t="shared" si="5"/>
        <v>0.87038139649155</v>
      </c>
      <c r="P56">
        <f t="shared" si="6"/>
        <v>1</v>
      </c>
      <c r="Q56" t="s">
        <v>184</v>
      </c>
      <c r="R56" t="s">
        <v>184</v>
      </c>
      <c r="S56" t="s">
        <v>184</v>
      </c>
      <c r="T56" t="s">
        <v>184</v>
      </c>
      <c r="U56" t="s">
        <v>184</v>
      </c>
      <c r="V56" t="s">
        <v>184</v>
      </c>
      <c r="W56" t="s">
        <v>184</v>
      </c>
      <c r="X56" t="s">
        <v>184</v>
      </c>
      <c r="Y56" t="s">
        <v>184</v>
      </c>
      <c r="Z56" t="s">
        <v>184</v>
      </c>
      <c r="AA56" t="s">
        <v>184</v>
      </c>
      <c r="AB56" t="s">
        <v>184</v>
      </c>
      <c r="AC56" t="s">
        <v>184</v>
      </c>
      <c r="AD56" t="s">
        <v>184</v>
      </c>
    </row>
    <row r="57" spans="1:30" x14ac:dyDescent="0.25">
      <c r="A57" s="12" t="s">
        <v>14</v>
      </c>
      <c r="B57">
        <v>6</v>
      </c>
      <c r="C57">
        <v>98</v>
      </c>
      <c r="D57">
        <v>0.29435317399997901</v>
      </c>
      <c r="E57">
        <v>0.42164933000003602</v>
      </c>
      <c r="F57">
        <v>0.51916313299989203</v>
      </c>
      <c r="G57">
        <v>0.64171365299989702</v>
      </c>
      <c r="H57">
        <v>0.73231011200005003</v>
      </c>
      <c r="I57">
        <v>0.82440646600002698</v>
      </c>
      <c r="J57">
        <f t="shared" si="41"/>
        <v>0.53005329200004803</v>
      </c>
      <c r="K57">
        <v>0</v>
      </c>
      <c r="L57">
        <f t="shared" si="2"/>
        <v>0.24015727837427614</v>
      </c>
      <c r="M57">
        <f t="shared" si="3"/>
        <v>0.42412708758328521</v>
      </c>
      <c r="N57">
        <f t="shared" si="4"/>
        <v>0.65533123601444687</v>
      </c>
      <c r="O57">
        <f t="shared" si="5"/>
        <v>0.82625076498917649</v>
      </c>
      <c r="P57">
        <f t="shared" si="6"/>
        <v>1</v>
      </c>
      <c r="Q57" t="s">
        <v>184</v>
      </c>
      <c r="R57" t="s">
        <v>184</v>
      </c>
      <c r="S57" t="s">
        <v>184</v>
      </c>
      <c r="T57" t="s">
        <v>184</v>
      </c>
      <c r="U57" t="s">
        <v>184</v>
      </c>
      <c r="V57" t="s">
        <v>184</v>
      </c>
      <c r="W57" t="s">
        <v>184</v>
      </c>
      <c r="X57" t="s">
        <v>184</v>
      </c>
      <c r="Y57" t="s">
        <v>184</v>
      </c>
      <c r="Z57" t="s">
        <v>184</v>
      </c>
      <c r="AA57" t="s">
        <v>184</v>
      </c>
      <c r="AB57" t="s">
        <v>184</v>
      </c>
      <c r="AC57" t="s">
        <v>184</v>
      </c>
      <c r="AD57" t="s">
        <v>184</v>
      </c>
    </row>
    <row r="58" spans="1:30" x14ac:dyDescent="0.25">
      <c r="A58" s="12" t="s">
        <v>14</v>
      </c>
      <c r="B58">
        <v>6</v>
      </c>
      <c r="C58">
        <v>99</v>
      </c>
      <c r="D58">
        <v>0.47361758000010901</v>
      </c>
      <c r="E58">
        <v>0.60958946400000902</v>
      </c>
      <c r="F58">
        <v>0.71434909999993501</v>
      </c>
      <c r="G58">
        <v>0.82728967299999501</v>
      </c>
      <c r="H58">
        <v>0.94332852599995898</v>
      </c>
      <c r="I58">
        <v>1.0303543069999199</v>
      </c>
      <c r="J58">
        <f t="shared" si="41"/>
        <v>0.55673672699981092</v>
      </c>
      <c r="K58">
        <v>0</v>
      </c>
      <c r="L58">
        <f t="shared" si="2"/>
        <v>0.24423013141711808</v>
      </c>
      <c r="M58">
        <f t="shared" si="3"/>
        <v>0.43239741214325844</v>
      </c>
      <c r="N58">
        <f t="shared" si="4"/>
        <v>0.63525913748457652</v>
      </c>
      <c r="O58">
        <f t="shared" si="5"/>
        <v>0.84368593487817356</v>
      </c>
      <c r="P58">
        <f t="shared" si="6"/>
        <v>1</v>
      </c>
      <c r="Q58" t="s">
        <v>184</v>
      </c>
      <c r="R58" t="s">
        <v>184</v>
      </c>
      <c r="S58" t="s">
        <v>184</v>
      </c>
      <c r="T58" t="s">
        <v>184</v>
      </c>
      <c r="U58" t="s">
        <v>184</v>
      </c>
      <c r="V58" t="s">
        <v>184</v>
      </c>
      <c r="W58" t="s">
        <v>184</v>
      </c>
      <c r="X58" t="s">
        <v>184</v>
      </c>
      <c r="Y58" t="s">
        <v>184</v>
      </c>
      <c r="Z58" t="s">
        <v>184</v>
      </c>
      <c r="AA58" t="s">
        <v>184</v>
      </c>
      <c r="AB58" t="s">
        <v>184</v>
      </c>
      <c r="AC58" t="s">
        <v>184</v>
      </c>
      <c r="AD58" t="s">
        <v>184</v>
      </c>
    </row>
    <row r="59" spans="1:30" x14ac:dyDescent="0.25">
      <c r="A59" s="12" t="s">
        <v>14</v>
      </c>
      <c r="B59">
        <v>6</v>
      </c>
      <c r="C59">
        <v>100</v>
      </c>
      <c r="D59">
        <v>0.57956452999996999</v>
      </c>
      <c r="E59">
        <v>0.68221322599992995</v>
      </c>
      <c r="F59">
        <v>0.798239684000009</v>
      </c>
      <c r="G59">
        <v>0.89636760099983803</v>
      </c>
      <c r="H59">
        <v>1.04212739499985</v>
      </c>
      <c r="I59">
        <v>1.0730592149998299</v>
      </c>
      <c r="J59">
        <f t="shared" si="41"/>
        <v>0.49349468499985993</v>
      </c>
      <c r="K59">
        <v>0</v>
      </c>
      <c r="L59">
        <f t="shared" si="2"/>
        <v>0.2080036505357481</v>
      </c>
      <c r="M59">
        <f t="shared" si="3"/>
        <v>0.44311552007921035</v>
      </c>
      <c r="N59">
        <f t="shared" si="4"/>
        <v>0.64195842555013127</v>
      </c>
      <c r="O59">
        <f t="shared" si="5"/>
        <v>0.93732086496536693</v>
      </c>
      <c r="P59">
        <f t="shared" si="6"/>
        <v>1</v>
      </c>
      <c r="Q59" t="s">
        <v>184</v>
      </c>
      <c r="R59" t="s">
        <v>184</v>
      </c>
      <c r="S59" t="s">
        <v>184</v>
      </c>
      <c r="T59" t="s">
        <v>184</v>
      </c>
      <c r="U59" t="s">
        <v>184</v>
      </c>
      <c r="V59" t="s">
        <v>184</v>
      </c>
      <c r="W59" t="s">
        <v>184</v>
      </c>
      <c r="X59" t="s">
        <v>184</v>
      </c>
      <c r="Y59" t="s">
        <v>184</v>
      </c>
      <c r="Z59" t="s">
        <v>184</v>
      </c>
      <c r="AA59" t="s">
        <v>184</v>
      </c>
      <c r="AB59" t="s">
        <v>184</v>
      </c>
      <c r="AC59" t="s">
        <v>184</v>
      </c>
      <c r="AD59" t="s">
        <v>184</v>
      </c>
    </row>
    <row r="60" spans="1:30" x14ac:dyDescent="0.25">
      <c r="A60" s="12" t="s">
        <v>14</v>
      </c>
      <c r="B60">
        <v>6</v>
      </c>
      <c r="C60">
        <v>101</v>
      </c>
      <c r="D60">
        <v>0.83736726699998998</v>
      </c>
      <c r="E60">
        <v>0.98039018300005398</v>
      </c>
      <c r="F60">
        <v>1.0827932560000499</v>
      </c>
      <c r="G60">
        <v>1.2058528919999301</v>
      </c>
      <c r="H60">
        <v>1.33220971500009</v>
      </c>
      <c r="I60">
        <v>1.3980123720000299</v>
      </c>
      <c r="J60">
        <f t="shared" si="41"/>
        <v>0.56064510500003994</v>
      </c>
      <c r="K60">
        <v>0</v>
      </c>
      <c r="L60">
        <f t="shared" si="2"/>
        <v>0.25510419109082172</v>
      </c>
      <c r="M60">
        <f t="shared" si="3"/>
        <v>0.43775641098309864</v>
      </c>
      <c r="N60">
        <f t="shared" si="4"/>
        <v>0.65725290689894422</v>
      </c>
      <c r="O60">
        <f t="shared" si="5"/>
        <v>0.88263046192129824</v>
      </c>
      <c r="P60">
        <f t="shared" si="6"/>
        <v>1</v>
      </c>
      <c r="Q60" t="s">
        <v>184</v>
      </c>
      <c r="R60" t="s">
        <v>184</v>
      </c>
      <c r="S60" t="s">
        <v>184</v>
      </c>
      <c r="T60" t="s">
        <v>184</v>
      </c>
      <c r="U60" t="s">
        <v>184</v>
      </c>
      <c r="V60" t="s">
        <v>184</v>
      </c>
      <c r="W60" t="s">
        <v>184</v>
      </c>
      <c r="X60" t="s">
        <v>184</v>
      </c>
      <c r="Y60" t="s">
        <v>184</v>
      </c>
      <c r="Z60" t="s">
        <v>184</v>
      </c>
      <c r="AA60" t="s">
        <v>184</v>
      </c>
      <c r="AB60" t="s">
        <v>184</v>
      </c>
      <c r="AC60" t="s">
        <v>184</v>
      </c>
      <c r="AD60" t="s">
        <v>184</v>
      </c>
    </row>
    <row r="61" spans="1:30" x14ac:dyDescent="0.25">
      <c r="A61" s="12" t="s">
        <v>14</v>
      </c>
      <c r="B61">
        <v>6</v>
      </c>
      <c r="C61">
        <v>102</v>
      </c>
      <c r="D61">
        <v>0.53378076699982502</v>
      </c>
      <c r="E61">
        <v>0.67984602799992899</v>
      </c>
      <c r="F61">
        <v>0.78958560999990302</v>
      </c>
      <c r="G61">
        <v>0.91203649599992698</v>
      </c>
      <c r="H61">
        <v>1.02312232699978</v>
      </c>
      <c r="I61">
        <v>1.12120956799981</v>
      </c>
      <c r="J61">
        <f t="shared" si="41"/>
        <v>0.58742880099998496</v>
      </c>
      <c r="K61">
        <v>0</v>
      </c>
      <c r="L61">
        <f t="shared" si="2"/>
        <v>0.24865185491663988</v>
      </c>
      <c r="M61">
        <f t="shared" si="3"/>
        <v>0.43546527266729051</v>
      </c>
      <c r="N61">
        <f t="shared" si="4"/>
        <v>0.64391757495749968</v>
      </c>
      <c r="O61">
        <f t="shared" si="5"/>
        <v>0.83302275810607984</v>
      </c>
      <c r="P61">
        <f t="shared" si="6"/>
        <v>1</v>
      </c>
      <c r="Q61" t="s">
        <v>184</v>
      </c>
      <c r="R61" t="s">
        <v>184</v>
      </c>
      <c r="S61" t="s">
        <v>184</v>
      </c>
      <c r="T61" t="s">
        <v>184</v>
      </c>
      <c r="U61" t="s">
        <v>184</v>
      </c>
      <c r="V61" t="s">
        <v>184</v>
      </c>
      <c r="W61" t="s">
        <v>184</v>
      </c>
      <c r="X61" t="s">
        <v>184</v>
      </c>
      <c r="Y61" t="s">
        <v>184</v>
      </c>
      <c r="Z61" t="s">
        <v>184</v>
      </c>
      <c r="AA61" t="s">
        <v>184</v>
      </c>
      <c r="AB61" t="s">
        <v>184</v>
      </c>
      <c r="AC61" t="s">
        <v>184</v>
      </c>
      <c r="AD61" t="s">
        <v>184</v>
      </c>
    </row>
    <row r="62" spans="1:30" x14ac:dyDescent="0.25">
      <c r="A62" s="12" t="s">
        <v>14</v>
      </c>
      <c r="B62">
        <v>6</v>
      </c>
      <c r="C62">
        <v>103</v>
      </c>
      <c r="D62">
        <v>0.60463759899994296</v>
      </c>
      <c r="E62">
        <v>0.74986411300005695</v>
      </c>
      <c r="F62">
        <v>0.84430728899997098</v>
      </c>
      <c r="G62">
        <v>0.97459140599994498</v>
      </c>
      <c r="H62">
        <v>1.0901618739999299</v>
      </c>
      <c r="I62">
        <v>1.1770155720000699</v>
      </c>
      <c r="J62">
        <f t="shared" si="41"/>
        <v>0.57237797300012694</v>
      </c>
      <c r="K62">
        <v>0</v>
      </c>
      <c r="L62">
        <f t="shared" si="2"/>
        <v>0.25372484765426462</v>
      </c>
      <c r="M62">
        <f t="shared" si="3"/>
        <v>0.41872626359780424</v>
      </c>
      <c r="N62">
        <f t="shared" si="4"/>
        <v>0.64634529009019004</v>
      </c>
      <c r="O62">
        <f t="shared" si="5"/>
        <v>0.84825814042966197</v>
      </c>
      <c r="P62">
        <f t="shared" si="6"/>
        <v>1</v>
      </c>
      <c r="Q62" t="s">
        <v>184</v>
      </c>
      <c r="R62" t="s">
        <v>184</v>
      </c>
      <c r="S62" t="s">
        <v>184</v>
      </c>
      <c r="T62" t="s">
        <v>184</v>
      </c>
      <c r="U62" t="s">
        <v>184</v>
      </c>
      <c r="V62" t="s">
        <v>184</v>
      </c>
      <c r="W62" t="s">
        <v>184</v>
      </c>
      <c r="X62" t="s">
        <v>184</v>
      </c>
      <c r="Y62" t="s">
        <v>184</v>
      </c>
      <c r="Z62" t="s">
        <v>184</v>
      </c>
      <c r="AA62" t="s">
        <v>184</v>
      </c>
      <c r="AB62" t="s">
        <v>184</v>
      </c>
      <c r="AC62" t="s">
        <v>184</v>
      </c>
      <c r="AD62" t="s">
        <v>184</v>
      </c>
    </row>
    <row r="63" spans="1:30" x14ac:dyDescent="0.25">
      <c r="A63" s="12" t="s">
        <v>14</v>
      </c>
      <c r="B63">
        <v>6</v>
      </c>
      <c r="C63">
        <v>104</v>
      </c>
      <c r="D63">
        <v>1.10520935700014</v>
      </c>
      <c r="E63">
        <v>1.22983123300014</v>
      </c>
      <c r="F63">
        <v>1.3446105570001201</v>
      </c>
      <c r="G63">
        <v>1.4755546179999299</v>
      </c>
      <c r="H63">
        <v>1.59441524199996</v>
      </c>
      <c r="I63">
        <v>1.6776524320000501</v>
      </c>
      <c r="J63">
        <f t="shared" si="41"/>
        <v>0.5724430749999101</v>
      </c>
      <c r="K63">
        <v>0</v>
      </c>
      <c r="L63">
        <f t="shared" si="2"/>
        <v>0.21770177934289717</v>
      </c>
      <c r="M63">
        <f t="shared" si="3"/>
        <v>0.41820961848480342</v>
      </c>
      <c r="N63">
        <f t="shared" si="4"/>
        <v>0.64695561388326361</v>
      </c>
      <c r="O63">
        <f t="shared" si="5"/>
        <v>0.85459307023654152</v>
      </c>
      <c r="P63">
        <f t="shared" si="6"/>
        <v>1</v>
      </c>
      <c r="Q63" t="s">
        <v>184</v>
      </c>
      <c r="R63" t="s">
        <v>184</v>
      </c>
      <c r="S63" t="s">
        <v>184</v>
      </c>
      <c r="T63" t="s">
        <v>184</v>
      </c>
      <c r="U63" t="s">
        <v>184</v>
      </c>
      <c r="V63" t="s">
        <v>184</v>
      </c>
      <c r="W63" t="s">
        <v>184</v>
      </c>
      <c r="X63" t="s">
        <v>184</v>
      </c>
      <c r="Y63" t="s">
        <v>184</v>
      </c>
      <c r="Z63" t="s">
        <v>184</v>
      </c>
      <c r="AA63" t="s">
        <v>184</v>
      </c>
      <c r="AB63" t="s">
        <v>184</v>
      </c>
      <c r="AC63" t="s">
        <v>184</v>
      </c>
      <c r="AD63" t="s">
        <v>184</v>
      </c>
    </row>
    <row r="64" spans="1:30" x14ac:dyDescent="0.25">
      <c r="A64" s="12" t="s">
        <v>14</v>
      </c>
      <c r="B64">
        <v>6</v>
      </c>
      <c r="C64">
        <v>105</v>
      </c>
      <c r="D64">
        <v>0.350971717999982</v>
      </c>
      <c r="E64">
        <v>0.47767577900003699</v>
      </c>
      <c r="F64">
        <v>0.58418978999998195</v>
      </c>
      <c r="G64">
        <v>0.70560911300003604</v>
      </c>
      <c r="H64">
        <v>0.80884379999997602</v>
      </c>
      <c r="I64">
        <v>0.88740874800009795</v>
      </c>
      <c r="J64">
        <f t="shared" si="41"/>
        <v>0.536437030000116</v>
      </c>
      <c r="K64">
        <v>0</v>
      </c>
      <c r="L64">
        <f t="shared" si="2"/>
        <v>0.23619559037530946</v>
      </c>
      <c r="M64">
        <f t="shared" si="3"/>
        <v>0.43475386477318601</v>
      </c>
      <c r="N64">
        <f t="shared" si="4"/>
        <v>0.66109790183570538</v>
      </c>
      <c r="O64">
        <f t="shared" si="5"/>
        <v>0.85354301883278827</v>
      </c>
      <c r="P64">
        <f t="shared" si="6"/>
        <v>1</v>
      </c>
      <c r="Q64" t="s">
        <v>184</v>
      </c>
      <c r="R64" t="s">
        <v>184</v>
      </c>
      <c r="S64" t="s">
        <v>184</v>
      </c>
      <c r="T64" t="s">
        <v>184</v>
      </c>
      <c r="U64" t="s">
        <v>184</v>
      </c>
      <c r="V64" t="s">
        <v>184</v>
      </c>
      <c r="W64" t="s">
        <v>184</v>
      </c>
      <c r="X64" t="s">
        <v>184</v>
      </c>
      <c r="Y64" t="s">
        <v>184</v>
      </c>
      <c r="Z64" t="s">
        <v>184</v>
      </c>
      <c r="AA64" t="s">
        <v>184</v>
      </c>
      <c r="AB64" t="s">
        <v>184</v>
      </c>
      <c r="AC64" t="s">
        <v>184</v>
      </c>
      <c r="AD64" t="s">
        <v>184</v>
      </c>
    </row>
    <row r="65" spans="1:30" s="17" customFormat="1" x14ac:dyDescent="0.25">
      <c r="A65" s="18">
        <v>4</v>
      </c>
      <c r="D65" s="17">
        <f>AVERAGE(D50:D64)</f>
        <v>1.449079553466641</v>
      </c>
      <c r="E65" s="17">
        <f t="shared" ref="E65:I65" si="42">AVERAGE(E50:E64)</f>
        <v>1.5839529640666805</v>
      </c>
      <c r="F65" s="17">
        <f t="shared" si="42"/>
        <v>1.6918763679999886</v>
      </c>
      <c r="G65" s="17">
        <f t="shared" si="42"/>
        <v>1.8094207915332758</v>
      </c>
      <c r="H65" s="17">
        <f t="shared" si="42"/>
        <v>1.9235337289332877</v>
      </c>
      <c r="I65" s="17">
        <f t="shared" si="42"/>
        <v>2.021321690999963</v>
      </c>
      <c r="J65" s="25">
        <f>AVERAGE(J50:J64)</f>
        <v>0.57224213753332243</v>
      </c>
      <c r="K65" s="17">
        <v>0</v>
      </c>
      <c r="L65" s="17">
        <f>AVERAGE(L50:L64)</f>
        <v>0.23594136184452583</v>
      </c>
      <c r="M65" s="17">
        <f t="shared" ref="M65:P65" si="43">AVERAGE(M50:M64)</f>
        <v>0.42504996668722045</v>
      </c>
      <c r="N65" s="17">
        <f t="shared" si="43"/>
        <v>0.6309002691340887</v>
      </c>
      <c r="O65" s="17">
        <f t="shared" si="43"/>
        <v>0.83143051191816464</v>
      </c>
      <c r="P65" s="17">
        <f t="shared" si="43"/>
        <v>1</v>
      </c>
    </row>
    <row r="66" spans="1:30" x14ac:dyDescent="0.25">
      <c r="A66" s="13" t="s">
        <v>15</v>
      </c>
      <c r="B66">
        <v>6</v>
      </c>
      <c r="C66">
        <v>121</v>
      </c>
      <c r="D66">
        <v>14.036518096999901</v>
      </c>
      <c r="E66">
        <v>14.7043287369999</v>
      </c>
      <c r="F66">
        <v>15.4085245349999</v>
      </c>
      <c r="G66">
        <v>16.221784641000099</v>
      </c>
      <c r="H66">
        <v>16.461929599000001</v>
      </c>
      <c r="I66">
        <v>17.138365200000099</v>
      </c>
      <c r="J66">
        <f>I66-D66</f>
        <v>3.1018471030001979</v>
      </c>
      <c r="K66">
        <v>0</v>
      </c>
      <c r="L66">
        <f t="shared" si="2"/>
        <v>0.21529450608770268</v>
      </c>
      <c r="M66">
        <f t="shared" si="3"/>
        <v>0.44231917062351478</v>
      </c>
      <c r="N66">
        <f t="shared" si="4"/>
        <v>0.70450491962887019</v>
      </c>
      <c r="O66">
        <f t="shared" si="5"/>
        <v>0.78192490521346814</v>
      </c>
      <c r="P66">
        <f t="shared" si="6"/>
        <v>1</v>
      </c>
      <c r="Q66" t="s">
        <v>184</v>
      </c>
      <c r="R66" t="s">
        <v>184</v>
      </c>
      <c r="S66" t="s">
        <v>184</v>
      </c>
      <c r="T66" t="s">
        <v>184</v>
      </c>
      <c r="U66" t="s">
        <v>184</v>
      </c>
      <c r="V66" t="s">
        <v>184</v>
      </c>
      <c r="W66" t="s">
        <v>184</v>
      </c>
      <c r="X66" t="s">
        <v>184</v>
      </c>
      <c r="Y66" t="s">
        <v>184</v>
      </c>
      <c r="Z66" t="s">
        <v>184</v>
      </c>
      <c r="AA66" t="s">
        <v>184</v>
      </c>
      <c r="AB66" t="s">
        <v>184</v>
      </c>
      <c r="AC66" t="s">
        <v>184</v>
      </c>
      <c r="AD66" t="s">
        <v>184</v>
      </c>
    </row>
    <row r="67" spans="1:30" x14ac:dyDescent="0.25">
      <c r="A67" s="13" t="s">
        <v>15</v>
      </c>
      <c r="B67">
        <v>6</v>
      </c>
      <c r="C67">
        <v>122</v>
      </c>
      <c r="D67">
        <v>1.10471894900001</v>
      </c>
      <c r="E67">
        <v>1.8020755689999499</v>
      </c>
      <c r="F67">
        <v>2.6918721659999298</v>
      </c>
      <c r="G67">
        <v>3.42045888300003</v>
      </c>
      <c r="H67">
        <v>3.7062167219998998</v>
      </c>
      <c r="I67">
        <v>4.6042479729999197</v>
      </c>
      <c r="J67">
        <f t="shared" ref="J67:J80" si="44">I67-D67</f>
        <v>3.4995290239999095</v>
      </c>
      <c r="K67">
        <v>0</v>
      </c>
      <c r="L67">
        <f t="shared" ref="L67:L80" si="45">(E67-D67)/(I67-D67)</f>
        <v>0.19927156346395197</v>
      </c>
      <c r="M67">
        <f t="shared" ref="M67:M80" si="46">(F67-D67)/(I67-D67)</f>
        <v>0.45353337723881121</v>
      </c>
      <c r="N67">
        <f t="shared" ref="N67:N80" si="47">(G67-D67)/(I67-D67)</f>
        <v>0.66172902642572284</v>
      </c>
      <c r="O67">
        <f t="shared" ref="O67:O80" si="48">(H67-D67)/(I67-D67)</f>
        <v>0.74338511129889617</v>
      </c>
      <c r="P67">
        <f t="shared" ref="P67:P80" si="49">(I67-D67)/(I67-D67)</f>
        <v>1</v>
      </c>
      <c r="Q67" t="s">
        <v>184</v>
      </c>
      <c r="R67" t="s">
        <v>184</v>
      </c>
      <c r="S67" t="s">
        <v>184</v>
      </c>
      <c r="T67" t="s">
        <v>184</v>
      </c>
      <c r="U67" t="s">
        <v>184</v>
      </c>
      <c r="V67" t="s">
        <v>184</v>
      </c>
      <c r="W67" t="s">
        <v>184</v>
      </c>
      <c r="X67" t="s">
        <v>184</v>
      </c>
      <c r="Y67" t="s">
        <v>184</v>
      </c>
      <c r="Z67" t="s">
        <v>184</v>
      </c>
      <c r="AA67" t="s">
        <v>184</v>
      </c>
      <c r="AB67" t="s">
        <v>184</v>
      </c>
      <c r="AC67" t="s">
        <v>184</v>
      </c>
      <c r="AD67" t="s">
        <v>184</v>
      </c>
    </row>
    <row r="68" spans="1:30" x14ac:dyDescent="0.25">
      <c r="A68" s="13" t="s">
        <v>15</v>
      </c>
      <c r="B68">
        <v>6</v>
      </c>
      <c r="C68">
        <v>123</v>
      </c>
      <c r="D68">
        <v>0.83615609899993604</v>
      </c>
      <c r="E68">
        <v>1.598690626</v>
      </c>
      <c r="F68">
        <v>2.3176957800001201</v>
      </c>
      <c r="G68">
        <v>3.1036323060000002</v>
      </c>
      <c r="H68">
        <v>3.3659131760000398</v>
      </c>
      <c r="I68">
        <v>4.1089952800000402</v>
      </c>
      <c r="J68">
        <f t="shared" si="44"/>
        <v>3.2728391810001041</v>
      </c>
      <c r="K68">
        <v>0</v>
      </c>
      <c r="L68">
        <f t="shared" si="45"/>
        <v>0.23298869416707821</v>
      </c>
      <c r="M68">
        <f t="shared" si="46"/>
        <v>0.45267720137335304</v>
      </c>
      <c r="N68">
        <f t="shared" si="47"/>
        <v>0.69281626184491463</v>
      </c>
      <c r="O68">
        <f t="shared" si="48"/>
        <v>0.77295489851324384</v>
      </c>
      <c r="P68">
        <f t="shared" si="49"/>
        <v>1</v>
      </c>
      <c r="Q68" t="s">
        <v>184</v>
      </c>
      <c r="R68" t="s">
        <v>184</v>
      </c>
      <c r="S68" t="s">
        <v>184</v>
      </c>
      <c r="T68" t="s">
        <v>184</v>
      </c>
      <c r="U68" t="s">
        <v>184</v>
      </c>
      <c r="V68" t="s">
        <v>184</v>
      </c>
      <c r="W68" t="s">
        <v>184</v>
      </c>
      <c r="X68" t="s">
        <v>184</v>
      </c>
      <c r="Y68" t="s">
        <v>184</v>
      </c>
      <c r="Z68" t="s">
        <v>184</v>
      </c>
      <c r="AA68" t="s">
        <v>184</v>
      </c>
      <c r="AB68" t="s">
        <v>184</v>
      </c>
      <c r="AC68" t="s">
        <v>184</v>
      </c>
      <c r="AD68" t="s">
        <v>184</v>
      </c>
    </row>
    <row r="69" spans="1:30" x14ac:dyDescent="0.25">
      <c r="A69" s="13" t="s">
        <v>15</v>
      </c>
      <c r="B69">
        <v>6</v>
      </c>
      <c r="C69">
        <v>124</v>
      </c>
      <c r="D69">
        <v>0.70561325800008401</v>
      </c>
      <c r="E69">
        <v>1.4540404980000401</v>
      </c>
      <c r="F69">
        <v>2.0752863160000699</v>
      </c>
      <c r="G69">
        <v>2.6907349770001399</v>
      </c>
      <c r="H69">
        <v>2.9372913690001399</v>
      </c>
      <c r="I69">
        <v>3.71488920199999</v>
      </c>
      <c r="J69">
        <f t="shared" si="44"/>
        <v>3.0092759439999059</v>
      </c>
      <c r="K69">
        <v>0</v>
      </c>
      <c r="L69">
        <f t="shared" si="45"/>
        <v>0.24870675003806811</v>
      </c>
      <c r="M69">
        <f t="shared" si="46"/>
        <v>0.45515036955349036</v>
      </c>
      <c r="N69">
        <f t="shared" si="47"/>
        <v>0.65966755988533499</v>
      </c>
      <c r="O69">
        <f t="shared" si="48"/>
        <v>0.74159969126451286</v>
      </c>
      <c r="P69">
        <f t="shared" si="49"/>
        <v>1</v>
      </c>
      <c r="Q69" t="s">
        <v>184</v>
      </c>
      <c r="R69" t="s">
        <v>184</v>
      </c>
      <c r="S69" t="s">
        <v>184</v>
      </c>
      <c r="T69" t="s">
        <v>184</v>
      </c>
      <c r="U69" t="s">
        <v>184</v>
      </c>
      <c r="V69" t="s">
        <v>184</v>
      </c>
      <c r="W69" t="s">
        <v>184</v>
      </c>
      <c r="X69" t="s">
        <v>184</v>
      </c>
      <c r="Y69" t="s">
        <v>184</v>
      </c>
      <c r="Z69" t="s">
        <v>184</v>
      </c>
      <c r="AA69" t="s">
        <v>184</v>
      </c>
      <c r="AB69" t="s">
        <v>184</v>
      </c>
      <c r="AC69" t="s">
        <v>184</v>
      </c>
      <c r="AD69" t="s">
        <v>184</v>
      </c>
    </row>
    <row r="70" spans="1:30" x14ac:dyDescent="0.25">
      <c r="A70" s="13" t="s">
        <v>15</v>
      </c>
      <c r="B70">
        <v>6</v>
      </c>
      <c r="C70">
        <v>125</v>
      </c>
      <c r="D70">
        <v>0.77880948100005298</v>
      </c>
      <c r="E70">
        <v>1.4041368109999399</v>
      </c>
      <c r="F70">
        <v>2.01993212900015</v>
      </c>
      <c r="G70">
        <v>2.7108972660000701</v>
      </c>
      <c r="H70">
        <v>2.95666623400006</v>
      </c>
      <c r="I70">
        <v>3.63417242000014</v>
      </c>
      <c r="J70">
        <f t="shared" si="44"/>
        <v>2.855362939000087</v>
      </c>
      <c r="K70">
        <v>0</v>
      </c>
      <c r="L70">
        <f t="shared" si="45"/>
        <v>0.21900099684661065</v>
      </c>
      <c r="M70">
        <f t="shared" si="46"/>
        <v>0.43466370983813457</v>
      </c>
      <c r="N70">
        <f t="shared" si="47"/>
        <v>0.67665225972170473</v>
      </c>
      <c r="O70">
        <f t="shared" si="48"/>
        <v>0.76272501938498427</v>
      </c>
      <c r="P70">
        <f t="shared" si="49"/>
        <v>1</v>
      </c>
      <c r="Q70" t="s">
        <v>184</v>
      </c>
      <c r="R70" t="s">
        <v>184</v>
      </c>
      <c r="S70" t="s">
        <v>184</v>
      </c>
      <c r="T70" t="s">
        <v>184</v>
      </c>
      <c r="U70" t="s">
        <v>184</v>
      </c>
      <c r="V70" t="s">
        <v>184</v>
      </c>
      <c r="W70" t="s">
        <v>184</v>
      </c>
      <c r="X70" t="s">
        <v>184</v>
      </c>
      <c r="Y70" t="s">
        <v>184</v>
      </c>
      <c r="Z70" t="s">
        <v>184</v>
      </c>
      <c r="AA70" t="s">
        <v>184</v>
      </c>
      <c r="AB70" t="s">
        <v>184</v>
      </c>
      <c r="AC70" t="s">
        <v>184</v>
      </c>
      <c r="AD70" t="s">
        <v>184</v>
      </c>
    </row>
    <row r="71" spans="1:30" x14ac:dyDescent="0.25">
      <c r="A71" s="13" t="s">
        <v>15</v>
      </c>
      <c r="B71">
        <v>6</v>
      </c>
      <c r="C71">
        <v>126</v>
      </c>
      <c r="D71">
        <v>0.60205297799984603</v>
      </c>
      <c r="E71">
        <v>1.28739271899985</v>
      </c>
      <c r="F71">
        <v>1.99032606499986</v>
      </c>
      <c r="G71">
        <v>2.7883122069999899</v>
      </c>
      <c r="H71">
        <v>3.05829974099992</v>
      </c>
      <c r="I71">
        <v>3.8168666919998402</v>
      </c>
      <c r="J71">
        <f t="shared" si="44"/>
        <v>3.2148137139999942</v>
      </c>
      <c r="K71">
        <v>0</v>
      </c>
      <c r="L71">
        <f t="shared" si="45"/>
        <v>0.21318178966807941</v>
      </c>
      <c r="M71">
        <f t="shared" si="46"/>
        <v>0.43183624635987738</v>
      </c>
      <c r="N71">
        <f t="shared" si="47"/>
        <v>0.68005782713920193</v>
      </c>
      <c r="O71">
        <f t="shared" si="48"/>
        <v>0.76404015333875064</v>
      </c>
      <c r="P71">
        <f t="shared" si="49"/>
        <v>1</v>
      </c>
      <c r="Q71" t="s">
        <v>184</v>
      </c>
      <c r="R71" t="s">
        <v>184</v>
      </c>
      <c r="S71" t="s">
        <v>184</v>
      </c>
      <c r="T71" t="s">
        <v>184</v>
      </c>
      <c r="U71" t="s">
        <v>184</v>
      </c>
      <c r="V71" t="s">
        <v>184</v>
      </c>
      <c r="W71" t="s">
        <v>184</v>
      </c>
      <c r="X71" t="s">
        <v>184</v>
      </c>
      <c r="Y71" t="s">
        <v>184</v>
      </c>
      <c r="Z71" t="s">
        <v>184</v>
      </c>
      <c r="AA71" t="s">
        <v>184</v>
      </c>
      <c r="AB71" t="s">
        <v>184</v>
      </c>
      <c r="AC71" t="s">
        <v>184</v>
      </c>
      <c r="AD71" t="s">
        <v>184</v>
      </c>
    </row>
    <row r="72" spans="1:30" x14ac:dyDescent="0.25">
      <c r="A72" s="13" t="s">
        <v>15</v>
      </c>
      <c r="B72">
        <v>6</v>
      </c>
      <c r="C72">
        <v>127</v>
      </c>
      <c r="D72">
        <v>0.74385657599987098</v>
      </c>
      <c r="E72">
        <v>1.4178159289999701</v>
      </c>
      <c r="F72">
        <v>2.11938613699999</v>
      </c>
      <c r="G72">
        <v>2.8893422789999401</v>
      </c>
      <c r="H72">
        <v>3.1250929049999701</v>
      </c>
      <c r="I72">
        <v>3.9403596600000101</v>
      </c>
      <c r="J72">
        <f t="shared" si="44"/>
        <v>3.1965030840001392</v>
      </c>
      <c r="K72">
        <v>0</v>
      </c>
      <c r="L72">
        <f t="shared" si="45"/>
        <v>0.21084270382016931</v>
      </c>
      <c r="M72">
        <f t="shared" si="46"/>
        <v>0.43032323913129661</v>
      </c>
      <c r="N72">
        <f t="shared" si="47"/>
        <v>0.6711977578683217</v>
      </c>
      <c r="O72">
        <f t="shared" si="48"/>
        <v>0.74495042439320713</v>
      </c>
      <c r="P72">
        <f t="shared" si="49"/>
        <v>1</v>
      </c>
      <c r="Q72" t="s">
        <v>184</v>
      </c>
      <c r="R72" t="s">
        <v>184</v>
      </c>
      <c r="S72" t="s">
        <v>184</v>
      </c>
      <c r="T72" t="s">
        <v>184</v>
      </c>
      <c r="U72" t="s">
        <v>184</v>
      </c>
      <c r="V72" t="s">
        <v>184</v>
      </c>
      <c r="W72" t="s">
        <v>184</v>
      </c>
      <c r="X72" t="s">
        <v>184</v>
      </c>
      <c r="Y72" t="s">
        <v>184</v>
      </c>
      <c r="Z72" t="s">
        <v>184</v>
      </c>
      <c r="AA72" t="s">
        <v>184</v>
      </c>
      <c r="AB72" t="s">
        <v>184</v>
      </c>
      <c r="AC72" t="s">
        <v>184</v>
      </c>
      <c r="AD72" t="s">
        <v>184</v>
      </c>
    </row>
    <row r="73" spans="1:30" x14ac:dyDescent="0.25">
      <c r="A73" s="13" t="s">
        <v>15</v>
      </c>
      <c r="B73">
        <v>6</v>
      </c>
      <c r="C73">
        <v>128</v>
      </c>
      <c r="D73">
        <v>0.71994114199992498</v>
      </c>
      <c r="E73">
        <v>1.45636207799998</v>
      </c>
      <c r="F73">
        <v>2.0995604369998002</v>
      </c>
      <c r="G73">
        <v>2.8991589499999</v>
      </c>
      <c r="H73">
        <v>3.16077301399991</v>
      </c>
      <c r="I73">
        <v>3.8689340779999299</v>
      </c>
      <c r="J73">
        <f t="shared" si="44"/>
        <v>3.1489929360000048</v>
      </c>
      <c r="K73">
        <v>0</v>
      </c>
      <c r="L73">
        <f t="shared" si="45"/>
        <v>0.23385918957807844</v>
      </c>
      <c r="M73">
        <f t="shared" si="46"/>
        <v>0.43811444580511849</v>
      </c>
      <c r="N73">
        <f t="shared" si="47"/>
        <v>0.69203642316458069</v>
      </c>
      <c r="O73">
        <f t="shared" si="48"/>
        <v>0.77511506745405445</v>
      </c>
      <c r="P73">
        <f t="shared" si="49"/>
        <v>1</v>
      </c>
      <c r="Q73" t="s">
        <v>184</v>
      </c>
      <c r="R73" t="s">
        <v>184</v>
      </c>
      <c r="S73" t="s">
        <v>184</v>
      </c>
      <c r="T73" t="s">
        <v>184</v>
      </c>
      <c r="U73" t="s">
        <v>184</v>
      </c>
      <c r="V73" t="s">
        <v>184</v>
      </c>
      <c r="W73" t="s">
        <v>184</v>
      </c>
      <c r="X73" t="s">
        <v>184</v>
      </c>
      <c r="Y73" t="s">
        <v>184</v>
      </c>
      <c r="Z73" t="s">
        <v>184</v>
      </c>
      <c r="AA73" t="s">
        <v>184</v>
      </c>
      <c r="AB73" t="s">
        <v>184</v>
      </c>
      <c r="AC73" t="s">
        <v>184</v>
      </c>
      <c r="AD73" t="s">
        <v>184</v>
      </c>
    </row>
    <row r="74" spans="1:30" x14ac:dyDescent="0.25">
      <c r="A74" s="13" t="s">
        <v>15</v>
      </c>
      <c r="B74">
        <v>6</v>
      </c>
      <c r="C74">
        <v>129</v>
      </c>
      <c r="D74">
        <v>0.70220543799996404</v>
      </c>
      <c r="E74">
        <v>1.4284666250000499</v>
      </c>
      <c r="F74">
        <v>2.10291500800008</v>
      </c>
      <c r="G74">
        <v>2.9111733469999299</v>
      </c>
      <c r="H74">
        <v>3.1163625280000802</v>
      </c>
      <c r="I74">
        <v>3.8615533439999501</v>
      </c>
      <c r="J74">
        <f t="shared" si="44"/>
        <v>3.1593479059999861</v>
      </c>
      <c r="K74">
        <v>0</v>
      </c>
      <c r="L74">
        <f t="shared" si="45"/>
        <v>0.22987692669769846</v>
      </c>
      <c r="M74">
        <f t="shared" si="46"/>
        <v>0.44335401218080417</v>
      </c>
      <c r="N74">
        <f t="shared" si="47"/>
        <v>0.69918476050227552</v>
      </c>
      <c r="O74">
        <f t="shared" si="48"/>
        <v>0.76413144795333809</v>
      </c>
      <c r="P74">
        <f t="shared" si="49"/>
        <v>1</v>
      </c>
      <c r="Q74" t="s">
        <v>184</v>
      </c>
      <c r="R74" t="s">
        <v>184</v>
      </c>
      <c r="S74" t="s">
        <v>184</v>
      </c>
      <c r="T74" t="s">
        <v>184</v>
      </c>
      <c r="U74" t="s">
        <v>184</v>
      </c>
      <c r="V74" t="s">
        <v>184</v>
      </c>
      <c r="W74" t="s">
        <v>184</v>
      </c>
      <c r="X74" t="s">
        <v>184</v>
      </c>
      <c r="Y74" t="s">
        <v>184</v>
      </c>
      <c r="Z74" t="s">
        <v>184</v>
      </c>
      <c r="AA74" t="s">
        <v>184</v>
      </c>
      <c r="AB74" t="s">
        <v>184</v>
      </c>
      <c r="AC74" t="s">
        <v>184</v>
      </c>
      <c r="AD74" t="s">
        <v>184</v>
      </c>
    </row>
    <row r="75" spans="1:30" x14ac:dyDescent="0.25">
      <c r="A75" s="13" t="s">
        <v>15</v>
      </c>
      <c r="B75">
        <v>6</v>
      </c>
      <c r="C75">
        <v>130</v>
      </c>
      <c r="D75">
        <v>0.79108051200000695</v>
      </c>
      <c r="E75">
        <v>1.5101098489999401</v>
      </c>
      <c r="F75">
        <v>2.2656847209998401</v>
      </c>
      <c r="G75">
        <v>2.9817915959999901</v>
      </c>
      <c r="H75">
        <v>3.2070250899998798</v>
      </c>
      <c r="I75">
        <v>3.8991887199999802</v>
      </c>
      <c r="J75">
        <f t="shared" si="44"/>
        <v>3.1081082079999733</v>
      </c>
      <c r="K75">
        <v>0</v>
      </c>
      <c r="L75">
        <f t="shared" si="45"/>
        <v>0.23133986620839658</v>
      </c>
      <c r="M75">
        <f t="shared" si="46"/>
        <v>0.47443786069106059</v>
      </c>
      <c r="N75">
        <f t="shared" si="47"/>
        <v>0.7048374565471377</v>
      </c>
      <c r="O75">
        <f t="shared" si="48"/>
        <v>0.77730388272244277</v>
      </c>
      <c r="P75">
        <f t="shared" si="49"/>
        <v>1</v>
      </c>
      <c r="Q75" t="s">
        <v>184</v>
      </c>
      <c r="R75" t="s">
        <v>184</v>
      </c>
      <c r="S75" t="s">
        <v>184</v>
      </c>
      <c r="T75" t="s">
        <v>184</v>
      </c>
      <c r="U75" t="s">
        <v>184</v>
      </c>
      <c r="V75" t="s">
        <v>184</v>
      </c>
      <c r="W75" t="s">
        <v>184</v>
      </c>
      <c r="X75" t="s">
        <v>184</v>
      </c>
      <c r="Y75" t="s">
        <v>184</v>
      </c>
      <c r="Z75" t="s">
        <v>184</v>
      </c>
      <c r="AA75" t="s">
        <v>184</v>
      </c>
      <c r="AB75" t="s">
        <v>184</v>
      </c>
      <c r="AC75" t="s">
        <v>184</v>
      </c>
      <c r="AD75" t="s">
        <v>184</v>
      </c>
    </row>
    <row r="76" spans="1:30" x14ac:dyDescent="0.25">
      <c r="A76" s="13" t="s">
        <v>15</v>
      </c>
      <c r="B76">
        <v>6</v>
      </c>
      <c r="C76">
        <v>131</v>
      </c>
      <c r="D76">
        <v>0.88926024400006998</v>
      </c>
      <c r="E76">
        <v>1.5809508499999001</v>
      </c>
      <c r="F76">
        <v>2.4128173469998702</v>
      </c>
      <c r="G76">
        <v>3.1123467299998899</v>
      </c>
      <c r="H76">
        <v>3.40201995400002</v>
      </c>
      <c r="I76">
        <v>4.20857219799995</v>
      </c>
      <c r="J76">
        <f t="shared" si="44"/>
        <v>3.3193119539998799</v>
      </c>
      <c r="K76">
        <v>0</v>
      </c>
      <c r="L76">
        <f t="shared" si="45"/>
        <v>0.20838372999751356</v>
      </c>
      <c r="M76">
        <f t="shared" si="46"/>
        <v>0.45899786585706831</v>
      </c>
      <c r="N76">
        <f t="shared" si="47"/>
        <v>0.66974316268193101</v>
      </c>
      <c r="O76">
        <f t="shared" si="48"/>
        <v>0.7570122196475062</v>
      </c>
      <c r="P76">
        <f t="shared" si="49"/>
        <v>1</v>
      </c>
      <c r="Q76" t="s">
        <v>184</v>
      </c>
      <c r="R76" t="s">
        <v>184</v>
      </c>
      <c r="S76" t="s">
        <v>184</v>
      </c>
      <c r="T76" t="s">
        <v>184</v>
      </c>
      <c r="U76" t="s">
        <v>184</v>
      </c>
      <c r="V76" t="s">
        <v>184</v>
      </c>
      <c r="W76" t="s">
        <v>184</v>
      </c>
      <c r="X76" t="s">
        <v>184</v>
      </c>
      <c r="Y76" t="s">
        <v>184</v>
      </c>
      <c r="Z76" t="s">
        <v>184</v>
      </c>
      <c r="AA76" t="s">
        <v>184</v>
      </c>
      <c r="AB76" t="s">
        <v>184</v>
      </c>
      <c r="AC76" t="s">
        <v>184</v>
      </c>
      <c r="AD76" t="s">
        <v>184</v>
      </c>
    </row>
    <row r="77" spans="1:30" x14ac:dyDescent="0.25">
      <c r="A77" s="13" t="s">
        <v>15</v>
      </c>
      <c r="B77">
        <v>6</v>
      </c>
      <c r="C77">
        <v>132</v>
      </c>
      <c r="D77">
        <v>0.69187015200009205</v>
      </c>
      <c r="E77">
        <v>1.3204498899999599</v>
      </c>
      <c r="F77">
        <v>1.86058531200001</v>
      </c>
      <c r="G77">
        <v>2.6736296920000702</v>
      </c>
      <c r="H77">
        <v>2.8834979709999899</v>
      </c>
      <c r="I77">
        <v>3.4978694829999299</v>
      </c>
      <c r="J77">
        <f t="shared" si="44"/>
        <v>2.8059993309998381</v>
      </c>
      <c r="K77">
        <v>0</v>
      </c>
      <c r="L77">
        <f t="shared" si="45"/>
        <v>0.22401278968797592</v>
      </c>
      <c r="M77">
        <f t="shared" si="46"/>
        <v>0.41650585839002302</v>
      </c>
      <c r="N77">
        <f t="shared" si="47"/>
        <v>0.70625802298172125</v>
      </c>
      <c r="O77">
        <f t="shared" si="48"/>
        <v>0.78105072755629401</v>
      </c>
      <c r="P77">
        <f t="shared" si="49"/>
        <v>1</v>
      </c>
      <c r="Q77" t="s">
        <v>184</v>
      </c>
      <c r="R77" t="s">
        <v>184</v>
      </c>
      <c r="S77" t="s">
        <v>184</v>
      </c>
      <c r="T77" t="s">
        <v>184</v>
      </c>
      <c r="U77" t="s">
        <v>184</v>
      </c>
      <c r="V77" t="s">
        <v>184</v>
      </c>
      <c r="W77" t="s">
        <v>184</v>
      </c>
      <c r="X77" t="s">
        <v>184</v>
      </c>
      <c r="Y77" t="s">
        <v>184</v>
      </c>
      <c r="Z77" t="s">
        <v>184</v>
      </c>
      <c r="AA77" t="s">
        <v>184</v>
      </c>
      <c r="AB77" t="s">
        <v>184</v>
      </c>
      <c r="AC77" t="s">
        <v>184</v>
      </c>
      <c r="AD77" t="s">
        <v>184</v>
      </c>
    </row>
    <row r="78" spans="1:30" x14ac:dyDescent="0.25">
      <c r="A78" s="13" t="s">
        <v>15</v>
      </c>
      <c r="B78">
        <v>6</v>
      </c>
      <c r="C78">
        <v>133</v>
      </c>
      <c r="D78">
        <v>0.85505720800006202</v>
      </c>
      <c r="E78">
        <v>1.4824663429999401</v>
      </c>
      <c r="F78">
        <v>2.0789863729998999</v>
      </c>
      <c r="G78">
        <v>2.6995826340000799</v>
      </c>
      <c r="H78">
        <v>2.9394166510001001</v>
      </c>
      <c r="I78">
        <v>3.5697461479999202</v>
      </c>
      <c r="J78">
        <f t="shared" si="44"/>
        <v>2.7146889399998582</v>
      </c>
      <c r="K78">
        <v>0</v>
      </c>
      <c r="L78">
        <f t="shared" si="45"/>
        <v>0.23111640002478914</v>
      </c>
      <c r="M78">
        <f t="shared" si="46"/>
        <v>0.45085429382561298</v>
      </c>
      <c r="N78">
        <f t="shared" si="47"/>
        <v>0.67946106046319776</v>
      </c>
      <c r="O78">
        <f t="shared" si="48"/>
        <v>0.76780783694508548</v>
      </c>
      <c r="P78">
        <f t="shared" si="49"/>
        <v>1</v>
      </c>
      <c r="Q78" t="s">
        <v>184</v>
      </c>
      <c r="R78" t="s">
        <v>184</v>
      </c>
      <c r="S78" t="s">
        <v>184</v>
      </c>
      <c r="T78" t="s">
        <v>184</v>
      </c>
      <c r="U78" t="s">
        <v>184</v>
      </c>
      <c r="V78" t="s">
        <v>184</v>
      </c>
      <c r="W78" t="s">
        <v>184</v>
      </c>
      <c r="X78" t="s">
        <v>184</v>
      </c>
      <c r="Y78" t="s">
        <v>184</v>
      </c>
      <c r="Z78" t="s">
        <v>184</v>
      </c>
      <c r="AA78" t="s">
        <v>184</v>
      </c>
      <c r="AB78" t="s">
        <v>184</v>
      </c>
      <c r="AC78" t="s">
        <v>184</v>
      </c>
      <c r="AD78" t="s">
        <v>184</v>
      </c>
    </row>
    <row r="79" spans="1:30" x14ac:dyDescent="0.25">
      <c r="A79" s="13" t="s">
        <v>15</v>
      </c>
      <c r="B79">
        <v>6</v>
      </c>
      <c r="C79">
        <v>134</v>
      </c>
      <c r="D79">
        <v>1.03741585200009</v>
      </c>
      <c r="E79">
        <v>1.67751474900001</v>
      </c>
      <c r="F79">
        <v>2.3164691330000502</v>
      </c>
      <c r="G79">
        <v>3.0347721519999502</v>
      </c>
      <c r="H79">
        <v>3.27098454799988</v>
      </c>
      <c r="I79">
        <v>3.9406224080000798</v>
      </c>
      <c r="J79">
        <f t="shared" si="44"/>
        <v>2.90320655599999</v>
      </c>
      <c r="K79">
        <v>0</v>
      </c>
      <c r="L79">
        <f t="shared" si="45"/>
        <v>0.22047997090563271</v>
      </c>
      <c r="M79">
        <f t="shared" si="46"/>
        <v>0.44056571805287859</v>
      </c>
      <c r="N79">
        <f t="shared" si="47"/>
        <v>0.68798284292654621</v>
      </c>
      <c r="O79">
        <f t="shared" si="48"/>
        <v>0.7693454299294431</v>
      </c>
      <c r="P79">
        <f t="shared" si="49"/>
        <v>1</v>
      </c>
      <c r="Q79" t="s">
        <v>184</v>
      </c>
      <c r="R79" t="s">
        <v>184</v>
      </c>
      <c r="S79" t="s">
        <v>184</v>
      </c>
      <c r="T79" t="s">
        <v>184</v>
      </c>
      <c r="U79" t="s">
        <v>184</v>
      </c>
      <c r="V79" t="s">
        <v>184</v>
      </c>
      <c r="W79" t="s">
        <v>184</v>
      </c>
      <c r="X79" t="s">
        <v>184</v>
      </c>
      <c r="Y79" t="s">
        <v>184</v>
      </c>
      <c r="Z79" t="s">
        <v>184</v>
      </c>
      <c r="AA79" t="s">
        <v>184</v>
      </c>
      <c r="AB79" t="s">
        <v>184</v>
      </c>
      <c r="AC79" t="s">
        <v>184</v>
      </c>
      <c r="AD79" t="s">
        <v>184</v>
      </c>
    </row>
    <row r="80" spans="1:30" x14ac:dyDescent="0.25">
      <c r="A80" s="13" t="s">
        <v>15</v>
      </c>
      <c r="B80">
        <v>6</v>
      </c>
      <c r="C80">
        <v>135</v>
      </c>
      <c r="D80">
        <v>0.80771723999987399</v>
      </c>
      <c r="E80">
        <v>1.4579540869999601</v>
      </c>
      <c r="F80">
        <v>2.1639494959999799</v>
      </c>
      <c r="G80">
        <v>2.8273405009999801</v>
      </c>
      <c r="H80">
        <v>3.0413588909998399</v>
      </c>
      <c r="I80">
        <v>3.7413126369999601</v>
      </c>
      <c r="J80">
        <f t="shared" si="44"/>
        <v>2.9335953970000861</v>
      </c>
      <c r="K80">
        <v>0</v>
      </c>
      <c r="L80">
        <f t="shared" si="45"/>
        <v>0.22165185003529203</v>
      </c>
      <c r="M80">
        <f t="shared" si="46"/>
        <v>0.46231060267786006</v>
      </c>
      <c r="N80">
        <f t="shared" si="47"/>
        <v>0.6884464241610776</v>
      </c>
      <c r="O80">
        <f t="shared" si="48"/>
        <v>0.76140072120514724</v>
      </c>
      <c r="P80">
        <f t="shared" si="49"/>
        <v>1</v>
      </c>
      <c r="Q80" t="s">
        <v>184</v>
      </c>
      <c r="R80" t="s">
        <v>184</v>
      </c>
      <c r="S80" t="s">
        <v>184</v>
      </c>
      <c r="T80" t="s">
        <v>184</v>
      </c>
      <c r="U80" t="s">
        <v>184</v>
      </c>
      <c r="V80" t="s">
        <v>184</v>
      </c>
      <c r="W80" t="s">
        <v>184</v>
      </c>
      <c r="X80" t="s">
        <v>184</v>
      </c>
      <c r="Y80" t="s">
        <v>184</v>
      </c>
      <c r="Z80" t="s">
        <v>184</v>
      </c>
      <c r="AA80" t="s">
        <v>184</v>
      </c>
      <c r="AB80" t="s">
        <v>184</v>
      </c>
      <c r="AC80" t="s">
        <v>184</v>
      </c>
      <c r="AD80" t="s">
        <v>184</v>
      </c>
    </row>
    <row r="81" spans="1:30" s="17" customFormat="1" x14ac:dyDescent="0.25">
      <c r="A81" s="19">
        <v>5</v>
      </c>
      <c r="D81" s="17">
        <f>AVERAGE(D66:D80)</f>
        <v>1.6868182150666524</v>
      </c>
      <c r="E81" s="17">
        <f t="shared" ref="E81:P81" si="50">AVERAGE(E66:E80)</f>
        <v>2.3721836906666263</v>
      </c>
      <c r="F81" s="17">
        <f t="shared" si="50"/>
        <v>3.0615993969999709</v>
      </c>
      <c r="G81" s="17">
        <f t="shared" si="50"/>
        <v>3.7976638774000042</v>
      </c>
      <c r="H81" s="17">
        <f t="shared" si="50"/>
        <v>4.0421898928666486</v>
      </c>
      <c r="I81" s="17">
        <f t="shared" si="50"/>
        <v>4.7697130295333166</v>
      </c>
      <c r="J81" s="25">
        <f>AVERAGE(J66:J80)</f>
        <v>3.0828948144666635</v>
      </c>
      <c r="K81" s="17">
        <f t="shared" si="50"/>
        <v>0</v>
      </c>
      <c r="L81" s="17">
        <f t="shared" si="50"/>
        <v>0.22266718181513581</v>
      </c>
      <c r="M81" s="17">
        <f t="shared" si="50"/>
        <v>0.44570959810659361</v>
      </c>
      <c r="N81" s="17">
        <f t="shared" si="50"/>
        <v>0.68497171772950238</v>
      </c>
      <c r="O81" s="17">
        <f t="shared" si="50"/>
        <v>0.76431650245469163</v>
      </c>
      <c r="P81" s="17">
        <f t="shared" si="50"/>
        <v>1</v>
      </c>
    </row>
    <row r="82" spans="1:30" x14ac:dyDescent="0.25">
      <c r="A82" s="13" t="s">
        <v>16</v>
      </c>
      <c r="B82">
        <v>7</v>
      </c>
      <c r="C82">
        <v>151</v>
      </c>
      <c r="D82">
        <v>32.137035865000101</v>
      </c>
      <c r="E82">
        <v>32.441005457999999</v>
      </c>
      <c r="F82">
        <v>32.748529622000198</v>
      </c>
      <c r="G82">
        <v>33.604020017000003</v>
      </c>
      <c r="H82">
        <v>33.930087377</v>
      </c>
      <c r="I82">
        <v>34.224002437000003</v>
      </c>
      <c r="J82">
        <v>34.869201606000097</v>
      </c>
      <c r="K82">
        <f>J82-D82</f>
        <v>2.7321657409999958</v>
      </c>
      <c r="L82">
        <f>(D82-D82)/(J82-D82)</f>
        <v>0</v>
      </c>
      <c r="M82">
        <f>(E82-D82)/(J82-D82)</f>
        <v>0.11125591264043996</v>
      </c>
      <c r="N82">
        <f>(F82-D82)/(J82-D82)</f>
        <v>0.22381283383499481</v>
      </c>
      <c r="O82">
        <f>(G82-D82)/(J82-D82)</f>
        <v>0.5369308786746495</v>
      </c>
      <c r="P82">
        <f>(H82-D82)/(J82-D82)</f>
        <v>0.65627479515339604</v>
      </c>
      <c r="Q82">
        <f>(I82-D82)/(J82-D82)</f>
        <v>0.76385064810748071</v>
      </c>
      <c r="R82">
        <f>(J82-D82)/(J82-D82)</f>
        <v>1</v>
      </c>
      <c r="S82" t="s">
        <v>184</v>
      </c>
      <c r="T82" t="s">
        <v>184</v>
      </c>
      <c r="U82" t="s">
        <v>184</v>
      </c>
      <c r="V82" t="s">
        <v>184</v>
      </c>
      <c r="W82" t="s">
        <v>184</v>
      </c>
      <c r="X82" t="s">
        <v>184</v>
      </c>
      <c r="Y82" t="s">
        <v>184</v>
      </c>
      <c r="Z82" t="s">
        <v>184</v>
      </c>
      <c r="AA82" t="s">
        <v>184</v>
      </c>
      <c r="AB82" t="s">
        <v>184</v>
      </c>
      <c r="AC82" t="s">
        <v>184</v>
      </c>
      <c r="AD82" t="s">
        <v>184</v>
      </c>
    </row>
    <row r="83" spans="1:30" x14ac:dyDescent="0.25">
      <c r="A83" s="13" t="s">
        <v>16</v>
      </c>
      <c r="B83">
        <v>7</v>
      </c>
      <c r="C83">
        <v>152</v>
      </c>
      <c r="D83">
        <v>2.9631744470000201</v>
      </c>
      <c r="E83">
        <v>3.30076811799995</v>
      </c>
      <c r="F83">
        <v>3.5959820739999402</v>
      </c>
      <c r="G83">
        <v>4.2823658350000597</v>
      </c>
      <c r="H83">
        <v>4.5893834020000597</v>
      </c>
      <c r="I83">
        <v>4.92454736100012</v>
      </c>
      <c r="J83">
        <v>5.5108394260000697</v>
      </c>
      <c r="K83">
        <f t="shared" ref="K83:K96" si="51">J83-D83</f>
        <v>2.5476649790000496</v>
      </c>
      <c r="L83">
        <f t="shared" ref="L83:L112" si="52">(D83-D83)/(J83-D83)</f>
        <v>0</v>
      </c>
      <c r="M83">
        <f t="shared" ref="M83:M112" si="53">(E83-D83)/(J83-D83)</f>
        <v>0.13251101451040642</v>
      </c>
      <c r="N83">
        <f t="shared" ref="N83:N112" si="54">(F83-D83)/(J83-D83)</f>
        <v>0.2483873006129303</v>
      </c>
      <c r="O83">
        <f t="shared" ref="O83:O112" si="55">(G83-D83)/(J83-D83)</f>
        <v>0.51780410645587238</v>
      </c>
      <c r="P83">
        <f t="shared" ref="P83:P112" si="56">(H83-D83)/(J83-D83)</f>
        <v>0.63831350213022175</v>
      </c>
      <c r="Q83">
        <f t="shared" ref="Q83:Q112" si="57">(I83-D83)/(J83-D83)</f>
        <v>0.76987081510612609</v>
      </c>
      <c r="R83">
        <f t="shared" ref="R83:R112" si="58">(J83-D83)/(J83-D83)</f>
        <v>1</v>
      </c>
      <c r="S83" t="s">
        <v>184</v>
      </c>
      <c r="T83" t="s">
        <v>184</v>
      </c>
      <c r="U83" t="s">
        <v>184</v>
      </c>
      <c r="V83" t="s">
        <v>184</v>
      </c>
      <c r="W83" t="s">
        <v>184</v>
      </c>
      <c r="X83" t="s">
        <v>184</v>
      </c>
      <c r="Y83" t="s">
        <v>184</v>
      </c>
      <c r="Z83" t="s">
        <v>184</v>
      </c>
      <c r="AA83" t="s">
        <v>184</v>
      </c>
      <c r="AB83" t="s">
        <v>184</v>
      </c>
      <c r="AC83" t="s">
        <v>184</v>
      </c>
      <c r="AD83" t="s">
        <v>184</v>
      </c>
    </row>
    <row r="84" spans="1:30" x14ac:dyDescent="0.25">
      <c r="A84" s="13" t="s">
        <v>16</v>
      </c>
      <c r="B84">
        <v>7</v>
      </c>
      <c r="C84">
        <v>153</v>
      </c>
      <c r="D84">
        <v>0.95160217900001898</v>
      </c>
      <c r="E84">
        <v>1.23949956699993</v>
      </c>
      <c r="F84">
        <v>1.5202506630000601</v>
      </c>
      <c r="G84">
        <v>2.1360770199999002</v>
      </c>
      <c r="H84">
        <v>2.43243639399997</v>
      </c>
      <c r="I84">
        <v>2.7355190989999301</v>
      </c>
      <c r="J84">
        <v>3.3147529559998898</v>
      </c>
      <c r="K84">
        <f t="shared" si="51"/>
        <v>2.3631507769998708</v>
      </c>
      <c r="L84">
        <f t="shared" si="52"/>
        <v>0</v>
      </c>
      <c r="M84">
        <f t="shared" si="53"/>
        <v>0.12182776943475866</v>
      </c>
      <c r="N84">
        <f t="shared" si="54"/>
        <v>0.24063148637598428</v>
      </c>
      <c r="O84">
        <f t="shared" si="55"/>
        <v>0.50122694350617214</v>
      </c>
      <c r="P84">
        <f t="shared" si="56"/>
        <v>0.62663551958370534</v>
      </c>
      <c r="Q84">
        <f t="shared" si="57"/>
        <v>0.75488916634624392</v>
      </c>
      <c r="R84">
        <f t="shared" si="58"/>
        <v>1</v>
      </c>
      <c r="S84" t="s">
        <v>184</v>
      </c>
      <c r="T84" t="s">
        <v>184</v>
      </c>
      <c r="U84" t="s">
        <v>184</v>
      </c>
      <c r="V84" t="s">
        <v>184</v>
      </c>
      <c r="W84" t="s">
        <v>184</v>
      </c>
      <c r="X84" t="s">
        <v>184</v>
      </c>
      <c r="Y84" t="s">
        <v>184</v>
      </c>
      <c r="Z84" t="s">
        <v>184</v>
      </c>
      <c r="AA84" t="s">
        <v>184</v>
      </c>
      <c r="AB84" t="s">
        <v>184</v>
      </c>
      <c r="AC84" t="s">
        <v>184</v>
      </c>
      <c r="AD84" t="s">
        <v>184</v>
      </c>
    </row>
    <row r="85" spans="1:30" x14ac:dyDescent="0.25">
      <c r="A85" s="13" t="s">
        <v>16</v>
      </c>
      <c r="B85">
        <v>7</v>
      </c>
      <c r="C85">
        <v>154</v>
      </c>
      <c r="D85">
        <v>1.02249923999988</v>
      </c>
      <c r="E85">
        <v>1.2732404199998599</v>
      </c>
      <c r="F85">
        <v>1.5277732829999799</v>
      </c>
      <c r="G85">
        <v>2.10860807899985</v>
      </c>
      <c r="H85">
        <v>2.37491947800003</v>
      </c>
      <c r="I85">
        <v>2.6422379269999898</v>
      </c>
      <c r="J85">
        <v>3.21463203600001</v>
      </c>
      <c r="K85">
        <f t="shared" si="51"/>
        <v>2.1921327960001298</v>
      </c>
      <c r="L85">
        <f t="shared" si="52"/>
        <v>0</v>
      </c>
      <c r="M85">
        <f t="shared" si="53"/>
        <v>0.11438229493098878</v>
      </c>
      <c r="N85">
        <f t="shared" si="54"/>
        <v>0.23049426746502177</v>
      </c>
      <c r="O85">
        <f t="shared" si="55"/>
        <v>0.49545759316303106</v>
      </c>
      <c r="P85">
        <f t="shared" si="56"/>
        <v>0.61694265989170027</v>
      </c>
      <c r="Q85">
        <f t="shared" si="57"/>
        <v>0.7388871194097193</v>
      </c>
      <c r="R85">
        <f t="shared" si="58"/>
        <v>1</v>
      </c>
      <c r="S85" t="s">
        <v>184</v>
      </c>
      <c r="T85" t="s">
        <v>184</v>
      </c>
      <c r="U85" t="s">
        <v>184</v>
      </c>
      <c r="V85" t="s">
        <v>184</v>
      </c>
      <c r="W85" t="s">
        <v>184</v>
      </c>
      <c r="X85" t="s">
        <v>184</v>
      </c>
      <c r="Y85" t="s">
        <v>184</v>
      </c>
      <c r="Z85" t="s">
        <v>184</v>
      </c>
      <c r="AA85" t="s">
        <v>184</v>
      </c>
      <c r="AB85" t="s">
        <v>184</v>
      </c>
      <c r="AC85" t="s">
        <v>184</v>
      </c>
      <c r="AD85" t="s">
        <v>184</v>
      </c>
    </row>
    <row r="86" spans="1:30" x14ac:dyDescent="0.25">
      <c r="A86" s="13" t="s">
        <v>16</v>
      </c>
      <c r="B86">
        <v>7</v>
      </c>
      <c r="C86">
        <v>155</v>
      </c>
      <c r="D86">
        <v>1.1672694920000499</v>
      </c>
      <c r="E86">
        <v>1.50576387</v>
      </c>
      <c r="F86">
        <v>1.77086338499998</v>
      </c>
      <c r="G86">
        <v>2.33068558400009</v>
      </c>
      <c r="H86">
        <v>2.6240345280000299</v>
      </c>
      <c r="I86">
        <v>2.9096371360001201</v>
      </c>
      <c r="J86">
        <v>3.6662729720001099</v>
      </c>
      <c r="K86">
        <f t="shared" si="51"/>
        <v>2.4990034800000602</v>
      </c>
      <c r="L86">
        <f t="shared" si="52"/>
        <v>0</v>
      </c>
      <c r="M86">
        <f t="shared" si="53"/>
        <v>0.13545174334848942</v>
      </c>
      <c r="N86">
        <f t="shared" si="54"/>
        <v>0.24153383451867602</v>
      </c>
      <c r="O86">
        <f t="shared" si="55"/>
        <v>0.46555200955542969</v>
      </c>
      <c r="P86">
        <f t="shared" si="56"/>
        <v>0.58293837830107575</v>
      </c>
      <c r="Q86">
        <f t="shared" si="57"/>
        <v>0.69722497705366471</v>
      </c>
      <c r="R86">
        <f t="shared" si="58"/>
        <v>1</v>
      </c>
      <c r="S86" t="s">
        <v>184</v>
      </c>
      <c r="T86" t="s">
        <v>184</v>
      </c>
      <c r="U86" t="s">
        <v>184</v>
      </c>
      <c r="V86" t="s">
        <v>184</v>
      </c>
      <c r="W86" t="s">
        <v>184</v>
      </c>
      <c r="X86" t="s">
        <v>184</v>
      </c>
      <c r="Y86" t="s">
        <v>184</v>
      </c>
      <c r="Z86" t="s">
        <v>184</v>
      </c>
      <c r="AA86" t="s">
        <v>184</v>
      </c>
      <c r="AB86" t="s">
        <v>184</v>
      </c>
      <c r="AC86" t="s">
        <v>184</v>
      </c>
      <c r="AD86" t="s">
        <v>184</v>
      </c>
    </row>
    <row r="87" spans="1:30" x14ac:dyDescent="0.25">
      <c r="A87" s="13" t="s">
        <v>16</v>
      </c>
      <c r="B87">
        <v>7</v>
      </c>
      <c r="C87">
        <v>156</v>
      </c>
      <c r="D87">
        <v>0.93049103999987803</v>
      </c>
      <c r="E87">
        <v>1.2674922310000001</v>
      </c>
      <c r="F87">
        <v>1.5700844749999301</v>
      </c>
      <c r="G87">
        <v>2.1936740199998801</v>
      </c>
      <c r="H87">
        <v>2.4816694189998998</v>
      </c>
      <c r="I87">
        <v>2.7447964699999798</v>
      </c>
      <c r="J87">
        <v>3.3586859919998902</v>
      </c>
      <c r="K87">
        <f t="shared" si="51"/>
        <v>2.4281949520000121</v>
      </c>
      <c r="L87">
        <f t="shared" si="52"/>
        <v>0</v>
      </c>
      <c r="M87">
        <f t="shared" si="53"/>
        <v>0.13878671097744724</v>
      </c>
      <c r="N87">
        <f t="shared" si="54"/>
        <v>0.26340283529262887</v>
      </c>
      <c r="O87">
        <f t="shared" si="55"/>
        <v>0.5202148118130161</v>
      </c>
      <c r="P87">
        <f t="shared" si="56"/>
        <v>0.63881953865457752</v>
      </c>
      <c r="Q87">
        <f t="shared" si="57"/>
        <v>0.74718276986192034</v>
      </c>
      <c r="R87">
        <f t="shared" si="58"/>
        <v>1</v>
      </c>
      <c r="S87" t="s">
        <v>184</v>
      </c>
      <c r="T87" t="s">
        <v>184</v>
      </c>
      <c r="U87" t="s">
        <v>184</v>
      </c>
      <c r="V87" t="s">
        <v>184</v>
      </c>
      <c r="W87" t="s">
        <v>184</v>
      </c>
      <c r="X87" t="s">
        <v>184</v>
      </c>
      <c r="Y87" t="s">
        <v>184</v>
      </c>
      <c r="Z87" t="s">
        <v>184</v>
      </c>
      <c r="AA87" t="s">
        <v>184</v>
      </c>
      <c r="AB87" t="s">
        <v>184</v>
      </c>
      <c r="AC87" t="s">
        <v>184</v>
      </c>
      <c r="AD87" t="s">
        <v>184</v>
      </c>
    </row>
    <row r="88" spans="1:30" x14ac:dyDescent="0.25">
      <c r="A88" s="13" t="s">
        <v>16</v>
      </c>
      <c r="B88">
        <v>7</v>
      </c>
      <c r="C88">
        <v>157</v>
      </c>
      <c r="D88">
        <v>0.92551133200004099</v>
      </c>
      <c r="E88">
        <v>1.2057643850000599</v>
      </c>
      <c r="F88">
        <v>1.48209827999994</v>
      </c>
      <c r="G88">
        <v>2.1241684399999401</v>
      </c>
      <c r="H88">
        <v>2.4056520530000398</v>
      </c>
      <c r="I88">
        <v>2.69151896399989</v>
      </c>
      <c r="J88">
        <v>3.42212369699996</v>
      </c>
      <c r="K88">
        <f t="shared" si="51"/>
        <v>2.496612364999919</v>
      </c>
      <c r="L88">
        <f t="shared" si="52"/>
        <v>0</v>
      </c>
      <c r="M88">
        <f t="shared" si="53"/>
        <v>0.11225333052455182</v>
      </c>
      <c r="N88">
        <f t="shared" si="54"/>
        <v>0.22293687069835413</v>
      </c>
      <c r="O88">
        <f t="shared" si="55"/>
        <v>0.48011342281401304</v>
      </c>
      <c r="P88">
        <f t="shared" si="56"/>
        <v>0.59285964523373125</v>
      </c>
      <c r="Q88">
        <f t="shared" si="57"/>
        <v>0.70736156591930777</v>
      </c>
      <c r="R88">
        <f t="shared" si="58"/>
        <v>1</v>
      </c>
      <c r="S88" t="s">
        <v>184</v>
      </c>
      <c r="T88" t="s">
        <v>184</v>
      </c>
      <c r="U88" t="s">
        <v>184</v>
      </c>
      <c r="V88" t="s">
        <v>184</v>
      </c>
      <c r="W88" t="s">
        <v>184</v>
      </c>
      <c r="X88" t="s">
        <v>184</v>
      </c>
      <c r="Y88" t="s">
        <v>184</v>
      </c>
      <c r="Z88" t="s">
        <v>184</v>
      </c>
      <c r="AA88" t="s">
        <v>184</v>
      </c>
      <c r="AB88" t="s">
        <v>184</v>
      </c>
      <c r="AC88" t="s">
        <v>184</v>
      </c>
      <c r="AD88" t="s">
        <v>184</v>
      </c>
    </row>
    <row r="89" spans="1:30" x14ac:dyDescent="0.25">
      <c r="A89" s="13" t="s">
        <v>16</v>
      </c>
      <c r="B89">
        <v>7</v>
      </c>
      <c r="C89">
        <v>158</v>
      </c>
      <c r="D89">
        <v>1.02919843599988</v>
      </c>
      <c r="E89">
        <v>1.2868383099998899</v>
      </c>
      <c r="F89">
        <v>1.5774464029998301</v>
      </c>
      <c r="G89">
        <v>2.2306595410000201</v>
      </c>
      <c r="H89">
        <v>2.5408395829999701</v>
      </c>
      <c r="I89">
        <v>2.8430306359998601</v>
      </c>
      <c r="J89">
        <v>3.5422259689999001</v>
      </c>
      <c r="K89">
        <f t="shared" si="51"/>
        <v>2.5130275330000202</v>
      </c>
      <c r="L89">
        <f t="shared" si="52"/>
        <v>0</v>
      </c>
      <c r="M89">
        <f t="shared" si="53"/>
        <v>0.10252170762826568</v>
      </c>
      <c r="N89">
        <f t="shared" si="54"/>
        <v>0.21816233996666906</v>
      </c>
      <c r="O89">
        <f t="shared" si="55"/>
        <v>0.47809309258376931</v>
      </c>
      <c r="P89">
        <f t="shared" si="56"/>
        <v>0.60152192013412287</v>
      </c>
      <c r="Q89">
        <f t="shared" si="57"/>
        <v>0.72177171804984175</v>
      </c>
      <c r="R89">
        <f t="shared" si="58"/>
        <v>1</v>
      </c>
      <c r="S89" t="s">
        <v>184</v>
      </c>
      <c r="T89" t="s">
        <v>184</v>
      </c>
      <c r="U89" t="s">
        <v>184</v>
      </c>
      <c r="V89" t="s">
        <v>184</v>
      </c>
      <c r="W89" t="s">
        <v>184</v>
      </c>
      <c r="X89" t="s">
        <v>184</v>
      </c>
      <c r="Y89" t="s">
        <v>184</v>
      </c>
      <c r="Z89" t="s">
        <v>184</v>
      </c>
      <c r="AA89" t="s">
        <v>184</v>
      </c>
      <c r="AB89" t="s">
        <v>184</v>
      </c>
      <c r="AC89" t="s">
        <v>184</v>
      </c>
      <c r="AD89" t="s">
        <v>184</v>
      </c>
    </row>
    <row r="90" spans="1:30" x14ac:dyDescent="0.25">
      <c r="A90" s="13" t="s">
        <v>16</v>
      </c>
      <c r="B90">
        <v>7</v>
      </c>
      <c r="C90">
        <v>159</v>
      </c>
      <c r="D90">
        <v>1.0258640090000799</v>
      </c>
      <c r="E90">
        <v>1.3049228110000901</v>
      </c>
      <c r="F90">
        <v>1.5933415199999601</v>
      </c>
      <c r="G90">
        <v>2.21799285300016</v>
      </c>
      <c r="H90">
        <v>2.5258420340001</v>
      </c>
      <c r="I90">
        <v>2.8338008840000799</v>
      </c>
      <c r="J90">
        <v>3.52410827700009</v>
      </c>
      <c r="K90">
        <f t="shared" si="51"/>
        <v>2.4982442680000103</v>
      </c>
      <c r="L90">
        <f t="shared" si="52"/>
        <v>0</v>
      </c>
      <c r="M90">
        <f t="shared" si="53"/>
        <v>0.11170196828807817</v>
      </c>
      <c r="N90">
        <f t="shared" si="54"/>
        <v>0.22715053058209514</v>
      </c>
      <c r="O90">
        <f t="shared" si="55"/>
        <v>0.47718666235725959</v>
      </c>
      <c r="P90">
        <f t="shared" si="56"/>
        <v>0.60041287563959456</v>
      </c>
      <c r="Q90">
        <f t="shared" si="57"/>
        <v>0.7236829873514965</v>
      </c>
      <c r="R90">
        <f t="shared" si="58"/>
        <v>1</v>
      </c>
      <c r="S90" t="s">
        <v>184</v>
      </c>
      <c r="T90" t="s">
        <v>184</v>
      </c>
      <c r="U90" t="s">
        <v>184</v>
      </c>
      <c r="V90" t="s">
        <v>184</v>
      </c>
      <c r="W90" t="s">
        <v>184</v>
      </c>
      <c r="X90" t="s">
        <v>184</v>
      </c>
      <c r="Y90" t="s">
        <v>184</v>
      </c>
      <c r="Z90" t="s">
        <v>184</v>
      </c>
      <c r="AA90" t="s">
        <v>184</v>
      </c>
      <c r="AB90" t="s">
        <v>184</v>
      </c>
      <c r="AC90" t="s">
        <v>184</v>
      </c>
      <c r="AD90" t="s">
        <v>184</v>
      </c>
    </row>
    <row r="91" spans="1:30" x14ac:dyDescent="0.25">
      <c r="A91" s="13" t="s">
        <v>16</v>
      </c>
      <c r="B91">
        <v>7</v>
      </c>
      <c r="C91">
        <v>160</v>
      </c>
      <c r="D91">
        <v>1.07064130599997</v>
      </c>
      <c r="E91">
        <v>1.33827010599998</v>
      </c>
      <c r="F91">
        <v>1.6461376470001501</v>
      </c>
      <c r="G91">
        <v>2.1946020899999801</v>
      </c>
      <c r="H91">
        <v>2.5265504349999901</v>
      </c>
      <c r="I91">
        <v>2.85009449400013</v>
      </c>
      <c r="J91">
        <v>3.5878087109999699</v>
      </c>
      <c r="K91">
        <f t="shared" si="51"/>
        <v>2.5171674049999999</v>
      </c>
      <c r="L91">
        <f t="shared" si="52"/>
        <v>0</v>
      </c>
      <c r="M91">
        <f t="shared" si="53"/>
        <v>0.1063214148842079</v>
      </c>
      <c r="N91">
        <f t="shared" si="54"/>
        <v>0.22862855281577116</v>
      </c>
      <c r="O91">
        <f t="shared" si="55"/>
        <v>0.44651809083790761</v>
      </c>
      <c r="P91">
        <f t="shared" si="56"/>
        <v>0.57839185669894699</v>
      </c>
      <c r="Q91">
        <f t="shared" si="57"/>
        <v>0.70692683548401503</v>
      </c>
      <c r="R91">
        <f t="shared" si="58"/>
        <v>1</v>
      </c>
      <c r="S91" t="s">
        <v>184</v>
      </c>
      <c r="T91" t="s">
        <v>184</v>
      </c>
      <c r="U91" t="s">
        <v>184</v>
      </c>
      <c r="V91" t="s">
        <v>184</v>
      </c>
      <c r="W91" t="s">
        <v>184</v>
      </c>
      <c r="X91" t="s">
        <v>184</v>
      </c>
      <c r="Y91" t="s">
        <v>184</v>
      </c>
      <c r="Z91" t="s">
        <v>184</v>
      </c>
      <c r="AA91" t="s">
        <v>184</v>
      </c>
      <c r="AB91" t="s">
        <v>184</v>
      </c>
      <c r="AC91" t="s">
        <v>184</v>
      </c>
      <c r="AD91" t="s">
        <v>184</v>
      </c>
    </row>
    <row r="92" spans="1:30" x14ac:dyDescent="0.25">
      <c r="A92" s="13" t="s">
        <v>16</v>
      </c>
      <c r="B92">
        <v>7</v>
      </c>
      <c r="C92">
        <v>161</v>
      </c>
      <c r="D92">
        <v>1.2277541280000099</v>
      </c>
      <c r="E92">
        <v>1.50038777200006</v>
      </c>
      <c r="F92">
        <v>1.7497365310000501</v>
      </c>
      <c r="G92">
        <v>2.3273562189999599</v>
      </c>
      <c r="H92">
        <v>2.6305728219999698</v>
      </c>
      <c r="I92">
        <v>2.9099217929999601</v>
      </c>
      <c r="J92">
        <v>3.5420314719999602</v>
      </c>
      <c r="K92">
        <f t="shared" si="51"/>
        <v>2.31427734399995</v>
      </c>
      <c r="L92">
        <f t="shared" si="52"/>
        <v>0</v>
      </c>
      <c r="M92">
        <f t="shared" si="53"/>
        <v>0.11780508706395389</v>
      </c>
      <c r="N92">
        <f t="shared" si="54"/>
        <v>0.22554876767615778</v>
      </c>
      <c r="O92">
        <f t="shared" si="55"/>
        <v>0.47513842446360383</v>
      </c>
      <c r="P92">
        <f t="shared" si="56"/>
        <v>0.60615841815024485</v>
      </c>
      <c r="Q92">
        <f t="shared" si="57"/>
        <v>0.72686520021516765</v>
      </c>
      <c r="R92">
        <f t="shared" si="58"/>
        <v>1</v>
      </c>
      <c r="S92" t="s">
        <v>184</v>
      </c>
      <c r="T92" t="s">
        <v>184</v>
      </c>
      <c r="U92" t="s">
        <v>184</v>
      </c>
      <c r="V92" t="s">
        <v>184</v>
      </c>
      <c r="W92" t="s">
        <v>184</v>
      </c>
      <c r="X92" t="s">
        <v>184</v>
      </c>
      <c r="Y92" t="s">
        <v>184</v>
      </c>
      <c r="Z92" t="s">
        <v>184</v>
      </c>
      <c r="AA92" t="s">
        <v>184</v>
      </c>
      <c r="AB92" t="s">
        <v>184</v>
      </c>
      <c r="AC92" t="s">
        <v>184</v>
      </c>
      <c r="AD92" t="s">
        <v>184</v>
      </c>
    </row>
    <row r="93" spans="1:30" x14ac:dyDescent="0.25">
      <c r="A93" s="13" t="s">
        <v>16</v>
      </c>
      <c r="B93">
        <v>7</v>
      </c>
      <c r="C93">
        <v>162</v>
      </c>
      <c r="D93">
        <v>0.99517265299982605</v>
      </c>
      <c r="E93">
        <v>1.2746151339999801</v>
      </c>
      <c r="F93">
        <v>1.5513469899999499</v>
      </c>
      <c r="G93">
        <v>2.18315949199995</v>
      </c>
      <c r="H93">
        <v>2.4736872019998302</v>
      </c>
      <c r="I93">
        <v>2.7676843419999302</v>
      </c>
      <c r="J93">
        <v>3.4891071170000001</v>
      </c>
      <c r="K93">
        <f t="shared" si="51"/>
        <v>2.4939344640001742</v>
      </c>
      <c r="L93">
        <f t="shared" si="52"/>
        <v>0</v>
      </c>
      <c r="M93">
        <f t="shared" si="53"/>
        <v>0.11204884692596898</v>
      </c>
      <c r="N93">
        <f t="shared" si="54"/>
        <v>0.22301080683092281</v>
      </c>
      <c r="O93">
        <f t="shared" si="55"/>
        <v>0.47635046395511099</v>
      </c>
      <c r="P93">
        <f t="shared" si="56"/>
        <v>0.59284418670269479</v>
      </c>
      <c r="Q93">
        <f t="shared" si="57"/>
        <v>0.71072905667178765</v>
      </c>
      <c r="R93">
        <f t="shared" si="58"/>
        <v>1</v>
      </c>
      <c r="S93" t="s">
        <v>184</v>
      </c>
      <c r="T93" t="s">
        <v>184</v>
      </c>
      <c r="U93" t="s">
        <v>184</v>
      </c>
      <c r="V93" t="s">
        <v>184</v>
      </c>
      <c r="W93" t="s">
        <v>184</v>
      </c>
      <c r="X93" t="s">
        <v>184</v>
      </c>
      <c r="Y93" t="s">
        <v>184</v>
      </c>
      <c r="Z93" t="s">
        <v>184</v>
      </c>
      <c r="AA93" t="s">
        <v>184</v>
      </c>
      <c r="AB93" t="s">
        <v>184</v>
      </c>
      <c r="AC93" t="s">
        <v>184</v>
      </c>
      <c r="AD93" t="s">
        <v>184</v>
      </c>
    </row>
    <row r="94" spans="1:30" x14ac:dyDescent="0.25">
      <c r="A94" s="13" t="s">
        <v>16</v>
      </c>
      <c r="B94">
        <v>7</v>
      </c>
      <c r="C94">
        <v>163</v>
      </c>
      <c r="D94">
        <v>0.99248858999999301</v>
      </c>
      <c r="E94">
        <v>1.25984317699999</v>
      </c>
      <c r="F94">
        <v>1.5635897359998101</v>
      </c>
      <c r="G94">
        <v>2.1115097389999802</v>
      </c>
      <c r="H94">
        <v>2.3925147369998201</v>
      </c>
      <c r="I94">
        <v>2.6943965049999798</v>
      </c>
      <c r="J94">
        <v>3.3466944659999101</v>
      </c>
      <c r="K94">
        <f t="shared" si="51"/>
        <v>2.3542058759999169</v>
      </c>
      <c r="L94">
        <f t="shared" si="52"/>
        <v>0</v>
      </c>
      <c r="M94">
        <f t="shared" si="53"/>
        <v>0.1135646587775344</v>
      </c>
      <c r="N94">
        <f t="shared" si="54"/>
        <v>0.24258759687159887</v>
      </c>
      <c r="O94">
        <f t="shared" si="55"/>
        <v>0.47532850053935832</v>
      </c>
      <c r="P94">
        <f t="shared" si="56"/>
        <v>0.59469146741687784</v>
      </c>
      <c r="Q94">
        <f t="shared" si="57"/>
        <v>0.72292229509329742</v>
      </c>
      <c r="R94">
        <f t="shared" si="58"/>
        <v>1</v>
      </c>
      <c r="S94" t="s">
        <v>184</v>
      </c>
      <c r="T94" t="s">
        <v>184</v>
      </c>
      <c r="U94" t="s">
        <v>184</v>
      </c>
      <c r="V94" t="s">
        <v>184</v>
      </c>
      <c r="W94" t="s">
        <v>184</v>
      </c>
      <c r="X94" t="s">
        <v>184</v>
      </c>
      <c r="Y94" t="s">
        <v>184</v>
      </c>
      <c r="Z94" t="s">
        <v>184</v>
      </c>
      <c r="AA94" t="s">
        <v>184</v>
      </c>
      <c r="AB94" t="s">
        <v>184</v>
      </c>
      <c r="AC94" t="s">
        <v>184</v>
      </c>
      <c r="AD94" t="s">
        <v>184</v>
      </c>
    </row>
    <row r="95" spans="1:30" x14ac:dyDescent="0.25">
      <c r="A95" s="13" t="s">
        <v>16</v>
      </c>
      <c r="B95">
        <v>7</v>
      </c>
      <c r="C95">
        <v>164</v>
      </c>
      <c r="D95">
        <v>0.83765202700010299</v>
      </c>
      <c r="E95">
        <v>1.1054946419999301</v>
      </c>
      <c r="F95">
        <v>1.4049443060000599</v>
      </c>
      <c r="G95">
        <v>1.95011641499991</v>
      </c>
      <c r="H95">
        <v>2.2292465039999998</v>
      </c>
      <c r="I95">
        <v>2.50479525700006</v>
      </c>
      <c r="J95">
        <v>3.26228114600007</v>
      </c>
      <c r="K95">
        <f t="shared" si="51"/>
        <v>2.4246291189999671</v>
      </c>
      <c r="L95">
        <f t="shared" si="52"/>
        <v>0</v>
      </c>
      <c r="M95">
        <f t="shared" si="53"/>
        <v>0.11046745784786177</v>
      </c>
      <c r="N95">
        <f t="shared" si="54"/>
        <v>0.23397074404267459</v>
      </c>
      <c r="O95">
        <f t="shared" si="55"/>
        <v>0.45881837320284291</v>
      </c>
      <c r="P95">
        <f t="shared" si="56"/>
        <v>0.57394117149506851</v>
      </c>
      <c r="Q95">
        <f t="shared" si="57"/>
        <v>0.68758690429634306</v>
      </c>
      <c r="R95">
        <f t="shared" si="58"/>
        <v>1</v>
      </c>
      <c r="S95" t="s">
        <v>184</v>
      </c>
      <c r="T95" t="s">
        <v>184</v>
      </c>
      <c r="U95" t="s">
        <v>184</v>
      </c>
      <c r="V95" t="s">
        <v>184</v>
      </c>
      <c r="W95" t="s">
        <v>184</v>
      </c>
      <c r="X95" t="s">
        <v>184</v>
      </c>
      <c r="Y95" t="s">
        <v>184</v>
      </c>
      <c r="Z95" t="s">
        <v>184</v>
      </c>
      <c r="AA95" t="s">
        <v>184</v>
      </c>
      <c r="AB95" t="s">
        <v>184</v>
      </c>
      <c r="AC95" t="s">
        <v>184</v>
      </c>
      <c r="AD95" t="s">
        <v>184</v>
      </c>
    </row>
    <row r="96" spans="1:30" x14ac:dyDescent="0.25">
      <c r="A96" s="13" t="s">
        <v>16</v>
      </c>
      <c r="B96">
        <v>7</v>
      </c>
      <c r="C96">
        <v>165</v>
      </c>
      <c r="D96">
        <v>1.0062082969998301</v>
      </c>
      <c r="E96">
        <v>1.29204932099992</v>
      </c>
      <c r="F96">
        <v>1.5589443110000001</v>
      </c>
      <c r="G96">
        <v>2.0760598059998698</v>
      </c>
      <c r="H96">
        <v>2.3384871949999702</v>
      </c>
      <c r="I96">
        <v>2.6603298259999502</v>
      </c>
      <c r="J96">
        <v>3.4570492889999902</v>
      </c>
      <c r="K96">
        <f t="shared" si="51"/>
        <v>2.4508409920001601</v>
      </c>
      <c r="L96">
        <f t="shared" si="52"/>
        <v>0</v>
      </c>
      <c r="M96">
        <f t="shared" si="53"/>
        <v>0.11662977114105298</v>
      </c>
      <c r="N96">
        <f t="shared" si="54"/>
        <v>0.22552912074033643</v>
      </c>
      <c r="O96">
        <f t="shared" si="55"/>
        <v>0.43652424310355664</v>
      </c>
      <c r="P96">
        <f t="shared" si="56"/>
        <v>0.54360070781778935</v>
      </c>
      <c r="Q96">
        <f t="shared" si="57"/>
        <v>0.67491997008348226</v>
      </c>
      <c r="R96">
        <f t="shared" si="58"/>
        <v>1</v>
      </c>
      <c r="S96" t="s">
        <v>184</v>
      </c>
      <c r="T96" t="s">
        <v>184</v>
      </c>
      <c r="U96" t="s">
        <v>184</v>
      </c>
      <c r="V96" t="s">
        <v>184</v>
      </c>
      <c r="W96" t="s">
        <v>184</v>
      </c>
      <c r="X96" t="s">
        <v>184</v>
      </c>
      <c r="Y96" t="s">
        <v>184</v>
      </c>
      <c r="Z96" t="s">
        <v>184</v>
      </c>
      <c r="AA96" t="s">
        <v>184</v>
      </c>
      <c r="AB96" t="s">
        <v>184</v>
      </c>
      <c r="AC96" t="s">
        <v>184</v>
      </c>
      <c r="AD96" t="s">
        <v>184</v>
      </c>
    </row>
    <row r="97" spans="1:30" s="17" customFormat="1" x14ac:dyDescent="0.25">
      <c r="A97" s="19">
        <v>6</v>
      </c>
      <c r="D97" s="17">
        <f>AVERAGE(D82:D96)</f>
        <v>3.2188375360666459</v>
      </c>
      <c r="E97" s="17">
        <f t="shared" ref="E97:R97" si="59">AVERAGE(E82:E96)</f>
        <v>3.5063970214666429</v>
      </c>
      <c r="F97" s="17">
        <f t="shared" si="59"/>
        <v>3.7907379483999901</v>
      </c>
      <c r="G97" s="17">
        <f t="shared" si="59"/>
        <v>4.4047370099999714</v>
      </c>
      <c r="H97" s="17">
        <f t="shared" si="59"/>
        <v>4.6997282108666463</v>
      </c>
      <c r="I97" s="17">
        <f t="shared" si="59"/>
        <v>4.9957542087333326</v>
      </c>
      <c r="J97" s="17">
        <f t="shared" si="59"/>
        <v>5.6738543421333274</v>
      </c>
      <c r="K97" s="25">
        <f>AVERAGE(K82:K96)</f>
        <v>2.4550168060666824</v>
      </c>
      <c r="L97" s="17">
        <f t="shared" si="59"/>
        <v>0</v>
      </c>
      <c r="M97" s="17">
        <f t="shared" si="59"/>
        <v>0.11716864592826708</v>
      </c>
      <c r="N97" s="17">
        <f t="shared" si="59"/>
        <v>0.23305252588832101</v>
      </c>
      <c r="O97" s="17">
        <f t="shared" si="59"/>
        <v>0.4827505078017062</v>
      </c>
      <c r="P97" s="17">
        <f t="shared" si="59"/>
        <v>0.60295644286691663</v>
      </c>
      <c r="Q97" s="17">
        <f t="shared" si="59"/>
        <v>0.7236448019366597</v>
      </c>
      <c r="R97" s="17">
        <f t="shared" si="59"/>
        <v>1</v>
      </c>
    </row>
    <row r="98" spans="1:30" x14ac:dyDescent="0.25">
      <c r="A98" s="13" t="s">
        <v>18</v>
      </c>
      <c r="B98" s="3">
        <v>7</v>
      </c>
      <c r="C98" s="3">
        <v>181</v>
      </c>
      <c r="D98" s="3">
        <v>19.741968326999899</v>
      </c>
      <c r="E98" s="3">
        <v>19.849715879000001</v>
      </c>
      <c r="F98" s="3">
        <v>20.114215150000199</v>
      </c>
      <c r="G98" s="3">
        <v>20.603279620000102</v>
      </c>
      <c r="H98" s="3">
        <v>20.732434106000198</v>
      </c>
      <c r="I98" s="3">
        <v>21.171411195000001</v>
      </c>
      <c r="J98" s="3">
        <v>21.553716138000201</v>
      </c>
      <c r="K98" s="3">
        <f>J98-D98</f>
        <v>1.811747811000302</v>
      </c>
      <c r="L98">
        <f t="shared" si="52"/>
        <v>0</v>
      </c>
      <c r="M98">
        <f t="shared" si="53"/>
        <v>5.9471606007136704E-2</v>
      </c>
      <c r="N98">
        <f t="shared" si="54"/>
        <v>0.20546282475968589</v>
      </c>
      <c r="O98">
        <f t="shared" si="55"/>
        <v>0.47540352347640225</v>
      </c>
      <c r="P98">
        <f t="shared" si="56"/>
        <v>0.54669075518487498</v>
      </c>
      <c r="Q98">
        <f t="shared" si="57"/>
        <v>0.78898556373079209</v>
      </c>
      <c r="R98">
        <f t="shared" si="58"/>
        <v>1</v>
      </c>
      <c r="S98" s="3" t="s">
        <v>184</v>
      </c>
      <c r="T98" s="3" t="s">
        <v>184</v>
      </c>
      <c r="U98" s="3" t="s">
        <v>184</v>
      </c>
      <c r="V98" s="3" t="s">
        <v>184</v>
      </c>
      <c r="W98" s="3" t="s">
        <v>184</v>
      </c>
      <c r="X98" s="3" t="s">
        <v>184</v>
      </c>
      <c r="Y98" s="3" t="s">
        <v>184</v>
      </c>
      <c r="Z98" s="3" t="s">
        <v>184</v>
      </c>
      <c r="AA98" s="3" t="s">
        <v>184</v>
      </c>
      <c r="AB98" s="3" t="s">
        <v>184</v>
      </c>
      <c r="AC98" s="3" t="s">
        <v>184</v>
      </c>
      <c r="AD98" s="3" t="s">
        <v>184</v>
      </c>
    </row>
    <row r="99" spans="1:30" x14ac:dyDescent="0.25">
      <c r="A99" s="13" t="s">
        <v>18</v>
      </c>
      <c r="B99">
        <v>7</v>
      </c>
      <c r="C99">
        <v>182</v>
      </c>
      <c r="D99">
        <v>1.8377878299997901</v>
      </c>
      <c r="E99">
        <v>1.9631992300001</v>
      </c>
      <c r="F99">
        <v>2.2912304399996999</v>
      </c>
      <c r="G99">
        <v>2.7231195499998599</v>
      </c>
      <c r="H99">
        <v>2.8435833949997602</v>
      </c>
      <c r="I99">
        <v>3.2753228739998099</v>
      </c>
      <c r="J99">
        <v>3.7205980449998601</v>
      </c>
      <c r="K99" s="3">
        <f>J99-D99</f>
        <v>1.8828102150000701</v>
      </c>
      <c r="L99">
        <f t="shared" si="52"/>
        <v>0</v>
      </c>
      <c r="M99">
        <f t="shared" si="53"/>
        <v>6.6608625235393279E-2</v>
      </c>
      <c r="N99">
        <f t="shared" si="54"/>
        <v>0.24083288182069532</v>
      </c>
      <c r="O99">
        <f t="shared" si="55"/>
        <v>0.47021824767401582</v>
      </c>
      <c r="P99">
        <f t="shared" si="56"/>
        <v>0.53419912266618585</v>
      </c>
      <c r="Q99">
        <f t="shared" si="57"/>
        <v>0.7635050163566095</v>
      </c>
      <c r="R99">
        <f t="shared" si="58"/>
        <v>1</v>
      </c>
      <c r="S99" t="s">
        <v>184</v>
      </c>
      <c r="T99" t="s">
        <v>184</v>
      </c>
      <c r="U99" t="s">
        <v>184</v>
      </c>
      <c r="V99" t="s">
        <v>184</v>
      </c>
      <c r="W99" t="s">
        <v>184</v>
      </c>
      <c r="X99" t="s">
        <v>184</v>
      </c>
      <c r="Y99" t="s">
        <v>184</v>
      </c>
      <c r="Z99" t="s">
        <v>184</v>
      </c>
      <c r="AA99" t="s">
        <v>184</v>
      </c>
      <c r="AB99" t="s">
        <v>184</v>
      </c>
      <c r="AC99" t="s">
        <v>184</v>
      </c>
      <c r="AD99" t="s">
        <v>184</v>
      </c>
    </row>
    <row r="100" spans="1:30" x14ac:dyDescent="0.25">
      <c r="A100" s="13" t="s">
        <v>18</v>
      </c>
      <c r="B100">
        <v>7</v>
      </c>
      <c r="C100">
        <v>183</v>
      </c>
      <c r="D100">
        <v>0.88666518500031</v>
      </c>
      <c r="E100">
        <v>0.99743729200008602</v>
      </c>
      <c r="F100">
        <v>1.2248910970001801</v>
      </c>
      <c r="G100">
        <v>1.3529297370000599</v>
      </c>
      <c r="H100">
        <v>1.6723182790001301</v>
      </c>
      <c r="I100">
        <v>3.00476458499997</v>
      </c>
      <c r="J100">
        <v>3.30877364400021</v>
      </c>
      <c r="K100" s="3">
        <f t="shared" ref="K100:K112" si="60">J100-D100</f>
        <v>2.4221084589999</v>
      </c>
      <c r="L100">
        <f t="shared" si="52"/>
        <v>0</v>
      </c>
      <c r="M100">
        <f t="shared" si="53"/>
        <v>4.5733751760032394E-2</v>
      </c>
      <c r="N100">
        <f t="shared" si="54"/>
        <v>0.13964110927531509</v>
      </c>
      <c r="O100">
        <f t="shared" si="55"/>
        <v>0.19250358102967557</v>
      </c>
      <c r="P100">
        <f t="shared" si="56"/>
        <v>0.32436742916302763</v>
      </c>
      <c r="Q100">
        <f t="shared" si="57"/>
        <v>0.87448577793012339</v>
      </c>
      <c r="R100">
        <f t="shared" si="58"/>
        <v>1</v>
      </c>
      <c r="S100" t="s">
        <v>184</v>
      </c>
      <c r="T100" t="s">
        <v>184</v>
      </c>
      <c r="U100" t="s">
        <v>184</v>
      </c>
      <c r="V100" t="s">
        <v>184</v>
      </c>
      <c r="W100" t="s">
        <v>184</v>
      </c>
      <c r="X100" t="s">
        <v>184</v>
      </c>
      <c r="Y100" t="s">
        <v>184</v>
      </c>
      <c r="Z100" t="s">
        <v>184</v>
      </c>
      <c r="AA100" t="s">
        <v>184</v>
      </c>
      <c r="AB100" t="s">
        <v>184</v>
      </c>
      <c r="AC100" t="s">
        <v>184</v>
      </c>
      <c r="AD100" t="s">
        <v>184</v>
      </c>
    </row>
    <row r="101" spans="1:30" x14ac:dyDescent="0.25">
      <c r="A101" s="13" t="s">
        <v>18</v>
      </c>
      <c r="B101">
        <v>7</v>
      </c>
      <c r="C101">
        <v>184</v>
      </c>
      <c r="D101">
        <v>0.52143936900028998</v>
      </c>
      <c r="E101">
        <v>0.66204614600019296</v>
      </c>
      <c r="F101">
        <v>1.03809479300025</v>
      </c>
      <c r="G101">
        <v>1.2131341650001499</v>
      </c>
      <c r="H101">
        <v>1.6207080060003101</v>
      </c>
      <c r="I101">
        <v>2.2511911380001899</v>
      </c>
      <c r="J101">
        <v>2.4386488550003298</v>
      </c>
      <c r="K101" s="3">
        <f t="shared" si="60"/>
        <v>1.9172094860000399</v>
      </c>
      <c r="L101">
        <f t="shared" si="52"/>
        <v>0</v>
      </c>
      <c r="M101">
        <f t="shared" si="53"/>
        <v>7.3339287139277204E-2</v>
      </c>
      <c r="N101">
        <f t="shared" si="54"/>
        <v>0.26948303133940849</v>
      </c>
      <c r="O101">
        <f t="shared" si="55"/>
        <v>0.36078206427142911</v>
      </c>
      <c r="P101">
        <f t="shared" si="56"/>
        <v>0.5733690788759207</v>
      </c>
      <c r="Q101">
        <f t="shared" si="57"/>
        <v>0.90222366498340179</v>
      </c>
      <c r="R101">
        <f t="shared" si="58"/>
        <v>1</v>
      </c>
      <c r="S101" t="s">
        <v>184</v>
      </c>
      <c r="T101" t="s">
        <v>184</v>
      </c>
      <c r="U101" t="s">
        <v>184</v>
      </c>
      <c r="V101" t="s">
        <v>184</v>
      </c>
      <c r="W101" t="s">
        <v>184</v>
      </c>
      <c r="X101" t="s">
        <v>184</v>
      </c>
      <c r="Y101" t="s">
        <v>184</v>
      </c>
      <c r="Z101" t="s">
        <v>184</v>
      </c>
      <c r="AA101" t="s">
        <v>184</v>
      </c>
      <c r="AB101" t="s">
        <v>184</v>
      </c>
      <c r="AC101" t="s">
        <v>184</v>
      </c>
      <c r="AD101" t="s">
        <v>184</v>
      </c>
    </row>
    <row r="102" spans="1:30" x14ac:dyDescent="0.25">
      <c r="A102" s="13" t="s">
        <v>18</v>
      </c>
      <c r="B102">
        <v>7</v>
      </c>
      <c r="C102">
        <v>185</v>
      </c>
      <c r="D102">
        <v>0.72172660799969801</v>
      </c>
      <c r="E102">
        <v>0.849141747999965</v>
      </c>
      <c r="F102">
        <v>1.1791883379996699</v>
      </c>
      <c r="G102">
        <v>1.30670789399982</v>
      </c>
      <c r="H102">
        <v>1.6287668499999199</v>
      </c>
      <c r="I102">
        <v>1.74968601699993</v>
      </c>
      <c r="J102">
        <v>2.16865646199994</v>
      </c>
      <c r="K102" s="3">
        <f t="shared" si="60"/>
        <v>1.446929854000242</v>
      </c>
      <c r="L102">
        <f t="shared" si="52"/>
        <v>0</v>
      </c>
      <c r="M102">
        <f t="shared" si="53"/>
        <v>8.8058961288282112E-2</v>
      </c>
      <c r="N102">
        <f t="shared" si="54"/>
        <v>0.31616026771115013</v>
      </c>
      <c r="O102">
        <f t="shared" si="55"/>
        <v>0.40429139282934734</v>
      </c>
      <c r="P102">
        <f t="shared" si="56"/>
        <v>0.62687229757032181</v>
      </c>
      <c r="Q102">
        <f t="shared" si="57"/>
        <v>0.71044177169908618</v>
      </c>
      <c r="R102">
        <f t="shared" si="58"/>
        <v>1</v>
      </c>
      <c r="S102" t="s">
        <v>184</v>
      </c>
      <c r="T102" t="s">
        <v>184</v>
      </c>
      <c r="U102" t="s">
        <v>184</v>
      </c>
      <c r="V102" t="s">
        <v>184</v>
      </c>
      <c r="W102" t="s">
        <v>184</v>
      </c>
      <c r="X102" t="s">
        <v>184</v>
      </c>
      <c r="Y102" t="s">
        <v>184</v>
      </c>
      <c r="Z102" t="s">
        <v>184</v>
      </c>
      <c r="AA102" t="s">
        <v>184</v>
      </c>
      <c r="AB102" t="s">
        <v>184</v>
      </c>
      <c r="AC102" t="s">
        <v>184</v>
      </c>
      <c r="AD102" t="s">
        <v>184</v>
      </c>
    </row>
    <row r="103" spans="1:30" x14ac:dyDescent="0.25">
      <c r="A103" s="13" t="s">
        <v>18</v>
      </c>
      <c r="B103">
        <v>7</v>
      </c>
      <c r="C103">
        <v>186</v>
      </c>
      <c r="D103">
        <v>0.922228124999946</v>
      </c>
      <c r="E103">
        <v>1.0511251540001401</v>
      </c>
      <c r="F103">
        <v>1.35128780700006</v>
      </c>
      <c r="G103">
        <v>1.50598156000023</v>
      </c>
      <c r="H103">
        <v>1.81184676800012</v>
      </c>
      <c r="I103">
        <v>1.93511890300032</v>
      </c>
      <c r="J103">
        <v>2.4391025530003301</v>
      </c>
      <c r="K103" s="3">
        <f t="shared" si="60"/>
        <v>1.5168744280003841</v>
      </c>
      <c r="L103">
        <f t="shared" si="52"/>
        <v>0</v>
      </c>
      <c r="M103">
        <f t="shared" si="53"/>
        <v>8.4975411689227467E-2</v>
      </c>
      <c r="N103">
        <f t="shared" si="54"/>
        <v>0.28285774621813675</v>
      </c>
      <c r="O103">
        <f t="shared" si="55"/>
        <v>0.38483965727460745</v>
      </c>
      <c r="P103">
        <f t="shared" si="56"/>
        <v>0.58648140319229425</v>
      </c>
      <c r="Q103">
        <f t="shared" si="57"/>
        <v>0.66774860153428439</v>
      </c>
      <c r="R103">
        <f t="shared" si="58"/>
        <v>1</v>
      </c>
      <c r="S103" t="s">
        <v>184</v>
      </c>
      <c r="T103" t="s">
        <v>184</v>
      </c>
      <c r="U103" t="s">
        <v>184</v>
      </c>
      <c r="V103" t="s">
        <v>184</v>
      </c>
      <c r="W103" t="s">
        <v>184</v>
      </c>
      <c r="X103" t="s">
        <v>184</v>
      </c>
      <c r="Y103" t="s">
        <v>184</v>
      </c>
      <c r="Z103" t="s">
        <v>184</v>
      </c>
      <c r="AA103" t="s">
        <v>184</v>
      </c>
      <c r="AB103" t="s">
        <v>184</v>
      </c>
      <c r="AC103" t="s">
        <v>184</v>
      </c>
      <c r="AD103" t="s">
        <v>184</v>
      </c>
    </row>
    <row r="104" spans="1:30" x14ac:dyDescent="0.25">
      <c r="A104" s="13" t="s">
        <v>18</v>
      </c>
      <c r="B104">
        <v>7</v>
      </c>
      <c r="C104">
        <v>187</v>
      </c>
      <c r="D104">
        <v>0.79210386400018196</v>
      </c>
      <c r="E104">
        <v>1.20678581699985</v>
      </c>
      <c r="F104">
        <v>1.3643919569999501</v>
      </c>
      <c r="G104">
        <v>1.8981867980000899</v>
      </c>
      <c r="H104">
        <v>2.03806997699985</v>
      </c>
      <c r="I104">
        <v>2.73126866700022</v>
      </c>
      <c r="J104">
        <v>3.2369049429998902</v>
      </c>
      <c r="K104" s="3">
        <f t="shared" si="60"/>
        <v>2.4448010789997081</v>
      </c>
      <c r="L104">
        <f t="shared" si="52"/>
        <v>0</v>
      </c>
      <c r="M104">
        <f t="shared" si="53"/>
        <v>0.16961787057511257</v>
      </c>
      <c r="N104">
        <f t="shared" si="54"/>
        <v>0.23408370436171444</v>
      </c>
      <c r="O104">
        <f t="shared" si="55"/>
        <v>0.45242246639242423</v>
      </c>
      <c r="P104">
        <f t="shared" si="56"/>
        <v>0.5096390555870729</v>
      </c>
      <c r="Q104">
        <f t="shared" si="57"/>
        <v>0.79317897053344255</v>
      </c>
      <c r="R104">
        <f t="shared" si="58"/>
        <v>1</v>
      </c>
      <c r="S104" t="s">
        <v>184</v>
      </c>
      <c r="T104" t="s">
        <v>184</v>
      </c>
      <c r="U104" t="s">
        <v>184</v>
      </c>
      <c r="V104" t="s">
        <v>184</v>
      </c>
      <c r="W104" t="s">
        <v>184</v>
      </c>
      <c r="X104" t="s">
        <v>184</v>
      </c>
      <c r="Y104" t="s">
        <v>184</v>
      </c>
      <c r="Z104" t="s">
        <v>184</v>
      </c>
      <c r="AA104" t="s">
        <v>184</v>
      </c>
      <c r="AB104" t="s">
        <v>184</v>
      </c>
      <c r="AC104" t="s">
        <v>184</v>
      </c>
      <c r="AD104" t="s">
        <v>184</v>
      </c>
    </row>
    <row r="105" spans="1:30" x14ac:dyDescent="0.25">
      <c r="A105" s="13" t="s">
        <v>18</v>
      </c>
      <c r="B105">
        <v>7</v>
      </c>
      <c r="C105">
        <v>188</v>
      </c>
      <c r="D105">
        <v>1.5201811980000399</v>
      </c>
      <c r="E105">
        <v>1.62570458299978</v>
      </c>
      <c r="F105">
        <v>2.07321442800002</v>
      </c>
      <c r="G105">
        <v>2.25392593800006</v>
      </c>
      <c r="H105">
        <v>2.6102433330001902</v>
      </c>
      <c r="I105">
        <v>2.79503270899977</v>
      </c>
      <c r="J105">
        <v>3.19502807299977</v>
      </c>
      <c r="K105" s="3">
        <f t="shared" si="60"/>
        <v>1.6748468749997301</v>
      </c>
      <c r="L105">
        <f t="shared" si="52"/>
        <v>0</v>
      </c>
      <c r="M105">
        <f t="shared" si="53"/>
        <v>6.300479558751132E-2</v>
      </c>
      <c r="N105">
        <f t="shared" si="54"/>
        <v>0.33019927866544169</v>
      </c>
      <c r="O105">
        <f t="shared" si="55"/>
        <v>0.43809661107087078</v>
      </c>
      <c r="P105">
        <f t="shared" si="56"/>
        <v>0.65084286287385285</v>
      </c>
      <c r="Q105">
        <f t="shared" si="57"/>
        <v>0.76117496472621449</v>
      </c>
      <c r="R105">
        <f t="shared" si="58"/>
        <v>1</v>
      </c>
      <c r="S105" t="s">
        <v>184</v>
      </c>
      <c r="T105" t="s">
        <v>184</v>
      </c>
      <c r="U105" t="s">
        <v>184</v>
      </c>
      <c r="V105" t="s">
        <v>184</v>
      </c>
      <c r="W105" t="s">
        <v>184</v>
      </c>
      <c r="X105" t="s">
        <v>184</v>
      </c>
      <c r="Y105" t="s">
        <v>184</v>
      </c>
      <c r="Z105" t="s">
        <v>184</v>
      </c>
      <c r="AA105" t="s">
        <v>184</v>
      </c>
      <c r="AB105" t="s">
        <v>184</v>
      </c>
      <c r="AC105" t="s">
        <v>184</v>
      </c>
      <c r="AD105" t="s">
        <v>184</v>
      </c>
    </row>
    <row r="106" spans="1:30" x14ac:dyDescent="0.25">
      <c r="A106" s="13" t="s">
        <v>18</v>
      </c>
      <c r="B106">
        <v>7</v>
      </c>
      <c r="C106">
        <v>189</v>
      </c>
      <c r="D106">
        <v>0.711907866000274</v>
      </c>
      <c r="E106">
        <v>0.83361286600029405</v>
      </c>
      <c r="F106">
        <v>1.1909747439999501</v>
      </c>
      <c r="G106">
        <v>1.3210232810001701</v>
      </c>
      <c r="H106">
        <v>1.67533234800021</v>
      </c>
      <c r="I106">
        <v>1.8083831240001</v>
      </c>
      <c r="J106">
        <v>2.2772190670002601</v>
      </c>
      <c r="K106" s="3">
        <f t="shared" si="60"/>
        <v>1.5653112009999861</v>
      </c>
      <c r="L106">
        <f t="shared" si="52"/>
        <v>0</v>
      </c>
      <c r="M106">
        <f t="shared" si="53"/>
        <v>7.7751312277245452E-2</v>
      </c>
      <c r="N106">
        <f t="shared" si="54"/>
        <v>0.30605216246688083</v>
      </c>
      <c r="O106">
        <f t="shared" si="55"/>
        <v>0.38913374836311637</v>
      </c>
      <c r="P106">
        <f t="shared" si="56"/>
        <v>0.61548430841385426</v>
      </c>
      <c r="Q106">
        <f t="shared" si="57"/>
        <v>0.70048387649647681</v>
      </c>
      <c r="R106">
        <f t="shared" si="58"/>
        <v>1</v>
      </c>
      <c r="S106" t="s">
        <v>184</v>
      </c>
      <c r="T106" t="s">
        <v>184</v>
      </c>
      <c r="U106" t="s">
        <v>184</v>
      </c>
      <c r="V106" t="s">
        <v>184</v>
      </c>
      <c r="W106" t="s">
        <v>184</v>
      </c>
      <c r="X106" t="s">
        <v>184</v>
      </c>
      <c r="Y106" t="s">
        <v>184</v>
      </c>
      <c r="Z106" t="s">
        <v>184</v>
      </c>
      <c r="AA106" t="s">
        <v>184</v>
      </c>
      <c r="AB106" t="s">
        <v>184</v>
      </c>
      <c r="AC106" t="s">
        <v>184</v>
      </c>
      <c r="AD106" t="s">
        <v>184</v>
      </c>
    </row>
    <row r="107" spans="1:30" x14ac:dyDescent="0.25">
      <c r="A107" s="13" t="s">
        <v>18</v>
      </c>
      <c r="B107">
        <v>7</v>
      </c>
      <c r="C107">
        <v>190</v>
      </c>
      <c r="D107">
        <v>0.44090642199989799</v>
      </c>
      <c r="E107">
        <v>0.56737193099979699</v>
      </c>
      <c r="F107">
        <v>0.88848266199965997</v>
      </c>
      <c r="G107">
        <v>1.0332961479998599</v>
      </c>
      <c r="H107">
        <v>1.2977318279999901</v>
      </c>
      <c r="I107">
        <v>1.43465442999968</v>
      </c>
      <c r="J107">
        <v>1.8723920849997699</v>
      </c>
      <c r="K107" s="3">
        <f t="shared" si="60"/>
        <v>1.431485662999872</v>
      </c>
      <c r="L107">
        <f t="shared" si="52"/>
        <v>0</v>
      </c>
      <c r="M107">
        <f t="shared" si="53"/>
        <v>8.8345634377415563E-2</v>
      </c>
      <c r="N107">
        <f t="shared" si="54"/>
        <v>0.31266554151985382</v>
      </c>
      <c r="O107">
        <f t="shared" si="55"/>
        <v>0.41382861268657706</v>
      </c>
      <c r="P107">
        <f t="shared" si="56"/>
        <v>0.59855674991847174</v>
      </c>
      <c r="Q107">
        <f t="shared" si="57"/>
        <v>0.69420744732940498</v>
      </c>
      <c r="R107">
        <f t="shared" si="58"/>
        <v>1</v>
      </c>
      <c r="S107" t="s">
        <v>184</v>
      </c>
      <c r="T107" t="s">
        <v>184</v>
      </c>
      <c r="U107" t="s">
        <v>184</v>
      </c>
      <c r="V107" t="s">
        <v>184</v>
      </c>
      <c r="W107" t="s">
        <v>184</v>
      </c>
      <c r="X107" t="s">
        <v>184</v>
      </c>
      <c r="Y107" t="s">
        <v>184</v>
      </c>
      <c r="Z107" t="s">
        <v>184</v>
      </c>
      <c r="AA107" t="s">
        <v>184</v>
      </c>
      <c r="AB107" t="s">
        <v>184</v>
      </c>
      <c r="AC107" t="s">
        <v>184</v>
      </c>
      <c r="AD107" t="s">
        <v>184</v>
      </c>
    </row>
    <row r="108" spans="1:30" x14ac:dyDescent="0.25">
      <c r="A108" s="13" t="s">
        <v>18</v>
      </c>
      <c r="B108">
        <v>7</v>
      </c>
      <c r="C108">
        <v>191</v>
      </c>
      <c r="D108">
        <v>0.51345124799991004</v>
      </c>
      <c r="E108">
        <v>0.61868150899999796</v>
      </c>
      <c r="F108">
        <v>0.91736083600017004</v>
      </c>
      <c r="G108">
        <v>1.02816708199998</v>
      </c>
      <c r="H108">
        <v>1.4251587660000899</v>
      </c>
      <c r="I108">
        <v>1.56015088399999</v>
      </c>
      <c r="J108">
        <v>2.2585833680000098</v>
      </c>
      <c r="K108" s="3">
        <f t="shared" si="60"/>
        <v>1.7451321200000998</v>
      </c>
      <c r="L108">
        <f t="shared" si="52"/>
        <v>0</v>
      </c>
      <c r="M108">
        <f t="shared" si="53"/>
        <v>6.0299309028867057E-2</v>
      </c>
      <c r="N108">
        <f t="shared" si="54"/>
        <v>0.23144928877948617</v>
      </c>
      <c r="O108">
        <f t="shared" si="55"/>
        <v>0.29494376276796769</v>
      </c>
      <c r="P108">
        <f t="shared" si="56"/>
        <v>0.52242893678452706</v>
      </c>
      <c r="Q108">
        <f t="shared" si="57"/>
        <v>0.59978246002372593</v>
      </c>
      <c r="R108">
        <f t="shared" si="58"/>
        <v>1</v>
      </c>
      <c r="S108" t="s">
        <v>184</v>
      </c>
      <c r="T108" t="s">
        <v>184</v>
      </c>
      <c r="U108" t="s">
        <v>184</v>
      </c>
      <c r="V108" t="s">
        <v>184</v>
      </c>
      <c r="W108" t="s">
        <v>184</v>
      </c>
      <c r="X108" t="s">
        <v>184</v>
      </c>
      <c r="Y108" t="s">
        <v>184</v>
      </c>
      <c r="Z108" t="s">
        <v>184</v>
      </c>
      <c r="AA108" t="s">
        <v>184</v>
      </c>
      <c r="AB108" t="s">
        <v>184</v>
      </c>
      <c r="AC108" t="s">
        <v>184</v>
      </c>
      <c r="AD108" t="s">
        <v>184</v>
      </c>
    </row>
    <row r="109" spans="1:30" x14ac:dyDescent="0.25">
      <c r="A109" s="13" t="s">
        <v>18</v>
      </c>
      <c r="B109">
        <v>7</v>
      </c>
      <c r="C109">
        <v>192</v>
      </c>
      <c r="D109">
        <v>0.83453645300005497</v>
      </c>
      <c r="E109">
        <v>0.93343092999975796</v>
      </c>
      <c r="F109">
        <v>1.12033295999981</v>
      </c>
      <c r="G109">
        <v>1.3223272860000099</v>
      </c>
      <c r="H109">
        <v>1.7740464519997601</v>
      </c>
      <c r="I109">
        <v>1.9453122310001101</v>
      </c>
      <c r="J109">
        <v>2.36745150199976</v>
      </c>
      <c r="K109" s="3">
        <f t="shared" si="60"/>
        <v>1.532915048999705</v>
      </c>
      <c r="L109">
        <f t="shared" si="52"/>
        <v>0</v>
      </c>
      <c r="M109">
        <f t="shared" si="53"/>
        <v>6.4513997083032112E-2</v>
      </c>
      <c r="N109">
        <f t="shared" si="54"/>
        <v>0.1864398860108066</v>
      </c>
      <c r="O109">
        <f t="shared" si="55"/>
        <v>0.31821126246901948</v>
      </c>
      <c r="P109">
        <f t="shared" si="56"/>
        <v>0.61289110548740255</v>
      </c>
      <c r="Q109">
        <f t="shared" si="57"/>
        <v>0.72461665682314591</v>
      </c>
      <c r="R109">
        <f t="shared" si="58"/>
        <v>1</v>
      </c>
      <c r="S109" t="s">
        <v>184</v>
      </c>
      <c r="T109" t="s">
        <v>184</v>
      </c>
      <c r="U109" t="s">
        <v>184</v>
      </c>
      <c r="V109" t="s">
        <v>184</v>
      </c>
      <c r="W109" t="s">
        <v>184</v>
      </c>
      <c r="X109" t="s">
        <v>184</v>
      </c>
      <c r="Y109" t="s">
        <v>184</v>
      </c>
      <c r="Z109" t="s">
        <v>184</v>
      </c>
      <c r="AA109" t="s">
        <v>184</v>
      </c>
      <c r="AB109" t="s">
        <v>184</v>
      </c>
      <c r="AC109" t="s">
        <v>184</v>
      </c>
      <c r="AD109" t="s">
        <v>184</v>
      </c>
    </row>
    <row r="110" spans="1:30" x14ac:dyDescent="0.25">
      <c r="A110" s="13" t="s">
        <v>18</v>
      </c>
      <c r="B110">
        <v>7</v>
      </c>
      <c r="C110">
        <v>193</v>
      </c>
      <c r="D110">
        <v>0.51661036700033902</v>
      </c>
      <c r="E110">
        <v>0.63491723900006003</v>
      </c>
      <c r="F110">
        <v>0.83011026300027801</v>
      </c>
      <c r="G110">
        <v>0.95808916600026295</v>
      </c>
      <c r="H110">
        <v>1.39872658700005</v>
      </c>
      <c r="I110">
        <v>1.548704842</v>
      </c>
      <c r="J110">
        <v>2.0070694280002499</v>
      </c>
      <c r="K110" s="3">
        <f t="shared" si="60"/>
        <v>1.4904590609999109</v>
      </c>
      <c r="L110">
        <f t="shared" si="52"/>
        <v>0</v>
      </c>
      <c r="M110">
        <f t="shared" si="53"/>
        <v>7.9376129875282822E-2</v>
      </c>
      <c r="N110">
        <f t="shared" si="54"/>
        <v>0.21033781081489078</v>
      </c>
      <c r="O110">
        <f t="shared" si="55"/>
        <v>0.29620323734604764</v>
      </c>
      <c r="P110">
        <f t="shared" si="56"/>
        <v>0.59184196539281109</v>
      </c>
      <c r="Q110">
        <f t="shared" si="57"/>
        <v>0.69246751018257102</v>
      </c>
      <c r="R110">
        <f t="shared" si="58"/>
        <v>1</v>
      </c>
      <c r="S110" t="s">
        <v>184</v>
      </c>
      <c r="T110" t="s">
        <v>184</v>
      </c>
      <c r="U110" t="s">
        <v>184</v>
      </c>
      <c r="V110" t="s">
        <v>184</v>
      </c>
      <c r="W110" t="s">
        <v>184</v>
      </c>
      <c r="X110" t="s">
        <v>184</v>
      </c>
      <c r="Y110" t="s">
        <v>184</v>
      </c>
      <c r="Z110" t="s">
        <v>184</v>
      </c>
      <c r="AA110" t="s">
        <v>184</v>
      </c>
      <c r="AB110" t="s">
        <v>184</v>
      </c>
      <c r="AC110" t="s">
        <v>184</v>
      </c>
      <c r="AD110" t="s">
        <v>184</v>
      </c>
    </row>
    <row r="111" spans="1:30" x14ac:dyDescent="0.25">
      <c r="A111" s="13" t="s">
        <v>18</v>
      </c>
      <c r="B111">
        <v>7</v>
      </c>
      <c r="C111">
        <v>194</v>
      </c>
      <c r="D111">
        <v>0.44866478700032503</v>
      </c>
      <c r="E111">
        <v>0.58827097399989703</v>
      </c>
      <c r="F111">
        <v>0.86014400200019703</v>
      </c>
      <c r="G111">
        <v>0.99259154900028002</v>
      </c>
      <c r="H111">
        <v>1.40502672299999</v>
      </c>
      <c r="I111">
        <v>1.5855161819999899</v>
      </c>
      <c r="J111">
        <v>2.2749243090001898</v>
      </c>
      <c r="K111" s="3">
        <f t="shared" si="60"/>
        <v>1.8262595219998647</v>
      </c>
      <c r="L111">
        <f t="shared" si="52"/>
        <v>0</v>
      </c>
      <c r="M111">
        <f t="shared" si="53"/>
        <v>7.6443783218003311E-2</v>
      </c>
      <c r="N111">
        <f t="shared" si="54"/>
        <v>0.22531256376381673</v>
      </c>
      <c r="O111">
        <f t="shared" si="55"/>
        <v>0.29783650978822679</v>
      </c>
      <c r="P111">
        <f t="shared" si="56"/>
        <v>0.52367252544281917</v>
      </c>
      <c r="Q111">
        <f t="shared" si="57"/>
        <v>0.6225026516246408</v>
      </c>
      <c r="R111">
        <f t="shared" si="58"/>
        <v>1</v>
      </c>
      <c r="S111" t="s">
        <v>184</v>
      </c>
      <c r="T111" t="s">
        <v>184</v>
      </c>
      <c r="U111" t="s">
        <v>184</v>
      </c>
      <c r="V111" t="s">
        <v>184</v>
      </c>
      <c r="W111" t="s">
        <v>184</v>
      </c>
      <c r="X111" t="s">
        <v>184</v>
      </c>
      <c r="Y111" t="s">
        <v>184</v>
      </c>
      <c r="Z111" t="s">
        <v>184</v>
      </c>
      <c r="AA111" t="s">
        <v>184</v>
      </c>
      <c r="AB111" t="s">
        <v>184</v>
      </c>
      <c r="AC111" t="s">
        <v>184</v>
      </c>
      <c r="AD111" t="s">
        <v>184</v>
      </c>
    </row>
    <row r="112" spans="1:30" x14ac:dyDescent="0.25">
      <c r="A112" s="13" t="s">
        <v>18</v>
      </c>
      <c r="B112">
        <v>7</v>
      </c>
      <c r="C112">
        <v>195</v>
      </c>
      <c r="D112">
        <v>0.55508630400026904</v>
      </c>
      <c r="E112">
        <v>0.675844517000314</v>
      </c>
      <c r="F112">
        <v>0.93204186499997299</v>
      </c>
      <c r="G112">
        <v>1.0590084230002501</v>
      </c>
      <c r="H112">
        <v>1.36592004200019</v>
      </c>
      <c r="I112">
        <v>1.49323498600006</v>
      </c>
      <c r="J112">
        <v>2.1692635780000198</v>
      </c>
      <c r="K112" s="3">
        <f t="shared" si="60"/>
        <v>1.6141772739997506</v>
      </c>
      <c r="L112">
        <f t="shared" si="52"/>
        <v>0</v>
      </c>
      <c r="M112">
        <f t="shared" si="53"/>
        <v>7.4810998113496938E-2</v>
      </c>
      <c r="N112">
        <f t="shared" si="54"/>
        <v>0.23352798175980402</v>
      </c>
      <c r="O112">
        <f t="shared" si="55"/>
        <v>0.31218511567277768</v>
      </c>
      <c r="P112">
        <f t="shared" si="56"/>
        <v>0.5023201299264769</v>
      </c>
      <c r="Q112">
        <f t="shared" si="57"/>
        <v>0.58119309267386943</v>
      </c>
      <c r="R112">
        <f t="shared" si="58"/>
        <v>1</v>
      </c>
      <c r="S112" t="s">
        <v>184</v>
      </c>
      <c r="T112" t="s">
        <v>184</v>
      </c>
      <c r="U112" t="s">
        <v>184</v>
      </c>
      <c r="V112" t="s">
        <v>184</v>
      </c>
      <c r="W112" t="s">
        <v>184</v>
      </c>
      <c r="X112" t="s">
        <v>184</v>
      </c>
      <c r="Y112" t="s">
        <v>184</v>
      </c>
      <c r="Z112" t="s">
        <v>184</v>
      </c>
      <c r="AA112" t="s">
        <v>184</v>
      </c>
      <c r="AB112" t="s">
        <v>184</v>
      </c>
      <c r="AC112" t="s">
        <v>184</v>
      </c>
      <c r="AD112" t="s">
        <v>184</v>
      </c>
    </row>
    <row r="113" spans="1:30" s="17" customFormat="1" x14ac:dyDescent="0.25">
      <c r="A113" s="19">
        <v>7</v>
      </c>
      <c r="D113" s="17">
        <f>AVERAGE(D98:D112)</f>
        <v>2.064350930200082</v>
      </c>
      <c r="E113" s="17">
        <f t="shared" ref="E113:R113" si="61">AVERAGE(E98:E112)</f>
        <v>2.2038190543333491</v>
      </c>
      <c r="F113" s="17">
        <f t="shared" si="61"/>
        <v>2.4917307561333377</v>
      </c>
      <c r="G113" s="17">
        <f t="shared" si="61"/>
        <v>2.7047845464667466</v>
      </c>
      <c r="H113" s="17">
        <f t="shared" si="61"/>
        <v>3.0199942306667173</v>
      </c>
      <c r="I113" s="17">
        <f t="shared" si="61"/>
        <v>3.3526501844666763</v>
      </c>
      <c r="J113" s="17">
        <f t="shared" si="61"/>
        <v>3.8192221366667192</v>
      </c>
      <c r="K113" s="25">
        <f>AVERAGE(K98:K112)</f>
        <v>1.7548712064666381</v>
      </c>
      <c r="L113" s="17">
        <f t="shared" si="61"/>
        <v>0</v>
      </c>
      <c r="M113" s="17">
        <f t="shared" si="61"/>
        <v>7.8156764883687765E-2</v>
      </c>
      <c r="N113" s="17">
        <f t="shared" si="61"/>
        <v>0.24830040528447248</v>
      </c>
      <c r="O113" s="17">
        <f t="shared" si="61"/>
        <v>0.36672665287416706</v>
      </c>
      <c r="P113" s="17">
        <f t="shared" si="61"/>
        <v>0.55464384843199421</v>
      </c>
      <c r="Q113" s="17">
        <f t="shared" si="61"/>
        <v>0.72513320177651919</v>
      </c>
      <c r="R113" s="17">
        <f t="shared" si="61"/>
        <v>1</v>
      </c>
    </row>
    <row r="114" spans="1:30" x14ac:dyDescent="0.25">
      <c r="A114" s="13" t="s">
        <v>19</v>
      </c>
      <c r="B114">
        <v>6</v>
      </c>
      <c r="C114">
        <v>1</v>
      </c>
      <c r="D114">
        <v>6.71663421999994</v>
      </c>
      <c r="E114">
        <v>7.0018372409999703</v>
      </c>
      <c r="F114">
        <v>7.28115932299999</v>
      </c>
      <c r="G114">
        <v>7.5874137009999396</v>
      </c>
      <c r="H114">
        <v>7.8178198460000203</v>
      </c>
      <c r="I114">
        <v>8.7736161999999904</v>
      </c>
      <c r="J114">
        <f>I114-D114</f>
        <v>2.0569819800000504</v>
      </c>
      <c r="K114">
        <f>(D114-D114)/(I114-D114)</f>
        <v>0</v>
      </c>
      <c r="L114">
        <f>(E114-D114)/(I114-D114)</f>
        <v>0.13865120053216182</v>
      </c>
      <c r="M114">
        <f>(F114-D114)/(I114-D114)</f>
        <v>0.27444338768589316</v>
      </c>
      <c r="N114">
        <f>(G114-D114)/(I114-D114)</f>
        <v>0.42332868710885752</v>
      </c>
      <c r="O114">
        <f>(H114-D114)/(I114-D114)</f>
        <v>0.53534043404699794</v>
      </c>
      <c r="P114">
        <f>(I114-D114)/(I114-D114)</f>
        <v>1</v>
      </c>
      <c r="Q114" t="s">
        <v>184</v>
      </c>
      <c r="R114" t="s">
        <v>184</v>
      </c>
      <c r="S114" t="s">
        <v>184</v>
      </c>
      <c r="T114" t="s">
        <v>184</v>
      </c>
      <c r="U114" t="s">
        <v>184</v>
      </c>
      <c r="V114" t="s">
        <v>184</v>
      </c>
      <c r="W114" t="s">
        <v>184</v>
      </c>
      <c r="X114" t="s">
        <v>184</v>
      </c>
      <c r="Y114" t="s">
        <v>184</v>
      </c>
      <c r="Z114" t="s">
        <v>184</v>
      </c>
      <c r="AA114" t="s">
        <v>184</v>
      </c>
      <c r="AB114" t="s">
        <v>184</v>
      </c>
      <c r="AC114" t="s">
        <v>184</v>
      </c>
      <c r="AD114" t="s">
        <v>184</v>
      </c>
    </row>
    <row r="115" spans="1:30" x14ac:dyDescent="0.25">
      <c r="A115" s="13" t="s">
        <v>19</v>
      </c>
      <c r="B115">
        <v>6</v>
      </c>
      <c r="C115">
        <v>2</v>
      </c>
      <c r="D115">
        <v>2.42803775899994</v>
      </c>
      <c r="E115">
        <v>2.6675845820000101</v>
      </c>
      <c r="F115">
        <v>2.9536972899999201</v>
      </c>
      <c r="G115">
        <v>3.1692270300000001</v>
      </c>
      <c r="H115">
        <v>3.46901301899993</v>
      </c>
      <c r="I115">
        <v>4.6146219769999499</v>
      </c>
      <c r="J115">
        <f t="shared" ref="J115:J128" si="62">I115-D115</f>
        <v>2.1865842180000099</v>
      </c>
      <c r="K115">
        <f t="shared" ref="K115:K160" si="63">(D115-D115)/(I115-D115)</f>
        <v>0</v>
      </c>
      <c r="L115">
        <f t="shared" ref="L115:L160" si="64">(E115-D115)/(I115-D115)</f>
        <v>0.10955298269699167</v>
      </c>
      <c r="M115">
        <f t="shared" ref="M115:M160" si="65">(F115-D115)/(I115-D115)</f>
        <v>0.24040214260797235</v>
      </c>
      <c r="N115">
        <f t="shared" ref="N115:N160" si="66">(G115-D115)/(I115-D115)</f>
        <v>0.33897128905375495</v>
      </c>
      <c r="O115">
        <f t="shared" ref="O115:O160" si="67">(H115-D115)/(I115-D115)</f>
        <v>0.47607370959264156</v>
      </c>
      <c r="P115">
        <f t="shared" ref="P115:P160" si="68">(I115-D115)/(I115-D115)</f>
        <v>1</v>
      </c>
      <c r="Q115" t="s">
        <v>184</v>
      </c>
      <c r="R115" t="s">
        <v>184</v>
      </c>
      <c r="S115" t="s">
        <v>184</v>
      </c>
      <c r="T115" t="s">
        <v>184</v>
      </c>
      <c r="U115" t="s">
        <v>184</v>
      </c>
      <c r="V115" t="s">
        <v>184</v>
      </c>
      <c r="W115" t="s">
        <v>184</v>
      </c>
      <c r="X115" t="s">
        <v>184</v>
      </c>
      <c r="Y115" t="s">
        <v>184</v>
      </c>
      <c r="Z115" t="s">
        <v>184</v>
      </c>
      <c r="AA115" t="s">
        <v>184</v>
      </c>
      <c r="AB115" t="s">
        <v>184</v>
      </c>
      <c r="AC115" t="s">
        <v>184</v>
      </c>
      <c r="AD115" t="s">
        <v>184</v>
      </c>
    </row>
    <row r="116" spans="1:30" x14ac:dyDescent="0.25">
      <c r="A116" s="13" t="s">
        <v>19</v>
      </c>
      <c r="B116">
        <v>6</v>
      </c>
      <c r="C116">
        <v>3</v>
      </c>
      <c r="D116">
        <v>1.53814663700006</v>
      </c>
      <c r="E116">
        <v>1.8192006090000601</v>
      </c>
      <c r="F116">
        <v>2.1061964430000399</v>
      </c>
      <c r="G116">
        <v>2.3894776929999999</v>
      </c>
      <c r="H116">
        <v>2.6865018600000199</v>
      </c>
      <c r="I116">
        <v>3.7711621849999801</v>
      </c>
      <c r="J116">
        <f t="shared" si="62"/>
        <v>2.2330155479999201</v>
      </c>
      <c r="K116">
        <f t="shared" si="63"/>
        <v>0</v>
      </c>
      <c r="L116">
        <f t="shared" si="64"/>
        <v>0.12586297137596558</v>
      </c>
      <c r="M116">
        <f t="shared" si="65"/>
        <v>0.25438685660239757</v>
      </c>
      <c r="N116">
        <f t="shared" si="66"/>
        <v>0.38124725856139463</v>
      </c>
      <c r="O116">
        <f t="shared" si="67"/>
        <v>0.51426208117024763</v>
      </c>
      <c r="P116">
        <f t="shared" si="68"/>
        <v>1</v>
      </c>
      <c r="Q116" t="s">
        <v>184</v>
      </c>
      <c r="R116" t="s">
        <v>184</v>
      </c>
      <c r="S116" t="s">
        <v>184</v>
      </c>
      <c r="T116" t="s">
        <v>184</v>
      </c>
      <c r="U116" t="s">
        <v>184</v>
      </c>
      <c r="V116" t="s">
        <v>184</v>
      </c>
      <c r="W116" t="s">
        <v>184</v>
      </c>
      <c r="X116" t="s">
        <v>184</v>
      </c>
      <c r="Y116" t="s">
        <v>184</v>
      </c>
      <c r="Z116" t="s">
        <v>184</v>
      </c>
      <c r="AA116" t="s">
        <v>184</v>
      </c>
      <c r="AB116" t="s">
        <v>184</v>
      </c>
      <c r="AC116" t="s">
        <v>184</v>
      </c>
      <c r="AD116" t="s">
        <v>184</v>
      </c>
    </row>
    <row r="117" spans="1:30" x14ac:dyDescent="0.25">
      <c r="A117" s="13" t="s">
        <v>19</v>
      </c>
      <c r="B117">
        <v>6</v>
      </c>
      <c r="C117">
        <v>4</v>
      </c>
      <c r="D117">
        <v>4.8813813049999899</v>
      </c>
      <c r="E117">
        <v>5.1273854679999404</v>
      </c>
      <c r="F117">
        <v>5.41063432199996</v>
      </c>
      <c r="G117">
        <v>5.6756464049999504</v>
      </c>
      <c r="H117">
        <v>5.9144418209999596</v>
      </c>
      <c r="I117">
        <v>7.48327796099999</v>
      </c>
      <c r="J117">
        <f t="shared" si="62"/>
        <v>2.6018966560000001</v>
      </c>
      <c r="K117">
        <f t="shared" si="63"/>
        <v>0</v>
      </c>
      <c r="L117">
        <f t="shared" si="64"/>
        <v>9.4548014592609753E-2</v>
      </c>
      <c r="M117">
        <f t="shared" si="65"/>
        <v>0.20341046819807668</v>
      </c>
      <c r="N117">
        <f t="shared" si="66"/>
        <v>0.30526389207979387</v>
      </c>
      <c r="O117">
        <f t="shared" si="67"/>
        <v>0.39704133275920922</v>
      </c>
      <c r="P117">
        <f t="shared" si="68"/>
        <v>1</v>
      </c>
      <c r="Q117" t="s">
        <v>184</v>
      </c>
      <c r="R117" t="s">
        <v>184</v>
      </c>
      <c r="S117" t="s">
        <v>184</v>
      </c>
      <c r="T117" t="s">
        <v>184</v>
      </c>
      <c r="U117" t="s">
        <v>184</v>
      </c>
      <c r="V117" t="s">
        <v>184</v>
      </c>
      <c r="W117" t="s">
        <v>184</v>
      </c>
      <c r="X117" t="s">
        <v>184</v>
      </c>
      <c r="Y117" t="s">
        <v>184</v>
      </c>
      <c r="Z117" t="s">
        <v>184</v>
      </c>
      <c r="AA117" t="s">
        <v>184</v>
      </c>
      <c r="AB117" t="s">
        <v>184</v>
      </c>
      <c r="AC117" t="s">
        <v>184</v>
      </c>
      <c r="AD117" t="s">
        <v>184</v>
      </c>
    </row>
    <row r="118" spans="1:30" x14ac:dyDescent="0.25">
      <c r="A118" s="13" t="s">
        <v>19</v>
      </c>
      <c r="B118">
        <v>6</v>
      </c>
      <c r="C118">
        <v>5</v>
      </c>
      <c r="D118">
        <v>1.05017224599998</v>
      </c>
      <c r="E118">
        <v>1.35752296199996</v>
      </c>
      <c r="F118">
        <v>1.63045004599996</v>
      </c>
      <c r="G118">
        <v>1.89164421299994</v>
      </c>
      <c r="H118">
        <v>2.1979881700000301</v>
      </c>
      <c r="I118">
        <v>3.48407729699999</v>
      </c>
      <c r="J118">
        <f t="shared" si="62"/>
        <v>2.4339050510000098</v>
      </c>
      <c r="K118">
        <f t="shared" si="63"/>
        <v>0</v>
      </c>
      <c r="L118">
        <f t="shared" si="64"/>
        <v>0.12627884389890226</v>
      </c>
      <c r="M118">
        <f t="shared" si="65"/>
        <v>0.23841431273646577</v>
      </c>
      <c r="N118">
        <f t="shared" si="66"/>
        <v>0.34572916747686089</v>
      </c>
      <c r="O118">
        <f t="shared" si="67"/>
        <v>0.47159437198606047</v>
      </c>
      <c r="P118">
        <f t="shared" si="68"/>
        <v>1</v>
      </c>
      <c r="Q118" t="s">
        <v>184</v>
      </c>
      <c r="R118" t="s">
        <v>184</v>
      </c>
      <c r="S118" t="s">
        <v>184</v>
      </c>
      <c r="T118" t="s">
        <v>184</v>
      </c>
      <c r="U118" t="s">
        <v>184</v>
      </c>
      <c r="V118" t="s">
        <v>184</v>
      </c>
      <c r="W118" t="s">
        <v>184</v>
      </c>
      <c r="X118" t="s">
        <v>184</v>
      </c>
      <c r="Y118" t="s">
        <v>184</v>
      </c>
      <c r="Z118" t="s">
        <v>184</v>
      </c>
      <c r="AA118" t="s">
        <v>184</v>
      </c>
      <c r="AB118" t="s">
        <v>184</v>
      </c>
      <c r="AC118" t="s">
        <v>184</v>
      </c>
      <c r="AD118" t="s">
        <v>184</v>
      </c>
    </row>
    <row r="119" spans="1:30" x14ac:dyDescent="0.25">
      <c r="A119" s="13" t="s">
        <v>19</v>
      </c>
      <c r="B119">
        <v>6</v>
      </c>
      <c r="C119">
        <v>6</v>
      </c>
      <c r="D119">
        <v>0.72525644899997099</v>
      </c>
      <c r="E119">
        <v>1.0286285119999501</v>
      </c>
      <c r="F119">
        <v>1.3215337729999399</v>
      </c>
      <c r="G119">
        <v>1.61300981399995</v>
      </c>
      <c r="H119">
        <v>1.91911465800001</v>
      </c>
      <c r="I119">
        <v>3.33382788400001</v>
      </c>
      <c r="J119">
        <f t="shared" si="62"/>
        <v>2.6085714350000391</v>
      </c>
      <c r="K119">
        <f t="shared" si="63"/>
        <v>0</v>
      </c>
      <c r="L119">
        <f t="shared" si="64"/>
        <v>0.11629816187110649</v>
      </c>
      <c r="M119">
        <f t="shared" si="65"/>
        <v>0.22858385858233549</v>
      </c>
      <c r="N119">
        <f t="shared" si="66"/>
        <v>0.34032166153807697</v>
      </c>
      <c r="O119">
        <f t="shared" si="67"/>
        <v>0.45766743934310594</v>
      </c>
      <c r="P119">
        <f t="shared" si="68"/>
        <v>1</v>
      </c>
      <c r="Q119" t="s">
        <v>184</v>
      </c>
      <c r="R119" t="s">
        <v>184</v>
      </c>
      <c r="S119" t="s">
        <v>184</v>
      </c>
      <c r="T119" t="s">
        <v>184</v>
      </c>
      <c r="U119" t="s">
        <v>184</v>
      </c>
      <c r="V119" t="s">
        <v>184</v>
      </c>
      <c r="W119" t="s">
        <v>184</v>
      </c>
      <c r="X119" t="s">
        <v>184</v>
      </c>
      <c r="Y119" t="s">
        <v>184</v>
      </c>
      <c r="Z119" t="s">
        <v>184</v>
      </c>
      <c r="AA119" t="s">
        <v>184</v>
      </c>
      <c r="AB119" t="s">
        <v>184</v>
      </c>
      <c r="AC119" t="s">
        <v>184</v>
      </c>
      <c r="AD119" t="s">
        <v>184</v>
      </c>
    </row>
    <row r="120" spans="1:30" x14ac:dyDescent="0.25">
      <c r="A120" s="13" t="s">
        <v>19</v>
      </c>
      <c r="B120">
        <v>6</v>
      </c>
      <c r="C120">
        <v>7</v>
      </c>
      <c r="D120">
        <v>0.59743469800002902</v>
      </c>
      <c r="E120">
        <v>0.89970729200001598</v>
      </c>
      <c r="F120">
        <v>1.17749296599993</v>
      </c>
      <c r="G120">
        <v>1.4702522869999901</v>
      </c>
      <c r="H120">
        <v>1.77014681499997</v>
      </c>
      <c r="I120">
        <v>3.15322041699994</v>
      </c>
      <c r="J120">
        <f t="shared" si="62"/>
        <v>2.5557857189999109</v>
      </c>
      <c r="K120">
        <f t="shared" si="63"/>
        <v>0</v>
      </c>
      <c r="L120">
        <f t="shared" si="64"/>
        <v>0.11826992840317906</v>
      </c>
      <c r="M120">
        <f t="shared" si="65"/>
        <v>0.22695888144600795</v>
      </c>
      <c r="N120">
        <f t="shared" si="66"/>
        <v>0.34150656000280732</v>
      </c>
      <c r="O120">
        <f t="shared" si="67"/>
        <v>0.45884602464201418</v>
      </c>
      <c r="P120">
        <f t="shared" si="68"/>
        <v>1</v>
      </c>
      <c r="Q120" t="s">
        <v>184</v>
      </c>
      <c r="R120" t="s">
        <v>184</v>
      </c>
      <c r="S120" t="s">
        <v>184</v>
      </c>
      <c r="T120" t="s">
        <v>184</v>
      </c>
      <c r="U120" t="s">
        <v>184</v>
      </c>
      <c r="V120" t="s">
        <v>184</v>
      </c>
      <c r="W120" t="s">
        <v>184</v>
      </c>
      <c r="X120" t="s">
        <v>184</v>
      </c>
      <c r="Y120" t="s">
        <v>184</v>
      </c>
      <c r="Z120" t="s">
        <v>184</v>
      </c>
      <c r="AA120" t="s">
        <v>184</v>
      </c>
      <c r="AB120" t="s">
        <v>184</v>
      </c>
      <c r="AC120" t="s">
        <v>184</v>
      </c>
      <c r="AD120" t="s">
        <v>184</v>
      </c>
    </row>
    <row r="121" spans="1:30" x14ac:dyDescent="0.25">
      <c r="A121" s="13" t="s">
        <v>19</v>
      </c>
      <c r="B121">
        <v>6</v>
      </c>
      <c r="C121">
        <v>8</v>
      </c>
      <c r="D121">
        <v>0.72390262200008204</v>
      </c>
      <c r="E121">
        <v>1.00176350800006</v>
      </c>
      <c r="F121">
        <v>1.2864076230000501</v>
      </c>
      <c r="G121">
        <v>1.60638007200009</v>
      </c>
      <c r="H121">
        <v>1.94364710299998</v>
      </c>
      <c r="I121">
        <v>3.1693389710000002</v>
      </c>
      <c r="J121">
        <f t="shared" si="62"/>
        <v>2.4454363489999182</v>
      </c>
      <c r="K121">
        <f t="shared" si="63"/>
        <v>0</v>
      </c>
      <c r="L121">
        <f t="shared" si="64"/>
        <v>0.11362425610202918</v>
      </c>
      <c r="M121">
        <f t="shared" si="65"/>
        <v>0.23002234395919124</v>
      </c>
      <c r="N121">
        <f t="shared" si="66"/>
        <v>0.36086706994475837</v>
      </c>
      <c r="O121">
        <f t="shared" si="67"/>
        <v>0.49878398245725059</v>
      </c>
      <c r="P121">
        <f t="shared" si="68"/>
        <v>1</v>
      </c>
      <c r="Q121" t="s">
        <v>184</v>
      </c>
      <c r="R121" t="s">
        <v>184</v>
      </c>
      <c r="S121" t="s">
        <v>184</v>
      </c>
      <c r="T121" t="s">
        <v>184</v>
      </c>
      <c r="U121" t="s">
        <v>184</v>
      </c>
      <c r="V121" t="s">
        <v>184</v>
      </c>
      <c r="W121" t="s">
        <v>184</v>
      </c>
      <c r="X121" t="s">
        <v>184</v>
      </c>
      <c r="Y121" t="s">
        <v>184</v>
      </c>
      <c r="Z121" t="s">
        <v>184</v>
      </c>
      <c r="AA121" t="s">
        <v>184</v>
      </c>
      <c r="AB121" t="s">
        <v>184</v>
      </c>
      <c r="AC121" t="s">
        <v>184</v>
      </c>
      <c r="AD121" t="s">
        <v>184</v>
      </c>
    </row>
    <row r="122" spans="1:30" x14ac:dyDescent="0.25">
      <c r="A122" s="13" t="s">
        <v>19</v>
      </c>
      <c r="B122">
        <v>6</v>
      </c>
      <c r="C122">
        <v>9</v>
      </c>
      <c r="D122">
        <v>0.66686485000002405</v>
      </c>
      <c r="E122">
        <v>1.05438479700001</v>
      </c>
      <c r="F122">
        <v>1.3340241199999801</v>
      </c>
      <c r="G122">
        <v>1.6400581820000699</v>
      </c>
      <c r="H122">
        <v>1.9300507850000399</v>
      </c>
      <c r="I122">
        <v>3.2023098580000302</v>
      </c>
      <c r="J122">
        <f t="shared" si="62"/>
        <v>2.5354450080000062</v>
      </c>
      <c r="K122">
        <f t="shared" si="63"/>
        <v>0</v>
      </c>
      <c r="L122">
        <f t="shared" si="64"/>
        <v>0.15284099863229414</v>
      </c>
      <c r="M122">
        <f t="shared" si="65"/>
        <v>0.26313300737933198</v>
      </c>
      <c r="N122">
        <f t="shared" si="66"/>
        <v>0.38383531448300434</v>
      </c>
      <c r="O122">
        <f t="shared" si="67"/>
        <v>0.4982107405265454</v>
      </c>
      <c r="P122">
        <f t="shared" si="68"/>
        <v>1</v>
      </c>
      <c r="Q122" t="s">
        <v>184</v>
      </c>
      <c r="R122" t="s">
        <v>184</v>
      </c>
      <c r="S122" t="s">
        <v>184</v>
      </c>
      <c r="T122" t="s">
        <v>184</v>
      </c>
      <c r="U122" t="s">
        <v>184</v>
      </c>
      <c r="V122" t="s">
        <v>184</v>
      </c>
      <c r="W122" t="s">
        <v>184</v>
      </c>
      <c r="X122" t="s">
        <v>184</v>
      </c>
      <c r="Y122" t="s">
        <v>184</v>
      </c>
      <c r="Z122" t="s">
        <v>184</v>
      </c>
      <c r="AA122" t="s">
        <v>184</v>
      </c>
      <c r="AB122" t="s">
        <v>184</v>
      </c>
      <c r="AC122" t="s">
        <v>184</v>
      </c>
      <c r="AD122" t="s">
        <v>184</v>
      </c>
    </row>
    <row r="123" spans="1:30" x14ac:dyDescent="0.25">
      <c r="A123" s="13" t="s">
        <v>19</v>
      </c>
      <c r="B123">
        <v>6</v>
      </c>
      <c r="C123">
        <v>10</v>
      </c>
      <c r="D123">
        <v>0.70577549300003195</v>
      </c>
      <c r="E123">
        <v>1.02053757099997</v>
      </c>
      <c r="F123">
        <v>1.27927007400001</v>
      </c>
      <c r="G123">
        <v>1.5802974700000001</v>
      </c>
      <c r="H123">
        <v>1.8886214799999801</v>
      </c>
      <c r="I123">
        <v>3.0330372600000102</v>
      </c>
      <c r="J123">
        <f t="shared" si="62"/>
        <v>2.3272617669999782</v>
      </c>
      <c r="K123">
        <f t="shared" si="63"/>
        <v>0</v>
      </c>
      <c r="L123">
        <f t="shared" si="64"/>
        <v>0.13524996734926423</v>
      </c>
      <c r="M123">
        <f t="shared" si="65"/>
        <v>0.24642461330822157</v>
      </c>
      <c r="N123">
        <f t="shared" si="66"/>
        <v>0.37577293169186343</v>
      </c>
      <c r="O123">
        <f t="shared" si="67"/>
        <v>0.50825652866919602</v>
      </c>
      <c r="P123">
        <f t="shared" si="68"/>
        <v>1</v>
      </c>
      <c r="Q123" t="s">
        <v>184</v>
      </c>
      <c r="R123" t="s">
        <v>184</v>
      </c>
      <c r="S123" t="s">
        <v>184</v>
      </c>
      <c r="T123" t="s">
        <v>184</v>
      </c>
      <c r="U123" t="s">
        <v>184</v>
      </c>
      <c r="V123" t="s">
        <v>184</v>
      </c>
      <c r="W123" t="s">
        <v>184</v>
      </c>
      <c r="X123" t="s">
        <v>184</v>
      </c>
      <c r="Y123" t="s">
        <v>184</v>
      </c>
      <c r="Z123" t="s">
        <v>184</v>
      </c>
      <c r="AA123" t="s">
        <v>184</v>
      </c>
      <c r="AB123" t="s">
        <v>184</v>
      </c>
      <c r="AC123" t="s">
        <v>184</v>
      </c>
      <c r="AD123" t="s">
        <v>184</v>
      </c>
    </row>
    <row r="124" spans="1:30" x14ac:dyDescent="0.25">
      <c r="A124" s="13" t="s">
        <v>19</v>
      </c>
      <c r="B124">
        <v>6</v>
      </c>
      <c r="C124">
        <v>11</v>
      </c>
      <c r="D124">
        <v>0.54555666700002803</v>
      </c>
      <c r="E124">
        <v>0.85085671900003401</v>
      </c>
      <c r="F124">
        <v>1.16148260499994</v>
      </c>
      <c r="G124">
        <v>1.4929630200000401</v>
      </c>
      <c r="H124">
        <v>1.81607302099996</v>
      </c>
      <c r="I124">
        <v>3.00628743799995</v>
      </c>
      <c r="J124">
        <f t="shared" si="62"/>
        <v>2.460730770999922</v>
      </c>
      <c r="K124">
        <f t="shared" si="63"/>
        <v>0</v>
      </c>
      <c r="L124">
        <f t="shared" si="64"/>
        <v>0.12406885612924928</v>
      </c>
      <c r="M124">
        <f t="shared" si="65"/>
        <v>0.25030204249025972</v>
      </c>
      <c r="N124">
        <f t="shared" si="66"/>
        <v>0.38501016208897648</v>
      </c>
      <c r="O124">
        <f t="shared" si="67"/>
        <v>0.51631668485360371</v>
      </c>
      <c r="P124">
        <f t="shared" si="68"/>
        <v>1</v>
      </c>
      <c r="Q124" t="s">
        <v>184</v>
      </c>
      <c r="R124" t="s">
        <v>184</v>
      </c>
      <c r="S124" t="s">
        <v>184</v>
      </c>
      <c r="T124" t="s">
        <v>184</v>
      </c>
      <c r="U124" t="s">
        <v>184</v>
      </c>
      <c r="V124" t="s">
        <v>184</v>
      </c>
      <c r="W124" t="s">
        <v>184</v>
      </c>
      <c r="X124" t="s">
        <v>184</v>
      </c>
      <c r="Y124" t="s">
        <v>184</v>
      </c>
      <c r="Z124" t="s">
        <v>184</v>
      </c>
      <c r="AA124" t="s">
        <v>184</v>
      </c>
      <c r="AB124" t="s">
        <v>184</v>
      </c>
      <c r="AC124" t="s">
        <v>184</v>
      </c>
      <c r="AD124" t="s">
        <v>184</v>
      </c>
    </row>
    <row r="125" spans="1:30" x14ac:dyDescent="0.25">
      <c r="A125" s="13" t="s">
        <v>19</v>
      </c>
      <c r="B125">
        <v>6</v>
      </c>
      <c r="C125">
        <v>12</v>
      </c>
      <c r="D125">
        <v>0.61233138099998996</v>
      </c>
      <c r="E125">
        <v>0.91885674700006303</v>
      </c>
      <c r="F125">
        <v>1.2410210689999901</v>
      </c>
      <c r="G125">
        <v>1.53566205900006</v>
      </c>
      <c r="H125">
        <v>1.8089768500000201</v>
      </c>
      <c r="I125">
        <v>3.05360685100004</v>
      </c>
      <c r="J125">
        <f t="shared" si="62"/>
        <v>2.4412754700000501</v>
      </c>
      <c r="K125">
        <f t="shared" si="63"/>
        <v>0</v>
      </c>
      <c r="L125">
        <f t="shared" si="64"/>
        <v>0.12555951582148442</v>
      </c>
      <c r="M125">
        <f t="shared" si="65"/>
        <v>0.2575250911770261</v>
      </c>
      <c r="N125">
        <f t="shared" si="66"/>
        <v>0.3782165058169577</v>
      </c>
      <c r="O125">
        <f t="shared" si="67"/>
        <v>0.49017224139806131</v>
      </c>
      <c r="P125">
        <f t="shared" si="68"/>
        <v>1</v>
      </c>
      <c r="Q125" t="s">
        <v>184</v>
      </c>
      <c r="R125" t="s">
        <v>184</v>
      </c>
      <c r="S125" t="s">
        <v>184</v>
      </c>
      <c r="T125" t="s">
        <v>184</v>
      </c>
      <c r="U125" t="s">
        <v>184</v>
      </c>
      <c r="V125" t="s">
        <v>184</v>
      </c>
      <c r="W125" t="s">
        <v>184</v>
      </c>
      <c r="X125" t="s">
        <v>184</v>
      </c>
      <c r="Y125" t="s">
        <v>184</v>
      </c>
      <c r="Z125" t="s">
        <v>184</v>
      </c>
      <c r="AA125" t="s">
        <v>184</v>
      </c>
      <c r="AB125" t="s">
        <v>184</v>
      </c>
      <c r="AC125" t="s">
        <v>184</v>
      </c>
      <c r="AD125" t="s">
        <v>184</v>
      </c>
    </row>
    <row r="126" spans="1:30" x14ac:dyDescent="0.25">
      <c r="A126" s="13" t="s">
        <v>19</v>
      </c>
      <c r="B126">
        <v>6</v>
      </c>
      <c r="C126">
        <v>13</v>
      </c>
      <c r="D126">
        <v>0.60530552099999102</v>
      </c>
      <c r="E126">
        <v>0.89262760400004004</v>
      </c>
      <c r="F126">
        <v>1.21261541700005</v>
      </c>
      <c r="G126">
        <v>1.5154358849999801</v>
      </c>
      <c r="H126">
        <v>1.7735989589999599</v>
      </c>
      <c r="I126">
        <v>2.87905239300005</v>
      </c>
      <c r="J126">
        <f t="shared" si="62"/>
        <v>2.2737468720000589</v>
      </c>
      <c r="K126">
        <f t="shared" si="63"/>
        <v>0</v>
      </c>
      <c r="L126">
        <f t="shared" si="64"/>
        <v>0.1263650261769515</v>
      </c>
      <c r="M126">
        <f t="shared" si="65"/>
        <v>0.2670965284125274</v>
      </c>
      <c r="N126">
        <f t="shared" si="66"/>
        <v>0.40027778606657738</v>
      </c>
      <c r="O126">
        <f t="shared" si="67"/>
        <v>0.5138186015281031</v>
      </c>
      <c r="P126">
        <f t="shared" si="68"/>
        <v>1</v>
      </c>
      <c r="Q126" t="s">
        <v>184</v>
      </c>
      <c r="R126" t="s">
        <v>184</v>
      </c>
      <c r="S126" t="s">
        <v>184</v>
      </c>
      <c r="T126" t="s">
        <v>184</v>
      </c>
      <c r="U126" t="s">
        <v>184</v>
      </c>
      <c r="V126" t="s">
        <v>184</v>
      </c>
      <c r="W126" t="s">
        <v>184</v>
      </c>
      <c r="X126" t="s">
        <v>184</v>
      </c>
      <c r="Y126" t="s">
        <v>184</v>
      </c>
      <c r="Z126" t="s">
        <v>184</v>
      </c>
      <c r="AA126" t="s">
        <v>184</v>
      </c>
      <c r="AB126" t="s">
        <v>184</v>
      </c>
      <c r="AC126" t="s">
        <v>184</v>
      </c>
      <c r="AD126" t="s">
        <v>184</v>
      </c>
    </row>
    <row r="127" spans="1:30" x14ac:dyDescent="0.25">
      <c r="A127" s="13" t="s">
        <v>19</v>
      </c>
      <c r="B127">
        <v>6</v>
      </c>
      <c r="C127">
        <v>14</v>
      </c>
      <c r="D127">
        <v>0.53926001299998905</v>
      </c>
      <c r="E127">
        <v>0.83173714099996199</v>
      </c>
      <c r="F127">
        <v>1.18344776599997</v>
      </c>
      <c r="G127">
        <v>1.4515279219999599</v>
      </c>
      <c r="H127">
        <v>1.74655234899989</v>
      </c>
      <c r="I127">
        <v>3.3416733399999399</v>
      </c>
      <c r="J127">
        <f t="shared" si="62"/>
        <v>2.8024133269999507</v>
      </c>
      <c r="K127">
        <f t="shared" si="63"/>
        <v>0</v>
      </c>
      <c r="L127">
        <f t="shared" si="64"/>
        <v>0.10436616368545341</v>
      </c>
      <c r="M127">
        <f t="shared" si="65"/>
        <v>0.22986893003738285</v>
      </c>
      <c r="N127">
        <f t="shared" si="66"/>
        <v>0.32552939290242927</v>
      </c>
      <c r="O127">
        <f t="shared" si="67"/>
        <v>0.43080452279048209</v>
      </c>
      <c r="P127">
        <f t="shared" si="68"/>
        <v>1</v>
      </c>
      <c r="Q127" t="s">
        <v>184</v>
      </c>
      <c r="R127" t="s">
        <v>184</v>
      </c>
      <c r="S127" t="s">
        <v>184</v>
      </c>
      <c r="T127" t="s">
        <v>184</v>
      </c>
      <c r="U127" t="s">
        <v>184</v>
      </c>
      <c r="V127" t="s">
        <v>184</v>
      </c>
      <c r="W127" t="s">
        <v>184</v>
      </c>
      <c r="X127" t="s">
        <v>184</v>
      </c>
      <c r="Y127" t="s">
        <v>184</v>
      </c>
      <c r="Z127" t="s">
        <v>184</v>
      </c>
      <c r="AA127" t="s">
        <v>184</v>
      </c>
      <c r="AB127" t="s">
        <v>184</v>
      </c>
      <c r="AC127" t="s">
        <v>184</v>
      </c>
      <c r="AD127" t="s">
        <v>184</v>
      </c>
    </row>
    <row r="128" spans="1:30" x14ac:dyDescent="0.25">
      <c r="A128" s="13" t="s">
        <v>19</v>
      </c>
      <c r="B128">
        <v>6</v>
      </c>
      <c r="C128">
        <v>15</v>
      </c>
      <c r="D128">
        <v>0.56998598699999503</v>
      </c>
      <c r="E128">
        <v>0.86830557000007502</v>
      </c>
      <c r="F128">
        <v>1.1303627580000399</v>
      </c>
      <c r="G128">
        <v>1.3806678099999701</v>
      </c>
      <c r="H128">
        <v>1.71698859100001</v>
      </c>
      <c r="I128">
        <v>3.1071634859999899</v>
      </c>
      <c r="J128">
        <f t="shared" si="62"/>
        <v>2.5371774989999949</v>
      </c>
      <c r="K128">
        <f t="shared" si="63"/>
        <v>0</v>
      </c>
      <c r="L128">
        <f t="shared" si="64"/>
        <v>0.11757931130859386</v>
      </c>
      <c r="M128">
        <f t="shared" si="65"/>
        <v>0.22086620712224991</v>
      </c>
      <c r="N128">
        <f t="shared" si="66"/>
        <v>0.31952113059472498</v>
      </c>
      <c r="O128">
        <f t="shared" si="67"/>
        <v>0.45207818706105324</v>
      </c>
      <c r="P128">
        <f t="shared" si="68"/>
        <v>1</v>
      </c>
      <c r="Q128" t="s">
        <v>184</v>
      </c>
      <c r="R128" t="s">
        <v>184</v>
      </c>
      <c r="S128" t="s">
        <v>184</v>
      </c>
      <c r="T128" t="s">
        <v>184</v>
      </c>
      <c r="U128" t="s">
        <v>184</v>
      </c>
      <c r="V128" t="s">
        <v>184</v>
      </c>
      <c r="W128" t="s">
        <v>184</v>
      </c>
      <c r="X128" t="s">
        <v>184</v>
      </c>
      <c r="Y128" t="s">
        <v>184</v>
      </c>
      <c r="Z128" t="s">
        <v>184</v>
      </c>
      <c r="AA128" t="s">
        <v>184</v>
      </c>
      <c r="AB128" t="s">
        <v>184</v>
      </c>
      <c r="AC128" t="s">
        <v>184</v>
      </c>
      <c r="AD128" t="s">
        <v>184</v>
      </c>
    </row>
    <row r="129" spans="1:30" s="17" customFormat="1" x14ac:dyDescent="0.25">
      <c r="A129" s="19">
        <v>8</v>
      </c>
      <c r="D129" s="17">
        <f>AVERAGE(D114:D128)</f>
        <v>1.5270697232000032</v>
      </c>
      <c r="E129" s="17">
        <f t="shared" ref="E129:P129" si="69">AVERAGE(E114:E128)</f>
        <v>1.8227290882000085</v>
      </c>
      <c r="F129" s="17">
        <f t="shared" si="69"/>
        <v>2.1139863729999848</v>
      </c>
      <c r="G129" s="17">
        <f t="shared" si="69"/>
        <v>2.3999775708666622</v>
      </c>
      <c r="H129" s="17">
        <f t="shared" si="69"/>
        <v>2.6933023551333188</v>
      </c>
      <c r="I129" s="17">
        <f t="shared" si="69"/>
        <v>3.9604182345333245</v>
      </c>
      <c r="J129" s="25">
        <f>AVERAGE(J114:J128)</f>
        <v>2.433348511333322</v>
      </c>
      <c r="K129" s="17">
        <f t="shared" si="69"/>
        <v>0</v>
      </c>
      <c r="L129" s="17">
        <f t="shared" si="69"/>
        <v>0.12194107990508245</v>
      </c>
      <c r="M129" s="17">
        <f t="shared" si="69"/>
        <v>0.24212257811635601</v>
      </c>
      <c r="N129" s="17">
        <f t="shared" si="69"/>
        <v>0.3603599206273892</v>
      </c>
      <c r="O129" s="17">
        <f t="shared" si="69"/>
        <v>0.48128445885497151</v>
      </c>
      <c r="P129" s="17">
        <f t="shared" si="69"/>
        <v>1</v>
      </c>
    </row>
    <row r="130" spans="1:30" x14ac:dyDescent="0.25">
      <c r="A130" s="13" t="s">
        <v>21</v>
      </c>
      <c r="B130">
        <v>6</v>
      </c>
      <c r="C130">
        <v>31</v>
      </c>
      <c r="D130">
        <v>47.852059468999997</v>
      </c>
      <c r="E130">
        <v>48.196424899999997</v>
      </c>
      <c r="F130">
        <v>48.366152452000001</v>
      </c>
      <c r="G130">
        <v>48.611690783999997</v>
      </c>
      <c r="H130">
        <v>48.837249952999997</v>
      </c>
      <c r="I130">
        <v>48.983613024</v>
      </c>
      <c r="J130">
        <f>I130-D130</f>
        <v>1.1315535550000035</v>
      </c>
      <c r="K130">
        <f t="shared" si="63"/>
        <v>0</v>
      </c>
      <c r="L130">
        <f t="shared" si="64"/>
        <v>0.30432976811247692</v>
      </c>
      <c r="M130">
        <f t="shared" si="65"/>
        <v>0.4543249241084335</v>
      </c>
      <c r="N130">
        <f t="shared" si="66"/>
        <v>0.67131715652645152</v>
      </c>
      <c r="O130">
        <f t="shared" si="67"/>
        <v>0.87065298822732007</v>
      </c>
      <c r="P130">
        <f t="shared" si="68"/>
        <v>1</v>
      </c>
      <c r="Q130" t="s">
        <v>184</v>
      </c>
      <c r="R130" t="s">
        <v>184</v>
      </c>
      <c r="S130" t="s">
        <v>184</v>
      </c>
      <c r="T130" t="s">
        <v>184</v>
      </c>
      <c r="U130" t="s">
        <v>184</v>
      </c>
      <c r="V130" t="s">
        <v>184</v>
      </c>
      <c r="W130" t="s">
        <v>184</v>
      </c>
      <c r="X130" t="s">
        <v>184</v>
      </c>
      <c r="Y130" t="s">
        <v>184</v>
      </c>
      <c r="Z130" t="s">
        <v>184</v>
      </c>
      <c r="AA130" t="s">
        <v>184</v>
      </c>
      <c r="AB130" t="s">
        <v>184</v>
      </c>
      <c r="AC130" t="s">
        <v>184</v>
      </c>
      <c r="AD130" t="s">
        <v>184</v>
      </c>
    </row>
    <row r="131" spans="1:30" x14ac:dyDescent="0.25">
      <c r="A131" s="13" t="s">
        <v>21</v>
      </c>
      <c r="B131">
        <v>6</v>
      </c>
      <c r="C131">
        <v>32</v>
      </c>
      <c r="D131">
        <v>2.83403774599992</v>
      </c>
      <c r="E131">
        <v>3.20212549399991</v>
      </c>
      <c r="F131">
        <v>3.3372363089999899</v>
      </c>
      <c r="G131">
        <v>3.5557406329999099</v>
      </c>
      <c r="H131">
        <v>3.7920423489999799</v>
      </c>
      <c r="I131">
        <v>3.9140638089999098</v>
      </c>
      <c r="J131">
        <f t="shared" ref="J131:J144" si="70">I131-D131</f>
        <v>1.0800260629999898</v>
      </c>
      <c r="K131">
        <f t="shared" si="63"/>
        <v>0</v>
      </c>
      <c r="L131">
        <f t="shared" si="64"/>
        <v>0.34081376423227433</v>
      </c>
      <c r="M131">
        <f t="shared" si="65"/>
        <v>0.46591335175961829</v>
      </c>
      <c r="N131">
        <f t="shared" si="66"/>
        <v>0.66822728795573216</v>
      </c>
      <c r="O131">
        <f t="shared" si="67"/>
        <v>0.887019893148698</v>
      </c>
      <c r="P131">
        <f t="shared" si="68"/>
        <v>1</v>
      </c>
      <c r="Q131" t="s">
        <v>184</v>
      </c>
      <c r="R131" t="s">
        <v>184</v>
      </c>
      <c r="S131" t="s">
        <v>184</v>
      </c>
      <c r="T131" t="s">
        <v>184</v>
      </c>
      <c r="U131" t="s">
        <v>184</v>
      </c>
      <c r="V131" t="s">
        <v>184</v>
      </c>
      <c r="W131" t="s">
        <v>184</v>
      </c>
      <c r="X131" t="s">
        <v>184</v>
      </c>
      <c r="Y131" t="s">
        <v>184</v>
      </c>
      <c r="Z131" t="s">
        <v>184</v>
      </c>
      <c r="AA131" t="s">
        <v>184</v>
      </c>
      <c r="AB131" t="s">
        <v>184</v>
      </c>
      <c r="AC131" t="s">
        <v>184</v>
      </c>
      <c r="AD131" t="s">
        <v>184</v>
      </c>
    </row>
    <row r="132" spans="1:30" x14ac:dyDescent="0.25">
      <c r="A132" s="13" t="s">
        <v>21</v>
      </c>
      <c r="B132">
        <v>6</v>
      </c>
      <c r="C132">
        <v>33</v>
      </c>
      <c r="D132">
        <v>16.727881799999899</v>
      </c>
      <c r="E132">
        <v>16.999773366000099</v>
      </c>
      <c r="F132">
        <v>17.132145293000001</v>
      </c>
      <c r="G132">
        <v>17.379071960000001</v>
      </c>
      <c r="H132">
        <v>17.569040136000101</v>
      </c>
      <c r="I132">
        <v>17.715638939000002</v>
      </c>
      <c r="J132">
        <f t="shared" si="70"/>
        <v>0.98775713900010231</v>
      </c>
      <c r="K132">
        <f t="shared" si="63"/>
        <v>0</v>
      </c>
      <c r="L132">
        <f t="shared" si="64"/>
        <v>0.27526155495614346</v>
      </c>
      <c r="M132">
        <f t="shared" si="65"/>
        <v>0.40927417989540804</v>
      </c>
      <c r="N132">
        <f t="shared" si="66"/>
        <v>0.65926140575333703</v>
      </c>
      <c r="O132">
        <f t="shared" si="67"/>
        <v>0.85158416253179303</v>
      </c>
      <c r="P132">
        <f t="shared" si="68"/>
        <v>1</v>
      </c>
      <c r="Q132" t="s">
        <v>184</v>
      </c>
      <c r="R132" t="s">
        <v>184</v>
      </c>
      <c r="S132" t="s">
        <v>184</v>
      </c>
      <c r="T132" t="s">
        <v>184</v>
      </c>
      <c r="U132" t="s">
        <v>184</v>
      </c>
      <c r="V132" t="s">
        <v>184</v>
      </c>
      <c r="W132" t="s">
        <v>184</v>
      </c>
      <c r="X132" t="s">
        <v>184</v>
      </c>
      <c r="Y132" t="s">
        <v>184</v>
      </c>
      <c r="Z132" t="s">
        <v>184</v>
      </c>
      <c r="AA132" t="s">
        <v>184</v>
      </c>
      <c r="AB132" t="s">
        <v>184</v>
      </c>
      <c r="AC132" t="s">
        <v>184</v>
      </c>
      <c r="AD132" t="s">
        <v>184</v>
      </c>
    </row>
    <row r="133" spans="1:30" x14ac:dyDescent="0.25">
      <c r="A133" s="13" t="s">
        <v>21</v>
      </c>
      <c r="B133">
        <v>6</v>
      </c>
      <c r="C133">
        <v>34</v>
      </c>
      <c r="D133">
        <v>1.0555239649997901</v>
      </c>
      <c r="E133">
        <v>1.40460645799998</v>
      </c>
      <c r="F133">
        <v>1.5146280729998101</v>
      </c>
      <c r="G133">
        <v>1.78911531299991</v>
      </c>
      <c r="H133">
        <v>2.04567083399979</v>
      </c>
      <c r="I133">
        <v>2.1714923439999398</v>
      </c>
      <c r="J133">
        <f t="shared" si="70"/>
        <v>1.1159683790001498</v>
      </c>
      <c r="K133">
        <f t="shared" si="63"/>
        <v>0</v>
      </c>
      <c r="L133">
        <f t="shared" si="64"/>
        <v>0.31280679593533811</v>
      </c>
      <c r="M133">
        <f t="shared" si="65"/>
        <v>0.41139526588679298</v>
      </c>
      <c r="N133">
        <f t="shared" si="66"/>
        <v>0.65735854331050136</v>
      </c>
      <c r="O133">
        <f t="shared" si="67"/>
        <v>0.88725351688469933</v>
      </c>
      <c r="P133">
        <f t="shared" si="68"/>
        <v>1</v>
      </c>
      <c r="Q133" t="s">
        <v>184</v>
      </c>
      <c r="R133" t="s">
        <v>184</v>
      </c>
      <c r="S133" t="s">
        <v>184</v>
      </c>
      <c r="T133" t="s">
        <v>184</v>
      </c>
      <c r="U133" t="s">
        <v>184</v>
      </c>
      <c r="V133" t="s">
        <v>184</v>
      </c>
      <c r="W133" t="s">
        <v>184</v>
      </c>
      <c r="X133" t="s">
        <v>184</v>
      </c>
      <c r="Y133" t="s">
        <v>184</v>
      </c>
      <c r="Z133" t="s">
        <v>184</v>
      </c>
      <c r="AA133" t="s">
        <v>184</v>
      </c>
      <c r="AB133" t="s">
        <v>184</v>
      </c>
      <c r="AC133" t="s">
        <v>184</v>
      </c>
      <c r="AD133" t="s">
        <v>184</v>
      </c>
    </row>
    <row r="134" spans="1:30" x14ac:dyDescent="0.25">
      <c r="A134" s="13" t="s">
        <v>21</v>
      </c>
      <c r="B134">
        <v>6</v>
      </c>
      <c r="C134">
        <v>35</v>
      </c>
      <c r="D134">
        <v>0.83067547399991704</v>
      </c>
      <c r="E134">
        <v>1.1676279200000801</v>
      </c>
      <c r="F134">
        <v>1.28739265900003</v>
      </c>
      <c r="G134">
        <v>1.54838416899997</v>
      </c>
      <c r="H134">
        <v>1.8059270849998901</v>
      </c>
      <c r="I134">
        <v>1.91953239700001</v>
      </c>
      <c r="J134">
        <f t="shared" si="70"/>
        <v>1.0888569230000931</v>
      </c>
      <c r="K134">
        <f t="shared" si="63"/>
        <v>0</v>
      </c>
      <c r="L134">
        <f t="shared" si="64"/>
        <v>0.3094552083773951</v>
      </c>
      <c r="M134">
        <f t="shared" si="65"/>
        <v>0.4194464629399926</v>
      </c>
      <c r="N134">
        <f t="shared" si="66"/>
        <v>0.65913958008603457</v>
      </c>
      <c r="O134">
        <f t="shared" si="67"/>
        <v>0.89566552813283595</v>
      </c>
      <c r="P134">
        <f t="shared" si="68"/>
        <v>1</v>
      </c>
      <c r="Q134" t="s">
        <v>184</v>
      </c>
      <c r="R134" t="s">
        <v>184</v>
      </c>
      <c r="S134" t="s">
        <v>184</v>
      </c>
      <c r="T134" t="s">
        <v>184</v>
      </c>
      <c r="U134" t="s">
        <v>184</v>
      </c>
      <c r="V134" t="s">
        <v>184</v>
      </c>
      <c r="W134" t="s">
        <v>184</v>
      </c>
      <c r="X134" t="s">
        <v>184</v>
      </c>
      <c r="Y134" t="s">
        <v>184</v>
      </c>
      <c r="Z134" t="s">
        <v>184</v>
      </c>
      <c r="AA134" t="s">
        <v>184</v>
      </c>
      <c r="AB134" t="s">
        <v>184</v>
      </c>
      <c r="AC134" t="s">
        <v>184</v>
      </c>
      <c r="AD134" t="s">
        <v>184</v>
      </c>
    </row>
    <row r="135" spans="1:30" x14ac:dyDescent="0.25">
      <c r="A135" s="13" t="s">
        <v>21</v>
      </c>
      <c r="B135">
        <v>6</v>
      </c>
      <c r="C135">
        <v>36</v>
      </c>
      <c r="D135">
        <v>0.65692671900001098</v>
      </c>
      <c r="E135">
        <v>0.97767453300002605</v>
      </c>
      <c r="F135">
        <v>1.12105734400006</v>
      </c>
      <c r="G135">
        <v>1.3687952100001399</v>
      </c>
      <c r="H135">
        <v>1.5998173440000301</v>
      </c>
      <c r="I135">
        <v>1.7617543759999901</v>
      </c>
      <c r="J135">
        <f t="shared" si="70"/>
        <v>1.1048276569999791</v>
      </c>
      <c r="K135">
        <f t="shared" si="63"/>
        <v>0</v>
      </c>
      <c r="L135">
        <f t="shared" si="64"/>
        <v>0.29031479431911172</v>
      </c>
      <c r="M135">
        <f t="shared" si="65"/>
        <v>0.4200932354104327</v>
      </c>
      <c r="N135">
        <f t="shared" si="66"/>
        <v>0.64432537191648387</v>
      </c>
      <c r="O135">
        <f t="shared" si="67"/>
        <v>0.85342778941678588</v>
      </c>
      <c r="P135">
        <f t="shared" si="68"/>
        <v>1</v>
      </c>
      <c r="Q135" t="s">
        <v>184</v>
      </c>
      <c r="R135" t="s">
        <v>184</v>
      </c>
      <c r="S135" t="s">
        <v>184</v>
      </c>
      <c r="T135" t="s">
        <v>184</v>
      </c>
      <c r="U135" t="s">
        <v>184</v>
      </c>
      <c r="V135" t="s">
        <v>184</v>
      </c>
      <c r="W135" t="s">
        <v>184</v>
      </c>
      <c r="X135" t="s">
        <v>184</v>
      </c>
      <c r="Y135" t="s">
        <v>184</v>
      </c>
      <c r="Z135" t="s">
        <v>184</v>
      </c>
      <c r="AA135" t="s">
        <v>184</v>
      </c>
      <c r="AB135" t="s">
        <v>184</v>
      </c>
      <c r="AC135" t="s">
        <v>184</v>
      </c>
      <c r="AD135" t="s">
        <v>184</v>
      </c>
    </row>
    <row r="136" spans="1:30" x14ac:dyDescent="0.25">
      <c r="A136" s="13" t="s">
        <v>21</v>
      </c>
      <c r="B136">
        <v>6</v>
      </c>
      <c r="C136">
        <v>37</v>
      </c>
      <c r="D136">
        <v>0.75360114299996805</v>
      </c>
      <c r="E136">
        <v>1.03890218900005</v>
      </c>
      <c r="F136">
        <v>1.17095838199998</v>
      </c>
      <c r="G136">
        <v>1.4310325510000399</v>
      </c>
      <c r="H136">
        <v>1.68308317499986</v>
      </c>
      <c r="I136">
        <v>1.81440734099987</v>
      </c>
      <c r="J136">
        <f t="shared" si="70"/>
        <v>1.0608061979999019</v>
      </c>
      <c r="K136">
        <f t="shared" si="63"/>
        <v>0</v>
      </c>
      <c r="L136">
        <f t="shared" si="64"/>
        <v>0.26894737845423899</v>
      </c>
      <c r="M136">
        <f t="shared" si="65"/>
        <v>0.3934340125339752</v>
      </c>
      <c r="N136">
        <f t="shared" si="66"/>
        <v>0.63860053728695731</v>
      </c>
      <c r="O136">
        <f t="shared" si="67"/>
        <v>0.87620343258965183</v>
      </c>
      <c r="P136">
        <f t="shared" si="68"/>
        <v>1</v>
      </c>
      <c r="Q136" t="s">
        <v>184</v>
      </c>
      <c r="R136" t="s">
        <v>184</v>
      </c>
      <c r="S136" t="s">
        <v>184</v>
      </c>
      <c r="T136" t="s">
        <v>184</v>
      </c>
      <c r="U136" t="s">
        <v>184</v>
      </c>
      <c r="V136" t="s">
        <v>184</v>
      </c>
      <c r="W136" t="s">
        <v>184</v>
      </c>
      <c r="X136" t="s">
        <v>184</v>
      </c>
      <c r="Y136" t="s">
        <v>184</v>
      </c>
      <c r="Z136" t="s">
        <v>184</v>
      </c>
      <c r="AA136" t="s">
        <v>184</v>
      </c>
      <c r="AB136" t="s">
        <v>184</v>
      </c>
      <c r="AC136" t="s">
        <v>184</v>
      </c>
      <c r="AD136" t="s">
        <v>184</v>
      </c>
    </row>
    <row r="137" spans="1:30" x14ac:dyDescent="0.25">
      <c r="A137" s="13" t="s">
        <v>21</v>
      </c>
      <c r="B137">
        <v>6</v>
      </c>
      <c r="C137">
        <v>38</v>
      </c>
      <c r="D137">
        <v>0.86068405900004996</v>
      </c>
      <c r="E137">
        <v>1.15057911300004</v>
      </c>
      <c r="F137">
        <v>1.29248030999997</v>
      </c>
      <c r="G137">
        <v>1.53357916300001</v>
      </c>
      <c r="H137">
        <v>1.8072720800000699</v>
      </c>
      <c r="I137">
        <v>1.95830536200014</v>
      </c>
      <c r="J137">
        <f t="shared" si="70"/>
        <v>1.0976213030000901</v>
      </c>
      <c r="K137">
        <f t="shared" si="63"/>
        <v>0</v>
      </c>
      <c r="L137">
        <f t="shared" si="64"/>
        <v>0.26411208784635465</v>
      </c>
      <c r="M137">
        <f t="shared" si="65"/>
        <v>0.39339273920769063</v>
      </c>
      <c r="N137">
        <f t="shared" si="66"/>
        <v>0.6130485096824918</v>
      </c>
      <c r="O137">
        <f t="shared" si="67"/>
        <v>0.86239946182963456</v>
      </c>
      <c r="P137">
        <f t="shared" si="68"/>
        <v>1</v>
      </c>
      <c r="Q137" t="s">
        <v>184</v>
      </c>
      <c r="R137" t="s">
        <v>184</v>
      </c>
      <c r="S137" t="s">
        <v>184</v>
      </c>
      <c r="T137" t="s">
        <v>184</v>
      </c>
      <c r="U137" t="s">
        <v>184</v>
      </c>
      <c r="V137" t="s">
        <v>184</v>
      </c>
      <c r="W137" t="s">
        <v>184</v>
      </c>
      <c r="X137" t="s">
        <v>184</v>
      </c>
      <c r="Y137" t="s">
        <v>184</v>
      </c>
      <c r="Z137" t="s">
        <v>184</v>
      </c>
      <c r="AA137" t="s">
        <v>184</v>
      </c>
      <c r="AB137" t="s">
        <v>184</v>
      </c>
      <c r="AC137" t="s">
        <v>184</v>
      </c>
      <c r="AD137" t="s">
        <v>184</v>
      </c>
    </row>
    <row r="138" spans="1:30" x14ac:dyDescent="0.25">
      <c r="A138" s="13" t="s">
        <v>21</v>
      </c>
      <c r="B138">
        <v>6</v>
      </c>
      <c r="C138">
        <v>39</v>
      </c>
      <c r="D138">
        <v>0.94991357399999199</v>
      </c>
      <c r="E138">
        <v>1.2308210930000301</v>
      </c>
      <c r="F138">
        <v>1.3681203650000899</v>
      </c>
      <c r="G138">
        <v>1.6129859370000701</v>
      </c>
      <c r="H138">
        <v>1.8601761970001001</v>
      </c>
      <c r="I138">
        <v>2.0015091650000101</v>
      </c>
      <c r="J138">
        <f t="shared" si="70"/>
        <v>1.0515955910000181</v>
      </c>
      <c r="K138">
        <f t="shared" si="63"/>
        <v>0</v>
      </c>
      <c r="L138">
        <f t="shared" si="64"/>
        <v>0.26712504446020757</v>
      </c>
      <c r="M138">
        <f t="shared" si="65"/>
        <v>0.39768785127978989</v>
      </c>
      <c r="N138">
        <f t="shared" si="66"/>
        <v>0.63053931442364397</v>
      </c>
      <c r="O138">
        <f t="shared" si="67"/>
        <v>0.86560140684356712</v>
      </c>
      <c r="P138">
        <f t="shared" si="68"/>
        <v>1</v>
      </c>
      <c r="Q138" t="s">
        <v>184</v>
      </c>
      <c r="R138" t="s">
        <v>184</v>
      </c>
      <c r="S138" t="s">
        <v>184</v>
      </c>
      <c r="T138" t="s">
        <v>184</v>
      </c>
      <c r="U138" t="s">
        <v>184</v>
      </c>
      <c r="V138" t="s">
        <v>184</v>
      </c>
      <c r="W138" t="s">
        <v>184</v>
      </c>
      <c r="X138" t="s">
        <v>184</v>
      </c>
      <c r="Y138" t="s">
        <v>184</v>
      </c>
      <c r="Z138" t="s">
        <v>184</v>
      </c>
      <c r="AA138" t="s">
        <v>184</v>
      </c>
      <c r="AB138" t="s">
        <v>184</v>
      </c>
      <c r="AC138" t="s">
        <v>184</v>
      </c>
      <c r="AD138" t="s">
        <v>184</v>
      </c>
    </row>
    <row r="139" spans="1:30" x14ac:dyDescent="0.25">
      <c r="A139" s="13" t="s">
        <v>21</v>
      </c>
      <c r="B139">
        <v>6</v>
      </c>
      <c r="C139">
        <v>40</v>
      </c>
      <c r="D139">
        <v>0.93549411000003602</v>
      </c>
      <c r="E139">
        <v>1.20306827900003</v>
      </c>
      <c r="F139">
        <v>1.34792004899986</v>
      </c>
      <c r="G139">
        <v>1.5750614569999399</v>
      </c>
      <c r="H139">
        <v>1.81069296700002</v>
      </c>
      <c r="I139">
        <v>1.94386093499997</v>
      </c>
      <c r="J139">
        <f t="shared" si="70"/>
        <v>1.008366824999934</v>
      </c>
      <c r="K139">
        <f t="shared" si="63"/>
        <v>0</v>
      </c>
      <c r="L139">
        <f t="shared" si="64"/>
        <v>0.26535399853125025</v>
      </c>
      <c r="M139">
        <f t="shared" si="65"/>
        <v>0.40900387515213121</v>
      </c>
      <c r="N139">
        <f t="shared" si="66"/>
        <v>0.63426059955904024</v>
      </c>
      <c r="O139">
        <f t="shared" si="67"/>
        <v>0.86793698017588117</v>
      </c>
      <c r="P139">
        <f t="shared" si="68"/>
        <v>1</v>
      </c>
      <c r="Q139" t="s">
        <v>184</v>
      </c>
      <c r="R139" t="s">
        <v>184</v>
      </c>
      <c r="S139" t="s">
        <v>184</v>
      </c>
      <c r="T139" t="s">
        <v>184</v>
      </c>
      <c r="U139" t="s">
        <v>184</v>
      </c>
      <c r="V139" t="s">
        <v>184</v>
      </c>
      <c r="W139" t="s">
        <v>184</v>
      </c>
      <c r="X139" t="s">
        <v>184</v>
      </c>
      <c r="Y139" t="s">
        <v>184</v>
      </c>
      <c r="Z139" t="s">
        <v>184</v>
      </c>
      <c r="AA139" t="s">
        <v>184</v>
      </c>
      <c r="AB139" t="s">
        <v>184</v>
      </c>
      <c r="AC139" t="s">
        <v>184</v>
      </c>
      <c r="AD139" t="s">
        <v>184</v>
      </c>
    </row>
    <row r="140" spans="1:30" x14ac:dyDescent="0.25">
      <c r="A140" s="13" t="s">
        <v>21</v>
      </c>
      <c r="B140">
        <v>6</v>
      </c>
      <c r="C140">
        <v>41</v>
      </c>
      <c r="D140">
        <v>1.0103737009999301</v>
      </c>
      <c r="E140">
        <v>1.31854989599992</v>
      </c>
      <c r="F140">
        <v>1.4783456259999599</v>
      </c>
      <c r="G140">
        <v>1.74663604300008</v>
      </c>
      <c r="H140">
        <v>2.02384026000004</v>
      </c>
      <c r="I140">
        <v>2.1784738020000902</v>
      </c>
      <c r="J140">
        <f t="shared" si="70"/>
        <v>1.1681001010001602</v>
      </c>
      <c r="K140">
        <f t="shared" si="63"/>
        <v>0</v>
      </c>
      <c r="L140">
        <f t="shared" si="64"/>
        <v>0.26382687128964444</v>
      </c>
      <c r="M140">
        <f t="shared" si="65"/>
        <v>0.40062655982936657</v>
      </c>
      <c r="N140">
        <f t="shared" si="66"/>
        <v>0.63030757498414858</v>
      </c>
      <c r="O140">
        <f t="shared" si="67"/>
        <v>0.86761961422000677</v>
      </c>
      <c r="P140">
        <f t="shared" si="68"/>
        <v>1</v>
      </c>
      <c r="Q140" t="s">
        <v>184</v>
      </c>
      <c r="R140" t="s">
        <v>184</v>
      </c>
      <c r="S140" t="s">
        <v>184</v>
      </c>
      <c r="T140" t="s">
        <v>184</v>
      </c>
      <c r="U140" t="s">
        <v>184</v>
      </c>
      <c r="V140" t="s">
        <v>184</v>
      </c>
      <c r="W140" t="s">
        <v>184</v>
      </c>
      <c r="X140" t="s">
        <v>184</v>
      </c>
      <c r="Y140" t="s">
        <v>184</v>
      </c>
      <c r="Z140" t="s">
        <v>184</v>
      </c>
      <c r="AA140" t="s">
        <v>184</v>
      </c>
      <c r="AB140" t="s">
        <v>184</v>
      </c>
      <c r="AC140" t="s">
        <v>184</v>
      </c>
      <c r="AD140" t="s">
        <v>184</v>
      </c>
    </row>
    <row r="141" spans="1:30" x14ac:dyDescent="0.25">
      <c r="A141" s="13" t="s">
        <v>21</v>
      </c>
      <c r="B141">
        <v>6</v>
      </c>
      <c r="C141">
        <v>42</v>
      </c>
      <c r="D141">
        <v>1.1306375120000201</v>
      </c>
      <c r="E141">
        <v>1.45007238999983</v>
      </c>
      <c r="F141">
        <v>1.5957757819999101</v>
      </c>
      <c r="G141">
        <v>1.8510532779998801</v>
      </c>
      <c r="H141">
        <v>2.1253358799999602</v>
      </c>
      <c r="I141">
        <v>2.2478708809999199</v>
      </c>
      <c r="J141">
        <f t="shared" si="70"/>
        <v>1.1172333689998999</v>
      </c>
      <c r="K141">
        <f t="shared" si="63"/>
        <v>0</v>
      </c>
      <c r="L141">
        <f t="shared" si="64"/>
        <v>0.28591598395038503</v>
      </c>
      <c r="M141">
        <f t="shared" si="65"/>
        <v>0.41633044886249876</v>
      </c>
      <c r="N141">
        <f t="shared" si="66"/>
        <v>0.64482120386785957</v>
      </c>
      <c r="O141">
        <f t="shared" si="67"/>
        <v>0.89032282386118855</v>
      </c>
      <c r="P141">
        <f t="shared" si="68"/>
        <v>1</v>
      </c>
      <c r="Q141" t="s">
        <v>184</v>
      </c>
      <c r="R141" t="s">
        <v>184</v>
      </c>
      <c r="S141" t="s">
        <v>184</v>
      </c>
      <c r="T141" t="s">
        <v>184</v>
      </c>
      <c r="U141" t="s">
        <v>184</v>
      </c>
      <c r="V141" t="s">
        <v>184</v>
      </c>
      <c r="W141" t="s">
        <v>184</v>
      </c>
      <c r="X141" t="s">
        <v>184</v>
      </c>
      <c r="Y141" t="s">
        <v>184</v>
      </c>
      <c r="Z141" t="s">
        <v>184</v>
      </c>
      <c r="AA141" t="s">
        <v>184</v>
      </c>
      <c r="AB141" t="s">
        <v>184</v>
      </c>
      <c r="AC141" t="s">
        <v>184</v>
      </c>
      <c r="AD141" t="s">
        <v>184</v>
      </c>
    </row>
    <row r="142" spans="1:30" x14ac:dyDescent="0.25">
      <c r="A142" s="13" t="s">
        <v>21</v>
      </c>
      <c r="B142">
        <v>6</v>
      </c>
      <c r="C142">
        <v>43</v>
      </c>
      <c r="D142">
        <v>1.32705812900007</v>
      </c>
      <c r="E142">
        <v>1.67571052200014</v>
      </c>
      <c r="F142">
        <v>1.820701353</v>
      </c>
      <c r="G142">
        <v>2.0636561450000901</v>
      </c>
      <c r="H142">
        <v>2.3173529160001101</v>
      </c>
      <c r="I142">
        <v>2.4369025510000002</v>
      </c>
      <c r="J142">
        <f t="shared" si="70"/>
        <v>1.1098444219999302</v>
      </c>
      <c r="K142">
        <f t="shared" si="63"/>
        <v>0</v>
      </c>
      <c r="L142">
        <f t="shared" si="64"/>
        <v>0.31414528567148303</v>
      </c>
      <c r="M142">
        <f t="shared" si="65"/>
        <v>0.44478596658655012</v>
      </c>
      <c r="N142">
        <f t="shared" si="66"/>
        <v>0.66369483992420919</v>
      </c>
      <c r="O142">
        <f t="shared" si="67"/>
        <v>0.89228252840658273</v>
      </c>
      <c r="P142">
        <f t="shared" si="68"/>
        <v>1</v>
      </c>
      <c r="Q142" t="s">
        <v>184</v>
      </c>
      <c r="R142" t="s">
        <v>184</v>
      </c>
      <c r="S142" t="s">
        <v>184</v>
      </c>
      <c r="T142" t="s">
        <v>184</v>
      </c>
      <c r="U142" t="s">
        <v>184</v>
      </c>
      <c r="V142" t="s">
        <v>184</v>
      </c>
      <c r="W142" t="s">
        <v>184</v>
      </c>
      <c r="X142" t="s">
        <v>184</v>
      </c>
      <c r="Y142" t="s">
        <v>184</v>
      </c>
      <c r="Z142" t="s">
        <v>184</v>
      </c>
      <c r="AA142" t="s">
        <v>184</v>
      </c>
      <c r="AB142" t="s">
        <v>184</v>
      </c>
      <c r="AC142" t="s">
        <v>184</v>
      </c>
      <c r="AD142" t="s">
        <v>184</v>
      </c>
    </row>
    <row r="143" spans="1:30" x14ac:dyDescent="0.25">
      <c r="A143" s="13" t="s">
        <v>21</v>
      </c>
      <c r="B143">
        <v>6</v>
      </c>
      <c r="C143">
        <v>44</v>
      </c>
      <c r="D143">
        <v>0.78787274599994805</v>
      </c>
      <c r="E143">
        <v>1.1256133329998099</v>
      </c>
      <c r="F143">
        <v>1.27258786399988</v>
      </c>
      <c r="G143">
        <v>1.5007119769998001</v>
      </c>
      <c r="H143">
        <v>1.7601155719999</v>
      </c>
      <c r="I143">
        <v>1.8943639569999899</v>
      </c>
      <c r="J143">
        <f t="shared" si="70"/>
        <v>1.106491211000042</v>
      </c>
      <c r="K143">
        <f t="shared" si="63"/>
        <v>0</v>
      </c>
      <c r="L143">
        <f t="shared" si="64"/>
        <v>0.3052356707782734</v>
      </c>
      <c r="M143">
        <f t="shared" si="65"/>
        <v>0.43806504125943169</v>
      </c>
      <c r="N143">
        <f t="shared" si="66"/>
        <v>0.64423397485063705</v>
      </c>
      <c r="O143">
        <f t="shared" si="67"/>
        <v>0.87867198251059131</v>
      </c>
      <c r="P143">
        <f t="shared" si="68"/>
        <v>1</v>
      </c>
      <c r="Q143" t="s">
        <v>184</v>
      </c>
      <c r="R143" t="s">
        <v>184</v>
      </c>
      <c r="S143" t="s">
        <v>184</v>
      </c>
      <c r="T143" t="s">
        <v>184</v>
      </c>
      <c r="U143" t="s">
        <v>184</v>
      </c>
      <c r="V143" t="s">
        <v>184</v>
      </c>
      <c r="W143" t="s">
        <v>184</v>
      </c>
      <c r="X143" t="s">
        <v>184</v>
      </c>
      <c r="Y143" t="s">
        <v>184</v>
      </c>
      <c r="Z143" t="s">
        <v>184</v>
      </c>
      <c r="AA143" t="s">
        <v>184</v>
      </c>
      <c r="AB143" t="s">
        <v>184</v>
      </c>
      <c r="AC143" t="s">
        <v>184</v>
      </c>
      <c r="AD143" t="s">
        <v>184</v>
      </c>
    </row>
    <row r="144" spans="1:30" x14ac:dyDescent="0.25">
      <c r="A144" s="13" t="s">
        <v>21</v>
      </c>
      <c r="B144">
        <v>6</v>
      </c>
      <c r="C144">
        <v>45</v>
      </c>
      <c r="D144">
        <v>0.75914218699995195</v>
      </c>
      <c r="E144">
        <v>1.0968211990000301</v>
      </c>
      <c r="F144">
        <v>1.218565312</v>
      </c>
      <c r="G144">
        <v>1.46690864699985</v>
      </c>
      <c r="H144">
        <v>1.73380364700005</v>
      </c>
      <c r="I144">
        <v>1.89302463600006</v>
      </c>
      <c r="J144">
        <f t="shared" si="70"/>
        <v>1.133882449000108</v>
      </c>
      <c r="K144">
        <f t="shared" si="63"/>
        <v>0</v>
      </c>
      <c r="L144">
        <f t="shared" si="64"/>
        <v>0.29780777742688735</v>
      </c>
      <c r="M144">
        <f t="shared" si="65"/>
        <v>0.40517703171539632</v>
      </c>
      <c r="N144">
        <f t="shared" si="66"/>
        <v>0.62419738538507941</v>
      </c>
      <c r="O144">
        <f t="shared" si="67"/>
        <v>0.85957892800932234</v>
      </c>
      <c r="P144">
        <f t="shared" si="68"/>
        <v>1</v>
      </c>
      <c r="Q144" t="s">
        <v>184</v>
      </c>
      <c r="R144" t="s">
        <v>184</v>
      </c>
      <c r="S144" t="s">
        <v>184</v>
      </c>
      <c r="T144" t="s">
        <v>184</v>
      </c>
      <c r="U144" t="s">
        <v>184</v>
      </c>
      <c r="V144" t="s">
        <v>184</v>
      </c>
      <c r="W144" t="s">
        <v>184</v>
      </c>
      <c r="X144" t="s">
        <v>184</v>
      </c>
      <c r="Y144" t="s">
        <v>184</v>
      </c>
      <c r="Z144" t="s">
        <v>184</v>
      </c>
      <c r="AA144" t="s">
        <v>184</v>
      </c>
      <c r="AB144" t="s">
        <v>184</v>
      </c>
      <c r="AC144" t="s">
        <v>184</v>
      </c>
      <c r="AD144" t="s">
        <v>184</v>
      </c>
    </row>
    <row r="145" spans="1:30" s="17" customFormat="1" x14ac:dyDescent="0.25">
      <c r="A145" s="19">
        <v>9</v>
      </c>
      <c r="D145" s="17">
        <f>AVERAGE(D130:D144)</f>
        <v>5.2314588222666343</v>
      </c>
      <c r="E145" s="17">
        <f t="shared" ref="E145:P145" si="71">AVERAGE(E130:E144)</f>
        <v>5.5492247123333325</v>
      </c>
      <c r="F145" s="17">
        <f t="shared" si="71"/>
        <v>5.6882711448666363</v>
      </c>
      <c r="G145" s="17">
        <f t="shared" si="71"/>
        <v>5.935628217799982</v>
      </c>
      <c r="H145" s="17">
        <f t="shared" si="71"/>
        <v>6.1847613596666617</v>
      </c>
      <c r="I145" s="17">
        <f t="shared" si="71"/>
        <v>6.3223209012666617</v>
      </c>
      <c r="J145" s="25">
        <f>AVERAGE(J130:J144)</f>
        <v>1.0908620790000267</v>
      </c>
      <c r="K145" s="17">
        <f t="shared" si="71"/>
        <v>0</v>
      </c>
      <c r="L145" s="17">
        <f t="shared" si="71"/>
        <v>0.29103013228943092</v>
      </c>
      <c r="M145" s="17">
        <f t="shared" si="71"/>
        <v>0.41859672976183393</v>
      </c>
      <c r="N145" s="17">
        <f t="shared" si="71"/>
        <v>0.64555555236750728</v>
      </c>
      <c r="O145" s="17">
        <f t="shared" si="71"/>
        <v>0.8737480691192373</v>
      </c>
      <c r="P145" s="17">
        <f t="shared" si="71"/>
        <v>1</v>
      </c>
    </row>
    <row r="146" spans="1:30" x14ac:dyDescent="0.25">
      <c r="A146" s="13" t="s">
        <v>22</v>
      </c>
      <c r="B146">
        <v>6</v>
      </c>
      <c r="C146">
        <v>61</v>
      </c>
      <c r="D146">
        <v>37.636764411999998</v>
      </c>
      <c r="E146">
        <v>38.286582848999998</v>
      </c>
      <c r="F146">
        <v>38.4944075370001</v>
      </c>
      <c r="G146">
        <v>39.214195508000103</v>
      </c>
      <c r="H146">
        <v>40.143967589000098</v>
      </c>
      <c r="I146">
        <v>40.362566600000001</v>
      </c>
      <c r="J146">
        <f>I146-D146</f>
        <v>2.725802188000003</v>
      </c>
      <c r="K146">
        <f t="shared" si="63"/>
        <v>0</v>
      </c>
      <c r="L146">
        <f t="shared" si="64"/>
        <v>0.23839530244004623</v>
      </c>
      <c r="M146">
        <f t="shared" si="65"/>
        <v>0.31463879836026504</v>
      </c>
      <c r="N146">
        <f t="shared" si="66"/>
        <v>0.57870343744844877</v>
      </c>
      <c r="O146">
        <f t="shared" si="67"/>
        <v>0.91980378768413318</v>
      </c>
      <c r="P146">
        <f t="shared" si="68"/>
        <v>1</v>
      </c>
      <c r="Q146" t="s">
        <v>184</v>
      </c>
      <c r="R146" t="s">
        <v>184</v>
      </c>
      <c r="S146" t="s">
        <v>184</v>
      </c>
      <c r="T146" t="s">
        <v>184</v>
      </c>
      <c r="U146" t="s">
        <v>184</v>
      </c>
      <c r="V146" t="s">
        <v>184</v>
      </c>
      <c r="W146" t="s">
        <v>184</v>
      </c>
      <c r="X146" t="s">
        <v>184</v>
      </c>
      <c r="Y146" t="s">
        <v>184</v>
      </c>
      <c r="Z146" t="s">
        <v>184</v>
      </c>
      <c r="AA146" t="s">
        <v>184</v>
      </c>
      <c r="AB146" t="s">
        <v>184</v>
      </c>
      <c r="AC146" t="s">
        <v>184</v>
      </c>
      <c r="AD146" t="s">
        <v>184</v>
      </c>
    </row>
    <row r="147" spans="1:30" x14ac:dyDescent="0.25">
      <c r="A147" s="13" t="s">
        <v>22</v>
      </c>
      <c r="B147">
        <v>6</v>
      </c>
      <c r="C147">
        <v>62</v>
      </c>
      <c r="D147">
        <v>10.605117093999899</v>
      </c>
      <c r="E147">
        <v>11.2047436499999</v>
      </c>
      <c r="F147">
        <v>11.3914279729999</v>
      </c>
      <c r="G147">
        <v>12.1753653079999</v>
      </c>
      <c r="H147">
        <v>12.9926258289999</v>
      </c>
      <c r="I147">
        <v>13.170416246</v>
      </c>
      <c r="J147">
        <f t="shared" ref="J147:J160" si="72">I147-D147</f>
        <v>2.5652991520001009</v>
      </c>
      <c r="K147">
        <f t="shared" si="63"/>
        <v>0</v>
      </c>
      <c r="L147">
        <f t="shared" si="64"/>
        <v>0.23374527510075632</v>
      </c>
      <c r="M147">
        <f t="shared" si="65"/>
        <v>0.30651820018220211</v>
      </c>
      <c r="N147">
        <f t="shared" si="66"/>
        <v>0.61211114999033034</v>
      </c>
      <c r="O147">
        <f t="shared" si="67"/>
        <v>0.93069408031360346</v>
      </c>
      <c r="P147">
        <f t="shared" si="68"/>
        <v>1</v>
      </c>
      <c r="Q147" t="s">
        <v>184</v>
      </c>
      <c r="R147" t="s">
        <v>184</v>
      </c>
      <c r="S147" t="s">
        <v>184</v>
      </c>
      <c r="T147" t="s">
        <v>184</v>
      </c>
      <c r="U147" t="s">
        <v>184</v>
      </c>
      <c r="V147" t="s">
        <v>184</v>
      </c>
      <c r="W147" t="s">
        <v>184</v>
      </c>
      <c r="X147" t="s">
        <v>184</v>
      </c>
      <c r="Y147" t="s">
        <v>184</v>
      </c>
      <c r="Z147" t="s">
        <v>184</v>
      </c>
      <c r="AA147" t="s">
        <v>184</v>
      </c>
      <c r="AB147" t="s">
        <v>184</v>
      </c>
      <c r="AC147" t="s">
        <v>184</v>
      </c>
      <c r="AD147" t="s">
        <v>184</v>
      </c>
    </row>
    <row r="148" spans="1:30" x14ac:dyDescent="0.25">
      <c r="A148" s="13" t="s">
        <v>22</v>
      </c>
      <c r="B148">
        <v>6</v>
      </c>
      <c r="C148">
        <v>63</v>
      </c>
      <c r="D148">
        <v>1.3296295889999701</v>
      </c>
      <c r="E148">
        <v>1.9258444750000701</v>
      </c>
      <c r="F148">
        <v>2.1183024419999499</v>
      </c>
      <c r="G148">
        <v>2.8887476510001302</v>
      </c>
      <c r="H148">
        <v>3.73592442300014</v>
      </c>
      <c r="I148">
        <v>3.9174724940000898</v>
      </c>
      <c r="J148">
        <f t="shared" si="72"/>
        <v>2.5878429050001195</v>
      </c>
      <c r="K148">
        <f t="shared" si="63"/>
        <v>0</v>
      </c>
      <c r="L148">
        <f t="shared" si="64"/>
        <v>0.23039067976194344</v>
      </c>
      <c r="M148">
        <f t="shared" si="65"/>
        <v>0.30476071459984677</v>
      </c>
      <c r="N148">
        <f t="shared" si="66"/>
        <v>0.60247786254246682</v>
      </c>
      <c r="O148">
        <f t="shared" si="67"/>
        <v>0.92984579139283541</v>
      </c>
      <c r="P148">
        <f t="shared" si="68"/>
        <v>1</v>
      </c>
      <c r="Q148" t="s">
        <v>184</v>
      </c>
      <c r="R148" t="s">
        <v>184</v>
      </c>
      <c r="S148" t="s">
        <v>184</v>
      </c>
      <c r="T148" t="s">
        <v>184</v>
      </c>
      <c r="U148" t="s">
        <v>184</v>
      </c>
      <c r="V148" t="s">
        <v>184</v>
      </c>
      <c r="W148" t="s">
        <v>184</v>
      </c>
      <c r="X148" t="s">
        <v>184</v>
      </c>
      <c r="Y148" t="s">
        <v>184</v>
      </c>
      <c r="Z148" t="s">
        <v>184</v>
      </c>
      <c r="AA148" t="s">
        <v>184</v>
      </c>
      <c r="AB148" t="s">
        <v>184</v>
      </c>
      <c r="AC148" t="s">
        <v>184</v>
      </c>
      <c r="AD148" t="s">
        <v>184</v>
      </c>
    </row>
    <row r="149" spans="1:30" x14ac:dyDescent="0.25">
      <c r="A149" s="13" t="s">
        <v>22</v>
      </c>
      <c r="B149">
        <v>6</v>
      </c>
      <c r="C149">
        <v>64</v>
      </c>
      <c r="D149">
        <v>1.34784274100002</v>
      </c>
      <c r="E149">
        <v>1.9275850870001201</v>
      </c>
      <c r="F149">
        <v>2.1242232290001</v>
      </c>
      <c r="G149">
        <v>3.0128820940001302</v>
      </c>
      <c r="H149">
        <v>3.8104971860000201</v>
      </c>
      <c r="I149">
        <v>3.9937902589999701</v>
      </c>
      <c r="J149">
        <f t="shared" si="72"/>
        <v>2.6459475179999501</v>
      </c>
      <c r="K149">
        <f t="shared" si="63"/>
        <v>0</v>
      </c>
      <c r="L149">
        <f t="shared" si="64"/>
        <v>0.21910576156790992</v>
      </c>
      <c r="M149">
        <f t="shared" si="65"/>
        <v>0.29342248201012677</v>
      </c>
      <c r="N149">
        <f t="shared" si="66"/>
        <v>0.62927905473299017</v>
      </c>
      <c r="O149">
        <f t="shared" si="67"/>
        <v>0.93072686750094735</v>
      </c>
      <c r="P149">
        <f t="shared" si="68"/>
        <v>1</v>
      </c>
      <c r="Q149" t="s">
        <v>184</v>
      </c>
      <c r="R149" t="s">
        <v>184</v>
      </c>
      <c r="S149" t="s">
        <v>184</v>
      </c>
      <c r="T149" t="s">
        <v>184</v>
      </c>
      <c r="U149" t="s">
        <v>184</v>
      </c>
      <c r="V149" t="s">
        <v>184</v>
      </c>
      <c r="W149" t="s">
        <v>184</v>
      </c>
      <c r="X149" t="s">
        <v>184</v>
      </c>
      <c r="Y149" t="s">
        <v>184</v>
      </c>
      <c r="Z149" t="s">
        <v>184</v>
      </c>
      <c r="AA149" t="s">
        <v>184</v>
      </c>
      <c r="AB149" t="s">
        <v>184</v>
      </c>
      <c r="AC149" t="s">
        <v>184</v>
      </c>
      <c r="AD149" t="s">
        <v>184</v>
      </c>
    </row>
    <row r="150" spans="1:30" x14ac:dyDescent="0.25">
      <c r="A150" s="13" t="s">
        <v>22</v>
      </c>
      <c r="B150">
        <v>6</v>
      </c>
      <c r="C150">
        <v>65</v>
      </c>
      <c r="D150">
        <v>1.1856398949998901</v>
      </c>
      <c r="E150">
        <v>1.7410629670000599</v>
      </c>
      <c r="F150">
        <v>1.9209692689998901</v>
      </c>
      <c r="G150">
        <v>2.8332376169998899</v>
      </c>
      <c r="H150">
        <v>3.5670184870000399</v>
      </c>
      <c r="I150">
        <v>3.7456035390000499</v>
      </c>
      <c r="J150">
        <f t="shared" si="72"/>
        <v>2.5599636440001596</v>
      </c>
      <c r="K150">
        <f t="shared" si="63"/>
        <v>0</v>
      </c>
      <c r="L150">
        <f t="shared" si="64"/>
        <v>0.21696521874516714</v>
      </c>
      <c r="M150">
        <f t="shared" si="65"/>
        <v>0.28724211600559518</v>
      </c>
      <c r="N150">
        <f t="shared" si="66"/>
        <v>0.64360200031024228</v>
      </c>
      <c r="O150">
        <f t="shared" si="67"/>
        <v>0.93023922335047093</v>
      </c>
      <c r="P150">
        <f t="shared" si="68"/>
        <v>1</v>
      </c>
      <c r="Q150" t="s">
        <v>184</v>
      </c>
      <c r="R150" t="s">
        <v>184</v>
      </c>
      <c r="S150" t="s">
        <v>184</v>
      </c>
      <c r="T150" t="s">
        <v>184</v>
      </c>
      <c r="U150" t="s">
        <v>184</v>
      </c>
      <c r="V150" t="s">
        <v>184</v>
      </c>
      <c r="W150" t="s">
        <v>184</v>
      </c>
      <c r="X150" t="s">
        <v>184</v>
      </c>
      <c r="Y150" t="s">
        <v>184</v>
      </c>
      <c r="Z150" t="s">
        <v>184</v>
      </c>
      <c r="AA150" t="s">
        <v>184</v>
      </c>
      <c r="AB150" t="s">
        <v>184</v>
      </c>
      <c r="AC150" t="s">
        <v>184</v>
      </c>
      <c r="AD150" t="s">
        <v>184</v>
      </c>
    </row>
    <row r="151" spans="1:30" x14ac:dyDescent="0.25">
      <c r="A151" s="13" t="s">
        <v>22</v>
      </c>
      <c r="B151">
        <v>6</v>
      </c>
      <c r="C151">
        <v>66</v>
      </c>
      <c r="D151">
        <v>1.0780258820000199</v>
      </c>
      <c r="E151">
        <v>1.77688952800008</v>
      </c>
      <c r="F151">
        <v>1.9608391640001599</v>
      </c>
      <c r="G151">
        <v>2.73953077800001</v>
      </c>
      <c r="H151">
        <v>3.4357446920000698</v>
      </c>
      <c r="I151">
        <v>3.6264171840000401</v>
      </c>
      <c r="J151">
        <f t="shared" si="72"/>
        <v>2.5483913020000202</v>
      </c>
      <c r="K151">
        <f t="shared" si="63"/>
        <v>0</v>
      </c>
      <c r="L151">
        <f t="shared" si="64"/>
        <v>0.27423718070752329</v>
      </c>
      <c r="M151">
        <f t="shared" si="65"/>
        <v>0.34641983015218003</v>
      </c>
      <c r="N151">
        <f t="shared" si="66"/>
        <v>0.65198185800430775</v>
      </c>
      <c r="O151">
        <f t="shared" si="67"/>
        <v>0.92517927217443907</v>
      </c>
      <c r="P151">
        <f t="shared" si="68"/>
        <v>1</v>
      </c>
      <c r="Q151" t="s">
        <v>184</v>
      </c>
      <c r="R151" t="s">
        <v>184</v>
      </c>
      <c r="S151" t="s">
        <v>184</v>
      </c>
      <c r="T151" t="s">
        <v>184</v>
      </c>
      <c r="U151" t="s">
        <v>184</v>
      </c>
      <c r="V151" t="s">
        <v>184</v>
      </c>
      <c r="W151" t="s">
        <v>184</v>
      </c>
      <c r="X151" t="s">
        <v>184</v>
      </c>
      <c r="Y151" t="s">
        <v>184</v>
      </c>
      <c r="Z151" t="s">
        <v>184</v>
      </c>
      <c r="AA151" t="s">
        <v>184</v>
      </c>
      <c r="AB151" t="s">
        <v>184</v>
      </c>
      <c r="AC151" t="s">
        <v>184</v>
      </c>
      <c r="AD151" t="s">
        <v>184</v>
      </c>
    </row>
    <row r="152" spans="1:30" x14ac:dyDescent="0.25">
      <c r="A152" s="13" t="s">
        <v>22</v>
      </c>
      <c r="B152">
        <v>6</v>
      </c>
      <c r="C152">
        <v>67</v>
      </c>
      <c r="D152">
        <v>1.1831413800000501</v>
      </c>
      <c r="E152">
        <v>1.82874383000012</v>
      </c>
      <c r="F152">
        <v>2.03620539200005</v>
      </c>
      <c r="G152">
        <v>2.7960084359999602</v>
      </c>
      <c r="H152">
        <v>3.6110448370000001</v>
      </c>
      <c r="I152">
        <v>3.78136786300001</v>
      </c>
      <c r="J152">
        <f t="shared" si="72"/>
        <v>2.59822648299996</v>
      </c>
      <c r="K152">
        <f t="shared" si="63"/>
        <v>0</v>
      </c>
      <c r="L152">
        <f t="shared" si="64"/>
        <v>0.24847812699324251</v>
      </c>
      <c r="M152">
        <f t="shared" si="65"/>
        <v>0.32832550109913305</v>
      </c>
      <c r="N152">
        <f t="shared" si="66"/>
        <v>0.62075691497750585</v>
      </c>
      <c r="O152">
        <f t="shared" si="67"/>
        <v>0.93444642831776858</v>
      </c>
      <c r="P152">
        <f t="shared" si="68"/>
        <v>1</v>
      </c>
      <c r="Q152" t="s">
        <v>184</v>
      </c>
      <c r="R152" t="s">
        <v>184</v>
      </c>
      <c r="S152" t="s">
        <v>184</v>
      </c>
      <c r="T152" t="s">
        <v>184</v>
      </c>
      <c r="U152" t="s">
        <v>184</v>
      </c>
      <c r="V152" t="s">
        <v>184</v>
      </c>
      <c r="W152" t="s">
        <v>184</v>
      </c>
      <c r="X152" t="s">
        <v>184</v>
      </c>
      <c r="Y152" t="s">
        <v>184</v>
      </c>
      <c r="Z152" t="s">
        <v>184</v>
      </c>
      <c r="AA152" t="s">
        <v>184</v>
      </c>
      <c r="AB152" t="s">
        <v>184</v>
      </c>
      <c r="AC152" t="s">
        <v>184</v>
      </c>
      <c r="AD152" t="s">
        <v>184</v>
      </c>
    </row>
    <row r="153" spans="1:30" x14ac:dyDescent="0.25">
      <c r="A153" s="13" t="s">
        <v>22</v>
      </c>
      <c r="B153">
        <v>6</v>
      </c>
      <c r="C153">
        <v>68</v>
      </c>
      <c r="D153">
        <v>0.81774570700008498</v>
      </c>
      <c r="E153">
        <v>1.4697071240000199</v>
      </c>
      <c r="F153">
        <v>1.6492124370001799</v>
      </c>
      <c r="G153">
        <v>2.4152987810000401</v>
      </c>
      <c r="H153">
        <v>3.1316726980001</v>
      </c>
      <c r="I153">
        <v>3.3769003730001201</v>
      </c>
      <c r="J153">
        <f t="shared" si="72"/>
        <v>2.559154666000035</v>
      </c>
      <c r="K153">
        <f t="shared" si="63"/>
        <v>0</v>
      </c>
      <c r="L153">
        <f t="shared" si="64"/>
        <v>0.25475655131815544</v>
      </c>
      <c r="M153">
        <f t="shared" si="65"/>
        <v>0.32489897584020566</v>
      </c>
      <c r="N153">
        <f t="shared" si="66"/>
        <v>0.62425030234570944</v>
      </c>
      <c r="O153">
        <f t="shared" si="67"/>
        <v>0.90417629764311525</v>
      </c>
      <c r="P153">
        <f t="shared" si="68"/>
        <v>1</v>
      </c>
      <c r="Q153" t="s">
        <v>184</v>
      </c>
      <c r="R153" t="s">
        <v>184</v>
      </c>
      <c r="S153" t="s">
        <v>184</v>
      </c>
      <c r="T153" t="s">
        <v>184</v>
      </c>
      <c r="U153" t="s">
        <v>184</v>
      </c>
      <c r="V153" t="s">
        <v>184</v>
      </c>
      <c r="W153" t="s">
        <v>184</v>
      </c>
      <c r="X153" t="s">
        <v>184</v>
      </c>
      <c r="Y153" t="s">
        <v>184</v>
      </c>
      <c r="Z153" t="s">
        <v>184</v>
      </c>
      <c r="AA153" t="s">
        <v>184</v>
      </c>
      <c r="AB153" t="s">
        <v>184</v>
      </c>
      <c r="AC153" t="s">
        <v>184</v>
      </c>
      <c r="AD153" t="s">
        <v>184</v>
      </c>
    </row>
    <row r="154" spans="1:30" x14ac:dyDescent="0.25">
      <c r="A154" s="13" t="s">
        <v>22</v>
      </c>
      <c r="B154">
        <v>6</v>
      </c>
      <c r="C154">
        <v>69</v>
      </c>
      <c r="D154">
        <v>1.0611255860001101</v>
      </c>
      <c r="E154">
        <v>1.61308047700003</v>
      </c>
      <c r="F154">
        <v>1.79187979800008</v>
      </c>
      <c r="G154">
        <v>2.6712994330000499</v>
      </c>
      <c r="H154">
        <v>3.5395565690000601</v>
      </c>
      <c r="I154">
        <v>3.7259589130001101</v>
      </c>
      <c r="J154">
        <f t="shared" si="72"/>
        <v>2.6648333270000002</v>
      </c>
      <c r="K154">
        <f t="shared" si="63"/>
        <v>0</v>
      </c>
      <c r="L154">
        <f t="shared" si="64"/>
        <v>0.20712548338672135</v>
      </c>
      <c r="M154">
        <f t="shared" si="65"/>
        <v>0.27422135733443187</v>
      </c>
      <c r="N154">
        <f t="shared" si="66"/>
        <v>0.60423060259931205</v>
      </c>
      <c r="O154">
        <f t="shared" si="67"/>
        <v>0.93005103091760832</v>
      </c>
      <c r="P154">
        <f t="shared" si="68"/>
        <v>1</v>
      </c>
      <c r="Q154" t="s">
        <v>184</v>
      </c>
      <c r="R154" t="s">
        <v>184</v>
      </c>
      <c r="S154" t="s">
        <v>184</v>
      </c>
      <c r="T154" t="s">
        <v>184</v>
      </c>
      <c r="U154" t="s">
        <v>184</v>
      </c>
      <c r="V154" t="s">
        <v>184</v>
      </c>
      <c r="W154" t="s">
        <v>184</v>
      </c>
      <c r="X154" t="s">
        <v>184</v>
      </c>
      <c r="Y154" t="s">
        <v>184</v>
      </c>
      <c r="Z154" t="s">
        <v>184</v>
      </c>
      <c r="AA154" t="s">
        <v>184</v>
      </c>
      <c r="AB154" t="s">
        <v>184</v>
      </c>
      <c r="AC154" t="s">
        <v>184</v>
      </c>
      <c r="AD154" t="s">
        <v>184</v>
      </c>
    </row>
    <row r="155" spans="1:30" x14ac:dyDescent="0.25">
      <c r="A155" s="13" t="s">
        <v>22</v>
      </c>
      <c r="B155">
        <v>6</v>
      </c>
      <c r="C155">
        <v>70</v>
      </c>
      <c r="D155">
        <v>0.82609667400015496</v>
      </c>
      <c r="E155">
        <v>1.5416458300000999</v>
      </c>
      <c r="F155">
        <v>1.68866275799996</v>
      </c>
      <c r="G155">
        <v>2.60336744799997</v>
      </c>
      <c r="H155">
        <v>3.3035784860001001</v>
      </c>
      <c r="I155">
        <v>3.4571572360000502</v>
      </c>
      <c r="J155">
        <f t="shared" si="72"/>
        <v>2.6310605619998952</v>
      </c>
      <c r="K155">
        <f t="shared" si="63"/>
        <v>0</v>
      </c>
      <c r="L155">
        <f t="shared" si="64"/>
        <v>0.27196225215585645</v>
      </c>
      <c r="M155">
        <f t="shared" si="65"/>
        <v>0.3278396918937358</v>
      </c>
      <c r="N155">
        <f t="shared" si="66"/>
        <v>0.67549595766389126</v>
      </c>
      <c r="O155">
        <f t="shared" si="67"/>
        <v>0.94162857662112753</v>
      </c>
      <c r="P155">
        <f t="shared" si="68"/>
        <v>1</v>
      </c>
      <c r="Q155" t="s">
        <v>184</v>
      </c>
      <c r="R155" t="s">
        <v>184</v>
      </c>
      <c r="S155" t="s">
        <v>184</v>
      </c>
      <c r="T155" t="s">
        <v>184</v>
      </c>
      <c r="U155" t="s">
        <v>184</v>
      </c>
      <c r="V155" t="s">
        <v>184</v>
      </c>
      <c r="W155" t="s">
        <v>184</v>
      </c>
      <c r="X155" t="s">
        <v>184</v>
      </c>
      <c r="Y155" t="s">
        <v>184</v>
      </c>
      <c r="Z155" t="s">
        <v>184</v>
      </c>
      <c r="AA155" t="s">
        <v>184</v>
      </c>
      <c r="AB155" t="s">
        <v>184</v>
      </c>
      <c r="AC155" t="s">
        <v>184</v>
      </c>
      <c r="AD155" t="s">
        <v>184</v>
      </c>
    </row>
    <row r="156" spans="1:30" x14ac:dyDescent="0.25">
      <c r="A156" s="13" t="s">
        <v>22</v>
      </c>
      <c r="B156">
        <v>6</v>
      </c>
      <c r="C156">
        <v>71</v>
      </c>
      <c r="D156">
        <v>0.62300822399993105</v>
      </c>
      <c r="E156">
        <v>1.3536630159999199</v>
      </c>
      <c r="F156">
        <v>1.53933650599992</v>
      </c>
      <c r="G156">
        <v>2.5513905259999698</v>
      </c>
      <c r="H156">
        <v>3.4369465039999301</v>
      </c>
      <c r="I156">
        <v>3.6367347860000301</v>
      </c>
      <c r="J156">
        <f t="shared" si="72"/>
        <v>3.013726562000099</v>
      </c>
      <c r="K156">
        <f t="shared" si="63"/>
        <v>0</v>
      </c>
      <c r="L156">
        <f t="shared" si="64"/>
        <v>0.2424422975902234</v>
      </c>
      <c r="M156">
        <f t="shared" si="65"/>
        <v>0.30405156644067127</v>
      </c>
      <c r="N156">
        <f t="shared" si="66"/>
        <v>0.63986637882643294</v>
      </c>
      <c r="O156">
        <f t="shared" si="67"/>
        <v>0.93370722993943156</v>
      </c>
      <c r="P156">
        <f t="shared" si="68"/>
        <v>1</v>
      </c>
      <c r="Q156" t="s">
        <v>184</v>
      </c>
      <c r="R156" t="s">
        <v>184</v>
      </c>
      <c r="S156" t="s">
        <v>184</v>
      </c>
      <c r="T156" t="s">
        <v>184</v>
      </c>
      <c r="U156" t="s">
        <v>184</v>
      </c>
      <c r="V156" t="s">
        <v>184</v>
      </c>
      <c r="W156" t="s">
        <v>184</v>
      </c>
      <c r="X156" t="s">
        <v>184</v>
      </c>
      <c r="Y156" t="s">
        <v>184</v>
      </c>
      <c r="Z156" t="s">
        <v>184</v>
      </c>
      <c r="AA156" t="s">
        <v>184</v>
      </c>
      <c r="AB156" t="s">
        <v>184</v>
      </c>
      <c r="AC156" t="s">
        <v>184</v>
      </c>
      <c r="AD156" t="s">
        <v>184</v>
      </c>
    </row>
    <row r="157" spans="1:30" x14ac:dyDescent="0.25">
      <c r="A157" s="13" t="s">
        <v>22</v>
      </c>
      <c r="B157">
        <v>6</v>
      </c>
      <c r="C157">
        <v>72</v>
      </c>
      <c r="D157">
        <v>0.84973429699993996</v>
      </c>
      <c r="E157">
        <v>1.59616379899989</v>
      </c>
      <c r="F157">
        <v>1.75060317499992</v>
      </c>
      <c r="G157">
        <v>2.7855517169998598</v>
      </c>
      <c r="H157">
        <v>3.6147998419999099</v>
      </c>
      <c r="I157">
        <v>3.7361661429999899</v>
      </c>
      <c r="J157">
        <f t="shared" si="72"/>
        <v>2.88643184600005</v>
      </c>
      <c r="K157">
        <f t="shared" si="63"/>
        <v>0</v>
      </c>
      <c r="L157">
        <f t="shared" si="64"/>
        <v>0.25859938561665147</v>
      </c>
      <c r="M157">
        <f t="shared" si="65"/>
        <v>0.31210467666104197</v>
      </c>
      <c r="N157">
        <f t="shared" si="66"/>
        <v>0.67066105256652098</v>
      </c>
      <c r="O157">
        <f t="shared" si="67"/>
        <v>0.9579528263699465</v>
      </c>
      <c r="P157">
        <f t="shared" si="68"/>
        <v>1</v>
      </c>
      <c r="Q157" t="s">
        <v>184</v>
      </c>
      <c r="R157" t="s">
        <v>184</v>
      </c>
      <c r="S157" t="s">
        <v>184</v>
      </c>
      <c r="T157" t="s">
        <v>184</v>
      </c>
      <c r="U157" t="s">
        <v>184</v>
      </c>
      <c r="V157" t="s">
        <v>184</v>
      </c>
      <c r="W157" t="s">
        <v>184</v>
      </c>
      <c r="X157" t="s">
        <v>184</v>
      </c>
      <c r="Y157" t="s">
        <v>184</v>
      </c>
      <c r="Z157" t="s">
        <v>184</v>
      </c>
      <c r="AA157" t="s">
        <v>184</v>
      </c>
      <c r="AB157" t="s">
        <v>184</v>
      </c>
      <c r="AC157" t="s">
        <v>184</v>
      </c>
      <c r="AD157" t="s">
        <v>184</v>
      </c>
    </row>
    <row r="158" spans="1:30" x14ac:dyDescent="0.25">
      <c r="A158" s="13" t="s">
        <v>22</v>
      </c>
      <c r="B158">
        <v>6</v>
      </c>
      <c r="C158">
        <v>73</v>
      </c>
      <c r="D158">
        <v>0.73950713799990797</v>
      </c>
      <c r="E158">
        <v>1.41366844399999</v>
      </c>
      <c r="F158">
        <v>1.5902421359999099</v>
      </c>
      <c r="G158">
        <v>2.5015221849998799</v>
      </c>
      <c r="H158">
        <v>3.6176432820000102</v>
      </c>
      <c r="I158">
        <v>3.77398244799996</v>
      </c>
      <c r="J158">
        <f t="shared" si="72"/>
        <v>3.0344753100000519</v>
      </c>
      <c r="K158">
        <f t="shared" si="63"/>
        <v>0</v>
      </c>
      <c r="L158">
        <f t="shared" si="64"/>
        <v>0.22216733936782979</v>
      </c>
      <c r="M158">
        <f t="shared" si="65"/>
        <v>0.28035653979336134</v>
      </c>
      <c r="N158">
        <f t="shared" si="66"/>
        <v>0.58066547491531306</v>
      </c>
      <c r="O158">
        <f t="shared" si="67"/>
        <v>0.94847901201082863</v>
      </c>
      <c r="P158">
        <f t="shared" si="68"/>
        <v>1</v>
      </c>
      <c r="Q158" t="s">
        <v>184</v>
      </c>
      <c r="R158" t="s">
        <v>184</v>
      </c>
      <c r="S158" t="s">
        <v>184</v>
      </c>
      <c r="T158" t="s">
        <v>184</v>
      </c>
      <c r="U158" t="s">
        <v>184</v>
      </c>
      <c r="V158" t="s">
        <v>184</v>
      </c>
      <c r="W158" t="s">
        <v>184</v>
      </c>
      <c r="X158" t="s">
        <v>184</v>
      </c>
      <c r="Y158" t="s">
        <v>184</v>
      </c>
      <c r="Z158" t="s">
        <v>184</v>
      </c>
      <c r="AA158" t="s">
        <v>184</v>
      </c>
      <c r="AB158" t="s">
        <v>184</v>
      </c>
      <c r="AC158" t="s">
        <v>184</v>
      </c>
      <c r="AD158" t="s">
        <v>184</v>
      </c>
    </row>
    <row r="159" spans="1:30" x14ac:dyDescent="0.25">
      <c r="A159" s="13" t="s">
        <v>22</v>
      </c>
      <c r="B159">
        <v>6</v>
      </c>
      <c r="C159">
        <v>74</v>
      </c>
      <c r="D159">
        <v>0.927856926999993</v>
      </c>
      <c r="E159">
        <v>1.7694172399999299</v>
      </c>
      <c r="F159">
        <v>1.96546249900006</v>
      </c>
      <c r="G159">
        <v>2.99871577999988</v>
      </c>
      <c r="H159">
        <v>4.0148028639998703</v>
      </c>
      <c r="I159">
        <v>4.1836018750000203</v>
      </c>
      <c r="J159">
        <f t="shared" si="72"/>
        <v>3.2557449480000273</v>
      </c>
      <c r="K159">
        <f t="shared" si="63"/>
        <v>0</v>
      </c>
      <c r="L159">
        <f t="shared" si="64"/>
        <v>0.25848471745825768</v>
      </c>
      <c r="M159">
        <f t="shared" si="65"/>
        <v>0.31869989467002263</v>
      </c>
      <c r="N159">
        <f t="shared" si="66"/>
        <v>0.63606298591417476</v>
      </c>
      <c r="O159">
        <f t="shared" si="67"/>
        <v>0.94815349061546061</v>
      </c>
      <c r="P159">
        <f t="shared" si="68"/>
        <v>1</v>
      </c>
      <c r="Q159" t="s">
        <v>184</v>
      </c>
      <c r="R159" t="s">
        <v>184</v>
      </c>
      <c r="S159" t="s">
        <v>184</v>
      </c>
      <c r="T159" t="s">
        <v>184</v>
      </c>
      <c r="U159" t="s">
        <v>184</v>
      </c>
      <c r="V159" t="s">
        <v>184</v>
      </c>
      <c r="W159" t="s">
        <v>184</v>
      </c>
      <c r="X159" t="s">
        <v>184</v>
      </c>
      <c r="Y159" t="s">
        <v>184</v>
      </c>
      <c r="Z159" t="s">
        <v>184</v>
      </c>
      <c r="AA159" t="s">
        <v>184</v>
      </c>
      <c r="AB159" t="s">
        <v>184</v>
      </c>
      <c r="AC159" t="s">
        <v>184</v>
      </c>
      <c r="AD159" t="s">
        <v>184</v>
      </c>
    </row>
    <row r="160" spans="1:30" x14ac:dyDescent="0.25">
      <c r="A160" s="13" t="s">
        <v>22</v>
      </c>
      <c r="B160">
        <v>6</v>
      </c>
      <c r="C160">
        <v>75</v>
      </c>
      <c r="D160">
        <v>1.15049161499996</v>
      </c>
      <c r="E160">
        <v>1.7306581289999401</v>
      </c>
      <c r="F160">
        <v>1.9116431249999499</v>
      </c>
      <c r="G160">
        <v>2.8253496879999598</v>
      </c>
      <c r="H160">
        <v>3.67290932300011</v>
      </c>
      <c r="I160">
        <v>3.8349791139998999</v>
      </c>
      <c r="J160">
        <f t="shared" si="72"/>
        <v>2.6844874989999399</v>
      </c>
      <c r="K160">
        <f t="shared" si="63"/>
        <v>0</v>
      </c>
      <c r="L160">
        <f t="shared" si="64"/>
        <v>0.21611816565214451</v>
      </c>
      <c r="M160">
        <f t="shared" si="65"/>
        <v>0.28353699180329356</v>
      </c>
      <c r="N160">
        <f t="shared" si="66"/>
        <v>0.62390235515119352</v>
      </c>
      <c r="O160">
        <f t="shared" si="67"/>
        <v>0.93962728786773408</v>
      </c>
      <c r="P160">
        <f t="shared" si="68"/>
        <v>1</v>
      </c>
      <c r="Q160" t="s">
        <v>184</v>
      </c>
      <c r="R160" t="s">
        <v>184</v>
      </c>
      <c r="S160" t="s">
        <v>184</v>
      </c>
      <c r="T160" t="s">
        <v>184</v>
      </c>
      <c r="U160" t="s">
        <v>184</v>
      </c>
      <c r="V160" t="s">
        <v>184</v>
      </c>
      <c r="W160" t="s">
        <v>184</v>
      </c>
      <c r="X160" t="s">
        <v>184</v>
      </c>
      <c r="Y160" t="s">
        <v>184</v>
      </c>
      <c r="Z160" t="s">
        <v>184</v>
      </c>
      <c r="AA160" t="s">
        <v>184</v>
      </c>
      <c r="AB160" t="s">
        <v>184</v>
      </c>
      <c r="AC160" t="s">
        <v>184</v>
      </c>
      <c r="AD160" t="s">
        <v>184</v>
      </c>
    </row>
    <row r="161" spans="1:42" s="17" customFormat="1" x14ac:dyDescent="0.25">
      <c r="A161" s="19">
        <v>10</v>
      </c>
      <c r="D161" s="17">
        <f>AVERAGE(D146:D160)</f>
        <v>4.0907818107333291</v>
      </c>
      <c r="E161" s="17">
        <f t="shared" ref="E161:P161" si="73">AVERAGE(E146:E160)</f>
        <v>4.7452970963333447</v>
      </c>
      <c r="F161" s="17">
        <f t="shared" si="73"/>
        <v>4.9288944960000105</v>
      </c>
      <c r="G161" s="17">
        <f t="shared" si="73"/>
        <v>5.8008308633333163</v>
      </c>
      <c r="H161" s="17">
        <f t="shared" si="73"/>
        <v>6.6419155074000251</v>
      </c>
      <c r="I161" s="17">
        <f t="shared" si="73"/>
        <v>6.8215410048666909</v>
      </c>
      <c r="J161" s="25">
        <f>AVERAGE(J146:J160)</f>
        <v>2.7307591941333613</v>
      </c>
      <c r="K161" s="17">
        <f t="shared" si="73"/>
        <v>0</v>
      </c>
      <c r="L161" s="17">
        <f t="shared" si="73"/>
        <v>0.23953158252416193</v>
      </c>
      <c r="M161" s="17">
        <f t="shared" si="73"/>
        <v>0.30713582245640753</v>
      </c>
      <c r="N161" s="17">
        <f t="shared" si="73"/>
        <v>0.6262698258659225</v>
      </c>
      <c r="O161" s="17">
        <f t="shared" si="73"/>
        <v>0.9336474135146301</v>
      </c>
      <c r="P161" s="17">
        <f t="shared" si="73"/>
        <v>1</v>
      </c>
    </row>
    <row r="162" spans="1:42" x14ac:dyDescent="0.25">
      <c r="A162" s="13" t="s">
        <v>23</v>
      </c>
      <c r="B162">
        <v>12</v>
      </c>
      <c r="C162">
        <v>91</v>
      </c>
      <c r="D162">
        <v>44.993300763999898</v>
      </c>
      <c r="E162">
        <v>45.666574879000102</v>
      </c>
      <c r="F162">
        <v>46.112971184000102</v>
      </c>
      <c r="G162">
        <v>46.610397743</v>
      </c>
      <c r="H162">
        <v>47.077276337000001</v>
      </c>
      <c r="I162">
        <v>47.513712013000003</v>
      </c>
      <c r="J162">
        <v>48.298339357000003</v>
      </c>
      <c r="K162">
        <v>48.757888314000098</v>
      </c>
      <c r="L162">
        <v>49.177137325000103</v>
      </c>
      <c r="M162">
        <v>49.97615571</v>
      </c>
      <c r="N162">
        <v>50.410202218999899</v>
      </c>
      <c r="O162">
        <v>51.267628783000099</v>
      </c>
      <c r="P162">
        <f>O162-D162</f>
        <v>6.2743280190002011</v>
      </c>
      <c r="Q162">
        <f>(D162-D162)/(O162-D162)</f>
        <v>0</v>
      </c>
      <c r="R162">
        <f>(E162-D162)/(O162-D162)</f>
        <v>0.10730617094952087</v>
      </c>
      <c r="S162">
        <f>(F162-D162)/(O162-D162)</f>
        <v>0.17845264331248994</v>
      </c>
      <c r="T162">
        <f>(G162-D162)/(O162-D162)</f>
        <v>0.25773229804102321</v>
      </c>
      <c r="U162">
        <f>(H162-D162)/(O162-D162)</f>
        <v>0.33214322979119276</v>
      </c>
      <c r="V162">
        <f>(I162-D162)/(O162-D162)</f>
        <v>0.40170218091366644</v>
      </c>
      <c r="W162">
        <f>(J162-D162)/(O162-D162)</f>
        <v>0.52675578691321834</v>
      </c>
      <c r="X162">
        <f>(K162-D162)/(O162-D162)</f>
        <v>0.59999852392162289</v>
      </c>
      <c r="Y162">
        <f>(L162-D162)/(O162-D162)</f>
        <v>0.66681827094957813</v>
      </c>
      <c r="Z162">
        <f>(M162-D162)/(O162-D162)</f>
        <v>0.79416551555972181</v>
      </c>
      <c r="AA162">
        <f>(N162-D162)/(O162-D162)</f>
        <v>0.86334368215947555</v>
      </c>
      <c r="AB162">
        <f>(O162-D162)/(O162-D162)</f>
        <v>1</v>
      </c>
      <c r="AC162" t="s">
        <v>184</v>
      </c>
      <c r="AD162" t="s">
        <v>184</v>
      </c>
      <c r="AE162" s="3">
        <f>D162-D162</f>
        <v>0</v>
      </c>
      <c r="AF162" s="3">
        <f>E162-D162</f>
        <v>0.67327411500020418</v>
      </c>
      <c r="AG162" s="3">
        <f>F162-D162</f>
        <v>1.1196704200002046</v>
      </c>
      <c r="AH162" s="3">
        <f>G162-D162</f>
        <v>1.6170969790001024</v>
      </c>
      <c r="AI162" s="3">
        <f>H162-D162</f>
        <v>2.0839755730001031</v>
      </c>
      <c r="AJ162" s="3">
        <f>I162-D162</f>
        <v>2.5204112490001052</v>
      </c>
      <c r="AK162" s="3">
        <f>J162-D162</f>
        <v>3.3050385930001056</v>
      </c>
      <c r="AL162" s="3">
        <f>K162-D162</f>
        <v>3.7645875500002006</v>
      </c>
      <c r="AM162" s="3">
        <f>L162-D162</f>
        <v>4.1838365610002057</v>
      </c>
      <c r="AN162" s="3">
        <f>M162-D162</f>
        <v>4.9828549460001028</v>
      </c>
      <c r="AO162" s="3">
        <f>N162-D162</f>
        <v>5.4169014550000014</v>
      </c>
      <c r="AP162" s="3">
        <f>O162-D162</f>
        <v>6.2743280190002011</v>
      </c>
    </row>
    <row r="163" spans="1:42" x14ac:dyDescent="0.25">
      <c r="A163" s="13" t="s">
        <v>23</v>
      </c>
      <c r="B163">
        <v>12</v>
      </c>
      <c r="C163">
        <v>92</v>
      </c>
      <c r="D163">
        <v>1.9690868760001099</v>
      </c>
      <c r="E163">
        <v>2.52153453000005</v>
      </c>
      <c r="F163">
        <v>2.7494085400001</v>
      </c>
      <c r="G163">
        <v>3.1367466140000002</v>
      </c>
      <c r="H163">
        <v>3.5311742409999098</v>
      </c>
      <c r="I163">
        <v>3.95458151399998</v>
      </c>
      <c r="J163">
        <v>4.7068167760000899</v>
      </c>
      <c r="K163">
        <v>5.1052936440000796</v>
      </c>
      <c r="L163">
        <v>5.46197843499999</v>
      </c>
      <c r="M163">
        <v>6.1912960500001102</v>
      </c>
      <c r="N163">
        <v>6.55067244399992</v>
      </c>
      <c r="O163">
        <v>7.2790715599999203</v>
      </c>
      <c r="P163">
        <f t="shared" ref="P163:P176" si="74">O163-D163</f>
        <v>5.3099846839998106</v>
      </c>
      <c r="Q163">
        <f t="shared" ref="Q163:Q176" si="75">(D163-D163)/(O163-D163)</f>
        <v>0</v>
      </c>
      <c r="R163">
        <f t="shared" ref="R163:R176" si="76">(E163-D163)/(O163-D163)</f>
        <v>0.10403940630273197</v>
      </c>
      <c r="S163">
        <f t="shared" ref="S163:S176" si="77">(F163-D163)/(O163-D163)</f>
        <v>0.14695365626030457</v>
      </c>
      <c r="T163">
        <f t="shared" ref="T163:T176" si="78">(G163-D163)/(O163-D163)</f>
        <v>0.21989889001343341</v>
      </c>
      <c r="U163">
        <f t="shared" ref="U163:U176" si="79">(H163-D163)/(O163-D163)</f>
        <v>0.29417926000930356</v>
      </c>
      <c r="V163">
        <f t="shared" ref="V163:V176" si="80">(I163-D163)/(O163-D163)</f>
        <v>0.37391720619884578</v>
      </c>
      <c r="W163">
        <f t="shared" ref="W163:W176" si="81">(J163-D163)/(O163-D163)</f>
        <v>0.51558150595977836</v>
      </c>
      <c r="X163">
        <f t="shared" ref="X163:X176" si="82">(K163-D163)/(O163-D163)</f>
        <v>0.59062444708175388</v>
      </c>
      <c r="Y163">
        <f t="shared" ref="Y163:Y176" si="83">(L163-D163)/(O163-D163)</f>
        <v>0.65779691785642158</v>
      </c>
      <c r="Z163">
        <f t="shared" ref="Z163:Z176" si="84">(M163-D163)/(O163-D163)</f>
        <v>0.79514526411393904</v>
      </c>
      <c r="AA163">
        <f t="shared" ref="AA163:AA176" si="85">(N163-D163)/(O163-D163)</f>
        <v>0.86282462957099815</v>
      </c>
      <c r="AB163">
        <f t="shared" ref="AB163:AB176" si="86">(O163-D163)/(O163-D163)</f>
        <v>1</v>
      </c>
      <c r="AC163" t="s">
        <v>184</v>
      </c>
      <c r="AD163" t="s">
        <v>184</v>
      </c>
      <c r="AE163" s="3">
        <f t="shared" ref="AE163:AE176" si="87">D163-D163</f>
        <v>0</v>
      </c>
      <c r="AF163" s="3">
        <f t="shared" ref="AF163:AF176" si="88">E163-D163</f>
        <v>0.55244765399994011</v>
      </c>
      <c r="AG163" s="3">
        <f t="shared" ref="AG163:AG176" si="89">F163-D163</f>
        <v>0.78032166399999014</v>
      </c>
      <c r="AH163" s="3">
        <f t="shared" ref="AH163:AH176" si="90">G163-D163</f>
        <v>1.1676597379998903</v>
      </c>
      <c r="AI163" s="3">
        <f t="shared" ref="AI163:AI176" si="91">H163-D163</f>
        <v>1.5620873649997999</v>
      </c>
      <c r="AJ163" s="3">
        <f t="shared" ref="AJ163:AJ176" si="92">I163-D163</f>
        <v>1.9854946379998701</v>
      </c>
      <c r="AK163" s="3">
        <f t="shared" ref="AK163:AK176" si="93">J163-D163</f>
        <v>2.7377298999999802</v>
      </c>
      <c r="AL163" s="3">
        <f t="shared" ref="AL163:AL176" si="94">K163-D163</f>
        <v>3.1362067679999699</v>
      </c>
      <c r="AM163" s="3">
        <f t="shared" ref="AM163:AM176" si="95">L163-D163</f>
        <v>3.4928915589998804</v>
      </c>
      <c r="AN163" s="3">
        <f t="shared" ref="AN163:AN176" si="96">M163-D163</f>
        <v>4.2222091740000005</v>
      </c>
      <c r="AO163" s="3">
        <f t="shared" ref="AO163:AO176" si="97">N163-D163</f>
        <v>4.5815855679998103</v>
      </c>
      <c r="AP163" s="3">
        <f t="shared" ref="AP163:AP176" si="98">O163-D163</f>
        <v>5.3099846839998106</v>
      </c>
    </row>
    <row r="164" spans="1:42" x14ac:dyDescent="0.25">
      <c r="A164" s="13" t="s">
        <v>23</v>
      </c>
      <c r="B164">
        <v>12</v>
      </c>
      <c r="C164">
        <v>93</v>
      </c>
      <c r="D164">
        <v>6.7221016109999701</v>
      </c>
      <c r="E164">
        <v>7.2334774420000896</v>
      </c>
      <c r="F164">
        <v>7.4288635350001098</v>
      </c>
      <c r="G164">
        <v>7.8159845750001198</v>
      </c>
      <c r="H164">
        <v>8.2032582790000106</v>
      </c>
      <c r="I164">
        <v>8.5913096290000794</v>
      </c>
      <c r="J164">
        <v>9.2497488750000194</v>
      </c>
      <c r="K164">
        <v>9.6546984540000196</v>
      </c>
      <c r="L164">
        <v>9.98783405400013</v>
      </c>
      <c r="M164">
        <v>10.5947200489999</v>
      </c>
      <c r="N164">
        <v>10.988543376999999</v>
      </c>
      <c r="O164">
        <v>11.67646072</v>
      </c>
      <c r="P164">
        <f t="shared" si="74"/>
        <v>4.9543591090000296</v>
      </c>
      <c r="Q164">
        <f t="shared" si="75"/>
        <v>0</v>
      </c>
      <c r="R164">
        <f t="shared" si="76"/>
        <v>0.10321735258777676</v>
      </c>
      <c r="S164">
        <f t="shared" si="77"/>
        <v>0.14265456105437421</v>
      </c>
      <c r="T164">
        <f t="shared" si="78"/>
        <v>0.22079202171942178</v>
      </c>
      <c r="U164">
        <f t="shared" si="79"/>
        <v>0.29896029646082556</v>
      </c>
      <c r="V164">
        <f t="shared" si="80"/>
        <v>0.37728553317916103</v>
      </c>
      <c r="W164">
        <f t="shared" si="81"/>
        <v>0.51018652632756389</v>
      </c>
      <c r="X164">
        <f t="shared" si="82"/>
        <v>0.59192254305359682</v>
      </c>
      <c r="Y164">
        <f t="shared" si="83"/>
        <v>0.6591634500348732</v>
      </c>
      <c r="Z164">
        <f t="shared" si="84"/>
        <v>0.78165880849552816</v>
      </c>
      <c r="AA164">
        <f t="shared" si="85"/>
        <v>0.86114907541717389</v>
      </c>
      <c r="AB164">
        <f t="shared" si="86"/>
        <v>1</v>
      </c>
      <c r="AC164" t="s">
        <v>184</v>
      </c>
      <c r="AD164" t="s">
        <v>184</v>
      </c>
      <c r="AE164" s="3">
        <f t="shared" si="87"/>
        <v>0</v>
      </c>
      <c r="AF164" s="3">
        <f t="shared" si="88"/>
        <v>0.51137583100011952</v>
      </c>
      <c r="AG164" s="3">
        <f t="shared" si="89"/>
        <v>0.70676192400013971</v>
      </c>
      <c r="AH164" s="3">
        <f t="shared" si="90"/>
        <v>1.0938829640001497</v>
      </c>
      <c r="AI164" s="3">
        <f t="shared" si="91"/>
        <v>1.4811566680000405</v>
      </c>
      <c r="AJ164" s="3">
        <f t="shared" si="92"/>
        <v>1.8692080180001094</v>
      </c>
      <c r="AK164" s="3">
        <f t="shared" si="93"/>
        <v>2.5276472640000494</v>
      </c>
      <c r="AL164" s="3">
        <f t="shared" si="94"/>
        <v>2.9325968430000495</v>
      </c>
      <c r="AM164" s="3">
        <f t="shared" si="95"/>
        <v>3.26573244300016</v>
      </c>
      <c r="AN164" s="3">
        <f t="shared" si="96"/>
        <v>3.8726184379999298</v>
      </c>
      <c r="AO164" s="3">
        <f t="shared" si="97"/>
        <v>4.2664417660000291</v>
      </c>
      <c r="AP164" s="3">
        <f t="shared" si="98"/>
        <v>4.9543591090000296</v>
      </c>
    </row>
    <row r="165" spans="1:42" x14ac:dyDescent="0.25">
      <c r="A165" s="13" t="s">
        <v>23</v>
      </c>
      <c r="B165">
        <v>12</v>
      </c>
      <c r="C165">
        <v>94</v>
      </c>
      <c r="D165">
        <v>1.6294621930001001</v>
      </c>
      <c r="E165">
        <v>2.0970503130001799</v>
      </c>
      <c r="F165">
        <v>2.3147628640001501</v>
      </c>
      <c r="G165">
        <v>2.7639332109999901</v>
      </c>
      <c r="H165">
        <v>3.1319619790001498</v>
      </c>
      <c r="I165">
        <v>3.5055059880000901</v>
      </c>
      <c r="J165">
        <v>4.1313871849999897</v>
      </c>
      <c r="K165">
        <v>4.52788718600004</v>
      </c>
      <c r="L165">
        <v>4.9123522890001796</v>
      </c>
      <c r="M165">
        <v>5.5738938030001401</v>
      </c>
      <c r="N165">
        <v>5.9113045809999596</v>
      </c>
      <c r="O165">
        <v>6.6390320709999697</v>
      </c>
      <c r="P165">
        <f t="shared" si="74"/>
        <v>5.0095698779998692</v>
      </c>
      <c r="Q165">
        <f t="shared" si="75"/>
        <v>0</v>
      </c>
      <c r="R165">
        <f t="shared" si="76"/>
        <v>9.3338975478423694E-2</v>
      </c>
      <c r="S165">
        <f t="shared" si="77"/>
        <v>0.13679830558101017</v>
      </c>
      <c r="T165">
        <f t="shared" si="78"/>
        <v>0.22646076322481426</v>
      </c>
      <c r="U165">
        <f t="shared" si="79"/>
        <v>0.29992590633348759</v>
      </c>
      <c r="V165">
        <f t="shared" si="80"/>
        <v>0.37449199046785686</v>
      </c>
      <c r="W165">
        <f t="shared" si="81"/>
        <v>0.49942910328237866</v>
      </c>
      <c r="X165">
        <f t="shared" si="82"/>
        <v>0.57857761516187711</v>
      </c>
      <c r="Y165">
        <f t="shared" si="83"/>
        <v>0.65532374554096706</v>
      </c>
      <c r="Z165">
        <f t="shared" si="84"/>
        <v>0.78737929723717148</v>
      </c>
      <c r="AA165">
        <f t="shared" si="85"/>
        <v>0.85473254037319391</v>
      </c>
      <c r="AB165">
        <f t="shared" si="86"/>
        <v>1</v>
      </c>
      <c r="AC165" t="s">
        <v>184</v>
      </c>
      <c r="AD165" t="s">
        <v>184</v>
      </c>
      <c r="AE165" s="3">
        <f t="shared" si="87"/>
        <v>0</v>
      </c>
      <c r="AF165" s="3">
        <f t="shared" si="88"/>
        <v>0.46758812000007977</v>
      </c>
      <c r="AG165" s="3">
        <f t="shared" si="89"/>
        <v>0.68530067100004999</v>
      </c>
      <c r="AH165" s="3">
        <f t="shared" si="90"/>
        <v>1.13447101799989</v>
      </c>
      <c r="AI165" s="3">
        <f t="shared" si="91"/>
        <v>1.5024997860000497</v>
      </c>
      <c r="AJ165" s="3">
        <f t="shared" si="92"/>
        <v>1.87604379499999</v>
      </c>
      <c r="AK165" s="3">
        <f t="shared" si="93"/>
        <v>2.5019249919998896</v>
      </c>
      <c r="AL165" s="3">
        <f t="shared" si="94"/>
        <v>2.8984249929999399</v>
      </c>
      <c r="AM165" s="3">
        <f t="shared" si="95"/>
        <v>3.2828900960000795</v>
      </c>
      <c r="AN165" s="3">
        <f t="shared" si="96"/>
        <v>3.9444316100000401</v>
      </c>
      <c r="AO165" s="3">
        <f t="shared" si="97"/>
        <v>4.2818423879998591</v>
      </c>
      <c r="AP165" s="3">
        <f t="shared" si="98"/>
        <v>5.0095698779998692</v>
      </c>
    </row>
    <row r="166" spans="1:42" x14ac:dyDescent="0.25">
      <c r="A166" s="13" t="s">
        <v>23</v>
      </c>
      <c r="B166">
        <v>12</v>
      </c>
      <c r="C166">
        <v>95</v>
      </c>
      <c r="D166">
        <v>1.16604969699983</v>
      </c>
      <c r="E166">
        <v>1.62882986499994</v>
      </c>
      <c r="F166">
        <v>1.8238815629999801</v>
      </c>
      <c r="G166">
        <v>2.2459732799998098</v>
      </c>
      <c r="H166">
        <v>2.5926712479999798</v>
      </c>
      <c r="I166">
        <v>2.9892395309998299</v>
      </c>
      <c r="J166">
        <v>3.6141851559998401</v>
      </c>
      <c r="K166">
        <v>4.01322312299998</v>
      </c>
      <c r="L166">
        <v>4.4268741649998402</v>
      </c>
      <c r="M166">
        <v>5.1109772380000296</v>
      </c>
      <c r="N166">
        <v>5.5750299039998401</v>
      </c>
      <c r="O166">
        <v>6.1942315109999901</v>
      </c>
      <c r="P166">
        <f t="shared" si="74"/>
        <v>5.0281818140001597</v>
      </c>
      <c r="Q166">
        <f t="shared" si="75"/>
        <v>0</v>
      </c>
      <c r="R166">
        <f t="shared" si="76"/>
        <v>9.20372781094696E-2</v>
      </c>
      <c r="S166">
        <f t="shared" si="77"/>
        <v>0.13082897363984006</v>
      </c>
      <c r="T166">
        <f t="shared" si="78"/>
        <v>0.2147741714496296</v>
      </c>
      <c r="U166">
        <f t="shared" si="79"/>
        <v>0.28372513241823372</v>
      </c>
      <c r="V166">
        <f t="shared" si="80"/>
        <v>0.36259425403505147</v>
      </c>
      <c r="W166">
        <f t="shared" si="81"/>
        <v>0.48688284345318872</v>
      </c>
      <c r="X166">
        <f t="shared" si="82"/>
        <v>0.56624313346678434</v>
      </c>
      <c r="Y166">
        <f t="shared" si="83"/>
        <v>0.64850965788881609</v>
      </c>
      <c r="Z166">
        <f t="shared" si="84"/>
        <v>0.78456342410216484</v>
      </c>
      <c r="AA166">
        <f t="shared" si="85"/>
        <v>0.87685377539927389</v>
      </c>
      <c r="AB166">
        <f t="shared" si="86"/>
        <v>1</v>
      </c>
      <c r="AC166" t="s">
        <v>184</v>
      </c>
      <c r="AD166" t="s">
        <v>184</v>
      </c>
      <c r="AE166" s="3">
        <f t="shared" si="87"/>
        <v>0</v>
      </c>
      <c r="AF166" s="3">
        <f t="shared" si="88"/>
        <v>0.46278016800011001</v>
      </c>
      <c r="AG166" s="3">
        <f t="shared" si="89"/>
        <v>0.65783186600015009</v>
      </c>
      <c r="AH166" s="3">
        <f t="shared" si="90"/>
        <v>1.0799235829999798</v>
      </c>
      <c r="AI166" s="3">
        <f t="shared" si="91"/>
        <v>1.4266215510001499</v>
      </c>
      <c r="AJ166" s="3">
        <f t="shared" si="92"/>
        <v>1.8231898339999999</v>
      </c>
      <c r="AK166" s="3">
        <f t="shared" si="93"/>
        <v>2.4481354590000102</v>
      </c>
      <c r="AL166" s="3">
        <f t="shared" si="94"/>
        <v>2.84717342600015</v>
      </c>
      <c r="AM166" s="3">
        <f t="shared" si="95"/>
        <v>3.2608244680000102</v>
      </c>
      <c r="AN166" s="3">
        <f t="shared" si="96"/>
        <v>3.9449275410001996</v>
      </c>
      <c r="AO166" s="3">
        <f t="shared" si="97"/>
        <v>4.4089802070000097</v>
      </c>
      <c r="AP166" s="3">
        <f t="shared" si="98"/>
        <v>5.0281818140001597</v>
      </c>
    </row>
    <row r="167" spans="1:42" x14ac:dyDescent="0.25">
      <c r="A167" s="13" t="s">
        <v>23</v>
      </c>
      <c r="B167">
        <v>12</v>
      </c>
      <c r="C167">
        <v>96</v>
      </c>
      <c r="D167">
        <v>1.43806593699991</v>
      </c>
      <c r="E167">
        <v>1.9175202569999701</v>
      </c>
      <c r="F167">
        <v>2.1511252579998601</v>
      </c>
      <c r="G167">
        <v>2.5477754109999702</v>
      </c>
      <c r="H167">
        <v>2.9346746839999001</v>
      </c>
      <c r="I167">
        <v>3.2961312989998501</v>
      </c>
      <c r="J167">
        <v>4.0191618189999101</v>
      </c>
      <c r="K167">
        <v>4.40173015100003</v>
      </c>
      <c r="L167">
        <v>4.8101965579999097</v>
      </c>
      <c r="M167">
        <v>5.5123928609998503</v>
      </c>
      <c r="N167">
        <v>5.9154918179999596</v>
      </c>
      <c r="O167">
        <v>6.4981923909999697</v>
      </c>
      <c r="P167">
        <f t="shared" si="74"/>
        <v>5.0601264540000592</v>
      </c>
      <c r="Q167">
        <f t="shared" si="75"/>
        <v>0</v>
      </c>
      <c r="R167">
        <f t="shared" si="76"/>
        <v>9.4751450256949338E-2</v>
      </c>
      <c r="S167">
        <f t="shared" si="77"/>
        <v>0.14091729277561285</v>
      </c>
      <c r="T167">
        <f t="shared" si="78"/>
        <v>0.21930469210365847</v>
      </c>
      <c r="U167">
        <f t="shared" si="79"/>
        <v>0.29576508820583175</v>
      </c>
      <c r="V167">
        <f t="shared" si="80"/>
        <v>0.36719741668335754</v>
      </c>
      <c r="W167">
        <f t="shared" si="81"/>
        <v>0.5100852529010671</v>
      </c>
      <c r="X167">
        <f t="shared" si="82"/>
        <v>0.58568975319921623</v>
      </c>
      <c r="Y167">
        <f t="shared" si="83"/>
        <v>0.66641232223244362</v>
      </c>
      <c r="Z167">
        <f t="shared" si="84"/>
        <v>0.80518282715625844</v>
      </c>
      <c r="AA167">
        <f t="shared" si="85"/>
        <v>0.88484466182868193</v>
      </c>
      <c r="AB167">
        <f t="shared" si="86"/>
        <v>1</v>
      </c>
      <c r="AC167" t="s">
        <v>184</v>
      </c>
      <c r="AD167" t="s">
        <v>184</v>
      </c>
      <c r="AE167" s="3">
        <f t="shared" si="87"/>
        <v>0</v>
      </c>
      <c r="AF167" s="3">
        <f t="shared" si="88"/>
        <v>0.47945432000006005</v>
      </c>
      <c r="AG167" s="3">
        <f t="shared" si="89"/>
        <v>0.71305932099995006</v>
      </c>
      <c r="AH167" s="3">
        <f t="shared" si="90"/>
        <v>1.1097094740000601</v>
      </c>
      <c r="AI167" s="3">
        <f t="shared" si="91"/>
        <v>1.49660874699999</v>
      </c>
      <c r="AJ167" s="3">
        <f t="shared" si="92"/>
        <v>1.8580653619999401</v>
      </c>
      <c r="AK167" s="3">
        <f t="shared" si="93"/>
        <v>2.5810958820000001</v>
      </c>
      <c r="AL167" s="3">
        <f t="shared" si="94"/>
        <v>2.9636642140001199</v>
      </c>
      <c r="AM167" s="3">
        <f t="shared" si="95"/>
        <v>3.3721306209999997</v>
      </c>
      <c r="AN167" s="3">
        <f t="shared" si="96"/>
        <v>4.0743269239999407</v>
      </c>
      <c r="AO167" s="3">
        <f t="shared" si="97"/>
        <v>4.47742588100005</v>
      </c>
      <c r="AP167" s="3">
        <f t="shared" si="98"/>
        <v>5.0601264540000592</v>
      </c>
    </row>
    <row r="168" spans="1:42" x14ac:dyDescent="0.25">
      <c r="A168" s="13" t="s">
        <v>23</v>
      </c>
      <c r="B168">
        <v>12</v>
      </c>
      <c r="C168">
        <v>97</v>
      </c>
      <c r="D168">
        <v>1.20611234800003</v>
      </c>
      <c r="E168">
        <v>1.7737707490000501</v>
      </c>
      <c r="F168">
        <v>1.9660673959999699</v>
      </c>
      <c r="G168">
        <v>2.3678459889999801</v>
      </c>
      <c r="H168">
        <v>2.7432187479998902</v>
      </c>
      <c r="I168">
        <v>3.1210586459999301</v>
      </c>
      <c r="J168">
        <v>3.7392936439998699</v>
      </c>
      <c r="K168">
        <v>4.1903944260000099</v>
      </c>
      <c r="L168">
        <v>4.6052259369998803</v>
      </c>
      <c r="M168">
        <v>5.2891430189999902</v>
      </c>
      <c r="N168">
        <v>5.6570331230000104</v>
      </c>
      <c r="O168">
        <v>6.2870886099999499</v>
      </c>
      <c r="P168">
        <f t="shared" si="74"/>
        <v>5.0809762619999201</v>
      </c>
      <c r="Q168">
        <f t="shared" si="75"/>
        <v>0</v>
      </c>
      <c r="R168">
        <f t="shared" si="76"/>
        <v>0.11172230920374038</v>
      </c>
      <c r="S168">
        <f t="shared" si="77"/>
        <v>0.14956870664473731</v>
      </c>
      <c r="T168">
        <f t="shared" si="78"/>
        <v>0.22864378440191352</v>
      </c>
      <c r="U168">
        <f t="shared" si="79"/>
        <v>0.30252186208696058</v>
      </c>
      <c r="V168">
        <f t="shared" si="80"/>
        <v>0.37688550374099944</v>
      </c>
      <c r="W168">
        <f t="shared" si="81"/>
        <v>0.49856192301964342</v>
      </c>
      <c r="X168">
        <f t="shared" si="82"/>
        <v>0.58734422758852622</v>
      </c>
      <c r="Y168">
        <f t="shared" si="83"/>
        <v>0.66898828369293095</v>
      </c>
      <c r="Z168">
        <f t="shared" si="84"/>
        <v>0.80359176277529809</v>
      </c>
      <c r="AA168">
        <f t="shared" si="85"/>
        <v>0.87599715989384608</v>
      </c>
      <c r="AB168">
        <f t="shared" si="86"/>
        <v>1</v>
      </c>
      <c r="AC168" t="s">
        <v>184</v>
      </c>
      <c r="AD168" t="s">
        <v>184</v>
      </c>
      <c r="AE168" s="3">
        <f t="shared" si="87"/>
        <v>0</v>
      </c>
      <c r="AF168" s="3">
        <f t="shared" si="88"/>
        <v>0.56765840100002007</v>
      </c>
      <c r="AG168" s="3">
        <f t="shared" si="89"/>
        <v>0.75995504799993996</v>
      </c>
      <c r="AH168" s="3">
        <f t="shared" si="90"/>
        <v>1.1617336409999501</v>
      </c>
      <c r="AI168" s="3">
        <f t="shared" si="91"/>
        <v>1.5371063999998602</v>
      </c>
      <c r="AJ168" s="3">
        <f t="shared" si="92"/>
        <v>1.9149462979999001</v>
      </c>
      <c r="AK168" s="3">
        <f t="shared" si="93"/>
        <v>2.5331812959998397</v>
      </c>
      <c r="AL168" s="3">
        <f t="shared" si="94"/>
        <v>2.9842820779999801</v>
      </c>
      <c r="AM168" s="3">
        <f t="shared" si="95"/>
        <v>3.3991135889998505</v>
      </c>
      <c r="AN168" s="3">
        <f t="shared" si="96"/>
        <v>4.0830306709999604</v>
      </c>
      <c r="AO168" s="3">
        <f t="shared" si="97"/>
        <v>4.4509207749999806</v>
      </c>
      <c r="AP168" s="3">
        <f t="shared" si="98"/>
        <v>5.0809762619999201</v>
      </c>
    </row>
    <row r="169" spans="1:42" x14ac:dyDescent="0.25">
      <c r="A169" s="13" t="s">
        <v>23</v>
      </c>
      <c r="B169">
        <v>12</v>
      </c>
      <c r="C169">
        <v>98</v>
      </c>
      <c r="D169">
        <v>1.35064615300007</v>
      </c>
      <c r="E169">
        <v>1.8565465230001299</v>
      </c>
      <c r="F169">
        <v>2.0600450440001601</v>
      </c>
      <c r="G169">
        <v>2.47030182100002</v>
      </c>
      <c r="H169">
        <v>2.8498212040001301</v>
      </c>
      <c r="I169">
        <v>3.2170783040000899</v>
      </c>
      <c r="J169">
        <v>3.8277311430001602</v>
      </c>
      <c r="K169">
        <v>4.2270501010000299</v>
      </c>
      <c r="L169">
        <v>4.5850642150001004</v>
      </c>
      <c r="M169">
        <v>5.2384561260000702</v>
      </c>
      <c r="N169">
        <v>5.6411769290000304</v>
      </c>
      <c r="O169">
        <v>6.2763784360001802</v>
      </c>
      <c r="P169">
        <f t="shared" si="74"/>
        <v>4.9257322830001105</v>
      </c>
      <c r="Q169">
        <f t="shared" si="75"/>
        <v>0</v>
      </c>
      <c r="R169">
        <f t="shared" si="76"/>
        <v>0.10270561632958496</v>
      </c>
      <c r="S169">
        <f t="shared" si="77"/>
        <v>0.14401897022467028</v>
      </c>
      <c r="T169">
        <f t="shared" si="78"/>
        <v>0.22730745474417108</v>
      </c>
      <c r="U169">
        <f t="shared" si="79"/>
        <v>0.30435577186646434</v>
      </c>
      <c r="V169">
        <f t="shared" si="80"/>
        <v>0.37891465548006481</v>
      </c>
      <c r="W169">
        <f t="shared" si="81"/>
        <v>0.50288664663102134</v>
      </c>
      <c r="X169">
        <f t="shared" si="82"/>
        <v>0.58395458436243552</v>
      </c>
      <c r="Y169">
        <f t="shared" si="83"/>
        <v>0.65663699855609026</v>
      </c>
      <c r="Z169">
        <f t="shared" si="84"/>
        <v>0.78928568375869101</v>
      </c>
      <c r="AA169">
        <f t="shared" si="85"/>
        <v>0.87104424875213315</v>
      </c>
      <c r="AB169">
        <f t="shared" si="86"/>
        <v>1</v>
      </c>
      <c r="AC169" t="s">
        <v>184</v>
      </c>
      <c r="AD169" t="s">
        <v>184</v>
      </c>
      <c r="AE169" s="3">
        <f t="shared" si="87"/>
        <v>0</v>
      </c>
      <c r="AF169" s="3">
        <f t="shared" si="88"/>
        <v>0.50590037000005994</v>
      </c>
      <c r="AG169" s="3">
        <f t="shared" si="89"/>
        <v>0.70939889100009013</v>
      </c>
      <c r="AH169" s="3">
        <f t="shared" si="90"/>
        <v>1.1196556679999501</v>
      </c>
      <c r="AI169" s="3">
        <f t="shared" si="91"/>
        <v>1.4991750510000601</v>
      </c>
      <c r="AJ169" s="3">
        <f t="shared" si="92"/>
        <v>1.8664321510000199</v>
      </c>
      <c r="AK169" s="3">
        <f t="shared" si="93"/>
        <v>2.4770849900000904</v>
      </c>
      <c r="AL169" s="3">
        <f t="shared" si="94"/>
        <v>2.8764039479999601</v>
      </c>
      <c r="AM169" s="3">
        <f t="shared" si="95"/>
        <v>3.2344180620000307</v>
      </c>
      <c r="AN169" s="3">
        <f t="shared" si="96"/>
        <v>3.8878099730000004</v>
      </c>
      <c r="AO169" s="3">
        <f t="shared" si="97"/>
        <v>4.2905307759999607</v>
      </c>
      <c r="AP169" s="3">
        <f t="shared" si="98"/>
        <v>4.9257322830001105</v>
      </c>
    </row>
    <row r="170" spans="1:42" x14ac:dyDescent="0.25">
      <c r="A170" s="13" t="s">
        <v>23</v>
      </c>
      <c r="B170">
        <v>12</v>
      </c>
      <c r="C170">
        <v>99</v>
      </c>
      <c r="D170">
        <v>1.1110189699998001</v>
      </c>
      <c r="E170">
        <v>1.7373959369999701</v>
      </c>
      <c r="F170">
        <v>1.8769661439998799</v>
      </c>
      <c r="G170">
        <v>2.3546629149998299</v>
      </c>
      <c r="H170">
        <v>2.6587294259998</v>
      </c>
      <c r="I170">
        <v>3.0833139069998099</v>
      </c>
      <c r="J170">
        <v>3.8352219249998099</v>
      </c>
      <c r="K170">
        <v>4.1759314060000099</v>
      </c>
      <c r="L170">
        <v>4.5479036439999101</v>
      </c>
      <c r="M170">
        <v>5.1071267759998502</v>
      </c>
      <c r="N170">
        <v>5.5718794259998896</v>
      </c>
      <c r="O170">
        <v>6.1850217699998202</v>
      </c>
      <c r="P170">
        <f t="shared" si="74"/>
        <v>5.0740028000000201</v>
      </c>
      <c r="Q170">
        <f t="shared" si="75"/>
        <v>0</v>
      </c>
      <c r="R170">
        <f t="shared" si="76"/>
        <v>0.12344828958316055</v>
      </c>
      <c r="S170">
        <f t="shared" si="77"/>
        <v>0.15095521311105245</v>
      </c>
      <c r="T170">
        <f t="shared" si="78"/>
        <v>0.24510115465447219</v>
      </c>
      <c r="U170">
        <f t="shared" si="79"/>
        <v>0.30502751318938842</v>
      </c>
      <c r="V170">
        <f t="shared" si="80"/>
        <v>0.38870592207793064</v>
      </c>
      <c r="W170">
        <f t="shared" si="81"/>
        <v>0.53689425535989044</v>
      </c>
      <c r="X170">
        <f t="shared" si="82"/>
        <v>0.60404232256241519</v>
      </c>
      <c r="Y170">
        <f t="shared" si="83"/>
        <v>0.67735174958912048</v>
      </c>
      <c r="Z170">
        <f t="shared" si="84"/>
        <v>0.78756515585683839</v>
      </c>
      <c r="AA170">
        <f t="shared" si="85"/>
        <v>0.87916003042017865</v>
      </c>
      <c r="AB170">
        <f t="shared" si="86"/>
        <v>1</v>
      </c>
      <c r="AC170" t="s">
        <v>184</v>
      </c>
      <c r="AD170" t="s">
        <v>184</v>
      </c>
      <c r="AE170" s="3">
        <f t="shared" si="87"/>
        <v>0</v>
      </c>
      <c r="AF170" s="3">
        <f t="shared" si="88"/>
        <v>0.62637696700016998</v>
      </c>
      <c r="AG170" s="3">
        <f t="shared" si="89"/>
        <v>0.76594717400007983</v>
      </c>
      <c r="AH170" s="3">
        <f t="shared" si="90"/>
        <v>1.2436439450000298</v>
      </c>
      <c r="AI170" s="3">
        <f t="shared" si="91"/>
        <v>1.5477104559999999</v>
      </c>
      <c r="AJ170" s="3">
        <f t="shared" si="92"/>
        <v>1.9722949370000098</v>
      </c>
      <c r="AK170" s="3">
        <f t="shared" si="93"/>
        <v>2.7242029550000098</v>
      </c>
      <c r="AL170" s="3">
        <f t="shared" si="94"/>
        <v>3.0649124360002098</v>
      </c>
      <c r="AM170" s="3">
        <f t="shared" si="95"/>
        <v>3.43688467400011</v>
      </c>
      <c r="AN170" s="3">
        <f t="shared" si="96"/>
        <v>3.9961078060000501</v>
      </c>
      <c r="AO170" s="3">
        <f t="shared" si="97"/>
        <v>4.4608604560000895</v>
      </c>
      <c r="AP170" s="3">
        <f t="shared" si="98"/>
        <v>5.0740028000000201</v>
      </c>
    </row>
    <row r="171" spans="1:42" x14ac:dyDescent="0.25">
      <c r="A171" s="13" t="s">
        <v>23</v>
      </c>
      <c r="B171">
        <v>12</v>
      </c>
      <c r="C171">
        <v>100</v>
      </c>
      <c r="D171">
        <v>0.86678573200015296</v>
      </c>
      <c r="E171">
        <v>1.3743405730001499</v>
      </c>
      <c r="F171">
        <v>1.54811348900011</v>
      </c>
      <c r="G171">
        <v>1.9297861980001001</v>
      </c>
      <c r="H171">
        <v>2.31520484400016</v>
      </c>
      <c r="I171">
        <v>2.7432746870001599</v>
      </c>
      <c r="J171">
        <v>3.3641885490001102</v>
      </c>
      <c r="K171">
        <v>3.7294038540001102</v>
      </c>
      <c r="L171">
        <v>4.0666397400000198</v>
      </c>
      <c r="M171">
        <v>4.61769557000002</v>
      </c>
      <c r="N171">
        <v>5.0276700500000899</v>
      </c>
      <c r="O171">
        <v>5.5749683820001703</v>
      </c>
      <c r="P171">
        <f t="shared" si="74"/>
        <v>4.7081826500000172</v>
      </c>
      <c r="Q171">
        <f t="shared" si="75"/>
        <v>0</v>
      </c>
      <c r="R171">
        <f t="shared" si="76"/>
        <v>0.10780270833375487</v>
      </c>
      <c r="S171">
        <f t="shared" si="77"/>
        <v>0.14471141152519956</v>
      </c>
      <c r="T171">
        <f t="shared" si="78"/>
        <v>0.22577723614863229</v>
      </c>
      <c r="U171">
        <f t="shared" si="79"/>
        <v>0.30763868347376067</v>
      </c>
      <c r="V171">
        <f t="shared" si="80"/>
        <v>0.39855908202711715</v>
      </c>
      <c r="W171">
        <f t="shared" si="81"/>
        <v>0.53043881315860764</v>
      </c>
      <c r="X171">
        <f t="shared" si="82"/>
        <v>0.60800914807329032</v>
      </c>
      <c r="Y171">
        <f t="shared" si="83"/>
        <v>0.6796367613307982</v>
      </c>
      <c r="Z171">
        <f t="shared" si="84"/>
        <v>0.796678913465656</v>
      </c>
      <c r="AA171">
        <f t="shared" si="85"/>
        <v>0.88375592607901943</v>
      </c>
      <c r="AB171">
        <f t="shared" si="86"/>
        <v>1</v>
      </c>
      <c r="AC171" t="s">
        <v>184</v>
      </c>
      <c r="AD171" t="s">
        <v>184</v>
      </c>
      <c r="AE171" s="3">
        <f t="shared" si="87"/>
        <v>0</v>
      </c>
      <c r="AF171" s="3">
        <f t="shared" si="88"/>
        <v>0.50755484099999693</v>
      </c>
      <c r="AG171" s="3">
        <f t="shared" si="89"/>
        <v>0.68132775699995707</v>
      </c>
      <c r="AH171" s="3">
        <f t="shared" si="90"/>
        <v>1.0630004659999472</v>
      </c>
      <c r="AI171" s="3">
        <f t="shared" si="91"/>
        <v>1.4484191120000069</v>
      </c>
      <c r="AJ171" s="3">
        <f t="shared" si="92"/>
        <v>1.8764889550000068</v>
      </c>
      <c r="AK171" s="3">
        <f t="shared" si="93"/>
        <v>2.4974028169999571</v>
      </c>
      <c r="AL171" s="3">
        <f t="shared" si="94"/>
        <v>2.8626181219999571</v>
      </c>
      <c r="AM171" s="3">
        <f t="shared" si="95"/>
        <v>3.1998540079998667</v>
      </c>
      <c r="AN171" s="3">
        <f t="shared" si="96"/>
        <v>3.7509098379998669</v>
      </c>
      <c r="AO171" s="3">
        <f t="shared" si="97"/>
        <v>4.1608843179999369</v>
      </c>
      <c r="AP171" s="3">
        <f t="shared" si="98"/>
        <v>4.7081826500000172</v>
      </c>
    </row>
    <row r="172" spans="1:42" x14ac:dyDescent="0.25">
      <c r="A172" s="13" t="s">
        <v>23</v>
      </c>
      <c r="B172">
        <v>12</v>
      </c>
      <c r="C172">
        <v>101</v>
      </c>
      <c r="D172">
        <v>3.0950699590000501</v>
      </c>
      <c r="E172">
        <v>3.4826790879999399</v>
      </c>
      <c r="F172">
        <v>3.6944106789999198</v>
      </c>
      <c r="G172">
        <v>4.0866400980000801</v>
      </c>
      <c r="H172">
        <v>4.4231680210000297</v>
      </c>
      <c r="I172">
        <v>4.7674001560001198</v>
      </c>
      <c r="J172">
        <v>5.3023301030000303</v>
      </c>
      <c r="K172">
        <v>5.6958392169999499</v>
      </c>
      <c r="L172">
        <v>6.0606178099999397</v>
      </c>
      <c r="M172">
        <v>6.68629026000007</v>
      </c>
      <c r="N172">
        <v>7.06131879999998</v>
      </c>
      <c r="O172">
        <v>7.6237844780000597</v>
      </c>
      <c r="P172">
        <f t="shared" si="74"/>
        <v>4.52871451900001</v>
      </c>
      <c r="Q172">
        <f t="shared" si="75"/>
        <v>0</v>
      </c>
      <c r="R172">
        <f t="shared" si="76"/>
        <v>8.5589216845904897E-2</v>
      </c>
      <c r="S172">
        <f t="shared" si="77"/>
        <v>0.13234234957521915</v>
      </c>
      <c r="T172">
        <f t="shared" si="78"/>
        <v>0.21895178749730057</v>
      </c>
      <c r="U172">
        <f t="shared" si="79"/>
        <v>0.29326159916417921</v>
      </c>
      <c r="V172">
        <f t="shared" si="80"/>
        <v>0.36927260263014738</v>
      </c>
      <c r="W172">
        <f t="shared" si="81"/>
        <v>0.48739220252005805</v>
      </c>
      <c r="X172">
        <f t="shared" si="82"/>
        <v>0.57428421400565077</v>
      </c>
      <c r="Y172">
        <f t="shared" si="83"/>
        <v>0.65483214686155911</v>
      </c>
      <c r="Z172">
        <f t="shared" si="84"/>
        <v>0.79298889032047015</v>
      </c>
      <c r="AA172">
        <f t="shared" si="85"/>
        <v>0.87580014689813601</v>
      </c>
      <c r="AB172">
        <f t="shared" si="86"/>
        <v>1</v>
      </c>
      <c r="AC172" t="s">
        <v>184</v>
      </c>
      <c r="AD172" t="s">
        <v>184</v>
      </c>
      <c r="AE172" s="3">
        <f t="shared" si="87"/>
        <v>0</v>
      </c>
      <c r="AF172" s="3">
        <f t="shared" si="88"/>
        <v>0.38760912899988975</v>
      </c>
      <c r="AG172" s="3">
        <f t="shared" si="89"/>
        <v>0.59934071999986971</v>
      </c>
      <c r="AH172" s="3">
        <f t="shared" si="90"/>
        <v>0.99157013900002999</v>
      </c>
      <c r="AI172" s="3">
        <f t="shared" si="91"/>
        <v>1.3280980619999796</v>
      </c>
      <c r="AJ172" s="3">
        <f t="shared" si="92"/>
        <v>1.6723301970000697</v>
      </c>
      <c r="AK172" s="3">
        <f t="shared" si="93"/>
        <v>2.2072601439999802</v>
      </c>
      <c r="AL172" s="3">
        <f t="shared" si="94"/>
        <v>2.6007692579998998</v>
      </c>
      <c r="AM172" s="3">
        <f t="shared" si="95"/>
        <v>2.9655478509998896</v>
      </c>
      <c r="AN172" s="3">
        <f t="shared" si="96"/>
        <v>3.5912203010000199</v>
      </c>
      <c r="AO172" s="3">
        <f t="shared" si="97"/>
        <v>3.9662488409999299</v>
      </c>
      <c r="AP172" s="3">
        <f t="shared" si="98"/>
        <v>4.52871451900001</v>
      </c>
    </row>
    <row r="173" spans="1:42" x14ac:dyDescent="0.25">
      <c r="A173" s="13" t="s">
        <v>23</v>
      </c>
      <c r="B173">
        <v>12</v>
      </c>
      <c r="C173">
        <v>102</v>
      </c>
      <c r="D173">
        <v>0.88323113999990699</v>
      </c>
      <c r="E173">
        <v>1.38106145799997</v>
      </c>
      <c r="F173">
        <v>1.56866041500006</v>
      </c>
      <c r="G173">
        <v>1.97342015399999</v>
      </c>
      <c r="H173">
        <v>2.31047129900002</v>
      </c>
      <c r="I173">
        <v>2.69136917900004</v>
      </c>
      <c r="J173">
        <v>3.3749790599999798</v>
      </c>
      <c r="K173">
        <v>3.7546708320000999</v>
      </c>
      <c r="L173">
        <v>4.0716001529999604</v>
      </c>
      <c r="M173">
        <v>4.6423067690000099</v>
      </c>
      <c r="N173">
        <v>5.1936883450000497</v>
      </c>
      <c r="O173">
        <v>5.7400308339999802</v>
      </c>
      <c r="P173">
        <f t="shared" si="74"/>
        <v>4.8567996940000731</v>
      </c>
      <c r="Q173">
        <f t="shared" si="75"/>
        <v>0</v>
      </c>
      <c r="R173">
        <f t="shared" si="76"/>
        <v>0.10250171910838034</v>
      </c>
      <c r="S173">
        <f t="shared" si="77"/>
        <v>0.14112776276256755</v>
      </c>
      <c r="T173">
        <f t="shared" si="78"/>
        <v>0.22446653819116028</v>
      </c>
      <c r="U173">
        <f t="shared" si="79"/>
        <v>0.29386432402457885</v>
      </c>
      <c r="V173">
        <f t="shared" si="80"/>
        <v>0.37229001666135125</v>
      </c>
      <c r="W173">
        <f t="shared" si="81"/>
        <v>0.51304317183973935</v>
      </c>
      <c r="X173">
        <f t="shared" si="82"/>
        <v>0.59122053057849444</v>
      </c>
      <c r="Y173">
        <f t="shared" si="83"/>
        <v>0.65647529523172576</v>
      </c>
      <c r="Z173">
        <f t="shared" si="84"/>
        <v>0.77398201816804146</v>
      </c>
      <c r="AA173">
        <f t="shared" si="85"/>
        <v>0.88750977527962216</v>
      </c>
      <c r="AB173">
        <f t="shared" si="86"/>
        <v>1</v>
      </c>
      <c r="AC173" t="s">
        <v>184</v>
      </c>
      <c r="AD173" t="s">
        <v>184</v>
      </c>
      <c r="AE173" s="3">
        <f t="shared" si="87"/>
        <v>0</v>
      </c>
      <c r="AF173" s="3">
        <f t="shared" si="88"/>
        <v>0.49783031800006305</v>
      </c>
      <c r="AG173" s="3">
        <f t="shared" si="89"/>
        <v>0.68542927500015305</v>
      </c>
      <c r="AH173" s="3">
        <f t="shared" si="90"/>
        <v>1.0901890140000829</v>
      </c>
      <c r="AI173" s="3">
        <f t="shared" si="91"/>
        <v>1.4272401590001129</v>
      </c>
      <c r="AJ173" s="3">
        <f t="shared" si="92"/>
        <v>1.8081380390001329</v>
      </c>
      <c r="AK173" s="3">
        <f t="shared" si="93"/>
        <v>2.4917479200000727</v>
      </c>
      <c r="AL173" s="3">
        <f t="shared" si="94"/>
        <v>2.8714396920001928</v>
      </c>
      <c r="AM173" s="3">
        <f t="shared" si="95"/>
        <v>3.1883690130000533</v>
      </c>
      <c r="AN173" s="3">
        <f t="shared" si="96"/>
        <v>3.7590756290001028</v>
      </c>
      <c r="AO173" s="3">
        <f t="shared" si="97"/>
        <v>4.3104572050001426</v>
      </c>
      <c r="AP173" s="3">
        <f t="shared" si="98"/>
        <v>4.8567996940000731</v>
      </c>
    </row>
    <row r="174" spans="1:42" x14ac:dyDescent="0.25">
      <c r="A174" s="13" t="s">
        <v>23</v>
      </c>
      <c r="B174">
        <v>12</v>
      </c>
      <c r="C174">
        <v>103</v>
      </c>
      <c r="D174">
        <v>0.92048691999980203</v>
      </c>
      <c r="E174">
        <v>1.45357322699987</v>
      </c>
      <c r="F174">
        <v>1.6318118199999301</v>
      </c>
      <c r="G174">
        <v>2.03486374699991</v>
      </c>
      <c r="H174">
        <v>2.38628056999982</v>
      </c>
      <c r="I174">
        <v>2.76479858999982</v>
      </c>
      <c r="J174">
        <v>3.4156189629998099</v>
      </c>
      <c r="K174">
        <v>3.8264321899998701</v>
      </c>
      <c r="L174">
        <v>4.20589327899983</v>
      </c>
      <c r="M174">
        <v>4.8906739059998401</v>
      </c>
      <c r="N174">
        <v>5.2658493689998496</v>
      </c>
      <c r="O174">
        <v>5.8501834819999203</v>
      </c>
      <c r="P174">
        <f t="shared" si="74"/>
        <v>4.9296965620001183</v>
      </c>
      <c r="Q174">
        <f t="shared" si="75"/>
        <v>0</v>
      </c>
      <c r="R174">
        <f t="shared" si="76"/>
        <v>0.10813775255647372</v>
      </c>
      <c r="S174">
        <f t="shared" si="77"/>
        <v>0.14429385075813334</v>
      </c>
      <c r="T174">
        <f t="shared" si="78"/>
        <v>0.22605383779401902</v>
      </c>
      <c r="U174">
        <f t="shared" si="79"/>
        <v>0.29733952821739268</v>
      </c>
      <c r="V174">
        <f t="shared" si="80"/>
        <v>0.37412275721322047</v>
      </c>
      <c r="W174">
        <f t="shared" si="81"/>
        <v>0.50614312901799818</v>
      </c>
      <c r="X174">
        <f t="shared" si="82"/>
        <v>0.58947751315976404</v>
      </c>
      <c r="Y174">
        <f t="shared" si="83"/>
        <v>0.66645204581659789</v>
      </c>
      <c r="Z174">
        <f t="shared" si="84"/>
        <v>0.80536133128429721</v>
      </c>
      <c r="AA174">
        <f t="shared" si="85"/>
        <v>0.88146651509865148</v>
      </c>
      <c r="AB174">
        <f t="shared" si="86"/>
        <v>1</v>
      </c>
      <c r="AC174" t="s">
        <v>184</v>
      </c>
      <c r="AD174" t="s">
        <v>184</v>
      </c>
      <c r="AE174" s="3">
        <f t="shared" si="87"/>
        <v>0</v>
      </c>
      <c r="AF174" s="3">
        <f t="shared" si="88"/>
        <v>0.53308630700006798</v>
      </c>
      <c r="AG174" s="3">
        <f t="shared" si="89"/>
        <v>0.71132490000012805</v>
      </c>
      <c r="AH174" s="3">
        <f t="shared" si="90"/>
        <v>1.114376827000108</v>
      </c>
      <c r="AI174" s="3">
        <f t="shared" si="91"/>
        <v>1.4657936500000179</v>
      </c>
      <c r="AJ174" s="3">
        <f t="shared" si="92"/>
        <v>1.8443116700000179</v>
      </c>
      <c r="AK174" s="3">
        <f t="shared" si="93"/>
        <v>2.4951320430000079</v>
      </c>
      <c r="AL174" s="3">
        <f t="shared" si="94"/>
        <v>2.9059452700000681</v>
      </c>
      <c r="AM174" s="3">
        <f t="shared" si="95"/>
        <v>3.285406359000028</v>
      </c>
      <c r="AN174" s="3">
        <f t="shared" si="96"/>
        <v>3.9701869860000381</v>
      </c>
      <c r="AO174" s="3">
        <f t="shared" si="97"/>
        <v>4.3453624490000475</v>
      </c>
      <c r="AP174" s="3">
        <f t="shared" si="98"/>
        <v>4.9296965620001183</v>
      </c>
    </row>
    <row r="175" spans="1:42" x14ac:dyDescent="0.25">
      <c r="A175" s="13" t="s">
        <v>23</v>
      </c>
      <c r="B175">
        <v>12</v>
      </c>
      <c r="C175">
        <v>104</v>
      </c>
      <c r="D175">
        <v>0.82636197599981598</v>
      </c>
      <c r="E175">
        <v>1.3133278139998701</v>
      </c>
      <c r="F175">
        <v>1.50578624899981</v>
      </c>
      <c r="G175">
        <v>1.9213847889998299</v>
      </c>
      <c r="H175">
        <v>2.2705690629998099</v>
      </c>
      <c r="I175">
        <v>2.6616600600000302</v>
      </c>
      <c r="J175">
        <v>3.3703171879999401</v>
      </c>
      <c r="K175">
        <v>3.7423536439998699</v>
      </c>
      <c r="L175">
        <v>4.135076196</v>
      </c>
      <c r="M175">
        <v>4.8384357279999204</v>
      </c>
      <c r="N175">
        <v>5.2678997379998602</v>
      </c>
      <c r="O175">
        <v>5.9096222890000201</v>
      </c>
      <c r="P175">
        <f t="shared" si="74"/>
        <v>5.0832603130002045</v>
      </c>
      <c r="Q175">
        <f t="shared" si="75"/>
        <v>0</v>
      </c>
      <c r="R175">
        <f t="shared" si="76"/>
        <v>9.579793439943679E-2</v>
      </c>
      <c r="S175">
        <f t="shared" si="77"/>
        <v>0.13365915400051373</v>
      </c>
      <c r="T175">
        <f t="shared" si="78"/>
        <v>0.21541741826589983</v>
      </c>
      <c r="U175">
        <f t="shared" si="79"/>
        <v>0.28411039334470056</v>
      </c>
      <c r="V175">
        <f t="shared" si="80"/>
        <v>0.36104743235488523</v>
      </c>
      <c r="W175">
        <f t="shared" si="81"/>
        <v>0.50045739453753246</v>
      </c>
      <c r="X175">
        <f t="shared" si="82"/>
        <v>0.57364594540683644</v>
      </c>
      <c r="Y175">
        <f t="shared" si="83"/>
        <v>0.65090395066691731</v>
      </c>
      <c r="Z175">
        <f t="shared" si="84"/>
        <v>0.78927174784643817</v>
      </c>
      <c r="AA175">
        <f t="shared" si="85"/>
        <v>0.87375768473650961</v>
      </c>
      <c r="AB175">
        <f t="shared" si="86"/>
        <v>1</v>
      </c>
      <c r="AC175" t="s">
        <v>184</v>
      </c>
      <c r="AD175" t="s">
        <v>184</v>
      </c>
      <c r="AE175" s="3">
        <f t="shared" si="87"/>
        <v>0</v>
      </c>
      <c r="AF175" s="3">
        <f t="shared" si="88"/>
        <v>0.48696583800005411</v>
      </c>
      <c r="AG175" s="3">
        <f t="shared" si="89"/>
        <v>0.67942427299999397</v>
      </c>
      <c r="AH175" s="3">
        <f t="shared" si="90"/>
        <v>1.0950228130000139</v>
      </c>
      <c r="AI175" s="3">
        <f t="shared" si="91"/>
        <v>1.4442070869999939</v>
      </c>
      <c r="AJ175" s="3">
        <f t="shared" si="92"/>
        <v>1.8352980840002142</v>
      </c>
      <c r="AK175" s="3">
        <f t="shared" si="93"/>
        <v>2.5439552120001241</v>
      </c>
      <c r="AL175" s="3">
        <f t="shared" si="94"/>
        <v>2.9159916680000539</v>
      </c>
      <c r="AM175" s="3">
        <f t="shared" si="95"/>
        <v>3.308714220000184</v>
      </c>
      <c r="AN175" s="3">
        <f t="shared" si="96"/>
        <v>4.012073752000104</v>
      </c>
      <c r="AO175" s="3">
        <f t="shared" si="97"/>
        <v>4.4415377620000438</v>
      </c>
      <c r="AP175" s="3">
        <f t="shared" si="98"/>
        <v>5.0832603130002045</v>
      </c>
    </row>
    <row r="176" spans="1:42" x14ac:dyDescent="0.25">
      <c r="A176" s="13" t="s">
        <v>23</v>
      </c>
      <c r="B176">
        <v>12</v>
      </c>
      <c r="C176">
        <v>105</v>
      </c>
      <c r="D176">
        <v>5.0946522279998501</v>
      </c>
      <c r="E176">
        <v>5.65561868899999</v>
      </c>
      <c r="F176">
        <v>5.8175317089999199</v>
      </c>
      <c r="G176">
        <v>6.2193467629999697</v>
      </c>
      <c r="H176">
        <v>6.6057834839998497</v>
      </c>
      <c r="I176">
        <v>6.9271584789998997</v>
      </c>
      <c r="J176">
        <v>7.6315688449999399</v>
      </c>
      <c r="K176">
        <v>7.9469800939998496</v>
      </c>
      <c r="L176">
        <v>8.29863410499979</v>
      </c>
      <c r="M176">
        <v>8.9761438769999096</v>
      </c>
      <c r="N176">
        <v>9.3236088949997793</v>
      </c>
      <c r="O176">
        <v>10.010567702999801</v>
      </c>
      <c r="P176">
        <f t="shared" si="74"/>
        <v>4.9159154749999505</v>
      </c>
      <c r="Q176">
        <f t="shared" si="75"/>
        <v>0</v>
      </c>
      <c r="R176">
        <f t="shared" si="76"/>
        <v>0.11411230804373128</v>
      </c>
      <c r="S176">
        <f t="shared" si="77"/>
        <v>0.14704880193247771</v>
      </c>
      <c r="T176">
        <f t="shared" si="78"/>
        <v>0.22878638591729061</v>
      </c>
      <c r="U176">
        <f t="shared" si="79"/>
        <v>0.30739569540707262</v>
      </c>
      <c r="V176">
        <f t="shared" si="80"/>
        <v>0.37277008937995787</v>
      </c>
      <c r="W176">
        <f t="shared" si="81"/>
        <v>0.51606188713000911</v>
      </c>
      <c r="X176">
        <f t="shared" si="82"/>
        <v>0.58022313046381824</v>
      </c>
      <c r="Y176">
        <f t="shared" si="83"/>
        <v>0.65175690942895481</v>
      </c>
      <c r="Z176">
        <f t="shared" si="84"/>
        <v>0.78957656386475983</v>
      </c>
      <c r="AA176">
        <f t="shared" si="85"/>
        <v>0.86025821406133351</v>
      </c>
      <c r="AB176">
        <f t="shared" si="86"/>
        <v>1</v>
      </c>
      <c r="AC176" t="s">
        <v>184</v>
      </c>
      <c r="AD176" t="s">
        <v>184</v>
      </c>
      <c r="AE176" s="3">
        <f t="shared" si="87"/>
        <v>0</v>
      </c>
      <c r="AF176" s="3">
        <f t="shared" si="88"/>
        <v>0.56096646100013992</v>
      </c>
      <c r="AG176" s="3">
        <f t="shared" si="89"/>
        <v>0.72287948100006982</v>
      </c>
      <c r="AH176" s="3">
        <f t="shared" si="90"/>
        <v>1.1246945350001196</v>
      </c>
      <c r="AI176" s="3">
        <f t="shared" si="91"/>
        <v>1.5111312559999996</v>
      </c>
      <c r="AJ176" s="3">
        <f t="shared" si="92"/>
        <v>1.8325062510000496</v>
      </c>
      <c r="AK176" s="3">
        <f t="shared" si="93"/>
        <v>2.5369166170000899</v>
      </c>
      <c r="AL176" s="3">
        <f t="shared" si="94"/>
        <v>2.8523278659999995</v>
      </c>
      <c r="AM176" s="3">
        <f t="shared" si="95"/>
        <v>3.20398187699994</v>
      </c>
      <c r="AN176" s="3">
        <f t="shared" si="96"/>
        <v>3.8814916490000595</v>
      </c>
      <c r="AO176" s="3">
        <f t="shared" si="97"/>
        <v>4.2289566669999292</v>
      </c>
      <c r="AP176" s="3">
        <f t="shared" si="98"/>
        <v>4.9159154749999505</v>
      </c>
    </row>
    <row r="177" spans="1:30" s="17" customFormat="1" x14ac:dyDescent="0.25">
      <c r="A177" s="19">
        <v>11</v>
      </c>
      <c r="D177" s="17">
        <f>AVERAGE(D162:D176)</f>
        <v>4.8848288335999532</v>
      </c>
      <c r="E177" s="17">
        <f t="shared" ref="E177:Q177" si="99">AVERAGE(E162:E176)</f>
        <v>5.4062200896000201</v>
      </c>
      <c r="F177" s="17">
        <f t="shared" si="99"/>
        <v>5.6166937259333363</v>
      </c>
      <c r="G177" s="17">
        <f t="shared" si="99"/>
        <v>6.0319375538666407</v>
      </c>
      <c r="H177" s="17">
        <f t="shared" si="99"/>
        <v>6.4022842284666304</v>
      </c>
      <c r="I177" s="17">
        <f t="shared" si="99"/>
        <v>6.7885061321333158</v>
      </c>
      <c r="J177" s="17">
        <f t="shared" si="99"/>
        <v>7.4587259058666344</v>
      </c>
      <c r="K177" s="17">
        <f t="shared" si="99"/>
        <v>7.8499851090666688</v>
      </c>
      <c r="L177" s="17">
        <f t="shared" si="99"/>
        <v>8.2235351936666401</v>
      </c>
      <c r="M177" s="17">
        <f t="shared" si="99"/>
        <v>8.8830471827999808</v>
      </c>
      <c r="N177" s="17">
        <f t="shared" si="99"/>
        <v>9.2907579345332749</v>
      </c>
      <c r="O177" s="17">
        <f t="shared" si="99"/>
        <v>9.9341508679999908</v>
      </c>
      <c r="P177" s="25">
        <f>AVERAGE(P162:P176)</f>
        <v>5.0493220344000376</v>
      </c>
      <c r="Q177" s="17">
        <f t="shared" si="99"/>
        <v>0</v>
      </c>
      <c r="R177" s="17">
        <f t="shared" ref="R177" si="100">AVERAGE(R162:R176)</f>
        <v>0.10310056587260268</v>
      </c>
      <c r="S177" s="17">
        <f t="shared" ref="S177" si="101">AVERAGE(S162:S176)</f>
        <v>0.14428877687721353</v>
      </c>
      <c r="T177" s="17">
        <f t="shared" ref="T177" si="102">AVERAGE(T162:T176)</f>
        <v>0.22663122894445598</v>
      </c>
      <c r="U177" s="17">
        <f t="shared" ref="U177" si="103">AVERAGE(U162:U176)</f>
        <v>0.30001428559955817</v>
      </c>
      <c r="V177" s="17">
        <f t="shared" ref="V177" si="104">AVERAGE(V162:V176)</f>
        <v>0.37665044286957422</v>
      </c>
      <c r="W177" s="17">
        <f t="shared" ref="W177" si="105">AVERAGE(W162:W176)</f>
        <v>0.50938669613677967</v>
      </c>
      <c r="X177" s="17">
        <f t="shared" ref="X177" si="106">AVERAGE(X162:X176)</f>
        <v>0.58701717547240562</v>
      </c>
      <c r="Y177" s="17">
        <f t="shared" ref="Y177" si="107">AVERAGE(Y162:Y176)</f>
        <v>0.66113723371185296</v>
      </c>
      <c r="Z177" s="17">
        <f t="shared" ref="Z177" si="108">AVERAGE(Z162:Z176)</f>
        <v>0.79175981360035164</v>
      </c>
      <c r="AA177" s="17">
        <f t="shared" ref="AA177:AB177" si="109">AVERAGE(AA162:AA176)</f>
        <v>0.87283320439788181</v>
      </c>
      <c r="AB177" s="17">
        <f t="shared" si="109"/>
        <v>1</v>
      </c>
    </row>
    <row r="178" spans="1:30" x14ac:dyDescent="0.25">
      <c r="A178" s="8" t="s">
        <v>26</v>
      </c>
      <c r="B178">
        <v>10</v>
      </c>
      <c r="C178">
        <v>114</v>
      </c>
      <c r="D178">
        <v>8.2316307779997206</v>
      </c>
      <c r="E178">
        <v>8.46914853699991</v>
      </c>
      <c r="F178">
        <v>8.7624603079998398</v>
      </c>
      <c r="G178">
        <v>8.9429723409998498</v>
      </c>
      <c r="H178">
        <v>9.2152458309997201</v>
      </c>
      <c r="I178">
        <v>9.4927304139996505</v>
      </c>
      <c r="J178">
        <v>9.7731172359999601</v>
      </c>
      <c r="K178">
        <v>9.9521535899998508</v>
      </c>
      <c r="L178">
        <v>10.1162396839999</v>
      </c>
      <c r="M178">
        <v>10.248797704999999</v>
      </c>
      <c r="N178">
        <f>M178-D178</f>
        <v>2.0171669270002788</v>
      </c>
      <c r="O178">
        <f>(D178-D178)/(M178-D178)</f>
        <v>0</v>
      </c>
      <c r="P178">
        <f>(E178-D178)/(M178-D178)</f>
        <v>0.11774819219022251</v>
      </c>
      <c r="Q178">
        <f>(F178-D178)/(M178-D178)</f>
        <v>0.26315597529130308</v>
      </c>
      <c r="R178">
        <f>(G178-D178)/(M178-D178)</f>
        <v>0.35264387566474853</v>
      </c>
      <c r="S178">
        <f>(H178-D178)/(M178-D178)</f>
        <v>0.48762204051338953</v>
      </c>
      <c r="T178">
        <f>(I178-D178)/(M178-D178)</f>
        <v>0.62518357758091259</v>
      </c>
      <c r="U178">
        <f>(J178-D178)/(M178-D178)</f>
        <v>0.76418388451994801</v>
      </c>
      <c r="V178">
        <f>(K178-D178)/(M178-D178)</f>
        <v>0.85294022471343656</v>
      </c>
      <c r="W178">
        <f>(L178-D178)/(M178-D178)</f>
        <v>0.93428505136298989</v>
      </c>
      <c r="X178">
        <f>(M178-D178)/(M178-D178)</f>
        <v>1</v>
      </c>
      <c r="Y178" t="s">
        <v>184</v>
      </c>
      <c r="Z178" t="s">
        <v>184</v>
      </c>
      <c r="AA178" t="s">
        <v>184</v>
      </c>
      <c r="AB178" t="s">
        <v>184</v>
      </c>
      <c r="AC178" t="s">
        <v>184</v>
      </c>
      <c r="AD178" t="s">
        <v>184</v>
      </c>
    </row>
    <row r="179" spans="1:30" x14ac:dyDescent="0.25">
      <c r="A179" s="8" t="s">
        <v>26</v>
      </c>
      <c r="B179">
        <v>10</v>
      </c>
      <c r="C179">
        <v>115</v>
      </c>
      <c r="D179">
        <v>1.9130068310000701</v>
      </c>
      <c r="E179">
        <v>2.1667231360002002</v>
      </c>
      <c r="F179">
        <v>2.4553813120000898</v>
      </c>
      <c r="G179">
        <v>2.6273849580002202</v>
      </c>
      <c r="H179">
        <v>2.8996243340002299</v>
      </c>
      <c r="I179">
        <v>3.1814146450001299</v>
      </c>
      <c r="J179">
        <v>3.4788795919998798</v>
      </c>
      <c r="K179">
        <v>3.6263018859999598</v>
      </c>
      <c r="L179">
        <v>3.80008709399999</v>
      </c>
      <c r="M179">
        <v>3.97568881200004</v>
      </c>
      <c r="N179">
        <f t="shared" ref="N179:N195" si="110">M179-D179</f>
        <v>2.0626819809999697</v>
      </c>
      <c r="O179">
        <f t="shared" ref="O179:O195" si="111">(D179-D179)/(M179-D179)</f>
        <v>0</v>
      </c>
      <c r="P179">
        <f t="shared" ref="P179:P195" si="112">(E179-D179)/(M179-D179)</f>
        <v>0.12300311310090115</v>
      </c>
      <c r="Q179">
        <f t="shared" ref="Q179:Q195" si="113">(F179-D179)/(M179-D179)</f>
        <v>0.26294624474155798</v>
      </c>
      <c r="R179">
        <f t="shared" ref="R179:R195" si="114">(G179-D179)/(M179-D179)</f>
        <v>0.34633459427120511</v>
      </c>
      <c r="S179">
        <f t="shared" ref="S179:S195" si="115">(H179-D179)/(M179-D179)</f>
        <v>0.47831779793890306</v>
      </c>
      <c r="T179">
        <f t="shared" ref="T179:T195" si="116">(I179-D179)/(M179-D179)</f>
        <v>0.61493134941972349</v>
      </c>
      <c r="U179">
        <f t="shared" ref="U179:U195" si="117">(J179-D179)/(M179-D179)</f>
        <v>0.75914405391794271</v>
      </c>
      <c r="V179">
        <f t="shared" ref="V179:V195" si="118">(K179-D179)/(M179-D179)</f>
        <v>0.83061522366588947</v>
      </c>
      <c r="W179">
        <f t="shared" ref="W179:W195" si="119">(L179-D179)/(M179-D179)</f>
        <v>0.91486728462381794</v>
      </c>
      <c r="X179">
        <f t="shared" ref="X179:X195" si="120">(M179-D179)/(M179-D179)</f>
        <v>1</v>
      </c>
      <c r="Y179" t="s">
        <v>184</v>
      </c>
      <c r="Z179" t="s">
        <v>184</v>
      </c>
      <c r="AA179" t="s">
        <v>184</v>
      </c>
      <c r="AB179" t="s">
        <v>184</v>
      </c>
      <c r="AC179" t="s">
        <v>184</v>
      </c>
      <c r="AD179" t="s">
        <v>184</v>
      </c>
    </row>
    <row r="180" spans="1:30" x14ac:dyDescent="0.25">
      <c r="A180" s="8" t="s">
        <v>26</v>
      </c>
      <c r="B180">
        <v>10</v>
      </c>
      <c r="C180">
        <v>116</v>
      </c>
      <c r="D180">
        <v>1.62060742199992</v>
      </c>
      <c r="E180">
        <v>1.91760281100005</v>
      </c>
      <c r="F180">
        <v>2.1708768210000899</v>
      </c>
      <c r="G180">
        <v>2.33767030999979</v>
      </c>
      <c r="H180">
        <v>2.5874725489998101</v>
      </c>
      <c r="I180">
        <v>2.8889446339999201</v>
      </c>
      <c r="J180">
        <v>3.1556613509996998</v>
      </c>
      <c r="K180">
        <v>3.3200927569996499</v>
      </c>
      <c r="L180">
        <v>3.4736729659998602</v>
      </c>
      <c r="M180">
        <v>3.6005819239999202</v>
      </c>
      <c r="N180">
        <f t="shared" si="110"/>
        <v>1.9799745020000001</v>
      </c>
      <c r="O180">
        <f t="shared" si="111"/>
        <v>0</v>
      </c>
      <c r="P180">
        <f t="shared" si="112"/>
        <v>0.14999960287373942</v>
      </c>
      <c r="Q180">
        <f t="shared" si="113"/>
        <v>0.27791741683760829</v>
      </c>
      <c r="R180">
        <f t="shared" si="114"/>
        <v>0.3621576375228846</v>
      </c>
      <c r="S180">
        <f t="shared" si="115"/>
        <v>0.48832200920933372</v>
      </c>
      <c r="T180">
        <f t="shared" si="116"/>
        <v>0.64058259877530477</v>
      </c>
      <c r="U180">
        <f t="shared" si="117"/>
        <v>0.77528974613016488</v>
      </c>
      <c r="V180">
        <f t="shared" si="118"/>
        <v>0.85833698024043026</v>
      </c>
      <c r="W180">
        <f t="shared" si="119"/>
        <v>0.93590374124925979</v>
      </c>
      <c r="X180">
        <f t="shared" si="120"/>
        <v>1</v>
      </c>
      <c r="Y180" t="s">
        <v>184</v>
      </c>
      <c r="Z180" t="s">
        <v>184</v>
      </c>
      <c r="AA180" t="s">
        <v>184</v>
      </c>
      <c r="AB180" t="s">
        <v>184</v>
      </c>
      <c r="AC180" t="s">
        <v>184</v>
      </c>
      <c r="AD180" t="s">
        <v>184</v>
      </c>
    </row>
    <row r="181" spans="1:30" x14ac:dyDescent="0.25">
      <c r="A181" s="8" t="s">
        <v>26</v>
      </c>
      <c r="B181">
        <v>10</v>
      </c>
      <c r="C181">
        <v>117</v>
      </c>
      <c r="D181">
        <v>0.92247869999982801</v>
      </c>
      <c r="E181">
        <v>1.1527526039999401</v>
      </c>
      <c r="F181">
        <v>1.3901861969998199</v>
      </c>
      <c r="G181">
        <v>1.59516979299996</v>
      </c>
      <c r="H181">
        <v>1.8563027579998499</v>
      </c>
      <c r="I181">
        <v>2.10132932299984</v>
      </c>
      <c r="J181">
        <v>2.3542167709997499</v>
      </c>
      <c r="K181">
        <v>2.5186404159999198</v>
      </c>
      <c r="L181">
        <v>2.6639902599999901</v>
      </c>
      <c r="M181">
        <v>2.7852006759999299</v>
      </c>
      <c r="N181">
        <f t="shared" si="110"/>
        <v>1.8627219760001019</v>
      </c>
      <c r="O181">
        <f t="shared" si="111"/>
        <v>0</v>
      </c>
      <c r="P181">
        <f t="shared" si="112"/>
        <v>0.12362226191940276</v>
      </c>
      <c r="Q181">
        <f t="shared" si="113"/>
        <v>0.25108819406550359</v>
      </c>
      <c r="R181">
        <f t="shared" si="114"/>
        <v>0.36113338526484168</v>
      </c>
      <c r="S181">
        <f t="shared" si="115"/>
        <v>0.50132229609770318</v>
      </c>
      <c r="T181">
        <f t="shared" si="116"/>
        <v>0.63286450591590993</v>
      </c>
      <c r="U181">
        <f t="shared" si="117"/>
        <v>0.7686268210967</v>
      </c>
      <c r="V181">
        <f t="shared" si="118"/>
        <v>0.85689745252675564</v>
      </c>
      <c r="W181">
        <f t="shared" si="119"/>
        <v>0.93492833736775904</v>
      </c>
      <c r="X181">
        <f t="shared" si="120"/>
        <v>1</v>
      </c>
      <c r="Y181" t="s">
        <v>184</v>
      </c>
      <c r="Z181" t="s">
        <v>184</v>
      </c>
      <c r="AA181" t="s">
        <v>184</v>
      </c>
      <c r="AB181" t="s">
        <v>184</v>
      </c>
      <c r="AC181" t="s">
        <v>184</v>
      </c>
      <c r="AD181" t="s">
        <v>184</v>
      </c>
    </row>
    <row r="182" spans="1:30" x14ac:dyDescent="0.25">
      <c r="A182" s="8" t="s">
        <v>26</v>
      </c>
      <c r="B182">
        <v>10</v>
      </c>
      <c r="C182">
        <v>118</v>
      </c>
      <c r="D182">
        <v>0.79975205999971799</v>
      </c>
      <c r="E182">
        <v>1.0455618239998301</v>
      </c>
      <c r="F182">
        <v>1.2945123429999501</v>
      </c>
      <c r="G182">
        <v>1.44475062399988</v>
      </c>
      <c r="H182">
        <v>1.69913848799978</v>
      </c>
      <c r="I182">
        <v>1.9566661979997599</v>
      </c>
      <c r="J182">
        <v>2.2457245279997502</v>
      </c>
      <c r="K182">
        <v>2.4076359880000302</v>
      </c>
      <c r="L182">
        <v>2.5293284340000302</v>
      </c>
      <c r="M182">
        <v>2.7053079669999498</v>
      </c>
      <c r="N182">
        <f t="shared" si="110"/>
        <v>1.9055559070002319</v>
      </c>
      <c r="O182">
        <f t="shared" si="111"/>
        <v>0</v>
      </c>
      <c r="P182">
        <f t="shared" si="112"/>
        <v>0.12899635381838326</v>
      </c>
      <c r="Q182">
        <f t="shared" si="113"/>
        <v>0.25964091695378</v>
      </c>
      <c r="R182">
        <f t="shared" si="114"/>
        <v>0.33848314900166476</v>
      </c>
      <c r="S182">
        <f t="shared" si="115"/>
        <v>0.471981128811852</v>
      </c>
      <c r="T182">
        <f t="shared" si="116"/>
        <v>0.60712684091293956</v>
      </c>
      <c r="U182">
        <f t="shared" si="117"/>
        <v>0.75881923101186466</v>
      </c>
      <c r="V182">
        <f t="shared" si="118"/>
        <v>0.84378732846074223</v>
      </c>
      <c r="W182">
        <f t="shared" si="119"/>
        <v>0.9076492416971641</v>
      </c>
      <c r="X182">
        <f t="shared" si="120"/>
        <v>1</v>
      </c>
      <c r="Y182" t="s">
        <v>184</v>
      </c>
      <c r="Z182" t="s">
        <v>184</v>
      </c>
      <c r="AA182" t="s">
        <v>184</v>
      </c>
      <c r="AB182" t="s">
        <v>184</v>
      </c>
      <c r="AC182" t="s">
        <v>184</v>
      </c>
      <c r="AD182" t="s">
        <v>184</v>
      </c>
    </row>
    <row r="183" spans="1:30" x14ac:dyDescent="0.25">
      <c r="A183" s="8" t="s">
        <v>26</v>
      </c>
      <c r="B183">
        <v>10</v>
      </c>
      <c r="C183">
        <v>119</v>
      </c>
      <c r="D183">
        <v>0.58043281099980903</v>
      </c>
      <c r="E183">
        <v>0.85765104099982603</v>
      </c>
      <c r="F183">
        <v>1.1360262489997599</v>
      </c>
      <c r="G183">
        <v>1.30149505300005</v>
      </c>
      <c r="H183">
        <v>1.54306640699996</v>
      </c>
      <c r="I183">
        <v>1.7932977599998501</v>
      </c>
      <c r="J183">
        <v>2.08745880199967</v>
      </c>
      <c r="K183">
        <v>2.22510604099989</v>
      </c>
      <c r="L183">
        <v>2.3845640619997499</v>
      </c>
      <c r="M183">
        <v>2.5356592190000802</v>
      </c>
      <c r="N183">
        <f t="shared" si="110"/>
        <v>1.955226408000271</v>
      </c>
      <c r="O183">
        <f t="shared" si="111"/>
        <v>0</v>
      </c>
      <c r="P183">
        <f t="shared" si="112"/>
        <v>0.1417831862671827</v>
      </c>
      <c r="Q183">
        <f t="shared" si="113"/>
        <v>0.284158108609115</v>
      </c>
      <c r="R183">
        <f t="shared" si="114"/>
        <v>0.36878708217618394</v>
      </c>
      <c r="S183">
        <f t="shared" si="115"/>
        <v>0.49233868367433464</v>
      </c>
      <c r="T183">
        <f t="shared" si="116"/>
        <v>0.62031943924106037</v>
      </c>
      <c r="U183">
        <f t="shared" si="117"/>
        <v>0.77076802197101457</v>
      </c>
      <c r="V183">
        <f t="shared" si="118"/>
        <v>0.84116766389330233</v>
      </c>
      <c r="W183">
        <f t="shared" si="119"/>
        <v>0.92272242417446459</v>
      </c>
      <c r="X183">
        <f t="shared" si="120"/>
        <v>1</v>
      </c>
      <c r="Y183" t="s">
        <v>184</v>
      </c>
      <c r="Z183" t="s">
        <v>184</v>
      </c>
      <c r="AA183" t="s">
        <v>184</v>
      </c>
      <c r="AB183" t="s">
        <v>184</v>
      </c>
      <c r="AC183" t="s">
        <v>184</v>
      </c>
      <c r="AD183" t="s">
        <v>184</v>
      </c>
    </row>
    <row r="184" spans="1:30" x14ac:dyDescent="0.25">
      <c r="A184" s="8" t="s">
        <v>26</v>
      </c>
      <c r="B184">
        <v>10</v>
      </c>
      <c r="C184">
        <v>120</v>
      </c>
      <c r="D184">
        <v>0.98364010199975305</v>
      </c>
      <c r="E184">
        <v>1.2485138030001499</v>
      </c>
      <c r="F184">
        <v>1.50955994700007</v>
      </c>
      <c r="G184">
        <v>1.6692826019998299</v>
      </c>
      <c r="H184">
        <v>1.9426269249997801</v>
      </c>
      <c r="I184">
        <v>2.2166549979997399</v>
      </c>
      <c r="J184">
        <v>2.48890989399978</v>
      </c>
      <c r="K184">
        <v>2.64264254999989</v>
      </c>
      <c r="L184">
        <v>2.80554187200004</v>
      </c>
      <c r="M184">
        <v>2.93257103899986</v>
      </c>
      <c r="N184">
        <f t="shared" si="110"/>
        <v>1.9489309370001071</v>
      </c>
      <c r="O184">
        <f t="shared" si="111"/>
        <v>0</v>
      </c>
      <c r="P184">
        <f t="shared" si="112"/>
        <v>0.13590717658169243</v>
      </c>
      <c r="Q184">
        <f t="shared" si="113"/>
        <v>0.26985042672155402</v>
      </c>
      <c r="R184">
        <f t="shared" si="114"/>
        <v>0.35180441080967828</v>
      </c>
      <c r="S184">
        <f t="shared" si="115"/>
        <v>0.49205787890880731</v>
      </c>
      <c r="T184">
        <f t="shared" si="116"/>
        <v>0.63266218037356714</v>
      </c>
      <c r="U184">
        <f t="shared" si="117"/>
        <v>0.7723566615023385</v>
      </c>
      <c r="V184">
        <f t="shared" si="118"/>
        <v>0.85123716623522705</v>
      </c>
      <c r="W184">
        <f t="shared" si="119"/>
        <v>0.93482110392513462</v>
      </c>
      <c r="X184">
        <f t="shared" si="120"/>
        <v>1</v>
      </c>
      <c r="Y184" t="s">
        <v>184</v>
      </c>
      <c r="Z184" t="s">
        <v>184</v>
      </c>
      <c r="AA184" t="s">
        <v>184</v>
      </c>
      <c r="AB184" t="s">
        <v>184</v>
      </c>
      <c r="AC184" t="s">
        <v>184</v>
      </c>
      <c r="AD184" t="s">
        <v>184</v>
      </c>
    </row>
    <row r="185" spans="1:30" x14ac:dyDescent="0.25">
      <c r="A185" s="8" t="s">
        <v>26</v>
      </c>
      <c r="B185">
        <v>10</v>
      </c>
      <c r="C185">
        <v>121</v>
      </c>
      <c r="D185">
        <v>0.91132454400030805</v>
      </c>
      <c r="E185">
        <v>1.1683094340000899</v>
      </c>
      <c r="F185">
        <v>1.4292128650003999</v>
      </c>
      <c r="G185">
        <v>1.5824553110001001</v>
      </c>
      <c r="H185">
        <v>1.8625248950002</v>
      </c>
      <c r="I185">
        <v>2.1399459410003998</v>
      </c>
      <c r="J185">
        <v>2.4221989060001698</v>
      </c>
      <c r="K185">
        <v>2.5950185400001802</v>
      </c>
      <c r="L185">
        <v>2.7489001030003202</v>
      </c>
      <c r="M185">
        <v>2.8969687480002899</v>
      </c>
      <c r="N185">
        <f t="shared" si="110"/>
        <v>1.985644203999982</v>
      </c>
      <c r="O185">
        <f t="shared" si="111"/>
        <v>0</v>
      </c>
      <c r="P185">
        <f t="shared" si="112"/>
        <v>0.12942141874264207</v>
      </c>
      <c r="Q185">
        <f t="shared" si="113"/>
        <v>0.26081627310513711</v>
      </c>
      <c r="R185">
        <f t="shared" si="114"/>
        <v>0.33799145166482109</v>
      </c>
      <c r="S185">
        <f t="shared" si="115"/>
        <v>0.4790386661838742</v>
      </c>
      <c r="T185">
        <f t="shared" si="116"/>
        <v>0.61875203751260921</v>
      </c>
      <c r="U185">
        <f t="shared" si="117"/>
        <v>0.76089883522751978</v>
      </c>
      <c r="V185">
        <f t="shared" si="118"/>
        <v>0.84793337729294804</v>
      </c>
      <c r="W185">
        <f t="shared" si="119"/>
        <v>0.92543042469456871</v>
      </c>
      <c r="X185">
        <f t="shared" si="120"/>
        <v>1</v>
      </c>
      <c r="Y185" t="s">
        <v>184</v>
      </c>
      <c r="Z185" t="s">
        <v>184</v>
      </c>
      <c r="AA185" t="s">
        <v>184</v>
      </c>
      <c r="AB185" t="s">
        <v>184</v>
      </c>
      <c r="AC185" t="s">
        <v>184</v>
      </c>
      <c r="AD185" t="s">
        <v>184</v>
      </c>
    </row>
    <row r="186" spans="1:30" x14ac:dyDescent="0.25">
      <c r="A186" s="8" t="s">
        <v>26</v>
      </c>
      <c r="B186">
        <v>10</v>
      </c>
      <c r="C186">
        <v>122</v>
      </c>
      <c r="D186">
        <v>0.53520323400016401</v>
      </c>
      <c r="E186">
        <v>0.80568234300017105</v>
      </c>
      <c r="F186">
        <v>1.0778478649999601</v>
      </c>
      <c r="G186">
        <v>1.2485475010003</v>
      </c>
      <c r="H186">
        <v>1.5317947369999201</v>
      </c>
      <c r="I186">
        <v>1.8073036969999501</v>
      </c>
      <c r="J186">
        <v>2.10145072800014</v>
      </c>
      <c r="K186">
        <v>2.2398462490000299</v>
      </c>
      <c r="L186">
        <v>2.4110207809999298</v>
      </c>
      <c r="M186">
        <v>2.5451431760002299</v>
      </c>
      <c r="N186">
        <f t="shared" si="110"/>
        <v>2.0099399420000656</v>
      </c>
      <c r="O186">
        <f t="shared" si="111"/>
        <v>0</v>
      </c>
      <c r="P186">
        <f t="shared" si="112"/>
        <v>0.13457074181572645</v>
      </c>
      <c r="Q186">
        <f t="shared" si="113"/>
        <v>0.26998052014420754</v>
      </c>
      <c r="R186">
        <f t="shared" si="114"/>
        <v>0.35490824979093466</v>
      </c>
      <c r="S186">
        <f t="shared" si="115"/>
        <v>0.49583148340644473</v>
      </c>
      <c r="T186">
        <f t="shared" si="116"/>
        <v>0.63290471342836996</v>
      </c>
      <c r="U186">
        <f t="shared" si="117"/>
        <v>0.77925089266170955</v>
      </c>
      <c r="V186">
        <f t="shared" si="118"/>
        <v>0.8481064430729196</v>
      </c>
      <c r="W186">
        <f t="shared" si="119"/>
        <v>0.93327044644585933</v>
      </c>
      <c r="X186">
        <f t="shared" si="120"/>
        <v>1</v>
      </c>
      <c r="Y186" t="s">
        <v>184</v>
      </c>
      <c r="Z186" t="s">
        <v>184</v>
      </c>
      <c r="AA186" t="s">
        <v>184</v>
      </c>
      <c r="AB186" t="s">
        <v>184</v>
      </c>
      <c r="AC186" t="s">
        <v>184</v>
      </c>
      <c r="AD186" t="s">
        <v>184</v>
      </c>
    </row>
    <row r="187" spans="1:30" x14ac:dyDescent="0.25">
      <c r="A187" s="8" t="s">
        <v>26</v>
      </c>
      <c r="B187">
        <v>10</v>
      </c>
      <c r="C187">
        <v>123</v>
      </c>
      <c r="D187">
        <v>0.60334234299989398</v>
      </c>
      <c r="E187">
        <v>0.87345942599995396</v>
      </c>
      <c r="F187">
        <v>1.1421262499998099</v>
      </c>
      <c r="G187">
        <v>1.29665812299981</v>
      </c>
      <c r="H187">
        <v>1.5756106230000999</v>
      </c>
      <c r="I187">
        <v>1.8577355200000001</v>
      </c>
      <c r="J187">
        <v>2.0722985400002401</v>
      </c>
      <c r="K187">
        <v>2.2497168220002002</v>
      </c>
      <c r="L187">
        <v>2.4145133850001899</v>
      </c>
      <c r="M187">
        <v>2.56030859200018</v>
      </c>
      <c r="N187">
        <f t="shared" si="110"/>
        <v>1.9569662490002862</v>
      </c>
      <c r="O187">
        <f t="shared" si="111"/>
        <v>0</v>
      </c>
      <c r="P187">
        <f t="shared" si="112"/>
        <v>0.13802848318822514</v>
      </c>
      <c r="Q187">
        <f t="shared" si="113"/>
        <v>0.27531589125522887</v>
      </c>
      <c r="R187">
        <f t="shared" si="114"/>
        <v>0.35428090819353453</v>
      </c>
      <c r="S187">
        <f t="shared" si="115"/>
        <v>0.49682424543442588</v>
      </c>
      <c r="T187">
        <f t="shared" si="116"/>
        <v>0.64098866173134628</v>
      </c>
      <c r="U187">
        <f t="shared" si="117"/>
        <v>0.7506292956001468</v>
      </c>
      <c r="V187">
        <f t="shared" si="118"/>
        <v>0.84128915347485156</v>
      </c>
      <c r="W187">
        <f t="shared" si="119"/>
        <v>0.92549937584540898</v>
      </c>
      <c r="X187">
        <f t="shared" si="120"/>
        <v>1</v>
      </c>
      <c r="Y187" t="s">
        <v>184</v>
      </c>
      <c r="Z187" t="s">
        <v>184</v>
      </c>
      <c r="AA187" t="s">
        <v>184</v>
      </c>
      <c r="AB187" t="s">
        <v>184</v>
      </c>
      <c r="AC187" t="s">
        <v>184</v>
      </c>
      <c r="AD187" t="s">
        <v>184</v>
      </c>
    </row>
    <row r="188" spans="1:30" x14ac:dyDescent="0.25">
      <c r="A188" s="8" t="s">
        <v>26</v>
      </c>
      <c r="B188">
        <v>10</v>
      </c>
      <c r="C188">
        <v>124</v>
      </c>
      <c r="D188">
        <v>0.60280192900017904</v>
      </c>
      <c r="E188">
        <v>0.896909169000082</v>
      </c>
      <c r="F188">
        <v>1.1350491660000399</v>
      </c>
      <c r="G188">
        <v>1.2889424479999401</v>
      </c>
      <c r="H188">
        <v>1.56382937499984</v>
      </c>
      <c r="I188">
        <v>1.8040550499999799</v>
      </c>
      <c r="J188">
        <v>2.0747953129998602</v>
      </c>
      <c r="K188">
        <v>2.2277266149999302</v>
      </c>
      <c r="L188">
        <v>2.39335051999978</v>
      </c>
      <c r="M188">
        <v>2.5193118219999602</v>
      </c>
      <c r="N188">
        <f t="shared" si="110"/>
        <v>1.9165098929997813</v>
      </c>
      <c r="O188">
        <f t="shared" si="111"/>
        <v>0</v>
      </c>
      <c r="P188">
        <f t="shared" si="112"/>
        <v>0.15345980789045502</v>
      </c>
      <c r="Q188">
        <f t="shared" si="113"/>
        <v>0.27771692645257928</v>
      </c>
      <c r="R188">
        <f t="shared" si="114"/>
        <v>0.35801564161288646</v>
      </c>
      <c r="S188">
        <f t="shared" si="115"/>
        <v>0.50144663980598125</v>
      </c>
      <c r="T188">
        <f t="shared" si="116"/>
        <v>0.62679202720919003</v>
      </c>
      <c r="U188">
        <f t="shared" si="117"/>
        <v>0.76805937155673698</v>
      </c>
      <c r="V188">
        <f t="shared" si="118"/>
        <v>0.84785614305197676</v>
      </c>
      <c r="W188">
        <f t="shared" si="119"/>
        <v>0.93427568390840832</v>
      </c>
      <c r="X188">
        <f t="shared" si="120"/>
        <v>1</v>
      </c>
      <c r="Y188" t="s">
        <v>184</v>
      </c>
      <c r="Z188" t="s">
        <v>184</v>
      </c>
      <c r="AA188" t="s">
        <v>184</v>
      </c>
      <c r="AB188" t="s">
        <v>184</v>
      </c>
      <c r="AC188" t="s">
        <v>184</v>
      </c>
      <c r="AD188" t="s">
        <v>184</v>
      </c>
    </row>
    <row r="189" spans="1:30" x14ac:dyDescent="0.25">
      <c r="A189" s="8" t="s">
        <v>26</v>
      </c>
      <c r="B189">
        <v>10</v>
      </c>
      <c r="C189">
        <v>125</v>
      </c>
      <c r="D189">
        <v>2.5708313539998899</v>
      </c>
      <c r="E189">
        <v>2.8180448960001701</v>
      </c>
      <c r="F189">
        <v>3.0599074470001102</v>
      </c>
      <c r="G189">
        <v>3.2352004180002001</v>
      </c>
      <c r="H189">
        <v>3.5051983349999301</v>
      </c>
      <c r="I189">
        <v>3.7853285420001099</v>
      </c>
      <c r="J189">
        <v>4.0702004680001602</v>
      </c>
      <c r="K189">
        <v>4.2319704690003102</v>
      </c>
      <c r="L189">
        <v>4.3901390629998698</v>
      </c>
      <c r="M189">
        <v>4.5443253650000699</v>
      </c>
      <c r="N189">
        <f t="shared" si="110"/>
        <v>1.97349401100018</v>
      </c>
      <c r="O189">
        <f t="shared" si="111"/>
        <v>0</v>
      </c>
      <c r="P189">
        <f t="shared" si="112"/>
        <v>0.12526693297386327</v>
      </c>
      <c r="Q189">
        <f t="shared" si="113"/>
        <v>0.24782243587977915</v>
      </c>
      <c r="R189">
        <f t="shared" si="114"/>
        <v>0.33664610092411856</v>
      </c>
      <c r="S189">
        <f t="shared" si="115"/>
        <v>0.47345822981570473</v>
      </c>
      <c r="T189">
        <f t="shared" si="116"/>
        <v>0.61540454707775105</v>
      </c>
      <c r="U189">
        <f t="shared" si="117"/>
        <v>0.75975356684278961</v>
      </c>
      <c r="V189">
        <f t="shared" si="118"/>
        <v>0.84172493341317201</v>
      </c>
      <c r="W189">
        <f t="shared" si="119"/>
        <v>0.92187141124281524</v>
      </c>
      <c r="X189">
        <f t="shared" si="120"/>
        <v>1</v>
      </c>
      <c r="Y189" t="s">
        <v>184</v>
      </c>
      <c r="Z189" t="s">
        <v>184</v>
      </c>
      <c r="AA189" t="s">
        <v>184</v>
      </c>
      <c r="AB189" t="s">
        <v>184</v>
      </c>
      <c r="AC189" t="s">
        <v>184</v>
      </c>
      <c r="AD189" t="s">
        <v>184</v>
      </c>
    </row>
    <row r="190" spans="1:30" x14ac:dyDescent="0.25">
      <c r="A190" s="8" t="s">
        <v>26</v>
      </c>
      <c r="B190">
        <v>10</v>
      </c>
      <c r="C190">
        <v>126</v>
      </c>
      <c r="D190">
        <v>4.19138361800014</v>
      </c>
      <c r="E190">
        <v>4.3975154250001598</v>
      </c>
      <c r="F190">
        <v>4.6451630790002101</v>
      </c>
      <c r="G190">
        <v>4.8001078699999198</v>
      </c>
      <c r="H190">
        <v>5.0525206309998696</v>
      </c>
      <c r="I190">
        <v>5.3152344850000102</v>
      </c>
      <c r="J190">
        <v>5.5672555780001796</v>
      </c>
      <c r="K190">
        <v>5.7280451619999404</v>
      </c>
      <c r="L190">
        <v>5.8768896400001696</v>
      </c>
      <c r="M190">
        <v>6.0388229740001398</v>
      </c>
      <c r="N190">
        <f t="shared" si="110"/>
        <v>1.8474393559999998</v>
      </c>
      <c r="O190">
        <f t="shared" si="111"/>
        <v>0</v>
      </c>
      <c r="P190">
        <f t="shared" si="112"/>
        <v>0.11157703571192071</v>
      </c>
      <c r="Q190">
        <f t="shared" si="113"/>
        <v>0.24562617415630617</v>
      </c>
      <c r="R190">
        <f t="shared" si="114"/>
        <v>0.32949620241812139</v>
      </c>
      <c r="S190">
        <f t="shared" si="115"/>
        <v>0.4661246444723513</v>
      </c>
      <c r="T190">
        <f t="shared" si="116"/>
        <v>0.6083289626530346</v>
      </c>
      <c r="U190">
        <f t="shared" si="117"/>
        <v>0.744745398830856</v>
      </c>
      <c r="V190">
        <f t="shared" si="118"/>
        <v>0.83177915367512645</v>
      </c>
      <c r="W190">
        <f t="shared" si="119"/>
        <v>0.91234714499609793</v>
      </c>
      <c r="X190">
        <f t="shared" si="120"/>
        <v>1</v>
      </c>
      <c r="Y190" t="s">
        <v>184</v>
      </c>
      <c r="Z190" t="s">
        <v>184</v>
      </c>
      <c r="AA190" t="s">
        <v>184</v>
      </c>
      <c r="AB190" t="s">
        <v>184</v>
      </c>
      <c r="AC190" t="s">
        <v>184</v>
      </c>
      <c r="AD190" t="s">
        <v>184</v>
      </c>
    </row>
    <row r="191" spans="1:30" x14ac:dyDescent="0.25">
      <c r="A191" s="8" t="s">
        <v>26</v>
      </c>
      <c r="B191">
        <v>10</v>
      </c>
      <c r="C191">
        <v>127</v>
      </c>
      <c r="D191">
        <v>0.858324314999663</v>
      </c>
      <c r="E191">
        <v>1.0978655720000401</v>
      </c>
      <c r="F191">
        <v>1.32241302199963</v>
      </c>
      <c r="G191">
        <v>1.47391807299982</v>
      </c>
      <c r="H191">
        <v>1.7040956259997899</v>
      </c>
      <c r="I191">
        <v>1.99458520899997</v>
      </c>
      <c r="J191">
        <v>2.2395604159996698</v>
      </c>
      <c r="K191">
        <v>2.4118904719998602</v>
      </c>
      <c r="L191">
        <v>2.5543839589999999</v>
      </c>
      <c r="M191">
        <v>2.7220253639998102</v>
      </c>
      <c r="N191">
        <f t="shared" si="110"/>
        <v>1.8637010490001473</v>
      </c>
      <c r="O191">
        <f t="shared" si="111"/>
        <v>0</v>
      </c>
      <c r="P191">
        <f t="shared" si="112"/>
        <v>0.1285298718530464</v>
      </c>
      <c r="Q191">
        <f t="shared" si="113"/>
        <v>0.24901456553289211</v>
      </c>
      <c r="R191">
        <f t="shared" si="114"/>
        <v>0.33030713715078686</v>
      </c>
      <c r="S191">
        <f t="shared" si="115"/>
        <v>0.45381275685490052</v>
      </c>
      <c r="T191">
        <f t="shared" si="116"/>
        <v>0.60967980600209304</v>
      </c>
      <c r="U191">
        <f t="shared" si="117"/>
        <v>0.74112535470268859</v>
      </c>
      <c r="V191">
        <f t="shared" si="118"/>
        <v>0.83359193140641652</v>
      </c>
      <c r="W191">
        <f t="shared" si="119"/>
        <v>0.9100491974881123</v>
      </c>
      <c r="X191">
        <f t="shared" si="120"/>
        <v>1</v>
      </c>
      <c r="Y191" t="s">
        <v>184</v>
      </c>
      <c r="Z191" t="s">
        <v>184</v>
      </c>
      <c r="AA191" t="s">
        <v>184</v>
      </c>
      <c r="AB191" t="s">
        <v>184</v>
      </c>
      <c r="AC191" t="s">
        <v>184</v>
      </c>
      <c r="AD191" t="s">
        <v>184</v>
      </c>
    </row>
    <row r="192" spans="1:30" x14ac:dyDescent="0.25">
      <c r="A192" s="8" t="s">
        <v>26</v>
      </c>
      <c r="B192">
        <v>10</v>
      </c>
      <c r="C192">
        <v>128</v>
      </c>
      <c r="D192">
        <v>0.70965879699997403</v>
      </c>
      <c r="E192">
        <v>0.94026692500028697</v>
      </c>
      <c r="F192">
        <v>1.19056786300006</v>
      </c>
      <c r="G192">
        <v>1.3357479150004099</v>
      </c>
      <c r="H192">
        <v>1.59656692500038</v>
      </c>
      <c r="I192">
        <v>1.9008780710000699</v>
      </c>
      <c r="J192">
        <v>2.17554583200035</v>
      </c>
      <c r="K192">
        <v>2.3085357800000499</v>
      </c>
      <c r="L192">
        <v>2.4692550500003501</v>
      </c>
      <c r="M192">
        <v>2.6154316130000499</v>
      </c>
      <c r="N192">
        <f t="shared" si="110"/>
        <v>1.9057728160000758</v>
      </c>
      <c r="O192">
        <f t="shared" si="111"/>
        <v>0</v>
      </c>
      <c r="P192">
        <f t="shared" si="112"/>
        <v>0.12100504638549937</v>
      </c>
      <c r="Q192">
        <f t="shared" si="113"/>
        <v>0.25234333387619634</v>
      </c>
      <c r="R192">
        <f t="shared" si="114"/>
        <v>0.3285224307661711</v>
      </c>
      <c r="S192">
        <f t="shared" si="115"/>
        <v>0.46537977693578914</v>
      </c>
      <c r="T192">
        <f t="shared" si="116"/>
        <v>0.62505838261471369</v>
      </c>
      <c r="U192">
        <f t="shared" si="117"/>
        <v>0.76918246639546861</v>
      </c>
      <c r="V192">
        <f t="shared" si="118"/>
        <v>0.83896515344146461</v>
      </c>
      <c r="W192">
        <f t="shared" si="119"/>
        <v>0.92329801234834386</v>
      </c>
      <c r="X192">
        <f t="shared" si="120"/>
        <v>1</v>
      </c>
      <c r="Y192" t="s">
        <v>184</v>
      </c>
      <c r="Z192" t="s">
        <v>184</v>
      </c>
      <c r="AA192" t="s">
        <v>184</v>
      </c>
      <c r="AB192" t="s">
        <v>184</v>
      </c>
      <c r="AC192" t="s">
        <v>184</v>
      </c>
      <c r="AD192" t="s">
        <v>184</v>
      </c>
    </row>
    <row r="193" spans="1:30" x14ac:dyDescent="0.25">
      <c r="A193" s="8" t="s">
        <v>26</v>
      </c>
      <c r="B193">
        <v>10</v>
      </c>
      <c r="C193">
        <v>129</v>
      </c>
      <c r="D193">
        <v>0.81257495599993401</v>
      </c>
      <c r="E193">
        <v>1.0598034409999799</v>
      </c>
      <c r="F193">
        <v>1.3258346339998699</v>
      </c>
      <c r="G193">
        <v>1.47272088499994</v>
      </c>
      <c r="H193">
        <v>1.7657186470000801</v>
      </c>
      <c r="I193">
        <v>2.04721734300028</v>
      </c>
      <c r="J193">
        <v>2.3084111940001999</v>
      </c>
      <c r="K193">
        <v>2.4809251589999799</v>
      </c>
      <c r="L193">
        <v>2.6286830180001699</v>
      </c>
      <c r="M193">
        <v>2.8165211959999299</v>
      </c>
      <c r="N193">
        <f t="shared" si="110"/>
        <v>2.0039462399999959</v>
      </c>
      <c r="O193">
        <f t="shared" si="111"/>
        <v>0</v>
      </c>
      <c r="P193">
        <f t="shared" si="112"/>
        <v>0.12337081707343926</v>
      </c>
      <c r="Q193">
        <f t="shared" si="113"/>
        <v>0.2561244746764948</v>
      </c>
      <c r="R193">
        <f t="shared" si="114"/>
        <v>0.32942297344264454</v>
      </c>
      <c r="S193">
        <f t="shared" si="115"/>
        <v>0.47563336379729831</v>
      </c>
      <c r="T193">
        <f t="shared" si="116"/>
        <v>0.61610554333051792</v>
      </c>
      <c r="U193">
        <f t="shared" si="117"/>
        <v>0.74644529286387895</v>
      </c>
      <c r="V193">
        <f t="shared" si="118"/>
        <v>0.83253241514106158</v>
      </c>
      <c r="W193">
        <f t="shared" si="119"/>
        <v>0.90626585970701468</v>
      </c>
      <c r="X193">
        <f t="shared" si="120"/>
        <v>1</v>
      </c>
      <c r="Y193" t="s">
        <v>184</v>
      </c>
      <c r="Z193" t="s">
        <v>184</v>
      </c>
      <c r="AA193" t="s">
        <v>184</v>
      </c>
      <c r="AB193" t="s">
        <v>184</v>
      </c>
      <c r="AC193" t="s">
        <v>184</v>
      </c>
      <c r="AD193" t="s">
        <v>184</v>
      </c>
    </row>
    <row r="194" spans="1:30" x14ac:dyDescent="0.25">
      <c r="A194" s="8" t="s">
        <v>26</v>
      </c>
      <c r="B194">
        <v>10</v>
      </c>
      <c r="C194">
        <v>130</v>
      </c>
      <c r="D194">
        <v>2.58211932299991</v>
      </c>
      <c r="E194">
        <v>2.7299349479999302</v>
      </c>
      <c r="F194">
        <v>2.8945856249997601</v>
      </c>
      <c r="G194">
        <v>3.0611108849998301</v>
      </c>
      <c r="H194">
        <v>3.2237631769999</v>
      </c>
      <c r="I194">
        <v>3.3822000509999199</v>
      </c>
      <c r="J194">
        <v>3.5485385409997399</v>
      </c>
      <c r="K194">
        <v>3.7164960929999298</v>
      </c>
      <c r="L194">
        <v>3.8664048440000398</v>
      </c>
      <c r="M194">
        <v>4.0365233869997601</v>
      </c>
      <c r="N194">
        <f t="shared" si="110"/>
        <v>1.4544040639998501</v>
      </c>
      <c r="O194">
        <f t="shared" si="111"/>
        <v>0</v>
      </c>
      <c r="P194">
        <f t="shared" si="112"/>
        <v>0.10163312153673647</v>
      </c>
      <c r="Q194">
        <f t="shared" si="113"/>
        <v>0.21484146650451216</v>
      </c>
      <c r="R194">
        <f t="shared" si="114"/>
        <v>0.32933871257387348</v>
      </c>
      <c r="S194">
        <f t="shared" si="115"/>
        <v>0.4411730342910099</v>
      </c>
      <c r="T194">
        <f t="shared" si="116"/>
        <v>0.55010897439302842</v>
      </c>
      <c r="U194">
        <f t="shared" si="117"/>
        <v>0.66447780360432873</v>
      </c>
      <c r="V194">
        <f t="shared" si="118"/>
        <v>0.77995984615189906</v>
      </c>
      <c r="W194">
        <f t="shared" si="119"/>
        <v>0.88303213170907513</v>
      </c>
      <c r="X194">
        <f t="shared" si="120"/>
        <v>1</v>
      </c>
      <c r="Y194" t="s">
        <v>184</v>
      </c>
      <c r="Z194" t="s">
        <v>184</v>
      </c>
      <c r="AA194" t="s">
        <v>184</v>
      </c>
      <c r="AB194" t="s">
        <v>184</v>
      </c>
      <c r="AC194" t="s">
        <v>184</v>
      </c>
      <c r="AD194" t="s">
        <v>184</v>
      </c>
    </row>
    <row r="195" spans="1:30" x14ac:dyDescent="0.25">
      <c r="A195" s="8" t="s">
        <v>26</v>
      </c>
      <c r="B195">
        <v>10</v>
      </c>
      <c r="C195">
        <v>131</v>
      </c>
      <c r="D195">
        <v>8.1764247470000502</v>
      </c>
      <c r="E195">
        <v>8.3891299920001003</v>
      </c>
      <c r="F195">
        <v>8.6300291100001196</v>
      </c>
      <c r="G195">
        <v>8.8041484360000997</v>
      </c>
      <c r="H195">
        <v>9.0486734860000908</v>
      </c>
      <c r="I195">
        <v>9.3526487470003303</v>
      </c>
      <c r="J195">
        <v>9.54384634999996</v>
      </c>
      <c r="K195">
        <v>9.7316851530003898</v>
      </c>
      <c r="L195">
        <v>9.8984045800002605</v>
      </c>
      <c r="M195">
        <v>11.360069628</v>
      </c>
      <c r="N195">
        <f t="shared" si="110"/>
        <v>3.1836448809999496</v>
      </c>
      <c r="O195">
        <f t="shared" si="111"/>
        <v>0</v>
      </c>
      <c r="P195">
        <f t="shared" si="112"/>
        <v>6.6811862802123104E-2</v>
      </c>
      <c r="Q195">
        <f t="shared" si="113"/>
        <v>0.14247957292824603</v>
      </c>
      <c r="R195">
        <f t="shared" si="114"/>
        <v>0.19717139079999652</v>
      </c>
      <c r="S195">
        <f t="shared" si="115"/>
        <v>0.27397802569175883</v>
      </c>
      <c r="T195">
        <f t="shared" si="116"/>
        <v>0.3694582919784824</v>
      </c>
      <c r="U195">
        <f t="shared" si="117"/>
        <v>0.4295144886167131</v>
      </c>
      <c r="V195">
        <f t="shared" si="118"/>
        <v>0.48851566808916469</v>
      </c>
      <c r="W195">
        <f t="shared" si="119"/>
        <v>0.5408831378389648</v>
      </c>
      <c r="X195">
        <f t="shared" si="120"/>
        <v>1</v>
      </c>
      <c r="Y195" t="s">
        <v>184</v>
      </c>
      <c r="Z195" t="s">
        <v>184</v>
      </c>
      <c r="AA195" t="s">
        <v>184</v>
      </c>
      <c r="AB195" t="s">
        <v>184</v>
      </c>
      <c r="AC195" t="s">
        <v>184</v>
      </c>
      <c r="AD195" t="s">
        <v>184</v>
      </c>
    </row>
    <row r="196" spans="1:30" s="17" customFormat="1" x14ac:dyDescent="0.25">
      <c r="A196" s="16">
        <v>12</v>
      </c>
      <c r="D196" s="17">
        <f>AVERAGE(D178:D195)</f>
        <v>2.0891965479999404</v>
      </c>
      <c r="E196" s="17">
        <f t="shared" ref="E196:M196" si="121">AVERAGE(E178:E195)</f>
        <v>2.3352708515000482</v>
      </c>
      <c r="F196" s="17">
        <f t="shared" si="121"/>
        <v>2.587318894611089</v>
      </c>
      <c r="G196" s="17">
        <f t="shared" si="121"/>
        <v>2.7510157525555523</v>
      </c>
      <c r="H196" s="17">
        <f t="shared" si="121"/>
        <v>3.0096540971666239</v>
      </c>
      <c r="I196" s="17">
        <f t="shared" si="121"/>
        <v>3.2787872571111061</v>
      </c>
      <c r="J196" s="17">
        <f t="shared" si="121"/>
        <v>3.5393372244443979</v>
      </c>
      <c r="K196" s="17">
        <f t="shared" si="121"/>
        <v>3.7008016523333325</v>
      </c>
      <c r="L196" s="17">
        <f t="shared" si="121"/>
        <v>3.8569649619444797</v>
      </c>
      <c r="M196" s="17">
        <f t="shared" si="121"/>
        <v>4.0799588448333459</v>
      </c>
      <c r="N196" s="25">
        <f>AVERAGE(N178:N195)</f>
        <v>1.9907622968334044</v>
      </c>
      <c r="O196" s="17">
        <f t="shared" ref="O196" si="122">AVERAGE(O178:O195)</f>
        <v>0</v>
      </c>
      <c r="P196" s="17">
        <f t="shared" ref="P196" si="123">AVERAGE(P178:P195)</f>
        <v>0.12526305704028895</v>
      </c>
      <c r="Q196" s="17">
        <f t="shared" ref="Q196" si="124">AVERAGE(Q178:Q195)</f>
        <v>0.25337993987400004</v>
      </c>
      <c r="R196" s="17">
        <f t="shared" ref="R196" si="125">AVERAGE(R178:R195)</f>
        <v>0.3370802963360609</v>
      </c>
      <c r="S196" s="17">
        <f t="shared" ref="S196" si="126">AVERAGE(S178:S195)</f>
        <v>0.468592372324659</v>
      </c>
      <c r="T196" s="17">
        <f t="shared" ref="T196" si="127">AVERAGE(T178:T195)</f>
        <v>0.60484735778614185</v>
      </c>
      <c r="U196" s="17">
        <f t="shared" ref="U196" si="128">AVERAGE(U178:U195)</f>
        <v>0.73795951039182284</v>
      </c>
      <c r="V196" s="17">
        <f t="shared" ref="V196" si="129">AVERAGE(V178:V195)</f>
        <v>0.82040201433037696</v>
      </c>
      <c r="W196" s="17">
        <f t="shared" ref="W196" si="130">AVERAGE(W178:W195)</f>
        <v>0.90007777836807001</v>
      </c>
      <c r="X196" s="17">
        <f t="shared" ref="X196" si="131">AVERAGE(X178:X195)</f>
        <v>1</v>
      </c>
    </row>
    <row r="197" spans="1:30" x14ac:dyDescent="0.25">
      <c r="A197" s="8" t="s">
        <v>27</v>
      </c>
      <c r="B197">
        <v>6</v>
      </c>
      <c r="C197">
        <v>149</v>
      </c>
      <c r="D197">
        <v>0.58169359800012899</v>
      </c>
      <c r="E197">
        <v>0.77203925999992795</v>
      </c>
      <c r="F197">
        <v>0.97530464600003997</v>
      </c>
      <c r="G197">
        <v>1.45804952800017</v>
      </c>
      <c r="H197">
        <v>1.6417675050001801</v>
      </c>
      <c r="I197">
        <v>2.1567655300000199</v>
      </c>
      <c r="J197">
        <f>I197-D197</f>
        <v>1.5750719319998909</v>
      </c>
      <c r="K197">
        <f>(D197-D197)/(I197-D197)</f>
        <v>0</v>
      </c>
      <c r="L197">
        <f>(E197-D197)/(I197-D197)</f>
        <v>0.12084886926917325</v>
      </c>
      <c r="M197">
        <f>(F197-D197)/(I197-D197)</f>
        <v>0.24990036328063919</v>
      </c>
      <c r="N197">
        <f>(G197-D197)/(I197-D197)</f>
        <v>0.55639105249454834</v>
      </c>
      <c r="O197">
        <f>(H197-D197)/(I197-D197)</f>
        <v>0.67303205997332483</v>
      </c>
      <c r="P197">
        <f>(I197-D197)/(I197-D197)</f>
        <v>1</v>
      </c>
      <c r="Q197" t="s">
        <v>184</v>
      </c>
      <c r="R197" t="s">
        <v>184</v>
      </c>
      <c r="S197" t="s">
        <v>184</v>
      </c>
      <c r="T197" t="s">
        <v>184</v>
      </c>
      <c r="U197" t="s">
        <v>184</v>
      </c>
      <c r="V197" t="s">
        <v>184</v>
      </c>
      <c r="W197" t="s">
        <v>184</v>
      </c>
      <c r="X197" t="s">
        <v>184</v>
      </c>
      <c r="Y197" t="s">
        <v>184</v>
      </c>
      <c r="Z197" t="s">
        <v>184</v>
      </c>
      <c r="AA197" t="s">
        <v>184</v>
      </c>
      <c r="AB197" t="s">
        <v>184</v>
      </c>
      <c r="AC197" t="s">
        <v>184</v>
      </c>
      <c r="AD197" t="s">
        <v>184</v>
      </c>
    </row>
    <row r="198" spans="1:30" x14ac:dyDescent="0.25">
      <c r="A198" s="8" t="s">
        <v>27</v>
      </c>
      <c r="B198">
        <v>6</v>
      </c>
      <c r="C198">
        <v>150</v>
      </c>
      <c r="D198">
        <v>3.1946915619996599</v>
      </c>
      <c r="E198">
        <v>3.3818279079996501</v>
      </c>
      <c r="F198">
        <v>3.5578570229999902</v>
      </c>
      <c r="G198">
        <v>4.0795091109998696</v>
      </c>
      <c r="H198">
        <v>4.2886198359997199</v>
      </c>
      <c r="I198">
        <v>4.79225728299979</v>
      </c>
      <c r="J198">
        <f t="shared" ref="J198:J211" si="132">I198-D198</f>
        <v>1.5975657210001302</v>
      </c>
      <c r="K198">
        <f t="shared" ref="K198:K227" si="133">(D198-D198)/(I198-D198)</f>
        <v>0</v>
      </c>
      <c r="L198">
        <f t="shared" ref="L198:L227" si="134">(E198-D198)/(I198-D198)</f>
        <v>0.11713843351798792</v>
      </c>
      <c r="M198">
        <f t="shared" ref="M198:M227" si="135">(F198-D198)/(I198-D198)</f>
        <v>0.22732426981030643</v>
      </c>
      <c r="N198">
        <f t="shared" ref="N198:N227" si="136">(G198-D198)/(I198-D198)</f>
        <v>0.55385361451439008</v>
      </c>
      <c r="O198">
        <f t="shared" ref="O198:O227" si="137">(H198-D198)/(I198-D198)</f>
        <v>0.68474696196862805</v>
      </c>
      <c r="P198">
        <f t="shared" ref="P198:P227" si="138">(I198-D198)/(I198-D198)</f>
        <v>1</v>
      </c>
      <c r="Q198" t="s">
        <v>184</v>
      </c>
      <c r="R198" t="s">
        <v>184</v>
      </c>
      <c r="S198" t="s">
        <v>184</v>
      </c>
      <c r="T198" t="s">
        <v>184</v>
      </c>
      <c r="U198" t="s">
        <v>184</v>
      </c>
      <c r="V198" t="s">
        <v>184</v>
      </c>
      <c r="W198" t="s">
        <v>184</v>
      </c>
      <c r="X198" t="s">
        <v>184</v>
      </c>
      <c r="Y198" t="s">
        <v>184</v>
      </c>
      <c r="Z198" t="s">
        <v>184</v>
      </c>
      <c r="AA198" t="s">
        <v>184</v>
      </c>
      <c r="AB198" t="s">
        <v>184</v>
      </c>
      <c r="AC198" t="s">
        <v>184</v>
      </c>
      <c r="AD198" t="s">
        <v>184</v>
      </c>
    </row>
    <row r="199" spans="1:30" x14ac:dyDescent="0.25">
      <c r="A199" s="8" t="s">
        <v>27</v>
      </c>
      <c r="B199">
        <v>6</v>
      </c>
      <c r="C199">
        <v>151</v>
      </c>
      <c r="D199">
        <v>0.71333364600013704</v>
      </c>
      <c r="E199">
        <v>0.89770640599999696</v>
      </c>
      <c r="F199">
        <v>1.0883492699999799</v>
      </c>
      <c r="G199">
        <v>1.55384593500002</v>
      </c>
      <c r="H199">
        <v>1.79715583200004</v>
      </c>
      <c r="I199">
        <v>2.3113824500001101</v>
      </c>
      <c r="J199">
        <f t="shared" si="132"/>
        <v>1.5980488039999732</v>
      </c>
      <c r="K199">
        <f t="shared" si="133"/>
        <v>0</v>
      </c>
      <c r="L199">
        <f t="shared" si="134"/>
        <v>0.11537367290558856</v>
      </c>
      <c r="M199">
        <f t="shared" si="135"/>
        <v>0.2346709456314259</v>
      </c>
      <c r="N199">
        <f t="shared" si="136"/>
        <v>0.52596158946838834</v>
      </c>
      <c r="O199">
        <f t="shared" si="137"/>
        <v>0.67821594890409953</v>
      </c>
      <c r="P199">
        <f t="shared" si="138"/>
        <v>1</v>
      </c>
      <c r="Q199" t="s">
        <v>184</v>
      </c>
      <c r="R199" t="s">
        <v>184</v>
      </c>
      <c r="S199" t="s">
        <v>184</v>
      </c>
      <c r="T199" t="s">
        <v>184</v>
      </c>
      <c r="U199" t="s">
        <v>184</v>
      </c>
      <c r="V199" t="s">
        <v>184</v>
      </c>
      <c r="W199" t="s">
        <v>184</v>
      </c>
      <c r="X199" t="s">
        <v>184</v>
      </c>
      <c r="Y199" t="s">
        <v>184</v>
      </c>
      <c r="Z199" t="s">
        <v>184</v>
      </c>
      <c r="AA199" t="s">
        <v>184</v>
      </c>
      <c r="AB199" t="s">
        <v>184</v>
      </c>
      <c r="AC199" t="s">
        <v>184</v>
      </c>
      <c r="AD199" t="s">
        <v>184</v>
      </c>
    </row>
    <row r="200" spans="1:30" x14ac:dyDescent="0.25">
      <c r="A200" s="8" t="s">
        <v>27</v>
      </c>
      <c r="B200">
        <v>6</v>
      </c>
      <c r="C200">
        <v>152</v>
      </c>
      <c r="D200">
        <v>0.56315536500005603</v>
      </c>
      <c r="E200">
        <v>0.76138494899987497</v>
      </c>
      <c r="F200">
        <v>0.99624968799980695</v>
      </c>
      <c r="G200">
        <v>1.51415828200015</v>
      </c>
      <c r="H200">
        <v>1.7333376040000901</v>
      </c>
      <c r="I200">
        <v>2.2516721500001</v>
      </c>
      <c r="J200">
        <f t="shared" si="132"/>
        <v>1.688516785000044</v>
      </c>
      <c r="K200">
        <f t="shared" si="133"/>
        <v>0</v>
      </c>
      <c r="L200">
        <f t="shared" si="134"/>
        <v>0.1173986458179116</v>
      </c>
      <c r="M200">
        <f t="shared" si="135"/>
        <v>0.25649394003491627</v>
      </c>
      <c r="N200">
        <f t="shared" si="136"/>
        <v>0.56321792323791986</v>
      </c>
      <c r="O200">
        <f t="shared" si="137"/>
        <v>0.69302375279615802</v>
      </c>
      <c r="P200">
        <f t="shared" si="138"/>
        <v>1</v>
      </c>
      <c r="Q200" t="s">
        <v>184</v>
      </c>
      <c r="R200" t="s">
        <v>184</v>
      </c>
      <c r="S200" t="s">
        <v>184</v>
      </c>
      <c r="T200" t="s">
        <v>184</v>
      </c>
      <c r="U200" t="s">
        <v>184</v>
      </c>
      <c r="V200" t="s">
        <v>184</v>
      </c>
      <c r="W200" t="s">
        <v>184</v>
      </c>
      <c r="X200" t="s">
        <v>184</v>
      </c>
      <c r="Y200" t="s">
        <v>184</v>
      </c>
      <c r="Z200" t="s">
        <v>184</v>
      </c>
      <c r="AA200" t="s">
        <v>184</v>
      </c>
      <c r="AB200" t="s">
        <v>184</v>
      </c>
      <c r="AC200" t="s">
        <v>184</v>
      </c>
      <c r="AD200" t="s">
        <v>184</v>
      </c>
    </row>
    <row r="201" spans="1:30" x14ac:dyDescent="0.25">
      <c r="A201" s="8" t="s">
        <v>27</v>
      </c>
      <c r="B201">
        <v>6</v>
      </c>
      <c r="C201">
        <v>153</v>
      </c>
      <c r="D201">
        <v>0.63333440299993504</v>
      </c>
      <c r="E201">
        <v>0.82605138500002795</v>
      </c>
      <c r="F201">
        <v>1.04112081199991</v>
      </c>
      <c r="G201">
        <v>1.5118394559999599</v>
      </c>
      <c r="H201">
        <v>1.7276339889999599</v>
      </c>
      <c r="I201">
        <v>2.3020891969999799</v>
      </c>
      <c r="J201">
        <f t="shared" si="132"/>
        <v>1.6687547940000449</v>
      </c>
      <c r="K201">
        <f t="shared" si="133"/>
        <v>0</v>
      </c>
      <c r="L201">
        <f t="shared" si="134"/>
        <v>0.11548550014238204</v>
      </c>
      <c r="M201">
        <f t="shared" si="135"/>
        <v>0.24436568539977122</v>
      </c>
      <c r="N201">
        <f t="shared" si="136"/>
        <v>0.52644346320901192</v>
      </c>
      <c r="O201">
        <f t="shared" si="137"/>
        <v>0.6557581676676193</v>
      </c>
      <c r="P201">
        <f t="shared" si="138"/>
        <v>1</v>
      </c>
      <c r="Q201" t="s">
        <v>184</v>
      </c>
      <c r="R201" t="s">
        <v>184</v>
      </c>
      <c r="S201" t="s">
        <v>184</v>
      </c>
      <c r="T201" t="s">
        <v>184</v>
      </c>
      <c r="U201" t="s">
        <v>184</v>
      </c>
      <c r="V201" t="s">
        <v>184</v>
      </c>
      <c r="W201" t="s">
        <v>184</v>
      </c>
      <c r="X201" t="s">
        <v>184</v>
      </c>
      <c r="Y201" t="s">
        <v>184</v>
      </c>
      <c r="Z201" t="s">
        <v>184</v>
      </c>
      <c r="AA201" t="s">
        <v>184</v>
      </c>
      <c r="AB201" t="s">
        <v>184</v>
      </c>
      <c r="AC201" t="s">
        <v>184</v>
      </c>
      <c r="AD201" t="s">
        <v>184</v>
      </c>
    </row>
    <row r="202" spans="1:30" x14ac:dyDescent="0.25">
      <c r="A202" s="8" t="s">
        <v>27</v>
      </c>
      <c r="B202">
        <v>6</v>
      </c>
      <c r="C202">
        <v>154</v>
      </c>
      <c r="D202">
        <v>0.73553252900001098</v>
      </c>
      <c r="E202">
        <v>0.94112745999973402</v>
      </c>
      <c r="F202">
        <v>1.1103563399997201</v>
      </c>
      <c r="G202">
        <v>1.6150301539996601</v>
      </c>
      <c r="H202">
        <v>1.8552923929996701</v>
      </c>
      <c r="I202">
        <v>2.4315181729998501</v>
      </c>
      <c r="J202">
        <f t="shared" si="132"/>
        <v>1.6959856439998391</v>
      </c>
      <c r="K202">
        <f t="shared" si="133"/>
        <v>0</v>
      </c>
      <c r="L202">
        <f t="shared" si="134"/>
        <v>0.12122445241626263</v>
      </c>
      <c r="M202">
        <f t="shared" si="135"/>
        <v>0.2210064762787253</v>
      </c>
      <c r="N202">
        <f t="shared" si="136"/>
        <v>0.5185761024046337</v>
      </c>
      <c r="O202">
        <f t="shared" si="137"/>
        <v>0.66024135756173019</v>
      </c>
      <c r="P202">
        <f t="shared" si="138"/>
        <v>1</v>
      </c>
      <c r="Q202" t="s">
        <v>184</v>
      </c>
      <c r="R202" t="s">
        <v>184</v>
      </c>
      <c r="S202" t="s">
        <v>184</v>
      </c>
      <c r="T202" t="s">
        <v>184</v>
      </c>
      <c r="U202" t="s">
        <v>184</v>
      </c>
      <c r="V202" t="s">
        <v>184</v>
      </c>
      <c r="W202" t="s">
        <v>184</v>
      </c>
      <c r="X202" t="s">
        <v>184</v>
      </c>
      <c r="Y202" t="s">
        <v>184</v>
      </c>
      <c r="Z202" t="s">
        <v>184</v>
      </c>
      <c r="AA202" t="s">
        <v>184</v>
      </c>
      <c r="AB202" t="s">
        <v>184</v>
      </c>
      <c r="AC202" t="s">
        <v>184</v>
      </c>
      <c r="AD202" t="s">
        <v>184</v>
      </c>
    </row>
    <row r="203" spans="1:30" x14ac:dyDescent="0.25">
      <c r="A203" s="8" t="s">
        <v>27</v>
      </c>
      <c r="B203">
        <v>6</v>
      </c>
      <c r="C203">
        <v>155</v>
      </c>
      <c r="D203">
        <v>0.62577754999983803</v>
      </c>
      <c r="E203">
        <v>0.80347708299996101</v>
      </c>
      <c r="F203">
        <v>1.0173150499999699</v>
      </c>
      <c r="G203">
        <v>1.4654418209997799</v>
      </c>
      <c r="H203">
        <v>1.6912369759998001</v>
      </c>
      <c r="I203">
        <v>2.2151945319997099</v>
      </c>
      <c r="J203">
        <f t="shared" si="132"/>
        <v>1.589416981999872</v>
      </c>
      <c r="K203">
        <f t="shared" si="133"/>
        <v>0</v>
      </c>
      <c r="L203">
        <f t="shared" si="134"/>
        <v>0.11180170780391051</v>
      </c>
      <c r="M203">
        <f t="shared" si="135"/>
        <v>0.24634032757563892</v>
      </c>
      <c r="N203">
        <f t="shared" si="136"/>
        <v>0.52828444675571584</v>
      </c>
      <c r="O203">
        <f t="shared" si="137"/>
        <v>0.67034606907204164</v>
      </c>
      <c r="P203">
        <f t="shared" si="138"/>
        <v>1</v>
      </c>
      <c r="Q203" t="s">
        <v>184</v>
      </c>
      <c r="R203" t="s">
        <v>184</v>
      </c>
      <c r="S203" t="s">
        <v>184</v>
      </c>
      <c r="T203" t="s">
        <v>184</v>
      </c>
      <c r="U203" t="s">
        <v>184</v>
      </c>
      <c r="V203" t="s">
        <v>184</v>
      </c>
      <c r="W203" t="s">
        <v>184</v>
      </c>
      <c r="X203" t="s">
        <v>184</v>
      </c>
      <c r="Y203" t="s">
        <v>184</v>
      </c>
      <c r="Z203" t="s">
        <v>184</v>
      </c>
      <c r="AA203" t="s">
        <v>184</v>
      </c>
      <c r="AB203" t="s">
        <v>184</v>
      </c>
      <c r="AC203" t="s">
        <v>184</v>
      </c>
      <c r="AD203" t="s">
        <v>184</v>
      </c>
    </row>
    <row r="204" spans="1:30" x14ac:dyDescent="0.25">
      <c r="A204" s="8" t="s">
        <v>27</v>
      </c>
      <c r="B204">
        <v>6</v>
      </c>
      <c r="C204">
        <v>156</v>
      </c>
      <c r="D204">
        <v>0.62553817700018</v>
      </c>
      <c r="E204">
        <v>0.79504786500001501</v>
      </c>
      <c r="F204">
        <v>0.95177046900016604</v>
      </c>
      <c r="G204">
        <v>1.4653708840000901</v>
      </c>
      <c r="H204">
        <v>1.6290432290002099</v>
      </c>
      <c r="I204">
        <v>2.2336296870002998</v>
      </c>
      <c r="J204">
        <f t="shared" si="132"/>
        <v>1.6080915100001199</v>
      </c>
      <c r="K204">
        <f t="shared" si="133"/>
        <v>0</v>
      </c>
      <c r="L204">
        <f t="shared" si="134"/>
        <v>0.10541047381054974</v>
      </c>
      <c r="M204">
        <f t="shared" si="135"/>
        <v>0.20286923348035196</v>
      </c>
      <c r="N204">
        <f t="shared" si="136"/>
        <v>0.52225430068954692</v>
      </c>
      <c r="O204">
        <f t="shared" si="137"/>
        <v>0.62403479264681594</v>
      </c>
      <c r="P204">
        <f t="shared" si="138"/>
        <v>1</v>
      </c>
      <c r="Q204" t="s">
        <v>184</v>
      </c>
      <c r="R204" t="s">
        <v>184</v>
      </c>
      <c r="S204" t="s">
        <v>184</v>
      </c>
      <c r="T204" t="s">
        <v>184</v>
      </c>
      <c r="U204" t="s">
        <v>184</v>
      </c>
      <c r="V204" t="s">
        <v>184</v>
      </c>
      <c r="W204" t="s">
        <v>184</v>
      </c>
      <c r="X204" t="s">
        <v>184</v>
      </c>
      <c r="Y204" t="s">
        <v>184</v>
      </c>
      <c r="Z204" t="s">
        <v>184</v>
      </c>
      <c r="AA204" t="s">
        <v>184</v>
      </c>
      <c r="AB204" t="s">
        <v>184</v>
      </c>
      <c r="AC204" t="s">
        <v>184</v>
      </c>
      <c r="AD204" t="s">
        <v>184</v>
      </c>
    </row>
    <row r="205" spans="1:30" x14ac:dyDescent="0.25">
      <c r="A205" s="8" t="s">
        <v>27</v>
      </c>
      <c r="B205">
        <v>6</v>
      </c>
      <c r="C205">
        <v>157</v>
      </c>
      <c r="D205">
        <v>0.71020287800001802</v>
      </c>
      <c r="E205">
        <v>0.86309213499998805</v>
      </c>
      <c r="F205">
        <v>1.02798864599981</v>
      </c>
      <c r="G205">
        <v>1.5139278289998399</v>
      </c>
      <c r="H205">
        <v>1.7164776139998099</v>
      </c>
      <c r="I205">
        <v>2.3824455650001202</v>
      </c>
      <c r="J205">
        <f t="shared" si="132"/>
        <v>1.6722426870001021</v>
      </c>
      <c r="K205">
        <f t="shared" si="133"/>
        <v>0</v>
      </c>
      <c r="L205">
        <f t="shared" si="134"/>
        <v>9.1427672662897808E-2</v>
      </c>
      <c r="M205">
        <f t="shared" si="135"/>
        <v>0.19003567512672434</v>
      </c>
      <c r="N205">
        <f t="shared" si="136"/>
        <v>0.48062697911488778</v>
      </c>
      <c r="O205">
        <f t="shared" si="137"/>
        <v>0.60175161405847455</v>
      </c>
      <c r="P205">
        <f t="shared" si="138"/>
        <v>1</v>
      </c>
      <c r="Q205" t="s">
        <v>184</v>
      </c>
      <c r="R205" t="s">
        <v>184</v>
      </c>
      <c r="S205" t="s">
        <v>184</v>
      </c>
      <c r="T205" t="s">
        <v>184</v>
      </c>
      <c r="U205" t="s">
        <v>184</v>
      </c>
      <c r="V205" t="s">
        <v>184</v>
      </c>
      <c r="W205" t="s">
        <v>184</v>
      </c>
      <c r="X205" t="s">
        <v>184</v>
      </c>
      <c r="Y205" t="s">
        <v>184</v>
      </c>
      <c r="Z205" t="s">
        <v>184</v>
      </c>
      <c r="AA205" t="s">
        <v>184</v>
      </c>
      <c r="AB205" t="s">
        <v>184</v>
      </c>
      <c r="AC205" t="s">
        <v>184</v>
      </c>
      <c r="AD205" t="s">
        <v>184</v>
      </c>
    </row>
    <row r="206" spans="1:30" x14ac:dyDescent="0.25">
      <c r="A206" s="8" t="s">
        <v>27</v>
      </c>
      <c r="B206">
        <v>6</v>
      </c>
      <c r="C206">
        <v>158</v>
      </c>
      <c r="D206">
        <v>0.62496831699991096</v>
      </c>
      <c r="E206">
        <v>0.80095592099996704</v>
      </c>
      <c r="F206">
        <v>0.988447743000051</v>
      </c>
      <c r="G206">
        <v>1.4622338899998699</v>
      </c>
      <c r="H206">
        <v>1.6792847229998999</v>
      </c>
      <c r="I206">
        <v>2.2654968570000098</v>
      </c>
      <c r="J206">
        <f t="shared" si="132"/>
        <v>1.6405285400000988</v>
      </c>
      <c r="K206">
        <f t="shared" si="133"/>
        <v>0</v>
      </c>
      <c r="L206">
        <f t="shared" si="134"/>
        <v>0.10727494201353271</v>
      </c>
      <c r="M206">
        <f t="shared" si="135"/>
        <v>0.22156239110605058</v>
      </c>
      <c r="N206">
        <f t="shared" si="136"/>
        <v>0.51036330827862864</v>
      </c>
      <c r="O206">
        <f t="shared" si="137"/>
        <v>0.64266873772273747</v>
      </c>
      <c r="P206">
        <f t="shared" si="138"/>
        <v>1</v>
      </c>
      <c r="Q206" t="s">
        <v>184</v>
      </c>
      <c r="R206" t="s">
        <v>184</v>
      </c>
      <c r="S206" t="s">
        <v>184</v>
      </c>
      <c r="T206" t="s">
        <v>184</v>
      </c>
      <c r="U206" t="s">
        <v>184</v>
      </c>
      <c r="V206" t="s">
        <v>184</v>
      </c>
      <c r="W206" t="s">
        <v>184</v>
      </c>
      <c r="X206" t="s">
        <v>184</v>
      </c>
      <c r="Y206" t="s">
        <v>184</v>
      </c>
      <c r="Z206" t="s">
        <v>184</v>
      </c>
      <c r="AA206" t="s">
        <v>184</v>
      </c>
      <c r="AB206" t="s">
        <v>184</v>
      </c>
      <c r="AC206" t="s">
        <v>184</v>
      </c>
      <c r="AD206" t="s">
        <v>184</v>
      </c>
    </row>
    <row r="207" spans="1:30" x14ac:dyDescent="0.25">
      <c r="A207" s="8" t="s">
        <v>27</v>
      </c>
      <c r="B207">
        <v>6</v>
      </c>
      <c r="C207">
        <v>159</v>
      </c>
      <c r="D207">
        <v>0.58734474500033595</v>
      </c>
      <c r="E207">
        <v>0.77231599000015105</v>
      </c>
      <c r="F207">
        <v>0.98185859500017603</v>
      </c>
      <c r="G207">
        <v>1.42626505199996</v>
      </c>
      <c r="H207">
        <v>1.6258945320000699</v>
      </c>
      <c r="I207">
        <v>2.0674483860002502</v>
      </c>
      <c r="J207">
        <f t="shared" si="132"/>
        <v>1.4801036409999142</v>
      </c>
      <c r="K207">
        <f t="shared" si="133"/>
        <v>0</v>
      </c>
      <c r="L207">
        <f t="shared" si="134"/>
        <v>0.12497181945640914</v>
      </c>
      <c r="M207">
        <f t="shared" si="135"/>
        <v>0.26654474664579447</v>
      </c>
      <c r="N207">
        <f t="shared" si="136"/>
        <v>0.566798353683445</v>
      </c>
      <c r="O207">
        <f t="shared" si="137"/>
        <v>0.70167369245718525</v>
      </c>
      <c r="P207">
        <f t="shared" si="138"/>
        <v>1</v>
      </c>
      <c r="Q207" t="s">
        <v>184</v>
      </c>
      <c r="R207" t="s">
        <v>184</v>
      </c>
      <c r="S207" t="s">
        <v>184</v>
      </c>
      <c r="T207" t="s">
        <v>184</v>
      </c>
      <c r="U207" t="s">
        <v>184</v>
      </c>
      <c r="V207" t="s">
        <v>184</v>
      </c>
      <c r="W207" t="s">
        <v>184</v>
      </c>
      <c r="X207" t="s">
        <v>184</v>
      </c>
      <c r="Y207" t="s">
        <v>184</v>
      </c>
      <c r="Z207" t="s">
        <v>184</v>
      </c>
      <c r="AA207" t="s">
        <v>184</v>
      </c>
      <c r="AB207" t="s">
        <v>184</v>
      </c>
      <c r="AC207" t="s">
        <v>184</v>
      </c>
      <c r="AD207" t="s">
        <v>184</v>
      </c>
    </row>
    <row r="208" spans="1:30" x14ac:dyDescent="0.25">
      <c r="A208" s="8" t="s">
        <v>27</v>
      </c>
      <c r="B208">
        <v>6</v>
      </c>
      <c r="C208">
        <v>160</v>
      </c>
      <c r="D208">
        <v>0.35384416399983798</v>
      </c>
      <c r="E208">
        <v>0.51880145599989103</v>
      </c>
      <c r="F208">
        <v>0.72081989499974897</v>
      </c>
      <c r="G208">
        <v>1.3027137869998999</v>
      </c>
      <c r="H208">
        <v>1.5172045310000599</v>
      </c>
      <c r="I208">
        <v>2.1470103120000199</v>
      </c>
      <c r="J208">
        <f t="shared" si="132"/>
        <v>1.7931661480001819</v>
      </c>
      <c r="K208">
        <f t="shared" si="133"/>
        <v>0</v>
      </c>
      <c r="L208">
        <f t="shared" si="134"/>
        <v>9.1992196140898985E-2</v>
      </c>
      <c r="M208">
        <f t="shared" si="135"/>
        <v>0.20465238617691869</v>
      </c>
      <c r="N208">
        <f t="shared" si="136"/>
        <v>0.52915878657328175</v>
      </c>
      <c r="O208">
        <f t="shared" si="137"/>
        <v>0.64877444195433465</v>
      </c>
      <c r="P208">
        <f t="shared" si="138"/>
        <v>1</v>
      </c>
      <c r="Q208" t="s">
        <v>184</v>
      </c>
      <c r="R208" t="s">
        <v>184</v>
      </c>
      <c r="S208" t="s">
        <v>184</v>
      </c>
      <c r="T208" t="s">
        <v>184</v>
      </c>
      <c r="U208" t="s">
        <v>184</v>
      </c>
      <c r="V208" t="s">
        <v>184</v>
      </c>
      <c r="W208" t="s">
        <v>184</v>
      </c>
      <c r="X208" t="s">
        <v>184</v>
      </c>
      <c r="Y208" t="s">
        <v>184</v>
      </c>
      <c r="Z208" t="s">
        <v>184</v>
      </c>
      <c r="AA208" t="s">
        <v>184</v>
      </c>
      <c r="AB208" t="s">
        <v>184</v>
      </c>
      <c r="AC208" t="s">
        <v>184</v>
      </c>
      <c r="AD208" t="s">
        <v>184</v>
      </c>
    </row>
    <row r="209" spans="1:30" x14ac:dyDescent="0.25">
      <c r="A209" s="8" t="s">
        <v>27</v>
      </c>
      <c r="B209">
        <v>6</v>
      </c>
      <c r="C209">
        <v>161</v>
      </c>
      <c r="D209">
        <v>0.60170484299987903</v>
      </c>
      <c r="E209">
        <v>0.81324473799986596</v>
      </c>
      <c r="F209">
        <v>1.0303605210001401</v>
      </c>
      <c r="G209">
        <v>1.5086938519998501</v>
      </c>
      <c r="H209">
        <v>1.7480007270000799</v>
      </c>
      <c r="I209">
        <v>2.35777744799997</v>
      </c>
      <c r="J209">
        <f t="shared" si="132"/>
        <v>1.756072605000091</v>
      </c>
      <c r="K209">
        <f t="shared" si="133"/>
        <v>0</v>
      </c>
      <c r="L209">
        <f t="shared" si="134"/>
        <v>0.12046192987560214</v>
      </c>
      <c r="M209">
        <f t="shared" si="135"/>
        <v>0.2440990633187623</v>
      </c>
      <c r="N209">
        <f t="shared" si="136"/>
        <v>0.51648719216818717</v>
      </c>
      <c r="O209">
        <f t="shared" si="137"/>
        <v>0.65276109924859371</v>
      </c>
      <c r="P209">
        <f t="shared" si="138"/>
        <v>1</v>
      </c>
      <c r="Q209" t="s">
        <v>184</v>
      </c>
      <c r="R209" t="s">
        <v>184</v>
      </c>
      <c r="S209" t="s">
        <v>184</v>
      </c>
      <c r="T209" t="s">
        <v>184</v>
      </c>
      <c r="U209" t="s">
        <v>184</v>
      </c>
      <c r="V209" t="s">
        <v>184</v>
      </c>
      <c r="W209" t="s">
        <v>184</v>
      </c>
      <c r="X209" t="s">
        <v>184</v>
      </c>
      <c r="Y209" t="s">
        <v>184</v>
      </c>
      <c r="Z209" t="s">
        <v>184</v>
      </c>
      <c r="AA209" t="s">
        <v>184</v>
      </c>
      <c r="AB209" t="s">
        <v>184</v>
      </c>
      <c r="AC209" t="s">
        <v>184</v>
      </c>
      <c r="AD209" t="s">
        <v>184</v>
      </c>
    </row>
    <row r="210" spans="1:30" x14ac:dyDescent="0.25">
      <c r="A210" s="8" t="s">
        <v>27</v>
      </c>
      <c r="B210">
        <v>6</v>
      </c>
      <c r="C210">
        <v>162</v>
      </c>
      <c r="D210">
        <v>0.48794583200015001</v>
      </c>
      <c r="E210">
        <v>0.68744593600013104</v>
      </c>
      <c r="F210">
        <v>0.88784140400002798</v>
      </c>
      <c r="G210">
        <v>1.35322202899988</v>
      </c>
      <c r="H210">
        <v>1.5658766129999999</v>
      </c>
      <c r="I210">
        <v>2.10507062399983</v>
      </c>
      <c r="J210">
        <f t="shared" si="132"/>
        <v>1.6171247919996801</v>
      </c>
      <c r="K210">
        <f t="shared" si="133"/>
        <v>0</v>
      </c>
      <c r="L210">
        <f t="shared" si="134"/>
        <v>0.12336716683026433</v>
      </c>
      <c r="M210">
        <f t="shared" si="135"/>
        <v>0.24728801016363186</v>
      </c>
      <c r="N210">
        <f t="shared" si="136"/>
        <v>0.53507076341941406</v>
      </c>
      <c r="O210">
        <f t="shared" si="137"/>
        <v>0.66657241688003455</v>
      </c>
      <c r="P210">
        <f t="shared" si="138"/>
        <v>1</v>
      </c>
      <c r="Q210" t="s">
        <v>184</v>
      </c>
      <c r="R210" t="s">
        <v>184</v>
      </c>
      <c r="S210" t="s">
        <v>184</v>
      </c>
      <c r="T210" t="s">
        <v>184</v>
      </c>
      <c r="U210" t="s">
        <v>184</v>
      </c>
      <c r="V210" t="s">
        <v>184</v>
      </c>
      <c r="W210" t="s">
        <v>184</v>
      </c>
      <c r="X210" t="s">
        <v>184</v>
      </c>
      <c r="Y210" t="s">
        <v>184</v>
      </c>
      <c r="Z210" t="s">
        <v>184</v>
      </c>
      <c r="AA210" t="s">
        <v>184</v>
      </c>
      <c r="AB210" t="s">
        <v>184</v>
      </c>
      <c r="AC210" t="s">
        <v>184</v>
      </c>
      <c r="AD210" t="s">
        <v>184</v>
      </c>
    </row>
    <row r="211" spans="1:30" x14ac:dyDescent="0.25">
      <c r="A211" s="8" t="s">
        <v>27</v>
      </c>
      <c r="B211">
        <v>6</v>
      </c>
      <c r="C211">
        <v>163</v>
      </c>
      <c r="D211">
        <v>0.53211270199972205</v>
      </c>
      <c r="E211">
        <v>0.71292119899999296</v>
      </c>
      <c r="F211">
        <v>0.94275562499979004</v>
      </c>
      <c r="G211">
        <v>1.4069686989996599</v>
      </c>
      <c r="H211">
        <v>1.6264377599995801</v>
      </c>
      <c r="I211">
        <v>2.1649603079999902</v>
      </c>
      <c r="J211">
        <f t="shared" si="132"/>
        <v>1.6328476060002681</v>
      </c>
      <c r="K211">
        <f t="shared" si="133"/>
        <v>0</v>
      </c>
      <c r="L211">
        <f t="shared" si="134"/>
        <v>0.11073200973308786</v>
      </c>
      <c r="M211">
        <f t="shared" si="135"/>
        <v>0.25148882326254307</v>
      </c>
      <c r="N211">
        <f t="shared" si="136"/>
        <v>0.53578545467751026</v>
      </c>
      <c r="O211">
        <f t="shared" si="137"/>
        <v>0.67019423856734262</v>
      </c>
      <c r="P211">
        <f t="shared" si="138"/>
        <v>1</v>
      </c>
      <c r="Q211" t="s">
        <v>184</v>
      </c>
      <c r="R211" t="s">
        <v>184</v>
      </c>
      <c r="S211" t="s">
        <v>184</v>
      </c>
      <c r="T211" t="s">
        <v>184</v>
      </c>
      <c r="U211" t="s">
        <v>184</v>
      </c>
      <c r="V211" t="s">
        <v>184</v>
      </c>
      <c r="W211" t="s">
        <v>184</v>
      </c>
      <c r="X211" t="s">
        <v>184</v>
      </c>
      <c r="Y211" t="s">
        <v>184</v>
      </c>
      <c r="Z211" t="s">
        <v>184</v>
      </c>
      <c r="AA211" t="s">
        <v>184</v>
      </c>
      <c r="AB211" t="s">
        <v>184</v>
      </c>
      <c r="AC211" t="s">
        <v>184</v>
      </c>
      <c r="AD211" t="s">
        <v>184</v>
      </c>
    </row>
    <row r="212" spans="1:30" s="17" customFormat="1" x14ac:dyDescent="0.25">
      <c r="A212" s="16">
        <v>13</v>
      </c>
      <c r="D212" s="17">
        <f>AVERAGE(D197:D211)</f>
        <v>0.77141202073332027</v>
      </c>
      <c r="E212" s="17">
        <f t="shared" ref="E212:P212" si="139">AVERAGE(E197:E211)</f>
        <v>0.95649597939994513</v>
      </c>
      <c r="F212" s="17">
        <f t="shared" si="139"/>
        <v>1.1545597151332887</v>
      </c>
      <c r="G212" s="17">
        <f t="shared" si="139"/>
        <v>1.642484687266577</v>
      </c>
      <c r="H212" s="17">
        <f t="shared" si="139"/>
        <v>1.8562175909332779</v>
      </c>
      <c r="I212" s="17">
        <f t="shared" si="139"/>
        <v>2.4123145668000037</v>
      </c>
      <c r="J212" s="25">
        <f>AVERAGE(J197:J211)</f>
        <v>1.6409025460666833</v>
      </c>
      <c r="K212" s="17">
        <f t="shared" si="139"/>
        <v>0</v>
      </c>
      <c r="L212" s="17">
        <f t="shared" si="139"/>
        <v>0.11299396615976395</v>
      </c>
      <c r="M212" s="17">
        <f t="shared" si="139"/>
        <v>0.2339094891528134</v>
      </c>
      <c r="N212" s="17">
        <f t="shared" si="139"/>
        <v>0.53128488871263391</v>
      </c>
      <c r="O212" s="17">
        <f t="shared" si="139"/>
        <v>0.66158635676527477</v>
      </c>
      <c r="P212" s="17">
        <f t="shared" si="139"/>
        <v>1</v>
      </c>
    </row>
    <row r="213" spans="1:30" x14ac:dyDescent="0.25">
      <c r="A213" s="8" t="s">
        <v>30</v>
      </c>
      <c r="B213">
        <v>6</v>
      </c>
      <c r="C213">
        <v>17</v>
      </c>
      <c r="D213">
        <v>4.0049748209985401</v>
      </c>
      <c r="E213">
        <v>4.4256065929985198</v>
      </c>
      <c r="F213">
        <v>4.6291469539992196</v>
      </c>
      <c r="G213">
        <v>5.0758431249996603</v>
      </c>
      <c r="H213">
        <v>5.2787425589995101</v>
      </c>
      <c r="I213">
        <v>5.6545399049991802</v>
      </c>
      <c r="J213">
        <f>I213-D213</f>
        <v>1.6495650840006402</v>
      </c>
      <c r="K213">
        <f t="shared" si="133"/>
        <v>0</v>
      </c>
      <c r="L213">
        <f t="shared" si="134"/>
        <v>0.25499555978708899</v>
      </c>
      <c r="M213">
        <f t="shared" si="135"/>
        <v>0.37838587822609204</v>
      </c>
      <c r="N213">
        <f t="shared" si="136"/>
        <v>0.64918220832122353</v>
      </c>
      <c r="O213">
        <f t="shared" si="137"/>
        <v>0.77218398373936226</v>
      </c>
      <c r="P213">
        <f t="shared" si="138"/>
        <v>1</v>
      </c>
      <c r="Q213" t="s">
        <v>184</v>
      </c>
      <c r="R213" t="s">
        <v>184</v>
      </c>
      <c r="S213" t="s">
        <v>184</v>
      </c>
      <c r="T213" t="s">
        <v>184</v>
      </c>
      <c r="U213" t="s">
        <v>184</v>
      </c>
      <c r="V213" t="s">
        <v>184</v>
      </c>
      <c r="W213" t="s">
        <v>184</v>
      </c>
      <c r="X213" t="s">
        <v>184</v>
      </c>
      <c r="Y213" t="s">
        <v>184</v>
      </c>
      <c r="Z213" t="s">
        <v>184</v>
      </c>
      <c r="AA213" t="s">
        <v>184</v>
      </c>
      <c r="AB213" t="s">
        <v>184</v>
      </c>
      <c r="AC213" t="s">
        <v>184</v>
      </c>
      <c r="AD213" t="s">
        <v>184</v>
      </c>
    </row>
    <row r="214" spans="1:30" x14ac:dyDescent="0.25">
      <c r="A214" s="8" t="s">
        <v>30</v>
      </c>
      <c r="B214">
        <v>6</v>
      </c>
      <c r="C214">
        <v>18</v>
      </c>
      <c r="D214">
        <v>20.8687013559992</v>
      </c>
      <c r="E214">
        <v>21.247062410999199</v>
      </c>
      <c r="F214">
        <v>21.438425145999599</v>
      </c>
      <c r="G214">
        <v>21.862627802000102</v>
      </c>
      <c r="H214">
        <v>22.105478403000198</v>
      </c>
      <c r="I214">
        <v>22.359560503998999</v>
      </c>
      <c r="J214">
        <f t="shared" ref="J214:J227" si="140">I214-D214</f>
        <v>1.4908591479997995</v>
      </c>
      <c r="K214">
        <f t="shared" si="133"/>
        <v>0</v>
      </c>
      <c r="L214">
        <f t="shared" si="134"/>
        <v>0.25378725784231498</v>
      </c>
      <c r="M214">
        <f t="shared" si="135"/>
        <v>0.38214461155821794</v>
      </c>
      <c r="N214">
        <f t="shared" si="136"/>
        <v>0.66668031472617406</v>
      </c>
      <c r="O214">
        <f t="shared" si="137"/>
        <v>0.82957336959719619</v>
      </c>
      <c r="P214">
        <f t="shared" si="138"/>
        <v>1</v>
      </c>
      <c r="Q214" t="s">
        <v>184</v>
      </c>
      <c r="R214" t="s">
        <v>184</v>
      </c>
      <c r="S214" t="s">
        <v>184</v>
      </c>
      <c r="T214" t="s">
        <v>184</v>
      </c>
      <c r="U214" t="s">
        <v>184</v>
      </c>
      <c r="V214" t="s">
        <v>184</v>
      </c>
      <c r="W214" t="s">
        <v>184</v>
      </c>
      <c r="X214" t="s">
        <v>184</v>
      </c>
      <c r="Y214" t="s">
        <v>184</v>
      </c>
      <c r="Z214" t="s">
        <v>184</v>
      </c>
      <c r="AA214" t="s">
        <v>184</v>
      </c>
      <c r="AB214" t="s">
        <v>184</v>
      </c>
      <c r="AC214" t="s">
        <v>184</v>
      </c>
      <c r="AD214" t="s">
        <v>184</v>
      </c>
    </row>
    <row r="215" spans="1:30" x14ac:dyDescent="0.25">
      <c r="A215" s="8" t="s">
        <v>30</v>
      </c>
      <c r="B215">
        <v>6</v>
      </c>
      <c r="C215">
        <v>19</v>
      </c>
      <c r="D215">
        <v>2.5586754169999</v>
      </c>
      <c r="E215">
        <v>3.0635128949997998</v>
      </c>
      <c r="F215">
        <v>3.2772165420010402</v>
      </c>
      <c r="G215">
        <v>3.7541278810003802</v>
      </c>
      <c r="H215">
        <v>4.0485273909998796</v>
      </c>
      <c r="I215">
        <v>4.5665496720011998</v>
      </c>
      <c r="J215">
        <f t="shared" si="140"/>
        <v>2.0078742550012998</v>
      </c>
      <c r="K215">
        <f t="shared" si="133"/>
        <v>0</v>
      </c>
      <c r="L215">
        <f t="shared" si="134"/>
        <v>0.25142883163247343</v>
      </c>
      <c r="M215">
        <f t="shared" si="135"/>
        <v>0.35786161569200209</v>
      </c>
      <c r="N215">
        <f t="shared" si="136"/>
        <v>0.59538213661677053</v>
      </c>
      <c r="O215">
        <f t="shared" si="137"/>
        <v>0.74200462020417468</v>
      </c>
      <c r="P215">
        <f t="shared" si="138"/>
        <v>1</v>
      </c>
      <c r="Q215" t="s">
        <v>184</v>
      </c>
      <c r="R215" t="s">
        <v>184</v>
      </c>
      <c r="S215" t="s">
        <v>184</v>
      </c>
      <c r="T215" t="s">
        <v>184</v>
      </c>
      <c r="U215" t="s">
        <v>184</v>
      </c>
      <c r="V215" t="s">
        <v>184</v>
      </c>
      <c r="W215" t="s">
        <v>184</v>
      </c>
      <c r="X215" t="s">
        <v>184</v>
      </c>
      <c r="Y215" t="s">
        <v>184</v>
      </c>
      <c r="Z215" t="s">
        <v>184</v>
      </c>
      <c r="AA215" t="s">
        <v>184</v>
      </c>
      <c r="AB215" t="s">
        <v>184</v>
      </c>
      <c r="AC215" t="s">
        <v>184</v>
      </c>
      <c r="AD215" t="s">
        <v>184</v>
      </c>
    </row>
    <row r="216" spans="1:30" x14ac:dyDescent="0.25">
      <c r="A216" s="8" t="s">
        <v>30</v>
      </c>
      <c r="B216">
        <v>6</v>
      </c>
      <c r="C216">
        <v>20</v>
      </c>
      <c r="D216">
        <v>2.8913474740002099</v>
      </c>
      <c r="E216">
        <v>3.8047916989999</v>
      </c>
      <c r="F216">
        <v>4.00775217500086</v>
      </c>
      <c r="G216">
        <v>4.5253776890003703</v>
      </c>
      <c r="H216">
        <v>4.7690828630002198</v>
      </c>
      <c r="I216">
        <v>6.5344117210006498</v>
      </c>
      <c r="J216">
        <f t="shared" si="140"/>
        <v>3.64306424700044</v>
      </c>
      <c r="K216">
        <f t="shared" si="133"/>
        <v>0</v>
      </c>
      <c r="L216">
        <f t="shared" si="134"/>
        <v>0.25073514027423077</v>
      </c>
      <c r="M216">
        <f t="shared" si="135"/>
        <v>0.30644661342984963</v>
      </c>
      <c r="N216">
        <f t="shared" si="136"/>
        <v>0.44853181393810404</v>
      </c>
      <c r="O216">
        <f t="shared" si="137"/>
        <v>0.51542747030774039</v>
      </c>
      <c r="P216">
        <f t="shared" si="138"/>
        <v>1</v>
      </c>
      <c r="Q216" t="s">
        <v>184</v>
      </c>
      <c r="R216" t="s">
        <v>184</v>
      </c>
      <c r="S216" t="s">
        <v>184</v>
      </c>
      <c r="T216" t="s">
        <v>184</v>
      </c>
      <c r="U216" t="s">
        <v>184</v>
      </c>
      <c r="V216" t="s">
        <v>184</v>
      </c>
      <c r="W216" t="s">
        <v>184</v>
      </c>
      <c r="X216" t="s">
        <v>184</v>
      </c>
      <c r="Y216" t="s">
        <v>184</v>
      </c>
      <c r="Z216" t="s">
        <v>184</v>
      </c>
      <c r="AA216" t="s">
        <v>184</v>
      </c>
      <c r="AB216" t="s">
        <v>184</v>
      </c>
      <c r="AC216" t="s">
        <v>184</v>
      </c>
      <c r="AD216" t="s">
        <v>184</v>
      </c>
    </row>
    <row r="217" spans="1:30" x14ac:dyDescent="0.25">
      <c r="A217" s="8" t="s">
        <v>30</v>
      </c>
      <c r="B217">
        <v>6</v>
      </c>
      <c r="C217">
        <v>21</v>
      </c>
      <c r="D217">
        <v>1.5342591169992299</v>
      </c>
      <c r="E217">
        <v>2.04901571600021</v>
      </c>
      <c r="F217">
        <v>2.2621394769994301</v>
      </c>
      <c r="G217">
        <v>2.8710514249996701</v>
      </c>
      <c r="H217">
        <v>3.0940027449996701</v>
      </c>
      <c r="I217">
        <v>3.81498550099968</v>
      </c>
      <c r="J217">
        <f t="shared" si="140"/>
        <v>2.2807263840004501</v>
      </c>
      <c r="K217">
        <f t="shared" si="133"/>
        <v>0</v>
      </c>
      <c r="L217">
        <f t="shared" si="134"/>
        <v>0.22569853298144621</v>
      </c>
      <c r="M217">
        <f t="shared" si="135"/>
        <v>0.31914409598028159</v>
      </c>
      <c r="N217">
        <f t="shared" si="136"/>
        <v>0.58612568231690887</v>
      </c>
      <c r="O217">
        <f t="shared" si="137"/>
        <v>0.68388020542149008</v>
      </c>
      <c r="P217">
        <f t="shared" si="138"/>
        <v>1</v>
      </c>
      <c r="Q217" t="s">
        <v>184</v>
      </c>
      <c r="R217" t="s">
        <v>184</v>
      </c>
      <c r="S217" t="s">
        <v>184</v>
      </c>
      <c r="T217" t="s">
        <v>184</v>
      </c>
      <c r="U217" t="s">
        <v>184</v>
      </c>
      <c r="V217" t="s">
        <v>184</v>
      </c>
      <c r="W217" t="s">
        <v>184</v>
      </c>
      <c r="X217" t="s">
        <v>184</v>
      </c>
      <c r="Y217" t="s">
        <v>184</v>
      </c>
      <c r="Z217" t="s">
        <v>184</v>
      </c>
      <c r="AA217" t="s">
        <v>184</v>
      </c>
      <c r="AB217" t="s">
        <v>184</v>
      </c>
      <c r="AC217" t="s">
        <v>184</v>
      </c>
      <c r="AD217" t="s">
        <v>184</v>
      </c>
    </row>
    <row r="218" spans="1:30" x14ac:dyDescent="0.25">
      <c r="A218" s="8" t="s">
        <v>30</v>
      </c>
      <c r="B218">
        <v>6</v>
      </c>
      <c r="C218">
        <v>22</v>
      </c>
      <c r="D218">
        <v>2.0058904310007999</v>
      </c>
      <c r="E218">
        <v>2.57424080500095</v>
      </c>
      <c r="F218">
        <v>2.7768350370006298</v>
      </c>
      <c r="G218">
        <v>3.3554707760013098</v>
      </c>
      <c r="H218">
        <v>3.56874713700017</v>
      </c>
      <c r="I218">
        <v>4.2180985800005102</v>
      </c>
      <c r="J218">
        <f t="shared" si="140"/>
        <v>2.2122081489997103</v>
      </c>
      <c r="K218">
        <f t="shared" si="133"/>
        <v>0</v>
      </c>
      <c r="L218">
        <f t="shared" si="134"/>
        <v>0.25691541469872081</v>
      </c>
      <c r="M218">
        <f t="shared" si="135"/>
        <v>0.34849550949734381</v>
      </c>
      <c r="N218">
        <f t="shared" si="136"/>
        <v>0.6100602900367883</v>
      </c>
      <c r="O218">
        <f t="shared" si="137"/>
        <v>0.70646910269544205</v>
      </c>
      <c r="P218">
        <f t="shared" si="138"/>
        <v>1</v>
      </c>
      <c r="Q218" t="s">
        <v>184</v>
      </c>
      <c r="R218" t="s">
        <v>184</v>
      </c>
      <c r="S218" t="s">
        <v>184</v>
      </c>
      <c r="T218" t="s">
        <v>184</v>
      </c>
      <c r="U218" t="s">
        <v>184</v>
      </c>
      <c r="V218" t="s">
        <v>184</v>
      </c>
      <c r="W218" t="s">
        <v>184</v>
      </c>
      <c r="X218" t="s">
        <v>184</v>
      </c>
      <c r="Y218" t="s">
        <v>184</v>
      </c>
      <c r="Z218" t="s">
        <v>184</v>
      </c>
      <c r="AA218" t="s">
        <v>184</v>
      </c>
      <c r="AB218" t="s">
        <v>184</v>
      </c>
      <c r="AC218" t="s">
        <v>184</v>
      </c>
      <c r="AD218" t="s">
        <v>184</v>
      </c>
    </row>
    <row r="219" spans="1:30" x14ac:dyDescent="0.25">
      <c r="A219" s="8" t="s">
        <v>30</v>
      </c>
      <c r="B219">
        <v>6</v>
      </c>
      <c r="C219">
        <v>23</v>
      </c>
      <c r="D219">
        <v>1.6952846030017099</v>
      </c>
      <c r="E219">
        <v>2.21092629400118</v>
      </c>
      <c r="F219">
        <v>2.4136426060013001</v>
      </c>
      <c r="G219">
        <v>3.0243857780005698</v>
      </c>
      <c r="H219">
        <v>3.2151991460013898</v>
      </c>
      <c r="I219">
        <v>3.8752937590015701</v>
      </c>
      <c r="J219">
        <f t="shared" si="140"/>
        <v>2.1800091559998602</v>
      </c>
      <c r="K219">
        <f t="shared" si="133"/>
        <v>0</v>
      </c>
      <c r="L219">
        <f t="shared" si="134"/>
        <v>0.23653189234564076</v>
      </c>
      <c r="M219">
        <f t="shared" si="135"/>
        <v>0.32952063573793366</v>
      </c>
      <c r="N219">
        <f t="shared" si="136"/>
        <v>0.60967687743002541</v>
      </c>
      <c r="O219">
        <f t="shared" si="137"/>
        <v>0.69720557769977431</v>
      </c>
      <c r="P219">
        <f t="shared" si="138"/>
        <v>1</v>
      </c>
      <c r="Q219" t="s">
        <v>184</v>
      </c>
      <c r="R219" t="s">
        <v>184</v>
      </c>
      <c r="S219" t="s">
        <v>184</v>
      </c>
      <c r="T219" t="s">
        <v>184</v>
      </c>
      <c r="U219" t="s">
        <v>184</v>
      </c>
      <c r="V219" t="s">
        <v>184</v>
      </c>
      <c r="W219" t="s">
        <v>184</v>
      </c>
      <c r="X219" t="s">
        <v>184</v>
      </c>
      <c r="Y219" t="s">
        <v>184</v>
      </c>
      <c r="Z219" t="s">
        <v>184</v>
      </c>
      <c r="AA219" t="s">
        <v>184</v>
      </c>
      <c r="AB219" t="s">
        <v>184</v>
      </c>
      <c r="AC219" t="s">
        <v>184</v>
      </c>
      <c r="AD219" t="s">
        <v>184</v>
      </c>
    </row>
    <row r="220" spans="1:30" x14ac:dyDescent="0.25">
      <c r="A220" s="8" t="s">
        <v>30</v>
      </c>
      <c r="B220">
        <v>6</v>
      </c>
      <c r="C220">
        <v>24</v>
      </c>
      <c r="D220">
        <v>1.57100564599932</v>
      </c>
      <c r="E220">
        <v>2.11176560300009</v>
      </c>
      <c r="F220">
        <v>2.34198077200017</v>
      </c>
      <c r="G220">
        <v>3.05231191799975</v>
      </c>
      <c r="H220">
        <v>3.2858232870003099</v>
      </c>
      <c r="I220">
        <v>3.8846635119989501</v>
      </c>
      <c r="J220">
        <f t="shared" si="140"/>
        <v>2.3136578659996303</v>
      </c>
      <c r="K220">
        <f t="shared" si="133"/>
        <v>0</v>
      </c>
      <c r="L220">
        <f t="shared" si="134"/>
        <v>0.23372511767945917</v>
      </c>
      <c r="M220">
        <f t="shared" si="135"/>
        <v>0.3332278023171526</v>
      </c>
      <c r="N220">
        <f t="shared" si="136"/>
        <v>0.64024430481661654</v>
      </c>
      <c r="O220">
        <f t="shared" si="137"/>
        <v>0.74117165990749989</v>
      </c>
      <c r="P220">
        <f t="shared" si="138"/>
        <v>1</v>
      </c>
      <c r="Q220" t="s">
        <v>184</v>
      </c>
      <c r="R220" t="s">
        <v>184</v>
      </c>
      <c r="S220" t="s">
        <v>184</v>
      </c>
      <c r="T220" t="s">
        <v>184</v>
      </c>
      <c r="U220" t="s">
        <v>184</v>
      </c>
      <c r="V220" t="s">
        <v>184</v>
      </c>
      <c r="W220" t="s">
        <v>184</v>
      </c>
      <c r="X220" t="s">
        <v>184</v>
      </c>
      <c r="Y220" t="s">
        <v>184</v>
      </c>
      <c r="Z220" t="s">
        <v>184</v>
      </c>
      <c r="AA220" t="s">
        <v>184</v>
      </c>
      <c r="AB220" t="s">
        <v>184</v>
      </c>
      <c r="AC220" t="s">
        <v>184</v>
      </c>
      <c r="AD220" t="s">
        <v>184</v>
      </c>
    </row>
    <row r="221" spans="1:30" x14ac:dyDescent="0.25">
      <c r="A221" s="8" t="s">
        <v>30</v>
      </c>
      <c r="B221">
        <v>6</v>
      </c>
      <c r="C221">
        <v>25</v>
      </c>
      <c r="D221">
        <v>2.5964291180007399</v>
      </c>
      <c r="E221">
        <v>3.1643827259995301</v>
      </c>
      <c r="F221">
        <v>3.3670074780002301</v>
      </c>
      <c r="G221">
        <v>4.0062566769993202</v>
      </c>
      <c r="H221">
        <v>4.2090035109995299</v>
      </c>
      <c r="I221">
        <v>4.7877918510002901</v>
      </c>
      <c r="J221">
        <f t="shared" si="140"/>
        <v>2.1913627329995502</v>
      </c>
      <c r="K221">
        <f t="shared" si="133"/>
        <v>0</v>
      </c>
      <c r="L221">
        <f t="shared" si="134"/>
        <v>0.25917827270037208</v>
      </c>
      <c r="M221">
        <f t="shared" si="135"/>
        <v>0.35164345381776113</v>
      </c>
      <c r="N221">
        <f t="shared" si="136"/>
        <v>0.64335654602868964</v>
      </c>
      <c r="O221">
        <f t="shared" si="137"/>
        <v>0.73587743768531122</v>
      </c>
      <c r="P221">
        <f t="shared" si="138"/>
        <v>1</v>
      </c>
      <c r="Q221" t="s">
        <v>184</v>
      </c>
      <c r="R221" t="s">
        <v>184</v>
      </c>
      <c r="S221" t="s">
        <v>184</v>
      </c>
      <c r="T221" t="s">
        <v>184</v>
      </c>
      <c r="U221" t="s">
        <v>184</v>
      </c>
      <c r="V221" t="s">
        <v>184</v>
      </c>
      <c r="W221" t="s">
        <v>184</v>
      </c>
      <c r="X221" t="s">
        <v>184</v>
      </c>
      <c r="Y221" t="s">
        <v>184</v>
      </c>
      <c r="Z221" t="s">
        <v>184</v>
      </c>
      <c r="AA221" t="s">
        <v>184</v>
      </c>
      <c r="AB221" t="s">
        <v>184</v>
      </c>
      <c r="AC221" t="s">
        <v>184</v>
      </c>
      <c r="AD221" t="s">
        <v>184</v>
      </c>
    </row>
    <row r="222" spans="1:30" x14ac:dyDescent="0.25">
      <c r="A222" s="8" t="s">
        <v>30</v>
      </c>
      <c r="B222">
        <v>6</v>
      </c>
      <c r="C222">
        <v>26</v>
      </c>
      <c r="D222">
        <v>1.1956966269990501</v>
      </c>
      <c r="E222">
        <v>1.8043949349994299</v>
      </c>
      <c r="F222">
        <v>2.0478559429993699</v>
      </c>
      <c r="G222">
        <v>2.7884632989989702</v>
      </c>
      <c r="H222">
        <v>3.0140393709989399</v>
      </c>
      <c r="I222">
        <v>3.6203570870002202</v>
      </c>
      <c r="J222">
        <f t="shared" si="140"/>
        <v>2.4246604600011699</v>
      </c>
      <c r="K222">
        <f t="shared" si="133"/>
        <v>0</v>
      </c>
      <c r="L222">
        <f t="shared" si="134"/>
        <v>0.25104476195404535</v>
      </c>
      <c r="M222">
        <f t="shared" si="135"/>
        <v>0.35145511301813726</v>
      </c>
      <c r="N222">
        <f t="shared" si="136"/>
        <v>0.65690297601469183</v>
      </c>
      <c r="O222">
        <f t="shared" si="137"/>
        <v>0.74993706293994356</v>
      </c>
      <c r="P222">
        <f t="shared" si="138"/>
        <v>1</v>
      </c>
      <c r="Q222" t="s">
        <v>184</v>
      </c>
      <c r="R222" t="s">
        <v>184</v>
      </c>
      <c r="S222" t="s">
        <v>184</v>
      </c>
      <c r="T222" t="s">
        <v>184</v>
      </c>
      <c r="U222" t="s">
        <v>184</v>
      </c>
      <c r="V222" t="s">
        <v>184</v>
      </c>
      <c r="W222" t="s">
        <v>184</v>
      </c>
      <c r="X222" t="s">
        <v>184</v>
      </c>
      <c r="Y222" t="s">
        <v>184</v>
      </c>
      <c r="Z222" t="s">
        <v>184</v>
      </c>
      <c r="AA222" t="s">
        <v>184</v>
      </c>
      <c r="AB222" t="s">
        <v>184</v>
      </c>
      <c r="AC222" t="s">
        <v>184</v>
      </c>
      <c r="AD222" t="s">
        <v>184</v>
      </c>
    </row>
    <row r="223" spans="1:30" x14ac:dyDescent="0.25">
      <c r="A223" s="8" t="s">
        <v>30</v>
      </c>
      <c r="B223">
        <v>6</v>
      </c>
      <c r="C223">
        <v>27</v>
      </c>
      <c r="D223">
        <v>1.0436136120006201</v>
      </c>
      <c r="E223">
        <v>1.57054783999956</v>
      </c>
      <c r="F223">
        <v>1.81284907699955</v>
      </c>
      <c r="G223">
        <v>2.4427895619992301</v>
      </c>
      <c r="H223">
        <v>2.7165878209998402</v>
      </c>
      <c r="I223">
        <v>3.3355714930003102</v>
      </c>
      <c r="J223">
        <f t="shared" si="140"/>
        <v>2.2919578809996901</v>
      </c>
      <c r="K223">
        <f t="shared" si="133"/>
        <v>0</v>
      </c>
      <c r="L223">
        <f t="shared" si="134"/>
        <v>0.22990572050525879</v>
      </c>
      <c r="M223">
        <f t="shared" si="135"/>
        <v>0.33562373522475475</v>
      </c>
      <c r="N223">
        <f t="shared" si="136"/>
        <v>0.61047192952268714</v>
      </c>
      <c r="O223">
        <f t="shared" si="137"/>
        <v>0.72993235297566372</v>
      </c>
      <c r="P223">
        <f t="shared" si="138"/>
        <v>1</v>
      </c>
      <c r="Q223" t="s">
        <v>184</v>
      </c>
      <c r="R223" t="s">
        <v>184</v>
      </c>
      <c r="S223" t="s">
        <v>184</v>
      </c>
      <c r="T223" t="s">
        <v>184</v>
      </c>
      <c r="U223" t="s">
        <v>184</v>
      </c>
      <c r="V223" t="s">
        <v>184</v>
      </c>
      <c r="W223" t="s">
        <v>184</v>
      </c>
      <c r="X223" t="s">
        <v>184</v>
      </c>
      <c r="Y223" t="s">
        <v>184</v>
      </c>
      <c r="Z223" t="s">
        <v>184</v>
      </c>
      <c r="AA223" t="s">
        <v>184</v>
      </c>
      <c r="AB223" t="s">
        <v>184</v>
      </c>
      <c r="AC223" t="s">
        <v>184</v>
      </c>
      <c r="AD223" t="s">
        <v>184</v>
      </c>
    </row>
    <row r="224" spans="1:30" x14ac:dyDescent="0.25">
      <c r="A224" s="8" t="s">
        <v>30</v>
      </c>
      <c r="B224">
        <v>6</v>
      </c>
      <c r="C224">
        <v>28</v>
      </c>
      <c r="D224">
        <v>2.5962154739990999</v>
      </c>
      <c r="E224">
        <v>3.2759957269990898</v>
      </c>
      <c r="F224">
        <v>3.5088966879993602</v>
      </c>
      <c r="G224">
        <v>4.1081947200000197</v>
      </c>
      <c r="H224">
        <v>4.3508316799998203</v>
      </c>
      <c r="I224">
        <v>4.9616053709996697</v>
      </c>
      <c r="J224">
        <f t="shared" si="140"/>
        <v>2.3653898970005698</v>
      </c>
      <c r="K224">
        <f t="shared" si="133"/>
        <v>0</v>
      </c>
      <c r="L224">
        <f t="shared" si="134"/>
        <v>0.28738613192775725</v>
      </c>
      <c r="M224">
        <f t="shared" si="135"/>
        <v>0.38584810696857408</v>
      </c>
      <c r="N224">
        <f t="shared" si="136"/>
        <v>0.63920931087013755</v>
      </c>
      <c r="O224">
        <f t="shared" si="137"/>
        <v>0.74178730881773858</v>
      </c>
      <c r="P224">
        <f t="shared" si="138"/>
        <v>1</v>
      </c>
      <c r="Q224" t="s">
        <v>184</v>
      </c>
      <c r="R224" t="s">
        <v>184</v>
      </c>
      <c r="S224" t="s">
        <v>184</v>
      </c>
      <c r="T224" t="s">
        <v>184</v>
      </c>
      <c r="U224" t="s">
        <v>184</v>
      </c>
      <c r="V224" t="s">
        <v>184</v>
      </c>
      <c r="W224" t="s">
        <v>184</v>
      </c>
      <c r="X224" t="s">
        <v>184</v>
      </c>
      <c r="Y224" t="s">
        <v>184</v>
      </c>
      <c r="Z224" t="s">
        <v>184</v>
      </c>
      <c r="AA224" t="s">
        <v>184</v>
      </c>
      <c r="AB224" t="s">
        <v>184</v>
      </c>
      <c r="AC224" t="s">
        <v>184</v>
      </c>
      <c r="AD224" t="s">
        <v>184</v>
      </c>
    </row>
    <row r="225" spans="1:30" x14ac:dyDescent="0.25">
      <c r="A225" s="8" t="s">
        <v>30</v>
      </c>
      <c r="B225">
        <v>6</v>
      </c>
      <c r="C225">
        <v>29</v>
      </c>
      <c r="D225">
        <v>3.13834884700008</v>
      </c>
      <c r="E225">
        <v>3.65124370400008</v>
      </c>
      <c r="F225">
        <v>3.8538684570012198</v>
      </c>
      <c r="G225">
        <v>4.4115672200005003</v>
      </c>
      <c r="H225">
        <v>4.6954982440001896</v>
      </c>
      <c r="I225">
        <v>5.3746070480010504</v>
      </c>
      <c r="J225">
        <f t="shared" si="140"/>
        <v>2.2362582010009704</v>
      </c>
      <c r="K225">
        <f t="shared" si="133"/>
        <v>0</v>
      </c>
      <c r="L225">
        <f t="shared" si="134"/>
        <v>0.22935404184115388</v>
      </c>
      <c r="M225">
        <f t="shared" si="135"/>
        <v>0.31996287802583195</v>
      </c>
      <c r="N225">
        <f t="shared" si="136"/>
        <v>0.5693521313551877</v>
      </c>
      <c r="O225">
        <f t="shared" si="137"/>
        <v>0.69631914432023756</v>
      </c>
      <c r="P225">
        <f t="shared" si="138"/>
        <v>1</v>
      </c>
      <c r="Q225" t="s">
        <v>184</v>
      </c>
      <c r="R225" t="s">
        <v>184</v>
      </c>
      <c r="S225" t="s">
        <v>184</v>
      </c>
      <c r="T225" t="s">
        <v>184</v>
      </c>
      <c r="U225" t="s">
        <v>184</v>
      </c>
      <c r="V225" t="s">
        <v>184</v>
      </c>
      <c r="W225" t="s">
        <v>184</v>
      </c>
      <c r="X225" t="s">
        <v>184</v>
      </c>
      <c r="Y225" t="s">
        <v>184</v>
      </c>
      <c r="Z225" t="s">
        <v>184</v>
      </c>
      <c r="AA225" t="s">
        <v>184</v>
      </c>
      <c r="AB225" t="s">
        <v>184</v>
      </c>
      <c r="AC225" t="s">
        <v>184</v>
      </c>
      <c r="AD225" t="s">
        <v>184</v>
      </c>
    </row>
    <row r="226" spans="1:30" x14ac:dyDescent="0.25">
      <c r="A226" s="8" t="s">
        <v>30</v>
      </c>
      <c r="B226">
        <v>6</v>
      </c>
      <c r="C226">
        <v>30</v>
      </c>
      <c r="D226">
        <v>2.1802533189984299</v>
      </c>
      <c r="E226">
        <v>2.7702426369996802</v>
      </c>
      <c r="F226">
        <v>2.9913627349997101</v>
      </c>
      <c r="G226">
        <v>3.6399511669987898</v>
      </c>
      <c r="H226">
        <v>3.8832595759995399</v>
      </c>
      <c r="I226">
        <v>4.5325194559991298</v>
      </c>
      <c r="J226">
        <f t="shared" si="140"/>
        <v>2.3522661370006999</v>
      </c>
      <c r="K226">
        <f t="shared" si="133"/>
        <v>0</v>
      </c>
      <c r="L226">
        <f t="shared" si="134"/>
        <v>0.25081741760459431</v>
      </c>
      <c r="M226">
        <f t="shared" si="135"/>
        <v>0.34482042794507095</v>
      </c>
      <c r="N226">
        <f t="shared" si="136"/>
        <v>0.62054961598077274</v>
      </c>
      <c r="O226">
        <f t="shared" si="137"/>
        <v>0.72398536467160102</v>
      </c>
      <c r="P226">
        <f t="shared" si="138"/>
        <v>1</v>
      </c>
      <c r="Q226" t="s">
        <v>184</v>
      </c>
      <c r="R226" t="s">
        <v>184</v>
      </c>
      <c r="S226" t="s">
        <v>184</v>
      </c>
      <c r="T226" t="s">
        <v>184</v>
      </c>
      <c r="U226" t="s">
        <v>184</v>
      </c>
      <c r="V226" t="s">
        <v>184</v>
      </c>
      <c r="W226" t="s">
        <v>184</v>
      </c>
      <c r="X226" t="s">
        <v>184</v>
      </c>
      <c r="Y226" t="s">
        <v>184</v>
      </c>
      <c r="Z226" t="s">
        <v>184</v>
      </c>
      <c r="AA226" t="s">
        <v>184</v>
      </c>
      <c r="AB226" t="s">
        <v>184</v>
      </c>
      <c r="AC226" t="s">
        <v>184</v>
      </c>
      <c r="AD226" t="s">
        <v>184</v>
      </c>
    </row>
    <row r="227" spans="1:30" x14ac:dyDescent="0.25">
      <c r="A227" s="8" t="s">
        <v>30</v>
      </c>
      <c r="B227">
        <v>6</v>
      </c>
      <c r="C227">
        <v>31</v>
      </c>
      <c r="D227">
        <v>1.7942316500011599</v>
      </c>
      <c r="E227">
        <v>2.20000000000072</v>
      </c>
      <c r="F227">
        <v>2.4248435839999698</v>
      </c>
      <c r="G227">
        <v>2.93035251000037</v>
      </c>
      <c r="H227">
        <v>3.1634365940008098</v>
      </c>
      <c r="I227">
        <v>3.7314512430002602</v>
      </c>
      <c r="J227">
        <f t="shared" si="140"/>
        <v>1.9372195929991003</v>
      </c>
      <c r="K227">
        <f t="shared" si="133"/>
        <v>0</v>
      </c>
      <c r="L227">
        <f t="shared" si="134"/>
        <v>0.20945914003036237</v>
      </c>
      <c r="M227">
        <f t="shared" si="135"/>
        <v>0.32552423910937739</v>
      </c>
      <c r="N227">
        <f t="shared" si="136"/>
        <v>0.58646983754708382</v>
      </c>
      <c r="O227">
        <f t="shared" si="137"/>
        <v>0.70678871354997996</v>
      </c>
      <c r="P227">
        <f t="shared" si="138"/>
        <v>1</v>
      </c>
      <c r="Q227" t="s">
        <v>184</v>
      </c>
      <c r="R227" t="s">
        <v>184</v>
      </c>
      <c r="S227" t="s">
        <v>184</v>
      </c>
      <c r="T227" t="s">
        <v>184</v>
      </c>
      <c r="U227" t="s">
        <v>184</v>
      </c>
      <c r="V227" t="s">
        <v>184</v>
      </c>
      <c r="W227" t="s">
        <v>184</v>
      </c>
      <c r="X227" t="s">
        <v>184</v>
      </c>
      <c r="Y227" t="s">
        <v>184</v>
      </c>
      <c r="Z227" t="s">
        <v>184</v>
      </c>
      <c r="AA227" t="s">
        <v>184</v>
      </c>
      <c r="AB227" t="s">
        <v>184</v>
      </c>
      <c r="AC227" t="s">
        <v>184</v>
      </c>
      <c r="AD227" t="s">
        <v>184</v>
      </c>
    </row>
    <row r="228" spans="1:30" s="17" customFormat="1" x14ac:dyDescent="0.25">
      <c r="A228" s="16">
        <v>14</v>
      </c>
      <c r="D228" s="17">
        <f>AVERAGE(D213:D227)</f>
        <v>3.4449951674665398</v>
      </c>
      <c r="E228" s="17">
        <f t="shared" ref="E228:P228" si="141">AVERAGE(E213:E227)</f>
        <v>3.9949153056665301</v>
      </c>
      <c r="F228" s="17">
        <f t="shared" si="141"/>
        <v>4.210254844733444</v>
      </c>
      <c r="G228" s="17">
        <f t="shared" si="141"/>
        <v>4.7899181032666016</v>
      </c>
      <c r="H228" s="17">
        <f t="shared" si="141"/>
        <v>5.0265506885333355</v>
      </c>
      <c r="I228" s="17">
        <f t="shared" si="141"/>
        <v>5.6834671135334451</v>
      </c>
      <c r="J228" s="25">
        <f>AVERAGE(J213:J227)</f>
        <v>2.2384719460669058</v>
      </c>
      <c r="K228" s="17">
        <f t="shared" si="141"/>
        <v>0</v>
      </c>
      <c r="L228" s="17">
        <f t="shared" si="141"/>
        <v>0.24539754892032792</v>
      </c>
      <c r="M228" s="17">
        <f t="shared" si="141"/>
        <v>0.34467364776989201</v>
      </c>
      <c r="N228" s="17">
        <f t="shared" si="141"/>
        <v>0.60881306503479071</v>
      </c>
      <c r="O228" s="17">
        <f t="shared" si="141"/>
        <v>0.71816955830221041</v>
      </c>
      <c r="P228" s="17">
        <f t="shared" si="141"/>
        <v>1</v>
      </c>
    </row>
    <row r="229" spans="1:30" x14ac:dyDescent="0.25">
      <c r="A229" s="8" t="s">
        <v>31</v>
      </c>
      <c r="B229">
        <v>9</v>
      </c>
      <c r="C229">
        <v>47</v>
      </c>
      <c r="D229">
        <v>17.076667172999802</v>
      </c>
      <c r="E229">
        <v>17.230520369999699</v>
      </c>
      <c r="F229">
        <v>17.410346402999402</v>
      </c>
      <c r="G229">
        <v>17.816755681998899</v>
      </c>
      <c r="H229">
        <v>17.968472452999698</v>
      </c>
      <c r="I229">
        <v>18.171188766000299</v>
      </c>
      <c r="J229">
        <v>18.597222643998901</v>
      </c>
      <c r="K229">
        <v>18.9719212549989</v>
      </c>
      <c r="L229">
        <v>19.326629021999899</v>
      </c>
      <c r="M229">
        <f>L229-D229</f>
        <v>2.2499618490000977</v>
      </c>
      <c r="N229">
        <f>(D229-D229)/(L229-D229)</f>
        <v>0</v>
      </c>
      <c r="O229">
        <f>(E229-D229)/(L229-D229)</f>
        <v>6.8380358123970308E-2</v>
      </c>
      <c r="P229">
        <f>(F229-D229)/(L229-D229)</f>
        <v>0.14830439464913139</v>
      </c>
      <c r="Q229">
        <f>(G229-D229)/(L229-D229)</f>
        <v>0.32893380362338093</v>
      </c>
      <c r="R229">
        <f>(H229-D229)/(L229-D229)</f>
        <v>0.3963646229807064</v>
      </c>
      <c r="S229">
        <f>(I229-D229)/(L229-D229)</f>
        <v>0.48646228978811878</v>
      </c>
      <c r="T229">
        <f>(J229-D229)/(L229-D229)</f>
        <v>0.67581389065545583</v>
      </c>
      <c r="U229">
        <f>(K229-D229)/(L229-D229)</f>
        <v>0.84234943043206079</v>
      </c>
      <c r="V229">
        <f>(L229-D229)/(L229-D229)</f>
        <v>1</v>
      </c>
      <c r="W229" t="s">
        <v>184</v>
      </c>
      <c r="X229" t="s">
        <v>184</v>
      </c>
      <c r="Y229" t="s">
        <v>184</v>
      </c>
      <c r="Z229" t="s">
        <v>184</v>
      </c>
      <c r="AA229" t="s">
        <v>184</v>
      </c>
      <c r="AB229" t="s">
        <v>184</v>
      </c>
      <c r="AC229" t="s">
        <v>184</v>
      </c>
      <c r="AD229" t="s">
        <v>184</v>
      </c>
    </row>
    <row r="230" spans="1:30" x14ac:dyDescent="0.25">
      <c r="A230" s="8" t="s">
        <v>31</v>
      </c>
      <c r="B230">
        <v>9</v>
      </c>
      <c r="C230">
        <v>48</v>
      </c>
      <c r="D230">
        <v>0.79826033800054497</v>
      </c>
      <c r="E230">
        <v>0.98077216400088196</v>
      </c>
      <c r="F230">
        <v>1.1633755530001499</v>
      </c>
      <c r="G230">
        <v>1.56880817900128</v>
      </c>
      <c r="H230">
        <v>1.74121776200081</v>
      </c>
      <c r="I230">
        <v>1.92333282400068</v>
      </c>
      <c r="J230">
        <v>2.3287959710014499</v>
      </c>
      <c r="K230">
        <v>2.74393407500065</v>
      </c>
      <c r="L230">
        <v>3.1595910249998198</v>
      </c>
      <c r="M230">
        <f t="shared" ref="M230:M243" si="142">L230-D230</f>
        <v>2.361330686999275</v>
      </c>
      <c r="N230">
        <f t="shared" ref="N230:N243" si="143">(D230-D230)/(L230-D230)</f>
        <v>0</v>
      </c>
      <c r="O230">
        <f t="shared" ref="O230:O243" si="144">(E230-D230)/(L230-D230)</f>
        <v>7.7291938399474597E-2</v>
      </c>
      <c r="P230">
        <f t="shared" ref="P230:P243" si="145">(F230-D230)/(L230-D230)</f>
        <v>0.15462265281597853</v>
      </c>
      <c r="Q230">
        <f t="shared" ref="Q230:Q243" si="146">(G230-D230)/(L230-D230)</f>
        <v>0.32631932716714473</v>
      </c>
      <c r="R230">
        <f t="shared" ref="R230:R243" si="147">(H230-D230)/(L230-D230)</f>
        <v>0.39933306639001664</v>
      </c>
      <c r="S230">
        <f t="shared" ref="S230:S243" si="148">(I230-D230)/(L230-D230)</f>
        <v>0.47645697919161484</v>
      </c>
      <c r="T230">
        <f t="shared" ref="T230:T243" si="149">(J230-D230)/(L230-D230)</f>
        <v>0.64816657888178919</v>
      </c>
      <c r="U230">
        <f t="shared" ref="U230:U243" si="150">(K230-D230)/(L230-D230)</f>
        <v>0.82397342638723037</v>
      </c>
      <c r="V230">
        <f t="shared" ref="V230:V243" si="151">(L230-D230)/(L230-D230)</f>
        <v>1</v>
      </c>
      <c r="W230" t="s">
        <v>184</v>
      </c>
      <c r="X230" t="s">
        <v>184</v>
      </c>
      <c r="Y230" t="s">
        <v>184</v>
      </c>
      <c r="Z230" t="s">
        <v>184</v>
      </c>
      <c r="AA230" t="s">
        <v>184</v>
      </c>
      <c r="AB230" t="s">
        <v>184</v>
      </c>
      <c r="AC230" t="s">
        <v>184</v>
      </c>
      <c r="AD230" t="s">
        <v>184</v>
      </c>
    </row>
    <row r="231" spans="1:30" x14ac:dyDescent="0.25">
      <c r="A231" s="8" t="s">
        <v>31</v>
      </c>
      <c r="B231">
        <v>9</v>
      </c>
      <c r="C231">
        <v>49</v>
      </c>
      <c r="D231">
        <v>0.49531512100111202</v>
      </c>
      <c r="E231">
        <v>0.68795971200051997</v>
      </c>
      <c r="F231">
        <v>0.93056615200111903</v>
      </c>
      <c r="G231">
        <v>1.30593621200023</v>
      </c>
      <c r="H231">
        <v>1.4878986700004999</v>
      </c>
      <c r="I231">
        <v>1.67047153800012</v>
      </c>
      <c r="J231">
        <v>2.0960476100008201</v>
      </c>
      <c r="K231">
        <v>2.46091866100141</v>
      </c>
      <c r="L231">
        <v>2.8986723620000698</v>
      </c>
      <c r="M231">
        <f t="shared" si="142"/>
        <v>2.4033572409989579</v>
      </c>
      <c r="N231">
        <f t="shared" si="143"/>
        <v>0</v>
      </c>
      <c r="O231">
        <f t="shared" si="144"/>
        <v>8.015645269586931E-2</v>
      </c>
      <c r="P231">
        <f t="shared" si="145"/>
        <v>0.1811012626733321</v>
      </c>
      <c r="Q231">
        <f t="shared" si="146"/>
        <v>0.33728697389247991</v>
      </c>
      <c r="R231">
        <f t="shared" si="147"/>
        <v>0.4129987552690334</v>
      </c>
      <c r="S231">
        <f t="shared" si="148"/>
        <v>0.48896451886218678</v>
      </c>
      <c r="T231">
        <f t="shared" si="149"/>
        <v>0.66604017983375707</v>
      </c>
      <c r="U231">
        <f t="shared" si="150"/>
        <v>0.81785741481499141</v>
      </c>
      <c r="V231">
        <f t="shared" si="151"/>
        <v>1</v>
      </c>
      <c r="W231" t="s">
        <v>184</v>
      </c>
      <c r="X231" t="s">
        <v>184</v>
      </c>
      <c r="Y231" t="s">
        <v>184</v>
      </c>
      <c r="Z231" t="s">
        <v>184</v>
      </c>
      <c r="AA231" t="s">
        <v>184</v>
      </c>
      <c r="AB231" t="s">
        <v>184</v>
      </c>
      <c r="AC231" t="s">
        <v>184</v>
      </c>
      <c r="AD231" t="s">
        <v>184</v>
      </c>
    </row>
    <row r="232" spans="1:30" x14ac:dyDescent="0.25">
      <c r="A232" s="8" t="s">
        <v>31</v>
      </c>
      <c r="B232">
        <v>9</v>
      </c>
      <c r="C232">
        <v>50</v>
      </c>
      <c r="D232">
        <v>0.57652983300067695</v>
      </c>
      <c r="E232">
        <v>0.74878681500013</v>
      </c>
      <c r="F232">
        <v>0.93142072500086204</v>
      </c>
      <c r="G232">
        <v>1.3265374640013701</v>
      </c>
      <c r="H232">
        <v>1.4987639250011799</v>
      </c>
      <c r="I232">
        <v>1.68069586500132</v>
      </c>
      <c r="J232">
        <v>2.1298947040013401</v>
      </c>
      <c r="K232">
        <v>2.52241721400059</v>
      </c>
      <c r="L232">
        <v>2.9476270410013901</v>
      </c>
      <c r="M232">
        <f t="shared" si="142"/>
        <v>2.3710972080007133</v>
      </c>
      <c r="N232">
        <f t="shared" si="143"/>
        <v>0</v>
      </c>
      <c r="O232">
        <f t="shared" si="144"/>
        <v>7.2648637693221566E-2</v>
      </c>
      <c r="P232">
        <f t="shared" si="145"/>
        <v>0.14967369992368457</v>
      </c>
      <c r="Q232">
        <f t="shared" si="146"/>
        <v>0.31631247697056353</v>
      </c>
      <c r="R232">
        <f t="shared" si="147"/>
        <v>0.38894824256409211</v>
      </c>
      <c r="S232">
        <f t="shared" si="148"/>
        <v>0.46567725198059901</v>
      </c>
      <c r="T232">
        <f t="shared" si="149"/>
        <v>0.6551249209687382</v>
      </c>
      <c r="U232">
        <f t="shared" si="150"/>
        <v>0.82066959314614807</v>
      </c>
      <c r="V232">
        <f t="shared" si="151"/>
        <v>1</v>
      </c>
      <c r="W232" t="s">
        <v>184</v>
      </c>
      <c r="X232" t="s">
        <v>184</v>
      </c>
      <c r="Y232" t="s">
        <v>184</v>
      </c>
      <c r="Z232" t="s">
        <v>184</v>
      </c>
      <c r="AA232" t="s">
        <v>184</v>
      </c>
      <c r="AB232" t="s">
        <v>184</v>
      </c>
      <c r="AC232" t="s">
        <v>184</v>
      </c>
      <c r="AD232" t="s">
        <v>184</v>
      </c>
    </row>
    <row r="233" spans="1:30" x14ac:dyDescent="0.25">
      <c r="A233" s="8" t="s">
        <v>31</v>
      </c>
      <c r="B233">
        <v>9</v>
      </c>
      <c r="C233">
        <v>51</v>
      </c>
      <c r="D233">
        <v>0.84016480900027002</v>
      </c>
      <c r="E233">
        <v>1.0120555459998199</v>
      </c>
      <c r="F233">
        <v>1.1945368529995899</v>
      </c>
      <c r="G233">
        <v>1.6305203709998699</v>
      </c>
      <c r="H233">
        <v>1.80253318900031</v>
      </c>
      <c r="I233">
        <v>1.9851060580003801</v>
      </c>
      <c r="J233">
        <v>2.4714481900009502</v>
      </c>
      <c r="K233">
        <v>2.8566152910007001</v>
      </c>
      <c r="L233">
        <v>3.2517930710000602</v>
      </c>
      <c r="M233">
        <f t="shared" si="142"/>
        <v>2.4116282619997902</v>
      </c>
      <c r="N233">
        <f t="shared" si="143"/>
        <v>0</v>
      </c>
      <c r="O233">
        <f t="shared" si="144"/>
        <v>7.1275801377867945E-2</v>
      </c>
      <c r="P233">
        <f t="shared" si="145"/>
        <v>0.14694306315081271</v>
      </c>
      <c r="Q233">
        <f t="shared" si="146"/>
        <v>0.32772694467604835</v>
      </c>
      <c r="R233">
        <f t="shared" si="147"/>
        <v>0.39905336786939832</v>
      </c>
      <c r="S233">
        <f t="shared" si="148"/>
        <v>0.47475859652212421</v>
      </c>
      <c r="T233">
        <f t="shared" si="149"/>
        <v>0.6764240603350592</v>
      </c>
      <c r="U233">
        <f t="shared" si="150"/>
        <v>0.83613652807681582</v>
      </c>
      <c r="V233">
        <f t="shared" si="151"/>
        <v>1</v>
      </c>
      <c r="W233" t="s">
        <v>184</v>
      </c>
      <c r="X233" t="s">
        <v>184</v>
      </c>
      <c r="Y233" t="s">
        <v>184</v>
      </c>
      <c r="Z233" t="s">
        <v>184</v>
      </c>
      <c r="AA233" t="s">
        <v>184</v>
      </c>
      <c r="AB233" t="s">
        <v>184</v>
      </c>
      <c r="AC233" t="s">
        <v>184</v>
      </c>
      <c r="AD233" t="s">
        <v>184</v>
      </c>
    </row>
    <row r="234" spans="1:30" x14ac:dyDescent="0.25">
      <c r="A234" s="8" t="s">
        <v>31</v>
      </c>
      <c r="B234">
        <v>9</v>
      </c>
      <c r="C234">
        <v>52</v>
      </c>
      <c r="D234">
        <v>0.891103312998893</v>
      </c>
      <c r="E234">
        <v>1.0633297730000699</v>
      </c>
      <c r="F234">
        <v>1.22545399199952</v>
      </c>
      <c r="G234">
        <v>1.7525713430004499</v>
      </c>
      <c r="H234">
        <v>1.9249198849993201</v>
      </c>
      <c r="I234">
        <v>2.0769723800003699</v>
      </c>
      <c r="J234">
        <v>2.5427437819998802</v>
      </c>
      <c r="K234">
        <v>3.0090340309998198</v>
      </c>
      <c r="L234">
        <v>3.4342743790002701</v>
      </c>
      <c r="M234">
        <f t="shared" si="142"/>
        <v>2.5431710660013769</v>
      </c>
      <c r="N234">
        <f t="shared" si="143"/>
        <v>0</v>
      </c>
      <c r="O234">
        <f t="shared" si="144"/>
        <v>6.7721146368642932E-2</v>
      </c>
      <c r="P234">
        <f t="shared" si="145"/>
        <v>0.13146999172427906</v>
      </c>
      <c r="Q234">
        <f t="shared" si="146"/>
        <v>0.33873774419588748</v>
      </c>
      <c r="R234">
        <f t="shared" si="147"/>
        <v>0.40650689441268889</v>
      </c>
      <c r="S234">
        <f t="shared" si="148"/>
        <v>0.46629543834265802</v>
      </c>
      <c r="T234">
        <f t="shared" si="149"/>
        <v>0.64944135732003994</v>
      </c>
      <c r="U234">
        <f t="shared" si="150"/>
        <v>0.83279129206630409</v>
      </c>
      <c r="V234">
        <f t="shared" si="151"/>
        <v>1</v>
      </c>
      <c r="W234" t="s">
        <v>184</v>
      </c>
      <c r="X234" t="s">
        <v>184</v>
      </c>
      <c r="Y234" t="s">
        <v>184</v>
      </c>
      <c r="Z234" t="s">
        <v>184</v>
      </c>
      <c r="AA234" t="s">
        <v>184</v>
      </c>
      <c r="AB234" t="s">
        <v>184</v>
      </c>
      <c r="AC234" t="s">
        <v>184</v>
      </c>
      <c r="AD234" t="s">
        <v>184</v>
      </c>
    </row>
    <row r="235" spans="1:30" x14ac:dyDescent="0.25">
      <c r="A235" s="8" t="s">
        <v>31</v>
      </c>
      <c r="B235">
        <v>9</v>
      </c>
      <c r="C235">
        <v>53</v>
      </c>
      <c r="D235">
        <v>0.45511979199909502</v>
      </c>
      <c r="E235">
        <v>0.61727453099956597</v>
      </c>
      <c r="F235">
        <v>0.78962307299843804</v>
      </c>
      <c r="G235">
        <v>1.2054021049989301</v>
      </c>
      <c r="H235">
        <v>1.3774759649986601</v>
      </c>
      <c r="I235">
        <v>1.5497939879987801</v>
      </c>
      <c r="J235">
        <v>1.9656340609999401</v>
      </c>
      <c r="K235">
        <v>2.3099343809990298</v>
      </c>
      <c r="L235">
        <v>2.6952235609987798</v>
      </c>
      <c r="M235">
        <f t="shared" si="142"/>
        <v>2.2401037689996848</v>
      </c>
      <c r="N235">
        <f t="shared" si="143"/>
        <v>0</v>
      </c>
      <c r="O235">
        <f t="shared" si="144"/>
        <v>7.2387155115086893E-2</v>
      </c>
      <c r="P235">
        <f t="shared" si="145"/>
        <v>0.14932490433187165</v>
      </c>
      <c r="Q235">
        <f t="shared" si="146"/>
        <v>0.3349319452887991</v>
      </c>
      <c r="R235">
        <f t="shared" si="147"/>
        <v>0.41174707429354573</v>
      </c>
      <c r="S235">
        <f t="shared" si="148"/>
        <v>0.48867119958845046</v>
      </c>
      <c r="T235">
        <f t="shared" si="149"/>
        <v>0.674305489729774</v>
      </c>
      <c r="U235">
        <f t="shared" si="150"/>
        <v>0.82800386958332728</v>
      </c>
      <c r="V235">
        <f t="shared" si="151"/>
        <v>1</v>
      </c>
      <c r="W235" t="s">
        <v>184</v>
      </c>
      <c r="X235" t="s">
        <v>184</v>
      </c>
      <c r="Y235" t="s">
        <v>184</v>
      </c>
      <c r="Z235" t="s">
        <v>184</v>
      </c>
      <c r="AA235" t="s">
        <v>184</v>
      </c>
      <c r="AB235" t="s">
        <v>184</v>
      </c>
      <c r="AC235" t="s">
        <v>184</v>
      </c>
      <c r="AD235" t="s">
        <v>184</v>
      </c>
    </row>
    <row r="236" spans="1:30" x14ac:dyDescent="0.25">
      <c r="A236" s="8" t="s">
        <v>31</v>
      </c>
      <c r="B236">
        <v>9</v>
      </c>
      <c r="C236">
        <v>54</v>
      </c>
      <c r="D236">
        <v>0.44544483299978299</v>
      </c>
      <c r="E236">
        <v>0.60744697100017198</v>
      </c>
      <c r="F236">
        <v>0.74921410099886998</v>
      </c>
      <c r="G236">
        <v>1.15486036800029</v>
      </c>
      <c r="H236">
        <v>1.3065771410001601</v>
      </c>
      <c r="I236">
        <v>1.4789867219988</v>
      </c>
      <c r="J236">
        <v>1.90422707200013</v>
      </c>
      <c r="K236">
        <v>2.2898214549986702</v>
      </c>
      <c r="L236">
        <v>2.6647337100002901</v>
      </c>
      <c r="M236">
        <f t="shared" si="142"/>
        <v>2.219288877000507</v>
      </c>
      <c r="N236">
        <f t="shared" si="143"/>
        <v>0</v>
      </c>
      <c r="O236">
        <f t="shared" si="144"/>
        <v>7.2997318951710299E-2</v>
      </c>
      <c r="P236">
        <f t="shared" si="145"/>
        <v>0.13687684877222839</v>
      </c>
      <c r="Q236">
        <f t="shared" si="146"/>
        <v>0.31965894226411923</v>
      </c>
      <c r="R236">
        <f t="shared" si="147"/>
        <v>0.38802172935875096</v>
      </c>
      <c r="S236">
        <f t="shared" si="148"/>
        <v>0.46570858787698999</v>
      </c>
      <c r="T236">
        <f t="shared" si="149"/>
        <v>0.65731967303507266</v>
      </c>
      <c r="U236">
        <f t="shared" si="150"/>
        <v>0.83106649211510719</v>
      </c>
      <c r="V236">
        <f t="shared" si="151"/>
        <v>1</v>
      </c>
      <c r="W236" t="s">
        <v>184</v>
      </c>
      <c r="X236" t="s">
        <v>184</v>
      </c>
      <c r="Y236" t="s">
        <v>184</v>
      </c>
      <c r="Z236" t="s">
        <v>184</v>
      </c>
      <c r="AA236" t="s">
        <v>184</v>
      </c>
      <c r="AB236" t="s">
        <v>184</v>
      </c>
      <c r="AC236" t="s">
        <v>184</v>
      </c>
      <c r="AD236" t="s">
        <v>184</v>
      </c>
    </row>
    <row r="237" spans="1:30" x14ac:dyDescent="0.25">
      <c r="A237" s="8" t="s">
        <v>31</v>
      </c>
      <c r="B237">
        <v>9</v>
      </c>
      <c r="C237">
        <v>55</v>
      </c>
      <c r="D237">
        <v>0.43631924299916103</v>
      </c>
      <c r="E237">
        <v>0.59655119799935996</v>
      </c>
      <c r="F237">
        <v>0.76923546399848397</v>
      </c>
      <c r="G237">
        <v>1.15470776799884</v>
      </c>
      <c r="H237">
        <v>1.3367312680002199</v>
      </c>
      <c r="I237">
        <v>1.51927361399975</v>
      </c>
      <c r="J237">
        <v>1.9246451999988401</v>
      </c>
      <c r="K237">
        <v>2.3199145419985099</v>
      </c>
      <c r="L237">
        <v>2.6846940319992401</v>
      </c>
      <c r="M237">
        <f t="shared" si="142"/>
        <v>2.2483747890000791</v>
      </c>
      <c r="N237">
        <f t="shared" si="143"/>
        <v>0</v>
      </c>
      <c r="O237">
        <f t="shared" si="144"/>
        <v>7.1265678562184451E-2</v>
      </c>
      <c r="P237">
        <f t="shared" si="145"/>
        <v>0.1480697180150205</v>
      </c>
      <c r="Q237">
        <f t="shared" si="146"/>
        <v>0.31951457938165562</v>
      </c>
      <c r="R237">
        <f t="shared" si="147"/>
        <v>0.40047238983741656</v>
      </c>
      <c r="S237">
        <f t="shared" si="148"/>
        <v>0.48166096519976181</v>
      </c>
      <c r="T237">
        <f t="shared" si="149"/>
        <v>0.66195634477007415</v>
      </c>
      <c r="U237">
        <f t="shared" si="150"/>
        <v>0.8377585926575174</v>
      </c>
      <c r="V237">
        <f t="shared" si="151"/>
        <v>1</v>
      </c>
      <c r="W237" t="s">
        <v>184</v>
      </c>
      <c r="X237" t="s">
        <v>184</v>
      </c>
      <c r="Y237" t="s">
        <v>184</v>
      </c>
      <c r="Z237" t="s">
        <v>184</v>
      </c>
      <c r="AA237" t="s">
        <v>184</v>
      </c>
      <c r="AB237" t="s">
        <v>184</v>
      </c>
      <c r="AC237" t="s">
        <v>184</v>
      </c>
      <c r="AD237" t="s">
        <v>184</v>
      </c>
    </row>
    <row r="238" spans="1:30" x14ac:dyDescent="0.25">
      <c r="A238" s="8" t="s">
        <v>31</v>
      </c>
      <c r="B238">
        <v>9</v>
      </c>
      <c r="C238">
        <v>56</v>
      </c>
      <c r="D238">
        <v>0.57503433400051995</v>
      </c>
      <c r="E238">
        <v>0.75730199800091202</v>
      </c>
      <c r="F238">
        <v>0.93013886600056095</v>
      </c>
      <c r="G238">
        <v>1.32516404600028</v>
      </c>
      <c r="H238">
        <v>1.4873187840002999</v>
      </c>
      <c r="I238">
        <v>1.6495040429999701</v>
      </c>
      <c r="J238">
        <v>2.1059056909998599</v>
      </c>
      <c r="K238">
        <v>2.4904623830007</v>
      </c>
      <c r="L238">
        <v>2.9065466179999899</v>
      </c>
      <c r="M238">
        <f t="shared" si="142"/>
        <v>2.3315122839994702</v>
      </c>
      <c r="N238">
        <f t="shared" si="143"/>
        <v>0</v>
      </c>
      <c r="O238">
        <f t="shared" si="144"/>
        <v>7.8175725365568563E-2</v>
      </c>
      <c r="P238">
        <f t="shared" si="145"/>
        <v>0.15230652415474114</v>
      </c>
      <c r="Q238">
        <f t="shared" si="146"/>
        <v>0.32173526047780004</v>
      </c>
      <c r="R238">
        <f t="shared" si="147"/>
        <v>0.39128442781989103</v>
      </c>
      <c r="S238">
        <f t="shared" si="148"/>
        <v>0.46084668580699373</v>
      </c>
      <c r="T238">
        <f t="shared" si="149"/>
        <v>0.65660016784182973</v>
      </c>
      <c r="U238">
        <f t="shared" si="150"/>
        <v>0.82153890508972982</v>
      </c>
      <c r="V238">
        <f t="shared" si="151"/>
        <v>1</v>
      </c>
      <c r="W238" t="s">
        <v>184</v>
      </c>
      <c r="X238" t="s">
        <v>184</v>
      </c>
      <c r="Y238" t="s">
        <v>184</v>
      </c>
      <c r="Z238" t="s">
        <v>184</v>
      </c>
      <c r="AA238" t="s">
        <v>184</v>
      </c>
      <c r="AB238" t="s">
        <v>184</v>
      </c>
      <c r="AC238" t="s">
        <v>184</v>
      </c>
      <c r="AD238" t="s">
        <v>184</v>
      </c>
    </row>
    <row r="239" spans="1:30" x14ac:dyDescent="0.25">
      <c r="A239" s="8" t="s">
        <v>31</v>
      </c>
      <c r="B239">
        <v>9</v>
      </c>
      <c r="C239">
        <v>57</v>
      </c>
      <c r="D239">
        <v>0.58742560700011304</v>
      </c>
      <c r="E239">
        <v>0.76932702700105404</v>
      </c>
      <c r="F239">
        <v>0.93132916099966601</v>
      </c>
      <c r="G239">
        <v>1.3974973300009801</v>
      </c>
      <c r="H239">
        <v>1.5597741479996301</v>
      </c>
      <c r="I239">
        <v>1.7321837319996101</v>
      </c>
      <c r="J239">
        <v>2.1880970530000901</v>
      </c>
      <c r="K239">
        <v>2.6341828170006898</v>
      </c>
      <c r="L239">
        <v>3.0597283679999201</v>
      </c>
      <c r="M239">
        <f t="shared" si="142"/>
        <v>2.4723027609998072</v>
      </c>
      <c r="N239">
        <f t="shared" si="143"/>
        <v>0</v>
      </c>
      <c r="O239">
        <f t="shared" si="144"/>
        <v>7.3575705560988608E-2</v>
      </c>
      <c r="P239">
        <f t="shared" si="145"/>
        <v>0.1391025239402626</v>
      </c>
      <c r="Q239">
        <f t="shared" si="146"/>
        <v>0.32765878669053927</v>
      </c>
      <c r="R239">
        <f t="shared" si="147"/>
        <v>0.39329670958515461</v>
      </c>
      <c r="S239">
        <f t="shared" si="148"/>
        <v>0.46303314588240524</v>
      </c>
      <c r="T239">
        <f t="shared" si="149"/>
        <v>0.64744151535577321</v>
      </c>
      <c r="U239">
        <f t="shared" si="150"/>
        <v>0.82787482273120205</v>
      </c>
      <c r="V239">
        <f t="shared" si="151"/>
        <v>1</v>
      </c>
      <c r="W239" t="s">
        <v>184</v>
      </c>
      <c r="X239" t="s">
        <v>184</v>
      </c>
      <c r="Y239" t="s">
        <v>184</v>
      </c>
      <c r="Z239" t="s">
        <v>184</v>
      </c>
      <c r="AA239" t="s">
        <v>184</v>
      </c>
      <c r="AB239" t="s">
        <v>184</v>
      </c>
      <c r="AC239" t="s">
        <v>184</v>
      </c>
      <c r="AD239" t="s">
        <v>184</v>
      </c>
    </row>
    <row r="240" spans="1:30" x14ac:dyDescent="0.25">
      <c r="A240" s="8" t="s">
        <v>31</v>
      </c>
      <c r="B240">
        <v>9</v>
      </c>
      <c r="C240">
        <v>58</v>
      </c>
      <c r="D240">
        <v>0.52455363800072496</v>
      </c>
      <c r="E240">
        <v>0.68673889800083998</v>
      </c>
      <c r="F240">
        <v>0.85911796100117499</v>
      </c>
      <c r="G240">
        <v>1.30492903999947</v>
      </c>
      <c r="H240">
        <v>1.4874103460006101</v>
      </c>
      <c r="I240">
        <v>1.71033114599958</v>
      </c>
      <c r="J240">
        <v>2.2073859299998699</v>
      </c>
      <c r="K240">
        <v>2.6327483580007498</v>
      </c>
      <c r="L240">
        <v>3.0482221870006398</v>
      </c>
      <c r="M240">
        <f t="shared" si="142"/>
        <v>2.5236685489999147</v>
      </c>
      <c r="N240">
        <f t="shared" si="143"/>
        <v>0</v>
      </c>
      <c r="O240">
        <f t="shared" si="144"/>
        <v>6.4265673899366133E-2</v>
      </c>
      <c r="P240">
        <f t="shared" si="145"/>
        <v>0.13257062744354126</v>
      </c>
      <c r="Q240">
        <f t="shared" si="146"/>
        <v>0.30922262050141014</v>
      </c>
      <c r="R240">
        <f t="shared" si="147"/>
        <v>0.38153057317350497</v>
      </c>
      <c r="S240">
        <f t="shared" si="148"/>
        <v>0.46986261665334689</v>
      </c>
      <c r="T240">
        <f t="shared" si="149"/>
        <v>0.66681985344946415</v>
      </c>
      <c r="U240">
        <f t="shared" si="150"/>
        <v>0.83536909822625693</v>
      </c>
      <c r="V240">
        <f t="shared" si="151"/>
        <v>1</v>
      </c>
      <c r="W240" t="s">
        <v>184</v>
      </c>
      <c r="X240" t="s">
        <v>184</v>
      </c>
      <c r="Y240" t="s">
        <v>184</v>
      </c>
      <c r="Z240" t="s">
        <v>184</v>
      </c>
      <c r="AA240" t="s">
        <v>184</v>
      </c>
      <c r="AB240" t="s">
        <v>184</v>
      </c>
      <c r="AC240" t="s">
        <v>184</v>
      </c>
      <c r="AD240" t="s">
        <v>184</v>
      </c>
    </row>
    <row r="241" spans="1:30" x14ac:dyDescent="0.25">
      <c r="A241" s="8" t="s">
        <v>31</v>
      </c>
      <c r="B241">
        <v>9</v>
      </c>
      <c r="C241">
        <v>59</v>
      </c>
      <c r="D241">
        <v>0.51683198700084099</v>
      </c>
      <c r="E241">
        <v>0.67779642999994305</v>
      </c>
      <c r="F241">
        <v>0.85017549300027895</v>
      </c>
      <c r="G241">
        <v>1.3060888150012</v>
      </c>
      <c r="H241">
        <v>1.4987028850009601</v>
      </c>
      <c r="I241">
        <v>1.69128643400108</v>
      </c>
      <c r="J241">
        <v>2.1271173510012802</v>
      </c>
      <c r="K241">
        <v>2.55287654499989</v>
      </c>
      <c r="L241">
        <v>3.0283229050000902</v>
      </c>
      <c r="M241">
        <f t="shared" si="142"/>
        <v>2.5114909179992493</v>
      </c>
      <c r="N241">
        <f t="shared" si="143"/>
        <v>0</v>
      </c>
      <c r="O241">
        <f t="shared" si="144"/>
        <v>6.4091190553590596E-2</v>
      </c>
      <c r="P241">
        <f t="shared" si="145"/>
        <v>0.13272733881315099</v>
      </c>
      <c r="Q241">
        <f t="shared" si="146"/>
        <v>0.314258284727986</v>
      </c>
      <c r="R241">
        <f t="shared" si="147"/>
        <v>0.39095140299464642</v>
      </c>
      <c r="S241">
        <f t="shared" si="148"/>
        <v>0.46763236871899772</v>
      </c>
      <c r="T241">
        <f t="shared" si="149"/>
        <v>0.64116710614396921</v>
      </c>
      <c r="U241">
        <f t="shared" si="150"/>
        <v>0.81069158698015154</v>
      </c>
      <c r="V241">
        <f t="shared" si="151"/>
        <v>1</v>
      </c>
      <c r="W241" t="s">
        <v>184</v>
      </c>
      <c r="X241" t="s">
        <v>184</v>
      </c>
      <c r="Y241" t="s">
        <v>184</v>
      </c>
      <c r="Z241" t="s">
        <v>184</v>
      </c>
      <c r="AA241" t="s">
        <v>184</v>
      </c>
      <c r="AB241" t="s">
        <v>184</v>
      </c>
      <c r="AC241" t="s">
        <v>184</v>
      </c>
      <c r="AD241" t="s">
        <v>184</v>
      </c>
    </row>
    <row r="242" spans="1:30" x14ac:dyDescent="0.25">
      <c r="A242" s="8" t="s">
        <v>31</v>
      </c>
      <c r="B242">
        <v>9</v>
      </c>
      <c r="C242">
        <v>60</v>
      </c>
      <c r="D242">
        <v>0.48429727000075201</v>
      </c>
      <c r="E242">
        <v>0.64629940399936403</v>
      </c>
      <c r="F242">
        <v>0.81858690700028003</v>
      </c>
      <c r="G242">
        <v>1.2441935000006099</v>
      </c>
      <c r="H242">
        <v>1.41623683699981</v>
      </c>
      <c r="I242">
        <v>1.58882954399996</v>
      </c>
      <c r="J242">
        <v>2.0249961839999702</v>
      </c>
      <c r="K242">
        <v>2.4401037690004101</v>
      </c>
      <c r="L242">
        <v>2.90624141599982</v>
      </c>
      <c r="M242">
        <f t="shared" si="142"/>
        <v>2.4219441459990678</v>
      </c>
      <c r="N242">
        <f t="shared" si="143"/>
        <v>0</v>
      </c>
      <c r="O242">
        <f t="shared" si="144"/>
        <v>6.6889293985673268E-2</v>
      </c>
      <c r="P242">
        <f t="shared" si="145"/>
        <v>0.1380253287639841</v>
      </c>
      <c r="Q242">
        <f t="shared" si="146"/>
        <v>0.31375464675978137</v>
      </c>
      <c r="R242">
        <f t="shared" si="147"/>
        <v>0.38478986748665372</v>
      </c>
      <c r="S242">
        <f t="shared" si="148"/>
        <v>0.45605191838294079</v>
      </c>
      <c r="T242">
        <f t="shared" si="149"/>
        <v>0.63614138936456344</v>
      </c>
      <c r="U242">
        <f t="shared" si="150"/>
        <v>0.80753575685490275</v>
      </c>
      <c r="V242">
        <f t="shared" si="151"/>
        <v>1</v>
      </c>
      <c r="W242" t="s">
        <v>184</v>
      </c>
      <c r="X242" t="s">
        <v>184</v>
      </c>
      <c r="Y242" t="s">
        <v>184</v>
      </c>
      <c r="Z242" t="s">
        <v>184</v>
      </c>
      <c r="AA242" t="s">
        <v>184</v>
      </c>
      <c r="AB242" t="s">
        <v>184</v>
      </c>
      <c r="AC242" t="s">
        <v>184</v>
      </c>
      <c r="AD242" t="s">
        <v>184</v>
      </c>
    </row>
    <row r="243" spans="1:30" x14ac:dyDescent="0.25">
      <c r="A243" s="8" t="s">
        <v>31</v>
      </c>
      <c r="B243">
        <v>9</v>
      </c>
      <c r="C243">
        <v>61</v>
      </c>
      <c r="D243">
        <v>0.45472302799862502</v>
      </c>
      <c r="E243">
        <v>0.616786204998788</v>
      </c>
      <c r="F243">
        <v>0.75870593599938696</v>
      </c>
      <c r="G243">
        <v>1.2857927669992899</v>
      </c>
      <c r="H243">
        <v>1.4681519909991001</v>
      </c>
      <c r="I243">
        <v>1.64077521699982</v>
      </c>
      <c r="J243">
        <v>2.1876087279997498</v>
      </c>
      <c r="K243">
        <v>2.6032351599988002</v>
      </c>
      <c r="L243">
        <v>3.08954677199835</v>
      </c>
      <c r="M243">
        <f t="shared" si="142"/>
        <v>2.6348237439997249</v>
      </c>
      <c r="N243">
        <f t="shared" si="143"/>
        <v>0</v>
      </c>
      <c r="O243">
        <f t="shared" si="144"/>
        <v>6.1508166293562865E-2</v>
      </c>
      <c r="P243">
        <f t="shared" si="145"/>
        <v>0.11537124966822589</v>
      </c>
      <c r="Q243">
        <f t="shared" si="146"/>
        <v>0.31541758377320578</v>
      </c>
      <c r="R243">
        <f t="shared" si="147"/>
        <v>0.3846287499527638</v>
      </c>
      <c r="S243">
        <f t="shared" si="148"/>
        <v>0.45014479306336436</v>
      </c>
      <c r="T243">
        <f t="shared" si="149"/>
        <v>0.65768562468264513</v>
      </c>
      <c r="U243">
        <f t="shared" si="150"/>
        <v>0.81542916747011041</v>
      </c>
      <c r="V243">
        <f t="shared" si="151"/>
        <v>1</v>
      </c>
      <c r="W243" t="s">
        <v>184</v>
      </c>
      <c r="X243" t="s">
        <v>184</v>
      </c>
      <c r="Y243" t="s">
        <v>184</v>
      </c>
      <c r="Z243" t="s">
        <v>184</v>
      </c>
      <c r="AA243" t="s">
        <v>184</v>
      </c>
      <c r="AB243" t="s">
        <v>184</v>
      </c>
      <c r="AC243" t="s">
        <v>184</v>
      </c>
      <c r="AD243" t="s">
        <v>184</v>
      </c>
    </row>
    <row r="244" spans="1:30" s="17" customFormat="1" x14ac:dyDescent="0.25">
      <c r="A244" s="16">
        <v>15</v>
      </c>
      <c r="D244" s="17">
        <f>AVERAGE(D229:D243)</f>
        <v>1.677186021266728</v>
      </c>
      <c r="E244" s="17">
        <f t="shared" ref="E244:L244" si="152">AVERAGE(E229:E243)</f>
        <v>1.8465964694667418</v>
      </c>
      <c r="F244" s="17">
        <f t="shared" si="152"/>
        <v>2.020788442666519</v>
      </c>
      <c r="G244" s="17">
        <f t="shared" si="152"/>
        <v>2.4519843326667998</v>
      </c>
      <c r="H244" s="17">
        <f t="shared" si="152"/>
        <v>2.6241456832667511</v>
      </c>
      <c r="I244" s="17">
        <f t="shared" si="152"/>
        <v>2.804582124733368</v>
      </c>
      <c r="J244" s="17">
        <f t="shared" si="152"/>
        <v>3.2534513447335391</v>
      </c>
      <c r="K244" s="17">
        <f t="shared" si="152"/>
        <v>3.6558746624666347</v>
      </c>
      <c r="L244" s="17">
        <f t="shared" si="152"/>
        <v>4.0734564312665755</v>
      </c>
      <c r="M244" s="25">
        <f>AVERAGE(M229:M243)</f>
        <v>2.3962704099998482</v>
      </c>
      <c r="N244" s="17">
        <f t="shared" ref="N244" si="153">AVERAGE(N229:N243)</f>
        <v>0</v>
      </c>
      <c r="O244" s="17">
        <f t="shared" ref="O244" si="154">AVERAGE(O229:O243)</f>
        <v>7.0842016196451876E-2</v>
      </c>
      <c r="P244" s="17">
        <f t="shared" ref="P244" si="155">AVERAGE(P229:P243)</f>
        <v>0.14376600858934963</v>
      </c>
      <c r="Q244" s="17">
        <f t="shared" ref="Q244" si="156">AVERAGE(Q229:Q243)</f>
        <v>0.32343132802605346</v>
      </c>
      <c r="R244" s="17">
        <f t="shared" ref="R244" si="157">AVERAGE(R229:R243)</f>
        <v>0.39532852493255094</v>
      </c>
      <c r="S244" s="17">
        <f t="shared" ref="S244" si="158">AVERAGE(S229:S243)</f>
        <v>0.47081515705737009</v>
      </c>
      <c r="T244" s="17">
        <f t="shared" ref="T244" si="159">AVERAGE(T229:T243)</f>
        <v>0.65802987682453362</v>
      </c>
      <c r="U244" s="17">
        <f t="shared" ref="U244" si="160">AVERAGE(U229:U243)</f>
        <v>0.82593639844212374</v>
      </c>
      <c r="V244" s="17">
        <f t="shared" ref="V244" si="161">AVERAGE(V229:V243)</f>
        <v>1</v>
      </c>
    </row>
    <row r="245" spans="1:30" x14ac:dyDescent="0.25">
      <c r="A245" s="8" t="s">
        <v>32</v>
      </c>
      <c r="B245">
        <v>7</v>
      </c>
      <c r="C245">
        <v>77</v>
      </c>
      <c r="D245">
        <v>26.273859297998499</v>
      </c>
      <c r="E245">
        <v>26.918907366998599</v>
      </c>
      <c r="F245">
        <v>27.111399354998799</v>
      </c>
      <c r="G245">
        <v>27.790508160998701</v>
      </c>
      <c r="H245">
        <v>27.963192427998301</v>
      </c>
      <c r="I245">
        <v>28.135022123999001</v>
      </c>
      <c r="J245">
        <v>28.297268422998901</v>
      </c>
      <c r="K245">
        <f>J245-D245</f>
        <v>2.023409125000402</v>
      </c>
      <c r="L245">
        <f>(D245-D245)/(J245-D245)</f>
        <v>0</v>
      </c>
      <c r="M245">
        <f>(E245-D245)/(J245-D245)</f>
        <v>0.31879270535560755</v>
      </c>
      <c r="N245">
        <f>(F245-D245)/(J245-D245)</f>
        <v>0.41392521495134299</v>
      </c>
      <c r="O245">
        <f>(G245-D245)/(J245-D245)</f>
        <v>0.7495512619079947</v>
      </c>
      <c r="P245">
        <f>(H245-D245)/(J245-D245)</f>
        <v>0.83489449025760754</v>
      </c>
      <c r="Q245">
        <f>(I245-D245)/(J245-D245)</f>
        <v>0.91981537643808553</v>
      </c>
      <c r="R245">
        <f>(J245-D245)/(J245-D245)</f>
        <v>1</v>
      </c>
      <c r="S245" t="s">
        <v>184</v>
      </c>
      <c r="T245" t="s">
        <v>184</v>
      </c>
      <c r="U245" t="s">
        <v>184</v>
      </c>
      <c r="V245" t="s">
        <v>184</v>
      </c>
      <c r="W245" t="s">
        <v>184</v>
      </c>
      <c r="X245" t="s">
        <v>184</v>
      </c>
      <c r="Y245" t="s">
        <v>184</v>
      </c>
      <c r="Z245" t="s">
        <v>184</v>
      </c>
      <c r="AA245" t="s">
        <v>184</v>
      </c>
      <c r="AB245" t="s">
        <v>184</v>
      </c>
      <c r="AC245" t="s">
        <v>184</v>
      </c>
      <c r="AD245" t="s">
        <v>184</v>
      </c>
    </row>
    <row r="246" spans="1:30" x14ac:dyDescent="0.25">
      <c r="A246" s="8" t="s">
        <v>32</v>
      </c>
      <c r="B246">
        <v>7</v>
      </c>
      <c r="C246">
        <v>78</v>
      </c>
      <c r="D246">
        <v>0.57683503800035396</v>
      </c>
      <c r="E246">
        <v>1.0632076910005701</v>
      </c>
      <c r="F246">
        <v>1.2253929500002401</v>
      </c>
      <c r="G246">
        <v>1.7421944140005501</v>
      </c>
      <c r="H246">
        <v>1.9244620800000101</v>
      </c>
      <c r="I246">
        <v>2.0865557769993699</v>
      </c>
      <c r="J246">
        <v>2.2593316040001801</v>
      </c>
      <c r="K246">
        <f t="shared" ref="K246:K264" si="162">J246-D246</f>
        <v>1.6824965659998261</v>
      </c>
      <c r="L246">
        <f t="shared" ref="L246:L264" si="163">(D246-D246)/(J246-D246)</f>
        <v>0</v>
      </c>
      <c r="M246">
        <f t="shared" ref="M246:M264" si="164">(E246-D246)/(J246-D246)</f>
        <v>0.28907794692061584</v>
      </c>
      <c r="N246">
        <f t="shared" ref="N246:N264" si="165">(F246-D246)/(J246-D246)</f>
        <v>0.38547354277331292</v>
      </c>
      <c r="O246">
        <f t="shared" ref="O246:O264" si="166">(G246-D246)/(J246-D246)</f>
        <v>0.69263700119808536</v>
      </c>
      <c r="P246">
        <f t="shared" ref="P246:P264" si="167">(H246-D246)/(J246-D246)</f>
        <v>0.80096867312108111</v>
      </c>
      <c r="Q246">
        <f t="shared" ref="Q246:Q264" si="168">(I246-D246)/(J246-D246)</f>
        <v>0.89730984865449759</v>
      </c>
      <c r="R246">
        <f t="shared" ref="R246:R264" si="169">(J246-D246)/(J246-D246)</f>
        <v>1</v>
      </c>
      <c r="S246" t="s">
        <v>184</v>
      </c>
      <c r="T246" t="s">
        <v>184</v>
      </c>
      <c r="U246" t="s">
        <v>184</v>
      </c>
      <c r="V246" t="s">
        <v>184</v>
      </c>
      <c r="W246" t="s">
        <v>184</v>
      </c>
      <c r="X246" t="s">
        <v>184</v>
      </c>
      <c r="Y246" t="s">
        <v>184</v>
      </c>
      <c r="Z246" t="s">
        <v>184</v>
      </c>
      <c r="AA246" t="s">
        <v>184</v>
      </c>
      <c r="AB246" t="s">
        <v>184</v>
      </c>
      <c r="AC246" t="s">
        <v>184</v>
      </c>
      <c r="AD246" t="s">
        <v>184</v>
      </c>
    </row>
    <row r="247" spans="1:30" x14ac:dyDescent="0.25">
      <c r="A247" s="8" t="s">
        <v>32</v>
      </c>
      <c r="B247">
        <v>7</v>
      </c>
      <c r="C247">
        <v>79</v>
      </c>
      <c r="D247">
        <v>0.68795971300096403</v>
      </c>
      <c r="E247">
        <v>1.3561727460000801</v>
      </c>
      <c r="F247">
        <v>1.5184800870010799</v>
      </c>
      <c r="G247">
        <v>2.00488326000049</v>
      </c>
      <c r="H247">
        <v>2.1871509240008802</v>
      </c>
      <c r="I247">
        <v>2.3594689460005598</v>
      </c>
      <c r="J247">
        <v>2.5216847250012502</v>
      </c>
      <c r="K247">
        <f t="shared" si="162"/>
        <v>1.8337250120002861</v>
      </c>
      <c r="L247">
        <f t="shared" si="163"/>
        <v>0</v>
      </c>
      <c r="M247">
        <f t="shared" si="164"/>
        <v>0.36440198428127879</v>
      </c>
      <c r="N247">
        <f t="shared" si="165"/>
        <v>0.45291435115135265</v>
      </c>
      <c r="O247">
        <f t="shared" si="166"/>
        <v>0.7181685031186783</v>
      </c>
      <c r="P247">
        <f t="shared" si="167"/>
        <v>0.81756599336808422</v>
      </c>
      <c r="Q247">
        <f t="shared" si="168"/>
        <v>0.91153756537151653</v>
      </c>
      <c r="R247">
        <f t="shared" si="169"/>
        <v>1</v>
      </c>
      <c r="S247" t="s">
        <v>184</v>
      </c>
      <c r="T247" t="s">
        <v>184</v>
      </c>
      <c r="U247" t="s">
        <v>184</v>
      </c>
      <c r="V247" t="s">
        <v>184</v>
      </c>
      <c r="W247" t="s">
        <v>184</v>
      </c>
      <c r="X247" t="s">
        <v>184</v>
      </c>
      <c r="Y247" t="s">
        <v>184</v>
      </c>
      <c r="Z247" t="s">
        <v>184</v>
      </c>
      <c r="AA247" t="s">
        <v>184</v>
      </c>
      <c r="AB247" t="s">
        <v>184</v>
      </c>
      <c r="AC247" t="s">
        <v>184</v>
      </c>
      <c r="AD247" t="s">
        <v>184</v>
      </c>
    </row>
    <row r="248" spans="1:30" x14ac:dyDescent="0.25">
      <c r="A248" s="8" t="s">
        <v>32</v>
      </c>
      <c r="B248">
        <v>7</v>
      </c>
      <c r="C248">
        <v>80</v>
      </c>
      <c r="D248">
        <v>0.56557302100009099</v>
      </c>
      <c r="E248">
        <v>1.17280634800044</v>
      </c>
      <c r="F248">
        <v>1.3653593790004299</v>
      </c>
      <c r="G248">
        <v>1.92250877500009</v>
      </c>
      <c r="H248">
        <v>2.10489851999955</v>
      </c>
      <c r="I248">
        <v>2.2873187860004598</v>
      </c>
      <c r="J248">
        <v>2.4797192120004099</v>
      </c>
      <c r="K248">
        <f t="shared" si="162"/>
        <v>1.9141461910003188</v>
      </c>
      <c r="L248">
        <f t="shared" si="163"/>
        <v>0</v>
      </c>
      <c r="M248">
        <f t="shared" si="164"/>
        <v>0.31723456121343235</v>
      </c>
      <c r="N248">
        <f t="shared" si="165"/>
        <v>0.41782929734451285</v>
      </c>
      <c r="O248">
        <f t="shared" si="166"/>
        <v>0.70889870396517318</v>
      </c>
      <c r="P248">
        <f t="shared" si="167"/>
        <v>0.80418387385292589</v>
      </c>
      <c r="Q248">
        <f t="shared" si="168"/>
        <v>0.89948498870955984</v>
      </c>
      <c r="R248">
        <f t="shared" si="169"/>
        <v>1</v>
      </c>
      <c r="S248" t="s">
        <v>184</v>
      </c>
      <c r="T248" t="s">
        <v>184</v>
      </c>
      <c r="U248" t="s">
        <v>184</v>
      </c>
      <c r="V248" t="s">
        <v>184</v>
      </c>
      <c r="W248" t="s">
        <v>184</v>
      </c>
      <c r="X248" t="s">
        <v>184</v>
      </c>
      <c r="Y248" t="s">
        <v>184</v>
      </c>
      <c r="Z248" t="s">
        <v>184</v>
      </c>
      <c r="AA248" t="s">
        <v>184</v>
      </c>
      <c r="AB248" t="s">
        <v>184</v>
      </c>
      <c r="AC248" t="s">
        <v>184</v>
      </c>
      <c r="AD248" t="s">
        <v>184</v>
      </c>
    </row>
    <row r="249" spans="1:30" x14ac:dyDescent="0.25">
      <c r="A249" s="8" t="s">
        <v>32</v>
      </c>
      <c r="B249">
        <v>7</v>
      </c>
      <c r="C249">
        <v>81</v>
      </c>
      <c r="D249">
        <v>0.41571799099983697</v>
      </c>
      <c r="E249">
        <v>1.0437967339985299</v>
      </c>
      <c r="F249">
        <v>1.2259728369990599</v>
      </c>
      <c r="G249">
        <v>2.0669616969989799</v>
      </c>
      <c r="H249">
        <v>2.2796886919986701</v>
      </c>
      <c r="I249">
        <v>2.4518846319988299</v>
      </c>
      <c r="J249">
        <v>2.63613612199878</v>
      </c>
      <c r="K249">
        <f t="shared" si="162"/>
        <v>2.2204181309989428</v>
      </c>
      <c r="L249">
        <f t="shared" si="163"/>
        <v>0</v>
      </c>
      <c r="M249">
        <f t="shared" si="164"/>
        <v>0.28286507582971632</v>
      </c>
      <c r="N249">
        <f t="shared" si="165"/>
        <v>0.36491093037269418</v>
      </c>
      <c r="O249">
        <f t="shared" si="166"/>
        <v>0.74366340417886323</v>
      </c>
      <c r="P249">
        <f t="shared" si="167"/>
        <v>0.83946833030058721</v>
      </c>
      <c r="Q249">
        <f t="shared" si="168"/>
        <v>0.91701946249328414</v>
      </c>
      <c r="R249">
        <f t="shared" si="169"/>
        <v>1</v>
      </c>
      <c r="S249" t="s">
        <v>184</v>
      </c>
      <c r="T249" t="s">
        <v>184</v>
      </c>
      <c r="U249" t="s">
        <v>184</v>
      </c>
      <c r="V249" t="s">
        <v>184</v>
      </c>
      <c r="W249" t="s">
        <v>184</v>
      </c>
      <c r="X249" t="s">
        <v>184</v>
      </c>
      <c r="Y249" t="s">
        <v>184</v>
      </c>
      <c r="Z249" t="s">
        <v>184</v>
      </c>
      <c r="AA249" t="s">
        <v>184</v>
      </c>
      <c r="AB249" t="s">
        <v>184</v>
      </c>
      <c r="AC249" t="s">
        <v>184</v>
      </c>
      <c r="AD249" t="s">
        <v>184</v>
      </c>
    </row>
    <row r="250" spans="1:30" x14ac:dyDescent="0.25">
      <c r="A250" s="8" t="s">
        <v>32</v>
      </c>
      <c r="B250">
        <v>7</v>
      </c>
      <c r="C250">
        <v>82</v>
      </c>
      <c r="D250">
        <v>0.86845719600023497</v>
      </c>
      <c r="E250">
        <v>1.39490309800021</v>
      </c>
      <c r="F250">
        <v>1.58696780300124</v>
      </c>
      <c r="G250">
        <v>2.1547077680006601</v>
      </c>
      <c r="H250">
        <v>2.3873950870001801</v>
      </c>
      <c r="I250">
        <v>2.5899587980002199</v>
      </c>
      <c r="J250">
        <v>2.7722875030012801</v>
      </c>
      <c r="K250">
        <f t="shared" si="162"/>
        <v>1.9038303070010452</v>
      </c>
      <c r="L250">
        <f t="shared" si="163"/>
        <v>0</v>
      </c>
      <c r="M250">
        <f t="shared" si="164"/>
        <v>0.27651934106944859</v>
      </c>
      <c r="N250">
        <f t="shared" si="165"/>
        <v>0.37740265209498558</v>
      </c>
      <c r="O250">
        <f t="shared" si="166"/>
        <v>0.67561198457154248</v>
      </c>
      <c r="P250">
        <f t="shared" si="167"/>
        <v>0.79783260378526544</v>
      </c>
      <c r="Q250">
        <f t="shared" si="168"/>
        <v>0.90423059012634988</v>
      </c>
      <c r="R250">
        <f t="shared" si="169"/>
        <v>1</v>
      </c>
      <c r="S250" t="s">
        <v>184</v>
      </c>
      <c r="T250" t="s">
        <v>184</v>
      </c>
      <c r="U250" t="s">
        <v>184</v>
      </c>
      <c r="V250" t="s">
        <v>184</v>
      </c>
      <c r="W250" t="s">
        <v>184</v>
      </c>
      <c r="X250" t="s">
        <v>184</v>
      </c>
      <c r="Y250" t="s">
        <v>184</v>
      </c>
      <c r="Z250" t="s">
        <v>184</v>
      </c>
      <c r="AA250" t="s">
        <v>184</v>
      </c>
      <c r="AB250" t="s">
        <v>184</v>
      </c>
      <c r="AC250" t="s">
        <v>184</v>
      </c>
      <c r="AD250" t="s">
        <v>184</v>
      </c>
    </row>
    <row r="251" spans="1:30" x14ac:dyDescent="0.25">
      <c r="A251" s="8" t="s">
        <v>32</v>
      </c>
      <c r="B251">
        <v>7</v>
      </c>
      <c r="C251">
        <v>83</v>
      </c>
      <c r="D251">
        <v>0.55223561699858603</v>
      </c>
      <c r="E251">
        <v>1.1497939869986999</v>
      </c>
      <c r="F251">
        <v>1.34176712999942</v>
      </c>
      <c r="G251">
        <v>1.84858843199981</v>
      </c>
      <c r="H251">
        <v>2.0603692959994002</v>
      </c>
      <c r="I251">
        <v>2.2433084079984802</v>
      </c>
      <c r="J251">
        <v>2.4260033569989901</v>
      </c>
      <c r="K251">
        <f t="shared" si="162"/>
        <v>1.873767740000404</v>
      </c>
      <c r="L251">
        <f t="shared" si="163"/>
        <v>0</v>
      </c>
      <c r="M251">
        <f t="shared" si="164"/>
        <v>0.31890738496756543</v>
      </c>
      <c r="N251">
        <f t="shared" si="165"/>
        <v>0.42136039389847951</v>
      </c>
      <c r="O251">
        <f t="shared" si="166"/>
        <v>0.69184285081188579</v>
      </c>
      <c r="P251">
        <f t="shared" si="167"/>
        <v>0.80486692496930756</v>
      </c>
      <c r="Q251">
        <f t="shared" si="168"/>
        <v>0.90249861543647325</v>
      </c>
      <c r="R251">
        <f t="shared" si="169"/>
        <v>1</v>
      </c>
      <c r="S251" t="s">
        <v>184</v>
      </c>
      <c r="T251" t="s">
        <v>184</v>
      </c>
      <c r="U251" t="s">
        <v>184</v>
      </c>
      <c r="V251" t="s">
        <v>184</v>
      </c>
      <c r="W251" t="s">
        <v>184</v>
      </c>
      <c r="X251" t="s">
        <v>184</v>
      </c>
      <c r="Y251" t="s">
        <v>184</v>
      </c>
      <c r="Z251" t="s">
        <v>184</v>
      </c>
      <c r="AA251" t="s">
        <v>184</v>
      </c>
      <c r="AB251" t="s">
        <v>184</v>
      </c>
      <c r="AC251" t="s">
        <v>184</v>
      </c>
      <c r="AD251" t="s">
        <v>184</v>
      </c>
    </row>
    <row r="252" spans="1:30" x14ac:dyDescent="0.25">
      <c r="A252" s="8" t="s">
        <v>32</v>
      </c>
      <c r="B252">
        <v>7</v>
      </c>
      <c r="C252">
        <v>84</v>
      </c>
      <c r="D252">
        <v>0.51155196099898603</v>
      </c>
      <c r="E252">
        <v>1.06882344000041</v>
      </c>
      <c r="F252">
        <v>1.2509385020002799</v>
      </c>
      <c r="G252">
        <v>1.8177018160003999</v>
      </c>
      <c r="H252">
        <v>2.0205707309996699</v>
      </c>
      <c r="I252">
        <v>2.22331756499988</v>
      </c>
      <c r="J252">
        <v>2.3953303840007698</v>
      </c>
      <c r="K252">
        <f t="shared" si="162"/>
        <v>1.8837784230017838</v>
      </c>
      <c r="L252">
        <f t="shared" si="163"/>
        <v>0</v>
      </c>
      <c r="M252">
        <f t="shared" si="164"/>
        <v>0.29582644763146659</v>
      </c>
      <c r="N252">
        <f t="shared" si="165"/>
        <v>0.39250186326218139</v>
      </c>
      <c r="O252">
        <f t="shared" si="166"/>
        <v>0.6933670324772464</v>
      </c>
      <c r="P252">
        <f t="shared" si="167"/>
        <v>0.80105958937361443</v>
      </c>
      <c r="Q252">
        <f t="shared" si="168"/>
        <v>0.90868733981633099</v>
      </c>
      <c r="R252">
        <f t="shared" si="169"/>
        <v>1</v>
      </c>
      <c r="S252" t="s">
        <v>184</v>
      </c>
      <c r="T252" t="s">
        <v>184</v>
      </c>
      <c r="U252" t="s">
        <v>184</v>
      </c>
      <c r="V252" t="s">
        <v>184</v>
      </c>
      <c r="W252" t="s">
        <v>184</v>
      </c>
      <c r="X252" t="s">
        <v>184</v>
      </c>
      <c r="Y252" t="s">
        <v>184</v>
      </c>
      <c r="Z252" t="s">
        <v>184</v>
      </c>
      <c r="AA252" t="s">
        <v>184</v>
      </c>
      <c r="AB252" t="s">
        <v>184</v>
      </c>
      <c r="AC252" t="s">
        <v>184</v>
      </c>
      <c r="AD252" t="s">
        <v>184</v>
      </c>
    </row>
    <row r="253" spans="1:30" x14ac:dyDescent="0.25">
      <c r="A253" s="8" t="s">
        <v>32</v>
      </c>
      <c r="B253">
        <v>7</v>
      </c>
      <c r="C253">
        <v>85</v>
      </c>
      <c r="D253">
        <v>0.53645658399909701</v>
      </c>
      <c r="E253">
        <v>1.1441171989990799</v>
      </c>
      <c r="F253">
        <v>1.3160079359986401</v>
      </c>
      <c r="G253">
        <v>1.8223714329997101</v>
      </c>
      <c r="H253">
        <v>2.0248435819994399</v>
      </c>
      <c r="I253">
        <v>2.1971616049995601</v>
      </c>
      <c r="J253">
        <v>2.3900198379997102</v>
      </c>
      <c r="K253">
        <f t="shared" si="162"/>
        <v>1.8535632540006133</v>
      </c>
      <c r="L253">
        <f t="shared" si="163"/>
        <v>0</v>
      </c>
      <c r="M253">
        <f t="shared" si="164"/>
        <v>0.32783376218127264</v>
      </c>
      <c r="N253">
        <f t="shared" si="165"/>
        <v>0.4205690581732287</v>
      </c>
      <c r="O253">
        <f t="shared" si="166"/>
        <v>0.69375288176714545</v>
      </c>
      <c r="P253">
        <f t="shared" si="167"/>
        <v>0.80298689283352109</v>
      </c>
      <c r="Q253">
        <f t="shared" si="168"/>
        <v>0.89595271022777501</v>
      </c>
      <c r="R253">
        <f t="shared" si="169"/>
        <v>1</v>
      </c>
      <c r="S253" t="s">
        <v>184</v>
      </c>
      <c r="T253" t="s">
        <v>184</v>
      </c>
      <c r="U253" t="s">
        <v>184</v>
      </c>
      <c r="V253" t="s">
        <v>184</v>
      </c>
      <c r="W253" t="s">
        <v>184</v>
      </c>
      <c r="X253" t="s">
        <v>184</v>
      </c>
      <c r="Y253" t="s">
        <v>184</v>
      </c>
      <c r="Z253" t="s">
        <v>184</v>
      </c>
      <c r="AA253" t="s">
        <v>184</v>
      </c>
      <c r="AB253" t="s">
        <v>184</v>
      </c>
      <c r="AC253" t="s">
        <v>184</v>
      </c>
      <c r="AD253" t="s">
        <v>184</v>
      </c>
    </row>
    <row r="254" spans="1:30" x14ac:dyDescent="0.25">
      <c r="A254" s="8" t="s">
        <v>32</v>
      </c>
      <c r="B254">
        <v>7</v>
      </c>
      <c r="C254">
        <v>86</v>
      </c>
      <c r="D254">
        <v>0.56627498700072398</v>
      </c>
      <c r="E254">
        <v>1.16471844800071</v>
      </c>
      <c r="F254">
        <v>1.3562948260005201</v>
      </c>
      <c r="G254">
        <v>2.0044254530002901</v>
      </c>
      <c r="H254">
        <v>2.2068976030004701</v>
      </c>
      <c r="I254">
        <v>2.4095833960000101</v>
      </c>
      <c r="J254">
        <v>2.6229207979995399</v>
      </c>
      <c r="K254">
        <f t="shared" si="162"/>
        <v>2.0566458109988162</v>
      </c>
      <c r="L254">
        <f t="shared" si="163"/>
        <v>0</v>
      </c>
      <c r="M254">
        <f t="shared" si="164"/>
        <v>0.29098032232849574</v>
      </c>
      <c r="N254">
        <f t="shared" si="165"/>
        <v>0.3841302351502715</v>
      </c>
      <c r="O254">
        <f t="shared" si="166"/>
        <v>0.69926987831761078</v>
      </c>
      <c r="P254">
        <f t="shared" si="167"/>
        <v>0.79771762703417215</v>
      </c>
      <c r="Q254">
        <f t="shared" si="168"/>
        <v>0.89626925508582245</v>
      </c>
      <c r="R254">
        <f t="shared" si="169"/>
        <v>1</v>
      </c>
      <c r="S254" t="s">
        <v>184</v>
      </c>
      <c r="T254" t="s">
        <v>184</v>
      </c>
      <c r="U254" t="s">
        <v>184</v>
      </c>
      <c r="V254" t="s">
        <v>184</v>
      </c>
      <c r="W254" t="s">
        <v>184</v>
      </c>
      <c r="X254" t="s">
        <v>184</v>
      </c>
      <c r="Y254" t="s">
        <v>184</v>
      </c>
      <c r="Z254" t="s">
        <v>184</v>
      </c>
      <c r="AA254" t="s">
        <v>184</v>
      </c>
      <c r="AB254" t="s">
        <v>184</v>
      </c>
      <c r="AC254" t="s">
        <v>184</v>
      </c>
      <c r="AD254" t="s">
        <v>184</v>
      </c>
    </row>
    <row r="255" spans="1:30" x14ac:dyDescent="0.25">
      <c r="A255" s="8" t="s">
        <v>32</v>
      </c>
      <c r="B255">
        <v>7</v>
      </c>
      <c r="C255">
        <v>87</v>
      </c>
      <c r="D255">
        <v>0.45331908999833098</v>
      </c>
      <c r="E255">
        <v>0.99005035799927998</v>
      </c>
      <c r="F255">
        <v>1.1621242169985599</v>
      </c>
      <c r="G255">
        <v>1.74961086599978</v>
      </c>
      <c r="H255">
        <v>1.9622462979987101</v>
      </c>
      <c r="I255">
        <v>2.1344727599989701</v>
      </c>
      <c r="J255">
        <v>2.3170151079993899</v>
      </c>
      <c r="K255">
        <f t="shared" si="162"/>
        <v>1.8636960180010589</v>
      </c>
      <c r="L255">
        <f t="shared" si="163"/>
        <v>0</v>
      </c>
      <c r="M255">
        <f t="shared" si="164"/>
        <v>0.28799292525002546</v>
      </c>
      <c r="N255">
        <f t="shared" si="165"/>
        <v>0.38032228440369303</v>
      </c>
      <c r="O255">
        <f t="shared" si="166"/>
        <v>0.69554893259460326</v>
      </c>
      <c r="P255">
        <f t="shared" si="167"/>
        <v>0.80964234157607229</v>
      </c>
      <c r="Q255">
        <f t="shared" si="168"/>
        <v>0.9020535826458389</v>
      </c>
      <c r="R255">
        <f t="shared" si="169"/>
        <v>1</v>
      </c>
      <c r="S255" t="s">
        <v>184</v>
      </c>
      <c r="T255" t="s">
        <v>184</v>
      </c>
      <c r="U255" t="s">
        <v>184</v>
      </c>
      <c r="V255" t="s">
        <v>184</v>
      </c>
      <c r="W255" t="s">
        <v>184</v>
      </c>
      <c r="X255" t="s">
        <v>184</v>
      </c>
      <c r="Y255" t="s">
        <v>184</v>
      </c>
      <c r="Z255" t="s">
        <v>184</v>
      </c>
      <c r="AA255" t="s">
        <v>184</v>
      </c>
      <c r="AB255" t="s">
        <v>184</v>
      </c>
      <c r="AC255" t="s">
        <v>184</v>
      </c>
      <c r="AD255" t="s">
        <v>184</v>
      </c>
    </row>
    <row r="256" spans="1:30" x14ac:dyDescent="0.25">
      <c r="A256" s="8" t="s">
        <v>32</v>
      </c>
      <c r="B256">
        <v>7</v>
      </c>
      <c r="C256">
        <v>88</v>
      </c>
      <c r="D256">
        <v>0.50547840699982705</v>
      </c>
      <c r="E256">
        <v>1.0622005199984399</v>
      </c>
      <c r="F256">
        <v>1.2647642309984799</v>
      </c>
      <c r="G256">
        <v>1.9439951169988401</v>
      </c>
      <c r="H256">
        <v>2.1457042579986498</v>
      </c>
      <c r="I256">
        <v>2.32781931999852</v>
      </c>
      <c r="J256">
        <v>2.5001983829988599</v>
      </c>
      <c r="K256">
        <f t="shared" si="162"/>
        <v>1.9947199759990328</v>
      </c>
      <c r="L256">
        <f t="shared" si="163"/>
        <v>0</v>
      </c>
      <c r="M256">
        <f t="shared" si="164"/>
        <v>0.27909787824718851</v>
      </c>
      <c r="N256">
        <f t="shared" si="165"/>
        <v>0.38064782683011594</v>
      </c>
      <c r="O256">
        <f t="shared" si="166"/>
        <v>0.72116223194613982</v>
      </c>
      <c r="P256">
        <f t="shared" si="167"/>
        <v>0.82228376450550877</v>
      </c>
      <c r="Q256">
        <f t="shared" si="168"/>
        <v>0.91358232480024881</v>
      </c>
      <c r="R256">
        <f t="shared" si="169"/>
        <v>1</v>
      </c>
      <c r="S256" t="s">
        <v>184</v>
      </c>
      <c r="T256" t="s">
        <v>184</v>
      </c>
      <c r="U256" t="s">
        <v>184</v>
      </c>
      <c r="V256" t="s">
        <v>184</v>
      </c>
      <c r="W256" t="s">
        <v>184</v>
      </c>
      <c r="X256" t="s">
        <v>184</v>
      </c>
      <c r="Y256" t="s">
        <v>184</v>
      </c>
      <c r="Z256" t="s">
        <v>184</v>
      </c>
      <c r="AA256" t="s">
        <v>184</v>
      </c>
      <c r="AB256" t="s">
        <v>184</v>
      </c>
      <c r="AC256" t="s">
        <v>184</v>
      </c>
      <c r="AD256" t="s">
        <v>184</v>
      </c>
    </row>
    <row r="257" spans="1:30" x14ac:dyDescent="0.25">
      <c r="A257" s="8" t="s">
        <v>32</v>
      </c>
      <c r="B257">
        <v>7</v>
      </c>
      <c r="C257">
        <v>89</v>
      </c>
      <c r="D257">
        <v>0.81944147699868997</v>
      </c>
      <c r="E257">
        <v>0.98144361199956598</v>
      </c>
      <c r="F257">
        <v>1.1434762699991501</v>
      </c>
      <c r="G257">
        <v>2.1967343199994498</v>
      </c>
      <c r="H257">
        <v>2.3689912999998302</v>
      </c>
      <c r="I257">
        <v>2.5410956809992</v>
      </c>
      <c r="J257">
        <v>2.7133526629986502</v>
      </c>
      <c r="K257">
        <f t="shared" si="162"/>
        <v>1.8939111859999602</v>
      </c>
      <c r="L257">
        <f t="shared" si="163"/>
        <v>0</v>
      </c>
      <c r="M257">
        <f t="shared" si="164"/>
        <v>8.5538401271620879E-2</v>
      </c>
      <c r="N257">
        <f t="shared" si="165"/>
        <v>0.1710929189265937</v>
      </c>
      <c r="O257">
        <f t="shared" si="166"/>
        <v>0.72722145218946332</v>
      </c>
      <c r="P257">
        <f t="shared" si="167"/>
        <v>0.81817449226532668</v>
      </c>
      <c r="Q257">
        <f t="shared" si="168"/>
        <v>0.90904695886861198</v>
      </c>
      <c r="R257">
        <f t="shared" si="169"/>
        <v>1</v>
      </c>
      <c r="S257" t="s">
        <v>184</v>
      </c>
      <c r="T257" t="s">
        <v>184</v>
      </c>
      <c r="U257" t="s">
        <v>184</v>
      </c>
      <c r="V257" t="s">
        <v>184</v>
      </c>
      <c r="W257" t="s">
        <v>184</v>
      </c>
      <c r="X257" t="s">
        <v>184</v>
      </c>
      <c r="Y257" t="s">
        <v>184</v>
      </c>
      <c r="Z257" t="s">
        <v>184</v>
      </c>
      <c r="AA257" t="s">
        <v>184</v>
      </c>
      <c r="AB257" t="s">
        <v>184</v>
      </c>
      <c r="AC257" t="s">
        <v>184</v>
      </c>
      <c r="AD257" t="s">
        <v>184</v>
      </c>
    </row>
    <row r="258" spans="1:30" x14ac:dyDescent="0.25">
      <c r="A258" s="8" t="s">
        <v>32</v>
      </c>
      <c r="B258">
        <v>7</v>
      </c>
      <c r="C258">
        <v>90</v>
      </c>
      <c r="D258">
        <v>0.536365023999678</v>
      </c>
      <c r="E258">
        <v>1.1541584009992201</v>
      </c>
      <c r="F258">
        <v>1.3664275920000299</v>
      </c>
      <c r="G258">
        <v>1.9638333589991801</v>
      </c>
      <c r="H258">
        <v>2.1765298339996599</v>
      </c>
      <c r="I258">
        <v>2.36883870100064</v>
      </c>
      <c r="J258">
        <v>2.5511368839997801</v>
      </c>
      <c r="K258">
        <f t="shared" si="162"/>
        <v>2.0147718600001019</v>
      </c>
      <c r="L258">
        <f t="shared" si="163"/>
        <v>0</v>
      </c>
      <c r="M258">
        <f t="shared" si="164"/>
        <v>0.30663192655445903</v>
      </c>
      <c r="N258">
        <f t="shared" si="165"/>
        <v>0.41198836676243333</v>
      </c>
      <c r="O258">
        <f t="shared" si="166"/>
        <v>0.70850122703194296</v>
      </c>
      <c r="P258">
        <f t="shared" si="167"/>
        <v>0.81406974286403766</v>
      </c>
      <c r="Q258">
        <f t="shared" si="168"/>
        <v>0.9095191934042941</v>
      </c>
      <c r="R258">
        <f t="shared" si="169"/>
        <v>1</v>
      </c>
      <c r="S258" t="s">
        <v>184</v>
      </c>
      <c r="T258" t="s">
        <v>184</v>
      </c>
      <c r="U258" t="s">
        <v>184</v>
      </c>
      <c r="V258" t="s">
        <v>184</v>
      </c>
      <c r="W258" t="s">
        <v>184</v>
      </c>
      <c r="X258" t="s">
        <v>184</v>
      </c>
      <c r="Y258" t="s">
        <v>184</v>
      </c>
      <c r="Z258" t="s">
        <v>184</v>
      </c>
      <c r="AA258" t="s">
        <v>184</v>
      </c>
      <c r="AB258" t="s">
        <v>184</v>
      </c>
      <c r="AC258" t="s">
        <v>184</v>
      </c>
      <c r="AD258" t="s">
        <v>184</v>
      </c>
    </row>
    <row r="259" spans="1:30" x14ac:dyDescent="0.25">
      <c r="A259" s="8" t="s">
        <v>32</v>
      </c>
      <c r="B259">
        <v>7</v>
      </c>
      <c r="C259">
        <v>91</v>
      </c>
      <c r="D259">
        <v>0.46509995400083398</v>
      </c>
      <c r="E259">
        <v>1.1126812140009801</v>
      </c>
      <c r="F259">
        <v>1.30477643800077</v>
      </c>
      <c r="G259">
        <v>1.93273309899996</v>
      </c>
      <c r="H259">
        <v>2.1452159320015198</v>
      </c>
      <c r="I259">
        <v>2.34781016200031</v>
      </c>
      <c r="J259">
        <v>2.5506485570003798</v>
      </c>
      <c r="K259">
        <f t="shared" si="162"/>
        <v>2.085548602999546</v>
      </c>
      <c r="L259">
        <f t="shared" si="163"/>
        <v>0</v>
      </c>
      <c r="M259">
        <f t="shared" si="164"/>
        <v>0.31050883161809822</v>
      </c>
      <c r="N259">
        <f t="shared" si="165"/>
        <v>0.4026165982381178</v>
      </c>
      <c r="O259">
        <f t="shared" si="166"/>
        <v>0.70371562805503485</v>
      </c>
      <c r="P259">
        <f t="shared" si="167"/>
        <v>0.80559905225140971</v>
      </c>
      <c r="Q259">
        <f t="shared" si="168"/>
        <v>0.90274098876989139</v>
      </c>
      <c r="R259">
        <f t="shared" si="169"/>
        <v>1</v>
      </c>
      <c r="S259" t="s">
        <v>184</v>
      </c>
      <c r="T259" t="s">
        <v>184</v>
      </c>
      <c r="U259" t="s">
        <v>184</v>
      </c>
      <c r="V259" t="s">
        <v>184</v>
      </c>
      <c r="W259" t="s">
        <v>184</v>
      </c>
      <c r="X259" t="s">
        <v>184</v>
      </c>
      <c r="Y259" t="s">
        <v>184</v>
      </c>
      <c r="Z259" t="s">
        <v>184</v>
      </c>
      <c r="AA259" t="s">
        <v>184</v>
      </c>
      <c r="AB259" t="s">
        <v>184</v>
      </c>
      <c r="AC259" t="s">
        <v>184</v>
      </c>
      <c r="AD259" t="s">
        <v>184</v>
      </c>
    </row>
    <row r="260" spans="1:30" x14ac:dyDescent="0.25">
      <c r="A260" s="8" t="s">
        <v>32</v>
      </c>
      <c r="B260">
        <v>7</v>
      </c>
      <c r="C260">
        <v>92</v>
      </c>
      <c r="D260">
        <v>0.97179917600078602</v>
      </c>
      <c r="E260">
        <v>1.6708072650017101</v>
      </c>
      <c r="F260">
        <v>1.8627193660013199</v>
      </c>
      <c r="G260">
        <v>2.7036166640009398</v>
      </c>
      <c r="H260">
        <v>2.9159163750009598</v>
      </c>
      <c r="I260">
        <v>3.0779795510006802</v>
      </c>
      <c r="J260">
        <v>3.24019533099999</v>
      </c>
      <c r="K260">
        <f t="shared" si="162"/>
        <v>2.2683961549992038</v>
      </c>
      <c r="L260">
        <f t="shared" si="163"/>
        <v>0</v>
      </c>
      <c r="M260">
        <f t="shared" si="164"/>
        <v>0.30815079961249953</v>
      </c>
      <c r="N260">
        <f t="shared" si="165"/>
        <v>0.39275335043972803</v>
      </c>
      <c r="O260">
        <f t="shared" si="166"/>
        <v>0.76345460389865705</v>
      </c>
      <c r="P260">
        <f t="shared" si="167"/>
        <v>0.85704483086679195</v>
      </c>
      <c r="Q260">
        <f t="shared" si="168"/>
        <v>0.92848877845176636</v>
      </c>
      <c r="R260">
        <f t="shared" si="169"/>
        <v>1</v>
      </c>
      <c r="S260" t="s">
        <v>184</v>
      </c>
      <c r="T260" t="s">
        <v>184</v>
      </c>
      <c r="U260" t="s">
        <v>184</v>
      </c>
      <c r="V260" t="s">
        <v>184</v>
      </c>
      <c r="W260" t="s">
        <v>184</v>
      </c>
      <c r="X260" t="s">
        <v>184</v>
      </c>
      <c r="Y260" t="s">
        <v>184</v>
      </c>
      <c r="Z260" t="s">
        <v>184</v>
      </c>
      <c r="AA260" t="s">
        <v>184</v>
      </c>
      <c r="AB260" t="s">
        <v>184</v>
      </c>
      <c r="AC260" t="s">
        <v>184</v>
      </c>
      <c r="AD260" t="s">
        <v>184</v>
      </c>
    </row>
    <row r="261" spans="1:30" x14ac:dyDescent="0.25">
      <c r="A261" s="8" t="s">
        <v>32</v>
      </c>
      <c r="B261">
        <v>7</v>
      </c>
      <c r="C261">
        <v>93</v>
      </c>
      <c r="D261">
        <v>0.69586448900008602</v>
      </c>
      <c r="E261">
        <v>1.3743323650014601</v>
      </c>
      <c r="F261">
        <v>1.56679383400114</v>
      </c>
      <c r="G261">
        <v>2.1442697990005399</v>
      </c>
      <c r="H261">
        <v>2.35577598100098</v>
      </c>
      <c r="I261">
        <v>2.5490309760007199</v>
      </c>
      <c r="J261">
        <v>2.7210132750005802</v>
      </c>
      <c r="K261">
        <f t="shared" si="162"/>
        <v>2.0251487860004942</v>
      </c>
      <c r="L261">
        <f t="shared" si="163"/>
        <v>0</v>
      </c>
      <c r="M261">
        <f t="shared" si="164"/>
        <v>0.33502124915043574</v>
      </c>
      <c r="N261">
        <f t="shared" si="165"/>
        <v>0.43005696718267766</v>
      </c>
      <c r="O261">
        <f t="shared" si="166"/>
        <v>0.7152093317849193</v>
      </c>
      <c r="P261">
        <f t="shared" si="167"/>
        <v>0.81964915539814998</v>
      </c>
      <c r="Q261">
        <f t="shared" si="168"/>
        <v>0.91507670933180596</v>
      </c>
      <c r="R261">
        <f t="shared" si="169"/>
        <v>1</v>
      </c>
      <c r="S261" t="s">
        <v>184</v>
      </c>
      <c r="T261" t="s">
        <v>184</v>
      </c>
      <c r="U261" t="s">
        <v>184</v>
      </c>
      <c r="V261" t="s">
        <v>184</v>
      </c>
      <c r="W261" t="s">
        <v>184</v>
      </c>
      <c r="X261" t="s">
        <v>184</v>
      </c>
      <c r="Y261" t="s">
        <v>184</v>
      </c>
      <c r="Z261" t="s">
        <v>184</v>
      </c>
      <c r="AA261" t="s">
        <v>184</v>
      </c>
      <c r="AB261" t="s">
        <v>184</v>
      </c>
      <c r="AC261" t="s">
        <v>184</v>
      </c>
      <c r="AD261" t="s">
        <v>184</v>
      </c>
    </row>
    <row r="262" spans="1:30" x14ac:dyDescent="0.25">
      <c r="A262" s="8" t="s">
        <v>32</v>
      </c>
      <c r="B262">
        <v>7</v>
      </c>
      <c r="C262">
        <v>94</v>
      </c>
      <c r="D262">
        <v>0.42456889999994002</v>
      </c>
      <c r="E262">
        <v>1.07211963999907</v>
      </c>
      <c r="F262">
        <v>1.2746223109988899</v>
      </c>
      <c r="G262">
        <v>1.8628109259989201</v>
      </c>
      <c r="H262">
        <v>2.0851213179994299</v>
      </c>
      <c r="I262">
        <v>2.2877155509995601</v>
      </c>
      <c r="J262">
        <v>2.4803906599991001</v>
      </c>
      <c r="K262">
        <f t="shared" si="162"/>
        <v>2.0558217599991599</v>
      </c>
      <c r="L262">
        <f t="shared" si="163"/>
        <v>0</v>
      </c>
      <c r="M262">
        <f t="shared" si="164"/>
        <v>0.31498389237761287</v>
      </c>
      <c r="N262">
        <f t="shared" si="165"/>
        <v>0.41348594880097839</v>
      </c>
      <c r="O262">
        <f t="shared" si="166"/>
        <v>0.69959470902748289</v>
      </c>
      <c r="P262">
        <f t="shared" si="167"/>
        <v>0.80773170627407331</v>
      </c>
      <c r="Q262">
        <f t="shared" si="168"/>
        <v>0.90627830060538983</v>
      </c>
      <c r="R262">
        <f t="shared" si="169"/>
        <v>1</v>
      </c>
      <c r="S262" t="s">
        <v>184</v>
      </c>
      <c r="T262" t="s">
        <v>184</v>
      </c>
      <c r="U262" t="s">
        <v>184</v>
      </c>
      <c r="V262" t="s">
        <v>184</v>
      </c>
      <c r="W262" t="s">
        <v>184</v>
      </c>
      <c r="X262" t="s">
        <v>184</v>
      </c>
      <c r="Y262" t="s">
        <v>184</v>
      </c>
      <c r="Z262" t="s">
        <v>184</v>
      </c>
      <c r="AA262" t="s">
        <v>184</v>
      </c>
      <c r="AB262" t="s">
        <v>184</v>
      </c>
      <c r="AC262" t="s">
        <v>184</v>
      </c>
      <c r="AD262" t="s">
        <v>184</v>
      </c>
    </row>
    <row r="263" spans="1:30" x14ac:dyDescent="0.25">
      <c r="A263" s="8" t="s">
        <v>32</v>
      </c>
      <c r="B263">
        <v>7</v>
      </c>
      <c r="C263">
        <v>95</v>
      </c>
      <c r="D263">
        <v>0.62740729399956696</v>
      </c>
      <c r="E263">
        <v>1.23488478499893</v>
      </c>
      <c r="F263">
        <v>1.42670532400006</v>
      </c>
      <c r="G263">
        <v>2.1757363029992098</v>
      </c>
      <c r="H263">
        <v>2.3877308099999901</v>
      </c>
      <c r="I263">
        <v>2.5602624740004098</v>
      </c>
      <c r="J263">
        <v>2.7325499759990599</v>
      </c>
      <c r="K263">
        <f t="shared" si="162"/>
        <v>2.1051426819994932</v>
      </c>
      <c r="L263">
        <f t="shared" si="163"/>
        <v>0</v>
      </c>
      <c r="M263">
        <f t="shared" si="164"/>
        <v>0.28856832184998149</v>
      </c>
      <c r="N263">
        <f t="shared" si="165"/>
        <v>0.37968829231152584</v>
      </c>
      <c r="O263">
        <f t="shared" si="166"/>
        <v>0.73549836894144338</v>
      </c>
      <c r="P263">
        <f t="shared" si="167"/>
        <v>0.83620152261054526</v>
      </c>
      <c r="Q263">
        <f t="shared" si="168"/>
        <v>0.91815875309933426</v>
      </c>
      <c r="R263">
        <f t="shared" si="169"/>
        <v>1</v>
      </c>
      <c r="S263" t="s">
        <v>184</v>
      </c>
      <c r="T263" t="s">
        <v>184</v>
      </c>
      <c r="U263" t="s">
        <v>184</v>
      </c>
      <c r="V263" t="s">
        <v>184</v>
      </c>
      <c r="W263" t="s">
        <v>184</v>
      </c>
      <c r="X263" t="s">
        <v>184</v>
      </c>
      <c r="Y263" t="s">
        <v>184</v>
      </c>
      <c r="Z263" t="s">
        <v>184</v>
      </c>
      <c r="AA263" t="s">
        <v>184</v>
      </c>
      <c r="AB263" t="s">
        <v>184</v>
      </c>
      <c r="AC263" t="s">
        <v>184</v>
      </c>
      <c r="AD263" t="s">
        <v>184</v>
      </c>
    </row>
    <row r="264" spans="1:30" x14ac:dyDescent="0.25">
      <c r="A264" s="8" t="s">
        <v>32</v>
      </c>
      <c r="B264">
        <v>7</v>
      </c>
      <c r="C264">
        <v>96</v>
      </c>
      <c r="D264">
        <v>0.51353578599992</v>
      </c>
      <c r="E264">
        <v>1.16139172899966</v>
      </c>
      <c r="F264">
        <v>1.3435983519993799</v>
      </c>
      <c r="G264">
        <v>1.8802380599991</v>
      </c>
      <c r="H264">
        <v>2.06250572299904</v>
      </c>
      <c r="I264">
        <v>2.2346406229989899</v>
      </c>
      <c r="J264">
        <v>2.3968869219988802</v>
      </c>
      <c r="K264">
        <f t="shared" si="162"/>
        <v>1.8833511359989603</v>
      </c>
      <c r="L264">
        <f t="shared" si="163"/>
        <v>0</v>
      </c>
      <c r="M264">
        <f t="shared" si="164"/>
        <v>0.34399105435859501</v>
      </c>
      <c r="N264">
        <f t="shared" si="165"/>
        <v>0.44073701931274817</v>
      </c>
      <c r="O264">
        <f t="shared" si="166"/>
        <v>0.72567576373603782</v>
      </c>
      <c r="P264">
        <f t="shared" si="167"/>
        <v>0.82245413900341058</v>
      </c>
      <c r="Q264">
        <f t="shared" si="168"/>
        <v>0.91385233698662771</v>
      </c>
      <c r="R264">
        <f t="shared" si="169"/>
        <v>1</v>
      </c>
      <c r="S264" t="s">
        <v>184</v>
      </c>
      <c r="T264" t="s">
        <v>184</v>
      </c>
      <c r="U264" t="s">
        <v>184</v>
      </c>
      <c r="V264" t="s">
        <v>184</v>
      </c>
      <c r="W264" t="s">
        <v>184</v>
      </c>
      <c r="X264" t="s">
        <v>184</v>
      </c>
      <c r="Y264" t="s">
        <v>184</v>
      </c>
      <c r="Z264" t="s">
        <v>184</v>
      </c>
      <c r="AA264" t="s">
        <v>184</v>
      </c>
      <c r="AB264" t="s">
        <v>184</v>
      </c>
      <c r="AC264" t="s">
        <v>184</v>
      </c>
      <c r="AD264" t="s">
        <v>184</v>
      </c>
    </row>
    <row r="265" spans="1:30" s="17" customFormat="1" x14ac:dyDescent="0.25">
      <c r="A265" s="16">
        <v>16</v>
      </c>
      <c r="D265" s="17">
        <f>AVERAGE(D245:D264)</f>
        <v>1.8783900501497519</v>
      </c>
      <c r="E265" s="17">
        <f t="shared" ref="E265:R265" si="170">AVERAGE(E245:E264)</f>
        <v>2.4645658473497827</v>
      </c>
      <c r="F265" s="17">
        <f t="shared" si="170"/>
        <v>2.6507294369998746</v>
      </c>
      <c r="G265" s="17">
        <f t="shared" si="170"/>
        <v>3.2864214860997807</v>
      </c>
      <c r="H265" s="17">
        <f t="shared" si="170"/>
        <v>3.4882603385997668</v>
      </c>
      <c r="I265" s="17">
        <f t="shared" si="170"/>
        <v>3.6706622917997187</v>
      </c>
      <c r="J265" s="17">
        <f t="shared" si="170"/>
        <v>3.8502044862497251</v>
      </c>
      <c r="K265" s="25">
        <f>AVERAGE(K245:K264)</f>
        <v>1.9718144360999723</v>
      </c>
      <c r="L265" s="17">
        <f t="shared" si="170"/>
        <v>0</v>
      </c>
      <c r="M265" s="17">
        <f t="shared" si="170"/>
        <v>0.29714624060347078</v>
      </c>
      <c r="N265" s="17">
        <f t="shared" si="170"/>
        <v>0.39172035561904872</v>
      </c>
      <c r="O265" s="17">
        <f t="shared" si="170"/>
        <v>0.71311728757599757</v>
      </c>
      <c r="P265" s="17">
        <f t="shared" si="170"/>
        <v>0.81571978732557471</v>
      </c>
      <c r="Q265" s="17">
        <f t="shared" si="170"/>
        <v>0.90858018396617557</v>
      </c>
      <c r="R265" s="17">
        <f t="shared" si="170"/>
        <v>1</v>
      </c>
    </row>
    <row r="266" spans="1:30" x14ac:dyDescent="0.25">
      <c r="A266" s="8" t="s">
        <v>33</v>
      </c>
      <c r="B266">
        <v>9</v>
      </c>
      <c r="C266">
        <v>127</v>
      </c>
      <c r="D266">
        <v>21.1398213560005</v>
      </c>
      <c r="E266">
        <v>21.461811283999801</v>
      </c>
      <c r="F266">
        <v>21.634434510000499</v>
      </c>
      <c r="G266">
        <v>21.817312581000799</v>
      </c>
      <c r="H266">
        <v>22.123859200999501</v>
      </c>
      <c r="I266">
        <v>22.426468693</v>
      </c>
      <c r="J266">
        <v>22.699961747999598</v>
      </c>
      <c r="K266">
        <v>23.035655325000299</v>
      </c>
      <c r="L266">
        <v>23.319769469999301</v>
      </c>
      <c r="M266">
        <f>L266-D266</f>
        <v>2.1799481139988011</v>
      </c>
      <c r="N266">
        <f>(D266-D266)/(L266-D266)</f>
        <v>0</v>
      </c>
      <c r="O266">
        <f>(E266-D266)/(L266-D266)</f>
        <v>0.14770531735668546</v>
      </c>
      <c r="P266">
        <f>(F266-D266)/(L266-D266)</f>
        <v>0.22689216813179236</v>
      </c>
      <c r="Q266">
        <f>(G266-D266)/(L266-D266)</f>
        <v>0.3107831882097134</v>
      </c>
      <c r="R266">
        <f>(H266-D266)/(L266-D266)</f>
        <v>0.45140425071582346</v>
      </c>
      <c r="S266">
        <f>(I266-D266)/(L266-D266)</f>
        <v>0.59021924821840432</v>
      </c>
      <c r="T266">
        <f>(J266-D266)/(L266-D266)</f>
        <v>0.71567776406257921</v>
      </c>
      <c r="U266">
        <f>(K266-D266)/(L266-D266)</f>
        <v>0.86966930856081914</v>
      </c>
      <c r="V266">
        <f>(L266-D266)/(L266-D266)</f>
        <v>1</v>
      </c>
      <c r="W266" t="s">
        <v>184</v>
      </c>
      <c r="X266" t="s">
        <v>184</v>
      </c>
      <c r="Y266" t="s">
        <v>184</v>
      </c>
      <c r="Z266" t="s">
        <v>184</v>
      </c>
      <c r="AA266" t="s">
        <v>184</v>
      </c>
      <c r="AB266" t="s">
        <v>184</v>
      </c>
      <c r="AC266" t="s">
        <v>184</v>
      </c>
      <c r="AD266" t="s">
        <v>184</v>
      </c>
    </row>
    <row r="267" spans="1:30" x14ac:dyDescent="0.25">
      <c r="A267" s="8" t="s">
        <v>33</v>
      </c>
      <c r="B267">
        <v>9</v>
      </c>
      <c r="C267">
        <v>128</v>
      </c>
      <c r="D267">
        <v>10.480909505999</v>
      </c>
      <c r="E267">
        <v>10.754585684999199</v>
      </c>
      <c r="F267">
        <v>10.9273920329997</v>
      </c>
      <c r="G267">
        <v>11.0900961379993</v>
      </c>
      <c r="H267">
        <v>11.3740882019992</v>
      </c>
      <c r="I267">
        <v>11.6487410329991</v>
      </c>
      <c r="J267">
        <v>11.922630855999101</v>
      </c>
      <c r="K267">
        <v>12.2268579279989</v>
      </c>
      <c r="L267">
        <v>12.521165877999</v>
      </c>
      <c r="M267">
        <f t="shared" ref="M267:M280" si="171">L267-D267</f>
        <v>2.040256372</v>
      </c>
      <c r="N267">
        <f t="shared" ref="N267:N280" si="172">(D267-D267)/(L267-D267)</f>
        <v>0</v>
      </c>
      <c r="O267">
        <f t="shared" ref="O267:O280" si="173">(E267-D267)/(L267-D267)</f>
        <v>0.13413813222498275</v>
      </c>
      <c r="P267">
        <f t="shared" ref="P267:P280" si="174">(F267-D267)/(L267-D267)</f>
        <v>0.21883648208535061</v>
      </c>
      <c r="Q267">
        <f t="shared" ref="Q267:Q280" si="175">(G267-D267)/(L267-D267)</f>
        <v>0.29858337430561904</v>
      </c>
      <c r="R267">
        <f t="shared" ref="R267:R280" si="176">(H267-D267)/(L267-D267)</f>
        <v>0.43777767748111235</v>
      </c>
      <c r="S267">
        <f t="shared" ref="S267:S280" si="177">(I267-D267)/(L267-D267)</f>
        <v>0.57239450052804441</v>
      </c>
      <c r="T267">
        <f t="shared" ref="T267:T280" si="178">(J267-D267)/(L267-D267)</f>
        <v>0.70663734704419845</v>
      </c>
      <c r="U267">
        <f t="shared" ref="U267:U280" si="179">(K267-D267)/(L267-D267)</f>
        <v>0.85574952538361693</v>
      </c>
      <c r="V267">
        <f t="shared" ref="V267:V280" si="180">(L267-D267)/(L267-D267)</f>
        <v>1</v>
      </c>
      <c r="W267" t="s">
        <v>184</v>
      </c>
      <c r="X267" t="s">
        <v>184</v>
      </c>
      <c r="Y267" t="s">
        <v>184</v>
      </c>
      <c r="Z267" t="s">
        <v>184</v>
      </c>
      <c r="AA267" t="s">
        <v>184</v>
      </c>
      <c r="AB267" t="s">
        <v>184</v>
      </c>
      <c r="AC267" t="s">
        <v>184</v>
      </c>
      <c r="AD267" t="s">
        <v>184</v>
      </c>
    </row>
    <row r="268" spans="1:30" x14ac:dyDescent="0.25">
      <c r="A268" s="8" t="s">
        <v>33</v>
      </c>
      <c r="B268">
        <v>9</v>
      </c>
      <c r="C268">
        <v>129</v>
      </c>
      <c r="D268">
        <v>9.4548145890002999</v>
      </c>
      <c r="E268">
        <v>9.7266595439996308</v>
      </c>
      <c r="F268">
        <v>9.8995269349998107</v>
      </c>
      <c r="G268">
        <v>10.061651152998801</v>
      </c>
      <c r="H268">
        <v>10.3764993129989</v>
      </c>
      <c r="I268">
        <v>10.710972073999001</v>
      </c>
      <c r="J268">
        <v>10.964230121999201</v>
      </c>
      <c r="K268">
        <v>11.2694338459987</v>
      </c>
      <c r="L268">
        <v>11.543445748999099</v>
      </c>
      <c r="M268">
        <f t="shared" si="171"/>
        <v>2.0886311599987994</v>
      </c>
      <c r="N268">
        <f t="shared" si="172"/>
        <v>0</v>
      </c>
      <c r="O268">
        <f t="shared" si="173"/>
        <v>0.13015460087241407</v>
      </c>
      <c r="P268">
        <f t="shared" si="174"/>
        <v>0.21292047850122395</v>
      </c>
      <c r="Q268">
        <f t="shared" si="175"/>
        <v>0.29054271315134911</v>
      </c>
      <c r="R268">
        <f t="shared" si="176"/>
        <v>0.44128649502630724</v>
      </c>
      <c r="S268">
        <f t="shared" si="177"/>
        <v>0.60142619197514169</v>
      </c>
      <c r="T268">
        <f t="shared" si="178"/>
        <v>0.72268170747762295</v>
      </c>
      <c r="U268">
        <f t="shared" si="179"/>
        <v>0.86880790239643979</v>
      </c>
      <c r="V268">
        <f t="shared" si="180"/>
        <v>1</v>
      </c>
      <c r="W268" t="s">
        <v>184</v>
      </c>
      <c r="X268" t="s">
        <v>184</v>
      </c>
      <c r="Y268" t="s">
        <v>184</v>
      </c>
      <c r="Z268" t="s">
        <v>184</v>
      </c>
      <c r="AA268" t="s">
        <v>184</v>
      </c>
      <c r="AB268" t="s">
        <v>184</v>
      </c>
      <c r="AC268" t="s">
        <v>184</v>
      </c>
      <c r="AD268" t="s">
        <v>184</v>
      </c>
    </row>
    <row r="269" spans="1:30" x14ac:dyDescent="0.25">
      <c r="A269" s="8" t="s">
        <v>33</v>
      </c>
      <c r="B269">
        <v>9</v>
      </c>
      <c r="C269">
        <v>130</v>
      </c>
      <c r="D269">
        <v>10.1396001819994</v>
      </c>
      <c r="E269">
        <v>10.434426977999401</v>
      </c>
      <c r="F269">
        <v>10.597192123999699</v>
      </c>
      <c r="G269">
        <v>10.7695711870001</v>
      </c>
      <c r="H269">
        <v>11.055424994999999</v>
      </c>
      <c r="I269">
        <v>11.338348846000301</v>
      </c>
      <c r="J269">
        <v>11.6139172879993</v>
      </c>
      <c r="K269">
        <v>11.9272089099995</v>
      </c>
      <c r="L269">
        <v>12.211048372999301</v>
      </c>
      <c r="M269">
        <f t="shared" si="171"/>
        <v>2.0714481909999005</v>
      </c>
      <c r="N269">
        <f t="shared" si="172"/>
        <v>0</v>
      </c>
      <c r="O269">
        <f t="shared" si="173"/>
        <v>0.14232882930935672</v>
      </c>
      <c r="P269">
        <f t="shared" si="174"/>
        <v>0.2209043624592979</v>
      </c>
      <c r="Q269">
        <f t="shared" si="175"/>
        <v>0.30412105296083164</v>
      </c>
      <c r="R269">
        <f t="shared" si="176"/>
        <v>0.44211813598800409</v>
      </c>
      <c r="S269">
        <f t="shared" si="177"/>
        <v>0.57870077041234491</v>
      </c>
      <c r="T269">
        <f t="shared" si="178"/>
        <v>0.71173255136457836</v>
      </c>
      <c r="U269">
        <f t="shared" si="179"/>
        <v>0.86297535017625049</v>
      </c>
      <c r="V269">
        <f t="shared" si="180"/>
        <v>1</v>
      </c>
      <c r="W269" t="s">
        <v>184</v>
      </c>
      <c r="X269" t="s">
        <v>184</v>
      </c>
      <c r="Y269" t="s">
        <v>184</v>
      </c>
      <c r="Z269" t="s">
        <v>184</v>
      </c>
      <c r="AA269" t="s">
        <v>184</v>
      </c>
      <c r="AB269" t="s">
        <v>184</v>
      </c>
      <c r="AC269" t="s">
        <v>184</v>
      </c>
      <c r="AD269" t="s">
        <v>184</v>
      </c>
    </row>
    <row r="270" spans="1:30" x14ac:dyDescent="0.25">
      <c r="A270" s="8" t="s">
        <v>33</v>
      </c>
      <c r="B270">
        <v>9</v>
      </c>
      <c r="C270">
        <v>131</v>
      </c>
      <c r="D270">
        <v>1.1336487099997601</v>
      </c>
      <c r="E270">
        <v>1.3669769570005801</v>
      </c>
      <c r="F270">
        <v>1.5503128330001299</v>
      </c>
      <c r="G270">
        <v>1.6921104829998499</v>
      </c>
      <c r="H270">
        <v>1.86448954600018</v>
      </c>
      <c r="I270">
        <v>2.3218678459998001</v>
      </c>
      <c r="J270">
        <v>2.6156874709995401</v>
      </c>
      <c r="K270">
        <v>2.9407904769996001</v>
      </c>
      <c r="L270">
        <v>3.2550587509995199</v>
      </c>
      <c r="M270">
        <f t="shared" si="171"/>
        <v>2.12141004099976</v>
      </c>
      <c r="N270">
        <f t="shared" si="172"/>
        <v>0</v>
      </c>
      <c r="O270">
        <f t="shared" si="173"/>
        <v>0.10998733978408957</v>
      </c>
      <c r="P270">
        <f t="shared" si="174"/>
        <v>0.19640904631714098</v>
      </c>
      <c r="Q270">
        <f t="shared" si="175"/>
        <v>0.26325027326490014</v>
      </c>
      <c r="R270">
        <f t="shared" si="176"/>
        <v>0.34450710700699594</v>
      </c>
      <c r="S270">
        <f t="shared" si="177"/>
        <v>0.56010818891008274</v>
      </c>
      <c r="T270">
        <f t="shared" si="178"/>
        <v>0.69861023204233419</v>
      </c>
      <c r="U270">
        <f t="shared" si="179"/>
        <v>0.85185877886586492</v>
      </c>
      <c r="V270">
        <f t="shared" si="180"/>
        <v>1</v>
      </c>
      <c r="W270" t="s">
        <v>184</v>
      </c>
      <c r="X270" t="s">
        <v>184</v>
      </c>
      <c r="Y270" t="s">
        <v>184</v>
      </c>
      <c r="Z270" t="s">
        <v>184</v>
      </c>
      <c r="AA270" t="s">
        <v>184</v>
      </c>
      <c r="AB270" t="s">
        <v>184</v>
      </c>
      <c r="AC270" t="s">
        <v>184</v>
      </c>
      <c r="AD270" t="s">
        <v>184</v>
      </c>
    </row>
    <row r="271" spans="1:30" x14ac:dyDescent="0.25">
      <c r="A271" s="8" t="s">
        <v>33</v>
      </c>
      <c r="B271">
        <v>9</v>
      </c>
      <c r="C271">
        <v>132</v>
      </c>
      <c r="D271">
        <v>1.0326873180001701</v>
      </c>
      <c r="E271">
        <v>1.3468640319988401</v>
      </c>
      <c r="F271">
        <v>1.5296200209995701</v>
      </c>
      <c r="G271">
        <v>1.6927208910001299</v>
      </c>
      <c r="H271">
        <v>1.98678467899844</v>
      </c>
      <c r="I271">
        <v>2.29098122899995</v>
      </c>
      <c r="J271">
        <v>2.5953914229994499</v>
      </c>
      <c r="K271">
        <v>2.9108499919984698</v>
      </c>
      <c r="L271">
        <v>3.2247215009992898</v>
      </c>
      <c r="M271">
        <f t="shared" si="171"/>
        <v>2.1920341829991195</v>
      </c>
      <c r="N271">
        <f t="shared" si="172"/>
        <v>0</v>
      </c>
      <c r="O271">
        <f t="shared" si="173"/>
        <v>0.1433265577860727</v>
      </c>
      <c r="P271">
        <f t="shared" si="174"/>
        <v>0.22669934020805349</v>
      </c>
      <c r="Q271">
        <f t="shared" si="175"/>
        <v>0.30110551109057448</v>
      </c>
      <c r="R271">
        <f t="shared" si="176"/>
        <v>0.43525660703560898</v>
      </c>
      <c r="S271">
        <f t="shared" si="177"/>
        <v>0.57403024129769487</v>
      </c>
      <c r="T271">
        <f t="shared" si="178"/>
        <v>0.71290133936743794</v>
      </c>
      <c r="U271">
        <f t="shared" si="179"/>
        <v>0.85681267589934029</v>
      </c>
      <c r="V271">
        <f t="shared" si="180"/>
        <v>1</v>
      </c>
      <c r="W271" t="s">
        <v>184</v>
      </c>
      <c r="X271" t="s">
        <v>184</v>
      </c>
      <c r="Y271" t="s">
        <v>184</v>
      </c>
      <c r="Z271" t="s">
        <v>184</v>
      </c>
      <c r="AA271" t="s">
        <v>184</v>
      </c>
      <c r="AB271" t="s">
        <v>184</v>
      </c>
      <c r="AC271" t="s">
        <v>184</v>
      </c>
      <c r="AD271" t="s">
        <v>184</v>
      </c>
    </row>
    <row r="272" spans="1:30" x14ac:dyDescent="0.25">
      <c r="A272" s="8" t="s">
        <v>33</v>
      </c>
      <c r="B272">
        <v>9</v>
      </c>
      <c r="C272">
        <v>133</v>
      </c>
      <c r="D272">
        <v>0.71933465599977298</v>
      </c>
      <c r="E272">
        <v>1.0033267209982999</v>
      </c>
      <c r="F272">
        <v>1.1584617719999999</v>
      </c>
      <c r="G272">
        <v>1.3185106049986599</v>
      </c>
      <c r="H272">
        <v>1.6325957569988501</v>
      </c>
      <c r="I272">
        <v>1.93715855199843</v>
      </c>
      <c r="J272">
        <v>2.2314970239985898</v>
      </c>
      <c r="K272">
        <v>2.5363650219987899</v>
      </c>
      <c r="L272">
        <v>2.84056157299892</v>
      </c>
      <c r="M272">
        <f t="shared" si="171"/>
        <v>2.1212269169991469</v>
      </c>
      <c r="N272">
        <f t="shared" si="172"/>
        <v>0</v>
      </c>
      <c r="O272">
        <f t="shared" si="173"/>
        <v>0.13388103965806933</v>
      </c>
      <c r="P272">
        <f t="shared" si="174"/>
        <v>0.20701562500510337</v>
      </c>
      <c r="Q272">
        <f t="shared" si="175"/>
        <v>0.28246669142145714</v>
      </c>
      <c r="R272">
        <f t="shared" si="176"/>
        <v>0.43053437314054427</v>
      </c>
      <c r="S272">
        <f t="shared" si="177"/>
        <v>0.57411297501423653</v>
      </c>
      <c r="T272">
        <f t="shared" si="178"/>
        <v>0.71287157252277356</v>
      </c>
      <c r="U272">
        <f t="shared" si="179"/>
        <v>0.85659405480745532</v>
      </c>
      <c r="V272">
        <f t="shared" si="180"/>
        <v>1</v>
      </c>
      <c r="W272" t="s">
        <v>184</v>
      </c>
      <c r="X272" t="s">
        <v>184</v>
      </c>
      <c r="Y272" t="s">
        <v>184</v>
      </c>
      <c r="Z272" t="s">
        <v>184</v>
      </c>
      <c r="AA272" t="s">
        <v>184</v>
      </c>
      <c r="AB272" t="s">
        <v>184</v>
      </c>
      <c r="AC272" t="s">
        <v>184</v>
      </c>
      <c r="AD272" t="s">
        <v>184</v>
      </c>
    </row>
    <row r="273" spans="1:30" x14ac:dyDescent="0.25">
      <c r="A273" s="8" t="s">
        <v>33</v>
      </c>
      <c r="B273">
        <v>9</v>
      </c>
      <c r="C273">
        <v>134</v>
      </c>
      <c r="D273">
        <v>0.99365176199898997</v>
      </c>
      <c r="E273">
        <v>1.2685792769989299</v>
      </c>
      <c r="F273">
        <v>1.42969632099993</v>
      </c>
      <c r="G273">
        <v>1.5820234989987501</v>
      </c>
      <c r="H273">
        <v>1.9167099039986999</v>
      </c>
      <c r="I273">
        <v>2.2107126499995502</v>
      </c>
      <c r="J273">
        <v>2.5055394470000398</v>
      </c>
      <c r="K273">
        <v>2.8305814119994399</v>
      </c>
      <c r="L273">
        <v>3.1448191660001599</v>
      </c>
      <c r="M273">
        <f t="shared" si="171"/>
        <v>2.1511674040011699</v>
      </c>
      <c r="N273">
        <f t="shared" si="172"/>
        <v>0</v>
      </c>
      <c r="O273">
        <f t="shared" si="173"/>
        <v>0.12780386802467114</v>
      </c>
      <c r="P273">
        <f t="shared" si="174"/>
        <v>0.20270136028925387</v>
      </c>
      <c r="Q273">
        <f t="shared" si="175"/>
        <v>0.27351276144543146</v>
      </c>
      <c r="R273">
        <f t="shared" si="176"/>
        <v>0.42909637821901836</v>
      </c>
      <c r="S273">
        <f t="shared" si="177"/>
        <v>0.56576763190852919</v>
      </c>
      <c r="T273">
        <f t="shared" si="178"/>
        <v>0.70282195713310824</v>
      </c>
      <c r="U273">
        <f t="shared" si="179"/>
        <v>0.85392222222397107</v>
      </c>
      <c r="V273">
        <f t="shared" si="180"/>
        <v>1</v>
      </c>
      <c r="W273" t="s">
        <v>184</v>
      </c>
      <c r="X273" t="s">
        <v>184</v>
      </c>
      <c r="Y273" t="s">
        <v>184</v>
      </c>
      <c r="Z273" t="s">
        <v>184</v>
      </c>
      <c r="AA273" t="s">
        <v>184</v>
      </c>
      <c r="AB273" t="s">
        <v>184</v>
      </c>
      <c r="AC273" t="s">
        <v>184</v>
      </c>
      <c r="AD273" t="s">
        <v>184</v>
      </c>
    </row>
    <row r="274" spans="1:30" x14ac:dyDescent="0.25">
      <c r="A274" s="8" t="s">
        <v>33</v>
      </c>
      <c r="B274">
        <v>9</v>
      </c>
      <c r="C274">
        <v>135</v>
      </c>
      <c r="D274">
        <v>1.0844498690002999</v>
      </c>
      <c r="E274">
        <v>1.3581870889993199</v>
      </c>
      <c r="F274">
        <v>1.53071875500063</v>
      </c>
      <c r="G274">
        <v>1.6629635270001</v>
      </c>
      <c r="H274">
        <v>2.0178238959997499</v>
      </c>
      <c r="I274">
        <v>2.3530901859994602</v>
      </c>
      <c r="J274">
        <v>2.6792919250001401</v>
      </c>
      <c r="K274">
        <v>2.9924614669998801</v>
      </c>
      <c r="L274">
        <v>3.3068213019996602</v>
      </c>
      <c r="M274">
        <f t="shared" si="171"/>
        <v>2.2223714329993602</v>
      </c>
      <c r="N274">
        <f t="shared" si="172"/>
        <v>0</v>
      </c>
      <c r="O274">
        <f t="shared" si="173"/>
        <v>0.12317347853485426</v>
      </c>
      <c r="P274">
        <f t="shared" si="174"/>
        <v>0.20080751550969858</v>
      </c>
      <c r="Q274">
        <f t="shared" si="175"/>
        <v>0.2603136673778359</v>
      </c>
      <c r="R274">
        <f t="shared" si="176"/>
        <v>0.41999011197680319</v>
      </c>
      <c r="S274">
        <f t="shared" si="177"/>
        <v>0.57084981302471838</v>
      </c>
      <c r="T274">
        <f t="shared" si="178"/>
        <v>0.71763073999174254</v>
      </c>
      <c r="U274">
        <f t="shared" si="179"/>
        <v>0.85854757205211496</v>
      </c>
      <c r="V274">
        <f t="shared" si="180"/>
        <v>1</v>
      </c>
      <c r="W274" t="s">
        <v>184</v>
      </c>
      <c r="X274" t="s">
        <v>184</v>
      </c>
      <c r="Y274" t="s">
        <v>184</v>
      </c>
      <c r="Z274" t="s">
        <v>184</v>
      </c>
      <c r="AA274" t="s">
        <v>184</v>
      </c>
      <c r="AB274" t="s">
        <v>184</v>
      </c>
      <c r="AC274" t="s">
        <v>184</v>
      </c>
      <c r="AD274" t="s">
        <v>184</v>
      </c>
    </row>
    <row r="275" spans="1:30" x14ac:dyDescent="0.25">
      <c r="A275" s="8" t="s">
        <v>33</v>
      </c>
      <c r="B275">
        <v>9</v>
      </c>
      <c r="C275">
        <v>136</v>
      </c>
      <c r="D275">
        <v>0.82859758800077499</v>
      </c>
      <c r="E275">
        <v>1.1327941390009</v>
      </c>
      <c r="F275">
        <v>1.2850907970005201</v>
      </c>
      <c r="G275">
        <v>1.4780405910005301</v>
      </c>
      <c r="H275">
        <v>1.8025026690011099</v>
      </c>
      <c r="I275">
        <v>2.1272699510009199</v>
      </c>
      <c r="J275">
        <v>2.4214558200001099</v>
      </c>
      <c r="K275">
        <v>2.7871509230007998</v>
      </c>
      <c r="L275">
        <v>3.1116130009995602</v>
      </c>
      <c r="M275">
        <f t="shared" si="171"/>
        <v>2.2830154129987852</v>
      </c>
      <c r="N275">
        <f t="shared" si="172"/>
        <v>0</v>
      </c>
      <c r="O275">
        <f t="shared" si="173"/>
        <v>0.13324331901927763</v>
      </c>
      <c r="P275">
        <f t="shared" si="174"/>
        <v>0.19995187347427162</v>
      </c>
      <c r="Q275">
        <f t="shared" si="175"/>
        <v>0.28446720039734602</v>
      </c>
      <c r="R275">
        <f t="shared" si="176"/>
        <v>0.42658716864337398</v>
      </c>
      <c r="S275">
        <f t="shared" si="177"/>
        <v>0.56884082148806581</v>
      </c>
      <c r="T275">
        <f t="shared" si="178"/>
        <v>0.69769928968945705</v>
      </c>
      <c r="U275">
        <f t="shared" si="179"/>
        <v>0.85788003175476901</v>
      </c>
      <c r="V275">
        <f t="shared" si="180"/>
        <v>1</v>
      </c>
      <c r="W275" t="s">
        <v>184</v>
      </c>
      <c r="X275" t="s">
        <v>184</v>
      </c>
      <c r="Y275" t="s">
        <v>184</v>
      </c>
      <c r="Z275" t="s">
        <v>184</v>
      </c>
      <c r="AA275" t="s">
        <v>184</v>
      </c>
      <c r="AB275" t="s">
        <v>184</v>
      </c>
      <c r="AC275" t="s">
        <v>184</v>
      </c>
      <c r="AD275" t="s">
        <v>184</v>
      </c>
    </row>
    <row r="276" spans="1:30" x14ac:dyDescent="0.25">
      <c r="A276" s="8" t="s">
        <v>33</v>
      </c>
      <c r="B276">
        <v>9</v>
      </c>
      <c r="C276">
        <v>137</v>
      </c>
      <c r="D276">
        <v>0.749397223000414</v>
      </c>
      <c r="E276">
        <v>1.05368533600085</v>
      </c>
      <c r="F276">
        <v>1.2262169999994501</v>
      </c>
      <c r="G276">
        <v>1.3785136580008801</v>
      </c>
      <c r="H276">
        <v>1.7234549059994599</v>
      </c>
      <c r="I276">
        <v>2.0685487570008201</v>
      </c>
      <c r="J276">
        <v>2.3529986260000402</v>
      </c>
      <c r="K276">
        <v>2.6976957120004901</v>
      </c>
      <c r="L276">
        <v>3.0329009619999798</v>
      </c>
      <c r="M276">
        <f t="shared" si="171"/>
        <v>2.283503738999566</v>
      </c>
      <c r="N276">
        <f t="shared" si="172"/>
        <v>0</v>
      </c>
      <c r="O276">
        <f t="shared" si="173"/>
        <v>0.13325492216349458</v>
      </c>
      <c r="P276">
        <f t="shared" si="174"/>
        <v>0.20881059612713282</v>
      </c>
      <c r="Q276">
        <f t="shared" si="175"/>
        <v>0.2755048849957612</v>
      </c>
      <c r="R276">
        <f t="shared" si="176"/>
        <v>0.4265627712200698</v>
      </c>
      <c r="S276">
        <f t="shared" si="177"/>
        <v>0.57768748588883168</v>
      </c>
      <c r="T276">
        <f t="shared" si="178"/>
        <v>0.70225477436800066</v>
      </c>
      <c r="U276">
        <f t="shared" si="179"/>
        <v>0.85320573631013719</v>
      </c>
      <c r="V276">
        <f t="shared" si="180"/>
        <v>1</v>
      </c>
      <c r="W276" t="s">
        <v>184</v>
      </c>
      <c r="X276" t="s">
        <v>184</v>
      </c>
      <c r="Y276" t="s">
        <v>184</v>
      </c>
      <c r="Z276" t="s">
        <v>184</v>
      </c>
      <c r="AA276" t="s">
        <v>184</v>
      </c>
      <c r="AB276" t="s">
        <v>184</v>
      </c>
      <c r="AC276" t="s">
        <v>184</v>
      </c>
      <c r="AD276" t="s">
        <v>184</v>
      </c>
    </row>
    <row r="277" spans="1:30" x14ac:dyDescent="0.25">
      <c r="A277" s="8" t="s">
        <v>33</v>
      </c>
      <c r="B277">
        <v>9</v>
      </c>
      <c r="C277">
        <v>138</v>
      </c>
      <c r="D277">
        <v>0.66833511299955695</v>
      </c>
      <c r="E277">
        <v>0.95208301499951598</v>
      </c>
      <c r="F277">
        <v>1.11435983599949</v>
      </c>
      <c r="G277">
        <v>1.28692201999911</v>
      </c>
      <c r="H277">
        <v>1.5913322139986099</v>
      </c>
      <c r="I277">
        <v>1.9675873659998599</v>
      </c>
      <c r="J277">
        <v>2.2506638180002398</v>
      </c>
      <c r="K277">
        <v>2.6064703179999902</v>
      </c>
      <c r="L277">
        <v>2.93074927399902</v>
      </c>
      <c r="M277">
        <f t="shared" si="171"/>
        <v>2.2624141609994632</v>
      </c>
      <c r="N277">
        <f t="shared" si="172"/>
        <v>0</v>
      </c>
      <c r="O277">
        <f t="shared" si="173"/>
        <v>0.12541819570056445</v>
      </c>
      <c r="P277">
        <f t="shared" si="174"/>
        <v>0.19714547879372066</v>
      </c>
      <c r="Q277">
        <f t="shared" si="175"/>
        <v>0.27341895116422049</v>
      </c>
      <c r="R277">
        <f t="shared" si="176"/>
        <v>0.40796999811533269</v>
      </c>
      <c r="S277">
        <f t="shared" si="177"/>
        <v>0.57427692745095549</v>
      </c>
      <c r="T277">
        <f t="shared" si="178"/>
        <v>0.69939833841106258</v>
      </c>
      <c r="U277">
        <f t="shared" si="179"/>
        <v>0.85666684659727654</v>
      </c>
      <c r="V277">
        <f t="shared" si="180"/>
        <v>1</v>
      </c>
      <c r="W277" t="s">
        <v>184</v>
      </c>
      <c r="X277" t="s">
        <v>184</v>
      </c>
      <c r="Y277" t="s">
        <v>184</v>
      </c>
      <c r="Z277" t="s">
        <v>184</v>
      </c>
      <c r="AA277" t="s">
        <v>184</v>
      </c>
      <c r="AB277" t="s">
        <v>184</v>
      </c>
      <c r="AC277" t="s">
        <v>184</v>
      </c>
      <c r="AD277" t="s">
        <v>184</v>
      </c>
    </row>
    <row r="278" spans="1:30" x14ac:dyDescent="0.25">
      <c r="A278" s="8" t="s">
        <v>33</v>
      </c>
      <c r="B278">
        <v>9</v>
      </c>
      <c r="C278">
        <v>139</v>
      </c>
      <c r="D278">
        <v>0.72922325699983004</v>
      </c>
      <c r="E278">
        <v>1.03357240799959</v>
      </c>
      <c r="F278">
        <v>1.2061345940001</v>
      </c>
      <c r="G278">
        <v>1.3684724539998501</v>
      </c>
      <c r="H278">
        <v>1.68307645300046</v>
      </c>
      <c r="I278">
        <v>2.0583549519997102</v>
      </c>
      <c r="J278">
        <v>2.3424996169996999</v>
      </c>
      <c r="K278">
        <v>2.6777353870002099</v>
      </c>
      <c r="L278">
        <v>3.0223103919997798</v>
      </c>
      <c r="M278">
        <f t="shared" si="171"/>
        <v>2.2930871349999498</v>
      </c>
      <c r="N278">
        <f t="shared" si="172"/>
        <v>0</v>
      </c>
      <c r="O278">
        <f t="shared" si="173"/>
        <v>0.13272463412070326</v>
      </c>
      <c r="P278">
        <f t="shared" si="174"/>
        <v>0.20797785209338782</v>
      </c>
      <c r="Q278">
        <f t="shared" si="175"/>
        <v>0.27877230971427258</v>
      </c>
      <c r="R278">
        <f t="shared" si="176"/>
        <v>0.41596901462737085</v>
      </c>
      <c r="S278">
        <f t="shared" si="177"/>
        <v>0.57962546416706895</v>
      </c>
      <c r="T278">
        <f t="shared" si="178"/>
        <v>0.70353905674844985</v>
      </c>
      <c r="U278">
        <f t="shared" si="179"/>
        <v>0.84973313933856354</v>
      </c>
      <c r="V278">
        <f t="shared" si="180"/>
        <v>1</v>
      </c>
      <c r="W278" t="s">
        <v>184</v>
      </c>
      <c r="X278" t="s">
        <v>184</v>
      </c>
      <c r="Y278" t="s">
        <v>184</v>
      </c>
      <c r="Z278" t="s">
        <v>184</v>
      </c>
      <c r="AA278" t="s">
        <v>184</v>
      </c>
      <c r="AB278" t="s">
        <v>184</v>
      </c>
      <c r="AC278" t="s">
        <v>184</v>
      </c>
      <c r="AD278" t="s">
        <v>184</v>
      </c>
    </row>
    <row r="279" spans="1:30" x14ac:dyDescent="0.25">
      <c r="A279" s="8" t="s">
        <v>33</v>
      </c>
      <c r="B279">
        <v>9</v>
      </c>
      <c r="C279">
        <v>140</v>
      </c>
      <c r="D279">
        <v>0.84755073999985997</v>
      </c>
      <c r="E279">
        <v>1.1517778120014499</v>
      </c>
      <c r="F279">
        <v>1.3040134300008499</v>
      </c>
      <c r="G279">
        <v>1.4665649320013401</v>
      </c>
      <c r="H279">
        <v>1.79105753300063</v>
      </c>
      <c r="I279">
        <v>2.11622157900092</v>
      </c>
      <c r="J279">
        <v>2.4303067310011102</v>
      </c>
      <c r="K279">
        <v>2.7551655740007801</v>
      </c>
      <c r="L279">
        <v>3.0896993740007002</v>
      </c>
      <c r="M279">
        <f t="shared" si="171"/>
        <v>2.2421486340008401</v>
      </c>
      <c r="N279">
        <f t="shared" si="172"/>
        <v>0</v>
      </c>
      <c r="O279">
        <f t="shared" si="173"/>
        <v>0.13568550603120985</v>
      </c>
      <c r="P279">
        <f t="shared" si="174"/>
        <v>0.20358270771125822</v>
      </c>
      <c r="Q279">
        <f t="shared" si="175"/>
        <v>0.27608080151980158</v>
      </c>
      <c r="R279">
        <f t="shared" si="176"/>
        <v>0.42080474893281161</v>
      </c>
      <c r="S279">
        <f t="shared" si="177"/>
        <v>0.56582816132812386</v>
      </c>
      <c r="T279">
        <f t="shared" si="178"/>
        <v>0.70591037855372485</v>
      </c>
      <c r="U279">
        <f t="shared" si="179"/>
        <v>0.85079767017809815</v>
      </c>
      <c r="V279">
        <f t="shared" si="180"/>
        <v>1</v>
      </c>
      <c r="W279" t="s">
        <v>184</v>
      </c>
      <c r="X279" t="s">
        <v>184</v>
      </c>
      <c r="Y279" t="s">
        <v>184</v>
      </c>
      <c r="Z279" t="s">
        <v>184</v>
      </c>
      <c r="AA279" t="s">
        <v>184</v>
      </c>
      <c r="AB279" t="s">
        <v>184</v>
      </c>
      <c r="AC279" t="s">
        <v>184</v>
      </c>
      <c r="AD279" t="s">
        <v>184</v>
      </c>
    </row>
    <row r="280" spans="1:30" x14ac:dyDescent="0.25">
      <c r="A280" s="8" t="s">
        <v>33</v>
      </c>
      <c r="B280">
        <v>9</v>
      </c>
      <c r="C280">
        <v>141</v>
      </c>
      <c r="D280">
        <v>0.89156111800002602</v>
      </c>
      <c r="E280">
        <v>1.17540058099984</v>
      </c>
      <c r="F280">
        <v>1.3276667179998101</v>
      </c>
      <c r="G280">
        <v>1.4907370679993599</v>
      </c>
      <c r="H280">
        <v>1.8147413399983601</v>
      </c>
      <c r="I280">
        <v>2.11936517799949</v>
      </c>
      <c r="J280">
        <v>2.3929497949993599</v>
      </c>
      <c r="K280">
        <v>2.7382267679986398</v>
      </c>
      <c r="L280">
        <v>3.0625667639997101</v>
      </c>
      <c r="M280">
        <f t="shared" si="171"/>
        <v>2.171005645999684</v>
      </c>
      <c r="N280">
        <f t="shared" si="172"/>
        <v>0</v>
      </c>
      <c r="O280">
        <f t="shared" si="173"/>
        <v>0.13074100637316136</v>
      </c>
      <c r="P280">
        <f t="shared" si="174"/>
        <v>0.20087722977752565</v>
      </c>
      <c r="Q280">
        <f t="shared" si="175"/>
        <v>0.27599004687223233</v>
      </c>
      <c r="R280">
        <f t="shared" si="176"/>
        <v>0.42523160807959887</v>
      </c>
      <c r="S280">
        <f t="shared" si="177"/>
        <v>0.5655462307349719</v>
      </c>
      <c r="T280">
        <f t="shared" si="178"/>
        <v>0.69156369066372869</v>
      </c>
      <c r="U280">
        <f t="shared" si="179"/>
        <v>0.85060379893589766</v>
      </c>
      <c r="V280">
        <f t="shared" si="180"/>
        <v>1</v>
      </c>
      <c r="W280" t="s">
        <v>184</v>
      </c>
      <c r="X280" t="s">
        <v>184</v>
      </c>
      <c r="Y280" t="s">
        <v>184</v>
      </c>
      <c r="Z280" t="s">
        <v>184</v>
      </c>
      <c r="AA280" t="s">
        <v>184</v>
      </c>
      <c r="AB280" t="s">
        <v>184</v>
      </c>
      <c r="AC280" t="s">
        <v>184</v>
      </c>
      <c r="AD280" t="s">
        <v>184</v>
      </c>
    </row>
    <row r="281" spans="1:30" s="17" customFormat="1" x14ac:dyDescent="0.25">
      <c r="A281" s="16">
        <v>17</v>
      </c>
      <c r="D281" s="17">
        <f>AVERAGE(D266:D280)</f>
        <v>4.0595721991332443</v>
      </c>
      <c r="E281" s="17">
        <f t="shared" ref="E281:O281" si="181">AVERAGE(E266:E280)</f>
        <v>4.3480487238664098</v>
      </c>
      <c r="F281" s="17">
        <f t="shared" si="181"/>
        <v>4.5147225119333454</v>
      </c>
      <c r="G281" s="17">
        <f t="shared" si="181"/>
        <v>4.6770807191331718</v>
      </c>
      <c r="H281" s="17">
        <f t="shared" si="181"/>
        <v>4.983629373866143</v>
      </c>
      <c r="I281" s="17">
        <f t="shared" si="181"/>
        <v>5.3130459261331549</v>
      </c>
      <c r="J281" s="17">
        <f t="shared" si="181"/>
        <v>5.601268114066368</v>
      </c>
      <c r="K281" s="17">
        <f t="shared" si="181"/>
        <v>5.9288432707329672</v>
      </c>
      <c r="L281" s="17">
        <f t="shared" si="181"/>
        <v>6.2411501019995343</v>
      </c>
      <c r="M281" s="25">
        <f>AVERAGE(M266:M280)</f>
        <v>2.1815779028662896</v>
      </c>
      <c r="N281" s="17">
        <f t="shared" si="181"/>
        <v>0</v>
      </c>
      <c r="O281" s="17">
        <f t="shared" si="181"/>
        <v>0.13223778313064047</v>
      </c>
      <c r="P281" s="17">
        <f t="shared" ref="P281" si="182">AVERAGE(P266:P280)</f>
        <v>0.20876880776561413</v>
      </c>
      <c r="Q281" s="17">
        <f t="shared" ref="Q281" si="183">AVERAGE(Q266:Q280)</f>
        <v>0.28326089519275643</v>
      </c>
      <c r="R281" s="17">
        <f t="shared" ref="R281" si="184">AVERAGE(R266:R280)</f>
        <v>0.42367309641391843</v>
      </c>
      <c r="S281" s="17">
        <f t="shared" ref="S281" si="185">AVERAGE(S266:S280)</f>
        <v>0.57462764348981432</v>
      </c>
      <c r="T281" s="17">
        <f t="shared" ref="T281" si="186">AVERAGE(T266:T280)</f>
        <v>0.70679538262938679</v>
      </c>
      <c r="U281" s="17">
        <f t="shared" ref="U281" si="187">AVERAGE(U266:U280)</f>
        <v>0.85692164089870781</v>
      </c>
      <c r="V281" s="17">
        <f t="shared" ref="V281" si="188">AVERAGE(V266:V280)</f>
        <v>1</v>
      </c>
    </row>
    <row r="282" spans="1:30" x14ac:dyDescent="0.25">
      <c r="A282" s="8" t="s">
        <v>34</v>
      </c>
      <c r="B282">
        <v>6</v>
      </c>
      <c r="C282">
        <v>157</v>
      </c>
      <c r="D282">
        <v>9.8729131679992808</v>
      </c>
      <c r="E282">
        <v>19.535632532999401</v>
      </c>
      <c r="F282">
        <v>19.683198530999999</v>
      </c>
      <c r="G282">
        <v>19.836380280999901</v>
      </c>
      <c r="H282">
        <v>20.475843121999699</v>
      </c>
      <c r="I282">
        <v>20.676514569999199</v>
      </c>
      <c r="J282">
        <f>I282-D282</f>
        <v>10.803601401999918</v>
      </c>
      <c r="K282">
        <f>(D282-D282)/(I282-D282)</f>
        <v>0</v>
      </c>
      <c r="L282">
        <f>(E282-D282)/(I282-D282)</f>
        <v>0.89439798873099829</v>
      </c>
      <c r="M282">
        <f>(F282-D282)/(I282-D282)</f>
        <v>0.90805695230339378</v>
      </c>
      <c r="N282">
        <f>(G282-D282)/(I282-D282)</f>
        <v>0.92223571957738315</v>
      </c>
      <c r="O282">
        <f>(H282-D282)/(I282-D282)</f>
        <v>0.98142550428023445</v>
      </c>
      <c r="P282">
        <f>(I282-D282)/(I282-D282)</f>
        <v>1</v>
      </c>
      <c r="Q282" t="s">
        <v>184</v>
      </c>
      <c r="R282" t="s">
        <v>184</v>
      </c>
      <c r="S282" t="s">
        <v>184</v>
      </c>
      <c r="T282" t="s">
        <v>184</v>
      </c>
      <c r="U282" t="s">
        <v>184</v>
      </c>
      <c r="V282" t="s">
        <v>184</v>
      </c>
      <c r="W282" t="s">
        <v>184</v>
      </c>
      <c r="X282" t="s">
        <v>184</v>
      </c>
      <c r="Y282" t="s">
        <v>184</v>
      </c>
      <c r="Z282" t="s">
        <v>184</v>
      </c>
      <c r="AA282" t="s">
        <v>184</v>
      </c>
      <c r="AB282" t="s">
        <v>184</v>
      </c>
      <c r="AC282" t="s">
        <v>184</v>
      </c>
      <c r="AD282" t="s">
        <v>184</v>
      </c>
    </row>
    <row r="283" spans="1:30" x14ac:dyDescent="0.25">
      <c r="A283" s="8" t="s">
        <v>34</v>
      </c>
      <c r="B283">
        <v>6</v>
      </c>
      <c r="C283">
        <v>158</v>
      </c>
      <c r="D283">
        <v>13.907095986</v>
      </c>
      <c r="E283">
        <v>14.099557454999699</v>
      </c>
      <c r="F283">
        <v>14.3326415369992</v>
      </c>
      <c r="G283">
        <v>14.950404395</v>
      </c>
      <c r="H283">
        <v>15.1735693560003</v>
      </c>
      <c r="I283">
        <v>15.406531358999899</v>
      </c>
      <c r="J283">
        <f t="shared" ref="J283:J297" si="189">I283-D283</f>
        <v>1.4994353729998995</v>
      </c>
      <c r="K283">
        <f t="shared" ref="K283:K314" si="190">(D283-D283)/(I283-D283)</f>
        <v>0</v>
      </c>
      <c r="L283">
        <f t="shared" ref="L283:L314" si="191">(E283-D283)/(I283-D283)</f>
        <v>0.12835596149412182</v>
      </c>
      <c r="M283">
        <f t="shared" ref="M283:M314" si="192">(F283-D283)/(I283-D283)</f>
        <v>0.28380386288194376</v>
      </c>
      <c r="N283">
        <f t="shared" ref="N283:N314" si="193">(G283-D283)/(I283-D283)</f>
        <v>0.69580085129822378</v>
      </c>
      <c r="O283">
        <f t="shared" ref="O283:O314" si="194">(H283-D283)/(I283-D283)</f>
        <v>0.84463351525880337</v>
      </c>
      <c r="P283">
        <f t="shared" ref="P283:P314" si="195">(I283-D283)/(I283-D283)</f>
        <v>1</v>
      </c>
      <c r="Q283" t="s">
        <v>184</v>
      </c>
      <c r="R283" t="s">
        <v>184</v>
      </c>
      <c r="S283" t="s">
        <v>184</v>
      </c>
      <c r="T283" t="s">
        <v>184</v>
      </c>
      <c r="U283" t="s">
        <v>184</v>
      </c>
      <c r="V283" t="s">
        <v>184</v>
      </c>
      <c r="W283" t="s">
        <v>184</v>
      </c>
      <c r="X283" t="s">
        <v>184</v>
      </c>
      <c r="Y283" t="s">
        <v>184</v>
      </c>
      <c r="Z283" t="s">
        <v>184</v>
      </c>
      <c r="AA283" t="s">
        <v>184</v>
      </c>
      <c r="AB283" t="s">
        <v>184</v>
      </c>
      <c r="AC283" t="s">
        <v>184</v>
      </c>
      <c r="AD283" t="s">
        <v>184</v>
      </c>
    </row>
    <row r="284" spans="1:30" x14ac:dyDescent="0.25">
      <c r="A284" s="8" t="s">
        <v>34</v>
      </c>
      <c r="B284">
        <v>6</v>
      </c>
      <c r="C284">
        <v>159</v>
      </c>
      <c r="D284">
        <v>1.1020601239997601</v>
      </c>
      <c r="E284">
        <v>1.3045933160010399</v>
      </c>
      <c r="F284">
        <v>1.5376773990010399</v>
      </c>
      <c r="G284">
        <v>2.1661529060002001</v>
      </c>
      <c r="H284">
        <v>2.35837021100087</v>
      </c>
      <c r="I284">
        <v>2.5913322129999798</v>
      </c>
      <c r="J284">
        <f t="shared" si="189"/>
        <v>1.4892720890002198</v>
      </c>
      <c r="K284">
        <f t="shared" si="190"/>
        <v>0</v>
      </c>
      <c r="L284">
        <f t="shared" si="191"/>
        <v>0.13599475441539008</v>
      </c>
      <c r="M284">
        <f t="shared" si="192"/>
        <v>0.29250348423149397</v>
      </c>
      <c r="N284">
        <f t="shared" si="193"/>
        <v>0.71450528742184927</v>
      </c>
      <c r="O284">
        <f t="shared" si="194"/>
        <v>0.84357324378817689</v>
      </c>
      <c r="P284">
        <f t="shared" si="195"/>
        <v>1</v>
      </c>
      <c r="Q284" t="s">
        <v>184</v>
      </c>
      <c r="R284" t="s">
        <v>184</v>
      </c>
      <c r="S284" t="s">
        <v>184</v>
      </c>
      <c r="T284" t="s">
        <v>184</v>
      </c>
      <c r="U284" t="s">
        <v>184</v>
      </c>
      <c r="V284" t="s">
        <v>184</v>
      </c>
      <c r="W284" t="s">
        <v>184</v>
      </c>
      <c r="X284" t="s">
        <v>184</v>
      </c>
      <c r="Y284" t="s">
        <v>184</v>
      </c>
      <c r="Z284" t="s">
        <v>184</v>
      </c>
      <c r="AA284" t="s">
        <v>184</v>
      </c>
      <c r="AB284" t="s">
        <v>184</v>
      </c>
      <c r="AC284" t="s">
        <v>184</v>
      </c>
      <c r="AD284" t="s">
        <v>184</v>
      </c>
    </row>
    <row r="285" spans="1:30" x14ac:dyDescent="0.25">
      <c r="A285" s="8" t="s">
        <v>34</v>
      </c>
      <c r="B285">
        <v>6</v>
      </c>
      <c r="C285">
        <v>160</v>
      </c>
      <c r="D285">
        <v>1.20311307699921</v>
      </c>
      <c r="E285">
        <v>1.4057683499995599</v>
      </c>
      <c r="F285">
        <v>1.62865862800026</v>
      </c>
      <c r="G285">
        <v>2.1960323509993001</v>
      </c>
      <c r="H285">
        <v>2.4189531510000899</v>
      </c>
      <c r="I285">
        <v>2.64187395000044</v>
      </c>
      <c r="J285">
        <f t="shared" si="189"/>
        <v>1.43876087300123</v>
      </c>
      <c r="K285">
        <f t="shared" si="190"/>
        <v>0</v>
      </c>
      <c r="L285">
        <f t="shared" si="191"/>
        <v>0.14085403405335492</v>
      </c>
      <c r="M285">
        <f t="shared" si="192"/>
        <v>0.2957722572155923</v>
      </c>
      <c r="N285">
        <f t="shared" si="193"/>
        <v>0.69012112619443</v>
      </c>
      <c r="O285">
        <f t="shared" si="194"/>
        <v>0.845060563444889</v>
      </c>
      <c r="P285">
        <f t="shared" si="195"/>
        <v>1</v>
      </c>
      <c r="Q285" t="s">
        <v>184</v>
      </c>
      <c r="R285" t="s">
        <v>184</v>
      </c>
      <c r="S285" t="s">
        <v>184</v>
      </c>
      <c r="T285" t="s">
        <v>184</v>
      </c>
      <c r="U285" t="s">
        <v>184</v>
      </c>
      <c r="V285" t="s">
        <v>184</v>
      </c>
      <c r="W285" t="s">
        <v>184</v>
      </c>
      <c r="X285" t="s">
        <v>184</v>
      </c>
      <c r="Y285" t="s">
        <v>184</v>
      </c>
      <c r="Z285" t="s">
        <v>184</v>
      </c>
      <c r="AA285" t="s">
        <v>184</v>
      </c>
      <c r="AB285" t="s">
        <v>184</v>
      </c>
      <c r="AC285" t="s">
        <v>184</v>
      </c>
      <c r="AD285" t="s">
        <v>184</v>
      </c>
    </row>
    <row r="286" spans="1:30" x14ac:dyDescent="0.25">
      <c r="A286" s="8" t="s">
        <v>34</v>
      </c>
      <c r="B286">
        <v>6</v>
      </c>
      <c r="C286">
        <v>161</v>
      </c>
      <c r="D286">
        <v>1.0210285339999201</v>
      </c>
      <c r="E286">
        <v>1.23341980500117</v>
      </c>
      <c r="F286">
        <v>1.4966885390003799</v>
      </c>
      <c r="G286">
        <v>2.0440103750006502</v>
      </c>
      <c r="H286">
        <v>2.2564626870007398</v>
      </c>
      <c r="I286">
        <v>2.46906760000092</v>
      </c>
      <c r="J286">
        <f t="shared" si="189"/>
        <v>1.4480390660009999</v>
      </c>
      <c r="K286">
        <f t="shared" si="190"/>
        <v>0</v>
      </c>
      <c r="L286">
        <f t="shared" si="191"/>
        <v>0.14667509736999265</v>
      </c>
      <c r="M286">
        <f t="shared" si="192"/>
        <v>0.32848561628525247</v>
      </c>
      <c r="N286">
        <f t="shared" si="193"/>
        <v>0.70646011217491822</v>
      </c>
      <c r="O286">
        <f t="shared" si="194"/>
        <v>0.85317736379355846</v>
      </c>
      <c r="P286">
        <f t="shared" si="195"/>
        <v>1</v>
      </c>
      <c r="Q286" t="s">
        <v>184</v>
      </c>
      <c r="R286" t="s">
        <v>184</v>
      </c>
      <c r="S286" t="s">
        <v>184</v>
      </c>
      <c r="T286" t="s">
        <v>184</v>
      </c>
      <c r="U286" t="s">
        <v>184</v>
      </c>
      <c r="V286" t="s">
        <v>184</v>
      </c>
      <c r="W286" t="s">
        <v>184</v>
      </c>
      <c r="X286" t="s">
        <v>184</v>
      </c>
      <c r="Y286" t="s">
        <v>184</v>
      </c>
      <c r="Z286" t="s">
        <v>184</v>
      </c>
      <c r="AA286" t="s">
        <v>184</v>
      </c>
      <c r="AB286" t="s">
        <v>184</v>
      </c>
      <c r="AC286" t="s">
        <v>184</v>
      </c>
      <c r="AD286" t="s">
        <v>184</v>
      </c>
    </row>
    <row r="287" spans="1:30" x14ac:dyDescent="0.25">
      <c r="A287" s="8" t="s">
        <v>34</v>
      </c>
      <c r="B287">
        <v>6</v>
      </c>
      <c r="C287">
        <v>162</v>
      </c>
      <c r="D287">
        <v>1.1016023209995101</v>
      </c>
      <c r="E287">
        <v>1.31548908899821</v>
      </c>
      <c r="F287">
        <v>1.53621242199915</v>
      </c>
      <c r="G287">
        <v>2.1134747439991699</v>
      </c>
      <c r="H287">
        <v>2.3264459039983101</v>
      </c>
      <c r="I287">
        <v>2.55937738399916</v>
      </c>
      <c r="J287">
        <f t="shared" si="189"/>
        <v>1.45777506299965</v>
      </c>
      <c r="K287">
        <f t="shared" si="190"/>
        <v>0</v>
      </c>
      <c r="L287">
        <f t="shared" si="191"/>
        <v>0.14672137933172433</v>
      </c>
      <c r="M287">
        <f t="shared" si="192"/>
        <v>0.29813248424304012</v>
      </c>
      <c r="N287">
        <f t="shared" si="193"/>
        <v>0.69412109500456098</v>
      </c>
      <c r="O287">
        <f t="shared" si="194"/>
        <v>0.84021438841082308</v>
      </c>
      <c r="P287">
        <f t="shared" si="195"/>
        <v>1</v>
      </c>
      <c r="Q287" t="s">
        <v>184</v>
      </c>
      <c r="R287" t="s">
        <v>184</v>
      </c>
      <c r="S287" t="s">
        <v>184</v>
      </c>
      <c r="T287" t="s">
        <v>184</v>
      </c>
      <c r="U287" t="s">
        <v>184</v>
      </c>
      <c r="V287" t="s">
        <v>184</v>
      </c>
      <c r="W287" t="s">
        <v>184</v>
      </c>
      <c r="X287" t="s">
        <v>184</v>
      </c>
      <c r="Y287" t="s">
        <v>184</v>
      </c>
      <c r="Z287" t="s">
        <v>184</v>
      </c>
      <c r="AA287" t="s">
        <v>184</v>
      </c>
      <c r="AB287" t="s">
        <v>184</v>
      </c>
      <c r="AC287" t="s">
        <v>184</v>
      </c>
      <c r="AD287" t="s">
        <v>184</v>
      </c>
    </row>
    <row r="288" spans="1:30" x14ac:dyDescent="0.25">
      <c r="A288" s="8" t="s">
        <v>34</v>
      </c>
      <c r="B288">
        <v>6</v>
      </c>
      <c r="C288">
        <v>163</v>
      </c>
      <c r="D288">
        <v>0.48435830999915103</v>
      </c>
      <c r="E288">
        <v>0.66665649199967403</v>
      </c>
      <c r="F288">
        <v>0.87950556899886501</v>
      </c>
      <c r="G288">
        <v>1.53789104099996</v>
      </c>
      <c r="H288">
        <v>1.7403937129984099</v>
      </c>
      <c r="I288">
        <v>1.9334350669996601</v>
      </c>
      <c r="J288">
        <f t="shared" si="189"/>
        <v>1.449076757000509</v>
      </c>
      <c r="K288">
        <f t="shared" si="190"/>
        <v>0</v>
      </c>
      <c r="L288">
        <f t="shared" si="191"/>
        <v>0.12580298532830511</v>
      </c>
      <c r="M288">
        <f t="shared" si="192"/>
        <v>0.27268897737180059</v>
      </c>
      <c r="N288">
        <f t="shared" si="193"/>
        <v>0.72703721587636982</v>
      </c>
      <c r="O288">
        <f t="shared" si="194"/>
        <v>0.86678321002068059</v>
      </c>
      <c r="P288">
        <f t="shared" si="195"/>
        <v>1</v>
      </c>
      <c r="Q288" t="s">
        <v>184</v>
      </c>
      <c r="R288" t="s">
        <v>184</v>
      </c>
      <c r="S288" t="s">
        <v>184</v>
      </c>
      <c r="T288" t="s">
        <v>184</v>
      </c>
      <c r="U288" t="s">
        <v>184</v>
      </c>
      <c r="V288" t="s">
        <v>184</v>
      </c>
      <c r="W288" t="s">
        <v>184</v>
      </c>
      <c r="X288" t="s">
        <v>184</v>
      </c>
      <c r="Y288" t="s">
        <v>184</v>
      </c>
      <c r="Z288" t="s">
        <v>184</v>
      </c>
      <c r="AA288" t="s">
        <v>184</v>
      </c>
      <c r="AB288" t="s">
        <v>184</v>
      </c>
      <c r="AC288" t="s">
        <v>184</v>
      </c>
      <c r="AD288" t="s">
        <v>184</v>
      </c>
    </row>
    <row r="289" spans="1:30" x14ac:dyDescent="0.25">
      <c r="A289" s="8" t="s">
        <v>34</v>
      </c>
      <c r="B289">
        <v>6</v>
      </c>
      <c r="C289">
        <v>164</v>
      </c>
      <c r="D289">
        <v>0.75891957900057605</v>
      </c>
      <c r="E289">
        <v>0.95113688499986804</v>
      </c>
      <c r="F289">
        <v>1.18330535800123</v>
      </c>
      <c r="G289">
        <v>1.7505264770006701</v>
      </c>
      <c r="H289">
        <v>1.9430184669999999</v>
      </c>
      <c r="I289">
        <v>2.1564474290007598</v>
      </c>
      <c r="J289">
        <f t="shared" si="189"/>
        <v>1.3975278500001838</v>
      </c>
      <c r="K289">
        <f t="shared" si="190"/>
        <v>0</v>
      </c>
      <c r="L289">
        <f t="shared" si="191"/>
        <v>0.13754094846787254</v>
      </c>
      <c r="M289">
        <f t="shared" si="192"/>
        <v>0.30366892438000304</v>
      </c>
      <c r="N289">
        <f t="shared" si="193"/>
        <v>0.70954356866660195</v>
      </c>
      <c r="O289">
        <f t="shared" si="194"/>
        <v>0.8472810670637213</v>
      </c>
      <c r="P289">
        <f t="shared" si="195"/>
        <v>1</v>
      </c>
      <c r="Q289" t="s">
        <v>184</v>
      </c>
      <c r="R289" t="s">
        <v>184</v>
      </c>
      <c r="S289" t="s">
        <v>184</v>
      </c>
      <c r="T289" t="s">
        <v>184</v>
      </c>
      <c r="U289" t="s">
        <v>184</v>
      </c>
      <c r="V289" t="s">
        <v>184</v>
      </c>
      <c r="W289" t="s">
        <v>184</v>
      </c>
      <c r="X289" t="s">
        <v>184</v>
      </c>
      <c r="Y289" t="s">
        <v>184</v>
      </c>
      <c r="Z289" t="s">
        <v>184</v>
      </c>
      <c r="AA289" t="s">
        <v>184</v>
      </c>
      <c r="AB289" t="s">
        <v>184</v>
      </c>
      <c r="AC289" t="s">
        <v>184</v>
      </c>
      <c r="AD289" t="s">
        <v>184</v>
      </c>
    </row>
    <row r="290" spans="1:30" x14ac:dyDescent="0.25">
      <c r="A290" s="8" t="s">
        <v>34</v>
      </c>
      <c r="B290">
        <v>6</v>
      </c>
      <c r="C290">
        <v>165</v>
      </c>
      <c r="D290">
        <v>0.92974210300053495</v>
      </c>
      <c r="E290">
        <v>1.11197924599946</v>
      </c>
      <c r="F290">
        <v>1.3243705179993399</v>
      </c>
      <c r="G290">
        <v>1.8613459490006701</v>
      </c>
      <c r="H290">
        <v>2.0435525709999598</v>
      </c>
      <c r="I290">
        <v>2.24608576299942</v>
      </c>
      <c r="J290">
        <f t="shared" si="189"/>
        <v>1.3163436599988851</v>
      </c>
      <c r="K290">
        <f t="shared" si="190"/>
        <v>0</v>
      </c>
      <c r="L290">
        <f t="shared" si="191"/>
        <v>0.1384419194901424</v>
      </c>
      <c r="M290">
        <f t="shared" si="192"/>
        <v>0.2997913288078124</v>
      </c>
      <c r="N290">
        <f t="shared" si="193"/>
        <v>0.70772084396328849</v>
      </c>
      <c r="O290">
        <f t="shared" si="194"/>
        <v>0.84613957725930655</v>
      </c>
      <c r="P290">
        <f t="shared" si="195"/>
        <v>1</v>
      </c>
      <c r="Q290" t="s">
        <v>184</v>
      </c>
      <c r="R290" t="s">
        <v>184</v>
      </c>
      <c r="S290" t="s">
        <v>184</v>
      </c>
      <c r="T290" t="s">
        <v>184</v>
      </c>
      <c r="U290" t="s">
        <v>184</v>
      </c>
      <c r="V290" t="s">
        <v>184</v>
      </c>
      <c r="W290" t="s">
        <v>184</v>
      </c>
      <c r="X290" t="s">
        <v>184</v>
      </c>
      <c r="Y290" t="s">
        <v>184</v>
      </c>
      <c r="Z290" t="s">
        <v>184</v>
      </c>
      <c r="AA290" t="s">
        <v>184</v>
      </c>
      <c r="AB290" t="s">
        <v>184</v>
      </c>
      <c r="AC290" t="s">
        <v>184</v>
      </c>
      <c r="AD290" t="s">
        <v>184</v>
      </c>
    </row>
    <row r="291" spans="1:30" x14ac:dyDescent="0.25">
      <c r="A291" s="8" t="s">
        <v>34</v>
      </c>
      <c r="B291">
        <v>6</v>
      </c>
      <c r="C291">
        <v>166</v>
      </c>
      <c r="D291">
        <v>0.40579887199964998</v>
      </c>
      <c r="E291">
        <v>0.57750648500041202</v>
      </c>
      <c r="F291">
        <v>0.73956966300102001</v>
      </c>
      <c r="G291">
        <v>1.4287196710010901</v>
      </c>
      <c r="H291">
        <v>1.6005493680004199</v>
      </c>
      <c r="I291">
        <v>1.7727758279997901</v>
      </c>
      <c r="J291">
        <f t="shared" si="189"/>
        <v>1.3669769560001401</v>
      </c>
      <c r="K291">
        <f t="shared" si="190"/>
        <v>0</v>
      </c>
      <c r="L291">
        <f t="shared" si="191"/>
        <v>0.12561119794088499</v>
      </c>
      <c r="M291">
        <f t="shared" si="192"/>
        <v>0.24416709406572895</v>
      </c>
      <c r="N291">
        <f t="shared" si="193"/>
        <v>0.74830873666998032</v>
      </c>
      <c r="O291">
        <f t="shared" si="194"/>
        <v>0.87400924408900382</v>
      </c>
      <c r="P291">
        <f t="shared" si="195"/>
        <v>1</v>
      </c>
      <c r="Q291" t="s">
        <v>184</v>
      </c>
      <c r="R291" t="s">
        <v>184</v>
      </c>
      <c r="S291" t="s">
        <v>184</v>
      </c>
      <c r="T291" t="s">
        <v>184</v>
      </c>
      <c r="U291" t="s">
        <v>184</v>
      </c>
      <c r="V291" t="s">
        <v>184</v>
      </c>
      <c r="W291" t="s">
        <v>184</v>
      </c>
      <c r="X291" t="s">
        <v>184</v>
      </c>
      <c r="Y291" t="s">
        <v>184</v>
      </c>
      <c r="Z291" t="s">
        <v>184</v>
      </c>
      <c r="AA291" t="s">
        <v>184</v>
      </c>
      <c r="AB291" t="s">
        <v>184</v>
      </c>
      <c r="AC291" t="s">
        <v>184</v>
      </c>
      <c r="AD291" t="s">
        <v>184</v>
      </c>
    </row>
    <row r="292" spans="1:30" x14ac:dyDescent="0.25">
      <c r="A292" s="8" t="s">
        <v>34</v>
      </c>
      <c r="B292">
        <v>6</v>
      </c>
      <c r="C292">
        <v>167</v>
      </c>
      <c r="D292">
        <v>0.35461620699970797</v>
      </c>
      <c r="E292">
        <v>0.53712803300004397</v>
      </c>
      <c r="F292">
        <v>0.70911033099946497</v>
      </c>
      <c r="G292">
        <v>1.4082404999990099</v>
      </c>
      <c r="H292">
        <v>1.58007019700016</v>
      </c>
      <c r="I292">
        <v>1.7625820229986799</v>
      </c>
      <c r="J292">
        <f t="shared" si="189"/>
        <v>1.4079658159989719</v>
      </c>
      <c r="K292">
        <f t="shared" si="190"/>
        <v>0</v>
      </c>
      <c r="L292">
        <f t="shared" si="191"/>
        <v>0.12962802358297404</v>
      </c>
      <c r="M292">
        <f t="shared" si="192"/>
        <v>0.25177750764370538</v>
      </c>
      <c r="N292">
        <f t="shared" si="193"/>
        <v>0.74833087637979356</v>
      </c>
      <c r="O292">
        <f t="shared" si="194"/>
        <v>0.87037197641831598</v>
      </c>
      <c r="P292">
        <f t="shared" si="195"/>
        <v>1</v>
      </c>
      <c r="Q292" t="s">
        <v>184</v>
      </c>
      <c r="R292" t="s">
        <v>184</v>
      </c>
      <c r="S292" t="s">
        <v>184</v>
      </c>
      <c r="T292" t="s">
        <v>184</v>
      </c>
      <c r="U292" t="s">
        <v>184</v>
      </c>
      <c r="V292" t="s">
        <v>184</v>
      </c>
      <c r="W292" t="s">
        <v>184</v>
      </c>
      <c r="X292" t="s">
        <v>184</v>
      </c>
      <c r="Y292" t="s">
        <v>184</v>
      </c>
      <c r="Z292" t="s">
        <v>184</v>
      </c>
      <c r="AA292" t="s">
        <v>184</v>
      </c>
      <c r="AB292" t="s">
        <v>184</v>
      </c>
      <c r="AC292" t="s">
        <v>184</v>
      </c>
      <c r="AD292" t="s">
        <v>184</v>
      </c>
    </row>
    <row r="293" spans="1:30" x14ac:dyDescent="0.25">
      <c r="A293" s="8" t="s">
        <v>34</v>
      </c>
      <c r="B293">
        <v>6</v>
      </c>
      <c r="C293">
        <v>168</v>
      </c>
      <c r="D293">
        <v>0.34533801299949102</v>
      </c>
      <c r="E293">
        <v>0.52708683200035</v>
      </c>
      <c r="F293">
        <v>0.68911948700042502</v>
      </c>
      <c r="G293">
        <v>1.2860369299996799</v>
      </c>
      <c r="H293">
        <v>1.4580192279991</v>
      </c>
      <c r="I293">
        <v>1.6201739659991199</v>
      </c>
      <c r="J293">
        <f t="shared" si="189"/>
        <v>1.2748359529996289</v>
      </c>
      <c r="K293">
        <f t="shared" si="190"/>
        <v>0</v>
      </c>
      <c r="L293">
        <f t="shared" si="191"/>
        <v>0.14256643654676712</v>
      </c>
      <c r="M293">
        <f t="shared" si="192"/>
        <v>0.26966722517672365</v>
      </c>
      <c r="N293">
        <f t="shared" si="193"/>
        <v>0.73789801329870619</v>
      </c>
      <c r="O293">
        <f t="shared" si="194"/>
        <v>0.87280344767616769</v>
      </c>
      <c r="P293">
        <f t="shared" si="195"/>
        <v>1</v>
      </c>
      <c r="Q293" t="s">
        <v>184</v>
      </c>
      <c r="R293" t="s">
        <v>184</v>
      </c>
      <c r="S293" t="s">
        <v>184</v>
      </c>
      <c r="T293" t="s">
        <v>184</v>
      </c>
      <c r="U293" t="s">
        <v>184</v>
      </c>
      <c r="V293" t="s">
        <v>184</v>
      </c>
      <c r="W293" t="s">
        <v>184</v>
      </c>
      <c r="X293" t="s">
        <v>184</v>
      </c>
      <c r="Y293" t="s">
        <v>184</v>
      </c>
      <c r="Z293" t="s">
        <v>184</v>
      </c>
      <c r="AA293" t="s">
        <v>184</v>
      </c>
      <c r="AB293" t="s">
        <v>184</v>
      </c>
      <c r="AC293" t="s">
        <v>184</v>
      </c>
      <c r="AD293" t="s">
        <v>184</v>
      </c>
    </row>
    <row r="294" spans="1:30" x14ac:dyDescent="0.25">
      <c r="A294" s="8" t="s">
        <v>34</v>
      </c>
      <c r="B294">
        <v>6</v>
      </c>
      <c r="C294">
        <v>169</v>
      </c>
      <c r="D294">
        <v>0.57628567099891304</v>
      </c>
      <c r="E294">
        <v>0.75858385599894895</v>
      </c>
      <c r="F294">
        <v>0.95074011999895403</v>
      </c>
      <c r="G294">
        <v>1.4470624139994399</v>
      </c>
      <c r="H294">
        <v>1.6291774759993101</v>
      </c>
      <c r="I294">
        <v>1.82163894400036</v>
      </c>
      <c r="J294">
        <f t="shared" si="189"/>
        <v>1.2453532730014469</v>
      </c>
      <c r="K294">
        <f t="shared" si="190"/>
        <v>0</v>
      </c>
      <c r="L294">
        <f t="shared" si="191"/>
        <v>0.14638270838657369</v>
      </c>
      <c r="M294">
        <f t="shared" si="192"/>
        <v>0.30068130635539425</v>
      </c>
      <c r="N294">
        <f t="shared" si="193"/>
        <v>0.69922066443191111</v>
      </c>
      <c r="O294">
        <f t="shared" si="194"/>
        <v>0.84545632779589097</v>
      </c>
      <c r="P294">
        <f t="shared" si="195"/>
        <v>1</v>
      </c>
      <c r="Q294" t="s">
        <v>184</v>
      </c>
      <c r="R294" t="s">
        <v>184</v>
      </c>
      <c r="S294" t="s">
        <v>184</v>
      </c>
      <c r="T294" t="s">
        <v>184</v>
      </c>
      <c r="U294" t="s">
        <v>184</v>
      </c>
      <c r="V294" t="s">
        <v>184</v>
      </c>
      <c r="W294" t="s">
        <v>184</v>
      </c>
      <c r="X294" t="s">
        <v>184</v>
      </c>
      <c r="Y294" t="s">
        <v>184</v>
      </c>
      <c r="Z294" t="s">
        <v>184</v>
      </c>
      <c r="AA294" t="s">
        <v>184</v>
      </c>
      <c r="AB294" t="s">
        <v>184</v>
      </c>
      <c r="AC294" t="s">
        <v>184</v>
      </c>
      <c r="AD294" t="s">
        <v>184</v>
      </c>
    </row>
    <row r="295" spans="1:30" x14ac:dyDescent="0.25">
      <c r="A295" s="8" t="s">
        <v>34</v>
      </c>
      <c r="B295">
        <v>6</v>
      </c>
      <c r="C295">
        <v>170</v>
      </c>
      <c r="D295">
        <v>0.86937280600068301</v>
      </c>
      <c r="E295">
        <v>1.05170150999947</v>
      </c>
      <c r="F295">
        <v>1.2338165719993399</v>
      </c>
      <c r="G295">
        <v>1.81120097600069</v>
      </c>
      <c r="H295">
        <v>1.9731725920009899</v>
      </c>
      <c r="I295">
        <v>2.15547077600058</v>
      </c>
      <c r="J295">
        <f t="shared" si="189"/>
        <v>1.2860979699998971</v>
      </c>
      <c r="K295">
        <f t="shared" si="190"/>
        <v>0</v>
      </c>
      <c r="L295">
        <f t="shared" si="191"/>
        <v>0.14176890738642683</v>
      </c>
      <c r="M295">
        <f t="shared" si="192"/>
        <v>0.28337169834634451</v>
      </c>
      <c r="N295">
        <f t="shared" si="193"/>
        <v>0.73231448300947266</v>
      </c>
      <c r="O295">
        <f t="shared" si="194"/>
        <v>0.85825482330898584</v>
      </c>
      <c r="P295">
        <f t="shared" si="195"/>
        <v>1</v>
      </c>
      <c r="Q295" t="s">
        <v>184</v>
      </c>
      <c r="R295" t="s">
        <v>184</v>
      </c>
      <c r="S295" t="s">
        <v>184</v>
      </c>
      <c r="T295" t="s">
        <v>184</v>
      </c>
      <c r="U295" t="s">
        <v>184</v>
      </c>
      <c r="V295" t="s">
        <v>184</v>
      </c>
      <c r="W295" t="s">
        <v>184</v>
      </c>
      <c r="X295" t="s">
        <v>184</v>
      </c>
      <c r="Y295" t="s">
        <v>184</v>
      </c>
      <c r="Z295" t="s">
        <v>184</v>
      </c>
      <c r="AA295" t="s">
        <v>184</v>
      </c>
      <c r="AB295" t="s">
        <v>184</v>
      </c>
      <c r="AC295" t="s">
        <v>184</v>
      </c>
      <c r="AD295" t="s">
        <v>184</v>
      </c>
    </row>
    <row r="296" spans="1:30" x14ac:dyDescent="0.25">
      <c r="A296" s="8" t="s">
        <v>34</v>
      </c>
      <c r="B296">
        <v>6</v>
      </c>
      <c r="C296">
        <v>171</v>
      </c>
      <c r="D296">
        <v>0.84953456499897495</v>
      </c>
      <c r="E296">
        <v>1.0520372350001701</v>
      </c>
      <c r="F296">
        <v>1.23430489899874</v>
      </c>
      <c r="G296">
        <v>1.7609339239988899</v>
      </c>
      <c r="H296">
        <v>1.94301846499911</v>
      </c>
      <c r="I296">
        <v>2.1280940029991999</v>
      </c>
      <c r="J296">
        <f t="shared" si="189"/>
        <v>1.278559438000225</v>
      </c>
      <c r="K296">
        <f t="shared" si="190"/>
        <v>0</v>
      </c>
      <c r="L296">
        <f t="shared" si="191"/>
        <v>0.158383461873252</v>
      </c>
      <c r="M296">
        <f t="shared" si="192"/>
        <v>0.30094051364681046</v>
      </c>
      <c r="N296">
        <f t="shared" si="193"/>
        <v>0.71283299932103317</v>
      </c>
      <c r="O296">
        <f t="shared" si="194"/>
        <v>0.85524682505995675</v>
      </c>
      <c r="P296">
        <f t="shared" si="195"/>
        <v>1</v>
      </c>
      <c r="Q296" t="s">
        <v>184</v>
      </c>
      <c r="R296" t="s">
        <v>184</v>
      </c>
      <c r="S296" t="s">
        <v>184</v>
      </c>
      <c r="T296" t="s">
        <v>184</v>
      </c>
      <c r="U296" t="s">
        <v>184</v>
      </c>
      <c r="V296" t="s">
        <v>184</v>
      </c>
      <c r="W296" t="s">
        <v>184</v>
      </c>
      <c r="X296" t="s">
        <v>184</v>
      </c>
      <c r="Y296" t="s">
        <v>184</v>
      </c>
      <c r="Z296" t="s">
        <v>184</v>
      </c>
      <c r="AA296" t="s">
        <v>184</v>
      </c>
      <c r="AB296" t="s">
        <v>184</v>
      </c>
      <c r="AC296" t="s">
        <v>184</v>
      </c>
      <c r="AD296" t="s">
        <v>184</v>
      </c>
    </row>
    <row r="297" spans="1:30" x14ac:dyDescent="0.25">
      <c r="A297" s="8" t="s">
        <v>34</v>
      </c>
      <c r="B297">
        <v>6</v>
      </c>
      <c r="C297">
        <v>172</v>
      </c>
      <c r="D297">
        <v>0.63668548699934002</v>
      </c>
      <c r="E297">
        <v>0.80882038799972999</v>
      </c>
      <c r="F297">
        <v>1.0013734160001999</v>
      </c>
      <c r="G297">
        <v>1.6294826789999199</v>
      </c>
      <c r="H297">
        <v>1.8214558219988199</v>
      </c>
      <c r="I297">
        <v>1.9937433239992901</v>
      </c>
      <c r="J297">
        <f t="shared" si="189"/>
        <v>1.35705783699995</v>
      </c>
      <c r="K297">
        <f t="shared" si="190"/>
        <v>0</v>
      </c>
      <c r="L297">
        <f t="shared" si="191"/>
        <v>0.12684418917688053</v>
      </c>
      <c r="M297">
        <f t="shared" si="192"/>
        <v>0.26873425660845535</v>
      </c>
      <c r="N297">
        <f t="shared" si="193"/>
        <v>0.73158060395963542</v>
      </c>
      <c r="O297">
        <f t="shared" si="194"/>
        <v>0.87304336093637236</v>
      </c>
      <c r="P297">
        <f t="shared" si="195"/>
        <v>1</v>
      </c>
      <c r="Q297" t="s">
        <v>184</v>
      </c>
      <c r="R297" t="s">
        <v>184</v>
      </c>
      <c r="S297" t="s">
        <v>184</v>
      </c>
      <c r="T297" t="s">
        <v>184</v>
      </c>
      <c r="U297" t="s">
        <v>184</v>
      </c>
      <c r="V297" t="s">
        <v>184</v>
      </c>
      <c r="W297" t="s">
        <v>184</v>
      </c>
      <c r="X297" t="s">
        <v>184</v>
      </c>
      <c r="Y297" t="s">
        <v>184</v>
      </c>
      <c r="Z297" t="s">
        <v>184</v>
      </c>
      <c r="AA297" t="s">
        <v>184</v>
      </c>
      <c r="AB297" t="s">
        <v>184</v>
      </c>
      <c r="AC297" t="s">
        <v>184</v>
      </c>
      <c r="AD297" t="s">
        <v>184</v>
      </c>
    </row>
    <row r="298" spans="1:30" s="17" customFormat="1" x14ac:dyDescent="0.25">
      <c r="A298" s="16">
        <v>18</v>
      </c>
      <c r="D298" s="17">
        <f>AVERAGE(D282:D297)</f>
        <v>2.1511540514371692</v>
      </c>
      <c r="E298" s="17">
        <f t="shared" ref="E298:P298" si="196">AVERAGE(E282:E297)</f>
        <v>2.9335685943748255</v>
      </c>
      <c r="F298" s="17">
        <f t="shared" si="196"/>
        <v>3.1350183118123507</v>
      </c>
      <c r="G298" s="17">
        <f t="shared" si="196"/>
        <v>3.701743475812453</v>
      </c>
      <c r="H298" s="17">
        <f t="shared" si="196"/>
        <v>3.921379520624769</v>
      </c>
      <c r="I298" s="17">
        <f t="shared" si="196"/>
        <v>4.1209465124372784</v>
      </c>
      <c r="J298" s="25">
        <f>AVERAGE(J282:J297)</f>
        <v>1.9697924610001101</v>
      </c>
      <c r="K298" s="17">
        <f t="shared" si="196"/>
        <v>0</v>
      </c>
      <c r="L298" s="17">
        <f t="shared" si="196"/>
        <v>0.18537312459847885</v>
      </c>
      <c r="M298" s="17">
        <f t="shared" si="196"/>
        <v>0.32514021809771843</v>
      </c>
      <c r="N298" s="17">
        <f t="shared" si="196"/>
        <v>0.72987701232800983</v>
      </c>
      <c r="O298" s="17">
        <f t="shared" si="196"/>
        <v>0.8635921524128054</v>
      </c>
      <c r="P298" s="17">
        <f t="shared" si="196"/>
        <v>1</v>
      </c>
    </row>
    <row r="299" spans="1:30" x14ac:dyDescent="0.25">
      <c r="A299" s="8" t="s">
        <v>35</v>
      </c>
      <c r="B299">
        <v>6</v>
      </c>
      <c r="C299">
        <v>188</v>
      </c>
      <c r="D299">
        <v>18.7195482980005</v>
      </c>
      <c r="E299">
        <v>19.033297726000399</v>
      </c>
      <c r="F299">
        <v>19.327269952000201</v>
      </c>
      <c r="G299">
        <v>19.610956811000499</v>
      </c>
      <c r="H299">
        <v>20.228353424001298</v>
      </c>
      <c r="I299">
        <v>20.511857163000901</v>
      </c>
      <c r="J299">
        <f>I299-D299</f>
        <v>1.7923088650004004</v>
      </c>
      <c r="K299">
        <f t="shared" si="190"/>
        <v>0</v>
      </c>
      <c r="L299">
        <f t="shared" si="191"/>
        <v>0.17505321439105204</v>
      </c>
      <c r="M299">
        <f t="shared" si="192"/>
        <v>0.33907194561555914</v>
      </c>
      <c r="N299">
        <f t="shared" si="193"/>
        <v>0.49735206381395602</v>
      </c>
      <c r="O299">
        <f t="shared" si="194"/>
        <v>0.84182205169222379</v>
      </c>
      <c r="P299">
        <f t="shared" si="195"/>
        <v>1</v>
      </c>
      <c r="Q299" t="s">
        <v>184</v>
      </c>
      <c r="R299" t="s">
        <v>184</v>
      </c>
      <c r="S299" t="s">
        <v>184</v>
      </c>
      <c r="T299" t="s">
        <v>184</v>
      </c>
      <c r="U299" t="s">
        <v>184</v>
      </c>
      <c r="V299" t="s">
        <v>184</v>
      </c>
      <c r="W299" t="s">
        <v>184</v>
      </c>
      <c r="X299" t="s">
        <v>184</v>
      </c>
      <c r="Y299" t="s">
        <v>184</v>
      </c>
      <c r="Z299" t="s">
        <v>184</v>
      </c>
      <c r="AA299" t="s">
        <v>184</v>
      </c>
      <c r="AB299" t="s">
        <v>184</v>
      </c>
      <c r="AC299" t="s">
        <v>184</v>
      </c>
      <c r="AD299" t="s">
        <v>184</v>
      </c>
    </row>
    <row r="300" spans="1:30" x14ac:dyDescent="0.25">
      <c r="A300" s="8" t="s">
        <v>35</v>
      </c>
      <c r="B300">
        <v>6</v>
      </c>
      <c r="C300">
        <v>189</v>
      </c>
      <c r="D300">
        <v>3.8415992680001998</v>
      </c>
      <c r="E300">
        <v>4.1104837469993001</v>
      </c>
      <c r="F300">
        <v>4.3847398139987401</v>
      </c>
      <c r="G300">
        <v>4.6679688699987301</v>
      </c>
      <c r="H300">
        <v>5.2857927669992897</v>
      </c>
      <c r="I300">
        <v>5.5489394180003702</v>
      </c>
      <c r="J300">
        <f t="shared" ref="J300:J314" si="197">I300-D300</f>
        <v>1.7073401500001704</v>
      </c>
      <c r="K300">
        <f t="shared" si="190"/>
        <v>0</v>
      </c>
      <c r="L300">
        <f t="shared" si="191"/>
        <v>0.15748735189005744</v>
      </c>
      <c r="M300">
        <f t="shared" si="192"/>
        <v>0.31812087708385828</v>
      </c>
      <c r="N300">
        <f t="shared" si="193"/>
        <v>0.48400993908474993</v>
      </c>
      <c r="O300">
        <f t="shared" si="194"/>
        <v>0.84587333051293012</v>
      </c>
      <c r="P300">
        <f t="shared" si="195"/>
        <v>1</v>
      </c>
      <c r="Q300" t="s">
        <v>184</v>
      </c>
      <c r="R300" t="s">
        <v>184</v>
      </c>
      <c r="S300" t="s">
        <v>184</v>
      </c>
      <c r="T300" t="s">
        <v>184</v>
      </c>
      <c r="U300" t="s">
        <v>184</v>
      </c>
      <c r="V300" t="s">
        <v>184</v>
      </c>
      <c r="W300" t="s">
        <v>184</v>
      </c>
      <c r="X300" t="s">
        <v>184</v>
      </c>
      <c r="Y300" t="s">
        <v>184</v>
      </c>
      <c r="Z300" t="s">
        <v>184</v>
      </c>
      <c r="AA300" t="s">
        <v>184</v>
      </c>
      <c r="AB300" t="s">
        <v>184</v>
      </c>
      <c r="AC300" t="s">
        <v>184</v>
      </c>
      <c r="AD300" t="s">
        <v>184</v>
      </c>
    </row>
    <row r="301" spans="1:30" x14ac:dyDescent="0.25">
      <c r="A301" s="8" t="s">
        <v>35</v>
      </c>
      <c r="B301">
        <v>6</v>
      </c>
      <c r="C301">
        <v>190</v>
      </c>
      <c r="D301">
        <v>1.11970089999886</v>
      </c>
      <c r="E301">
        <v>1.4230428809987601</v>
      </c>
      <c r="F301">
        <v>1.69879444499929</v>
      </c>
      <c r="G301">
        <v>2.0104990079998899</v>
      </c>
      <c r="H301">
        <v>2.6504501759991399</v>
      </c>
      <c r="I301">
        <v>2.8907675869995701</v>
      </c>
      <c r="J301">
        <f t="shared" si="197"/>
        <v>1.7710666870007101</v>
      </c>
      <c r="K301">
        <f t="shared" si="190"/>
        <v>0</v>
      </c>
      <c r="L301">
        <f t="shared" si="191"/>
        <v>0.1712764308799731</v>
      </c>
      <c r="M301">
        <f t="shared" si="192"/>
        <v>0.32697444384836866</v>
      </c>
      <c r="N301">
        <f t="shared" si="193"/>
        <v>0.5029726517580152</v>
      </c>
      <c r="O301">
        <f t="shared" si="194"/>
        <v>0.86430922518936526</v>
      </c>
      <c r="P301">
        <f t="shared" si="195"/>
        <v>1</v>
      </c>
      <c r="Q301" t="s">
        <v>184</v>
      </c>
      <c r="R301" t="s">
        <v>184</v>
      </c>
      <c r="S301" t="s">
        <v>184</v>
      </c>
      <c r="T301" t="s">
        <v>184</v>
      </c>
      <c r="U301" t="s">
        <v>184</v>
      </c>
      <c r="V301" t="s">
        <v>184</v>
      </c>
      <c r="W301" t="s">
        <v>184</v>
      </c>
      <c r="X301" t="s">
        <v>184</v>
      </c>
      <c r="Y301" t="s">
        <v>184</v>
      </c>
      <c r="Z301" t="s">
        <v>184</v>
      </c>
      <c r="AA301" t="s">
        <v>184</v>
      </c>
      <c r="AB301" t="s">
        <v>184</v>
      </c>
      <c r="AC301" t="s">
        <v>184</v>
      </c>
      <c r="AD301" t="s">
        <v>184</v>
      </c>
    </row>
    <row r="302" spans="1:30" x14ac:dyDescent="0.25">
      <c r="A302" s="8" t="s">
        <v>35</v>
      </c>
      <c r="B302">
        <v>6</v>
      </c>
      <c r="C302">
        <v>191</v>
      </c>
      <c r="D302">
        <v>0.86006409299989095</v>
      </c>
      <c r="E302">
        <v>1.1531512279998399</v>
      </c>
      <c r="F302">
        <v>1.46696169599999</v>
      </c>
      <c r="G302">
        <v>1.7404242329994299</v>
      </c>
      <c r="H302">
        <v>2.3281550430001499</v>
      </c>
      <c r="I302">
        <v>2.5842820079997102</v>
      </c>
      <c r="J302">
        <f t="shared" si="197"/>
        <v>1.7242179149998194</v>
      </c>
      <c r="K302">
        <f t="shared" si="190"/>
        <v>0</v>
      </c>
      <c r="L302">
        <f t="shared" si="191"/>
        <v>0.16998265268574228</v>
      </c>
      <c r="M302">
        <f t="shared" si="192"/>
        <v>0.3519842809429124</v>
      </c>
      <c r="N302">
        <f t="shared" si="193"/>
        <v>0.51058519479518993</v>
      </c>
      <c r="O302">
        <f t="shared" si="194"/>
        <v>0.85145325148788564</v>
      </c>
      <c r="P302">
        <f t="shared" si="195"/>
        <v>1</v>
      </c>
      <c r="Q302" t="s">
        <v>184</v>
      </c>
      <c r="R302" t="s">
        <v>184</v>
      </c>
      <c r="S302" t="s">
        <v>184</v>
      </c>
      <c r="T302" t="s">
        <v>184</v>
      </c>
      <c r="U302" t="s">
        <v>184</v>
      </c>
      <c r="V302" t="s">
        <v>184</v>
      </c>
      <c r="W302" t="s">
        <v>184</v>
      </c>
      <c r="X302" t="s">
        <v>184</v>
      </c>
      <c r="Y302" t="s">
        <v>184</v>
      </c>
      <c r="Z302" t="s">
        <v>184</v>
      </c>
      <c r="AA302" t="s">
        <v>184</v>
      </c>
      <c r="AB302" t="s">
        <v>184</v>
      </c>
      <c r="AC302" t="s">
        <v>184</v>
      </c>
      <c r="AD302" t="s">
        <v>184</v>
      </c>
    </row>
    <row r="303" spans="1:30" x14ac:dyDescent="0.25">
      <c r="A303" s="8" t="s">
        <v>35</v>
      </c>
      <c r="B303">
        <v>6</v>
      </c>
      <c r="C303">
        <v>192</v>
      </c>
      <c r="D303">
        <v>0.90715702700072098</v>
      </c>
      <c r="E303">
        <v>1.17018159600047</v>
      </c>
      <c r="F303">
        <v>1.45402105799985</v>
      </c>
      <c r="G303">
        <v>1.72708683000018</v>
      </c>
      <c r="H303">
        <v>2.3146039969997201</v>
      </c>
      <c r="I303">
        <v>2.5674347620006301</v>
      </c>
      <c r="J303">
        <f t="shared" si="197"/>
        <v>1.6602777349999092</v>
      </c>
      <c r="K303">
        <f t="shared" si="190"/>
        <v>0</v>
      </c>
      <c r="L303">
        <f t="shared" si="191"/>
        <v>0.15842202991402726</v>
      </c>
      <c r="M303">
        <f t="shared" si="192"/>
        <v>0.32938105442891996</v>
      </c>
      <c r="N303">
        <f t="shared" si="193"/>
        <v>0.49385098993663484</v>
      </c>
      <c r="O303">
        <f t="shared" si="194"/>
        <v>0.8477177886138888</v>
      </c>
      <c r="P303">
        <f t="shared" si="195"/>
        <v>1</v>
      </c>
      <c r="Q303" t="s">
        <v>184</v>
      </c>
      <c r="R303" t="s">
        <v>184</v>
      </c>
      <c r="S303" t="s">
        <v>184</v>
      </c>
      <c r="T303" t="s">
        <v>184</v>
      </c>
      <c r="U303" t="s">
        <v>184</v>
      </c>
      <c r="V303" t="s">
        <v>184</v>
      </c>
      <c r="W303" t="s">
        <v>184</v>
      </c>
      <c r="X303" t="s">
        <v>184</v>
      </c>
      <c r="Y303" t="s">
        <v>184</v>
      </c>
      <c r="Z303" t="s">
        <v>184</v>
      </c>
      <c r="AA303" t="s">
        <v>184</v>
      </c>
      <c r="AB303" t="s">
        <v>184</v>
      </c>
      <c r="AC303" t="s">
        <v>184</v>
      </c>
      <c r="AD303" t="s">
        <v>184</v>
      </c>
    </row>
    <row r="304" spans="1:30" x14ac:dyDescent="0.25">
      <c r="A304" s="8" t="s">
        <v>35</v>
      </c>
      <c r="B304">
        <v>6</v>
      </c>
      <c r="C304">
        <v>193</v>
      </c>
      <c r="D304">
        <v>0.75684419400022296</v>
      </c>
      <c r="E304">
        <v>1.0605829390005901</v>
      </c>
      <c r="F304">
        <v>1.31374942799993</v>
      </c>
      <c r="G304">
        <v>1.6071722880005801</v>
      </c>
      <c r="H304">
        <v>2.1744544470002398</v>
      </c>
      <c r="I304">
        <v>2.41724401000101</v>
      </c>
      <c r="J304">
        <f t="shared" si="197"/>
        <v>1.6603998160007869</v>
      </c>
      <c r="K304">
        <f t="shared" si="190"/>
        <v>0</v>
      </c>
      <c r="L304">
        <f t="shared" si="191"/>
        <v>0.1829310880869329</v>
      </c>
      <c r="M304">
        <f t="shared" si="192"/>
        <v>0.33540429758722828</v>
      </c>
      <c r="N304">
        <f t="shared" si="193"/>
        <v>0.51212249351390804</v>
      </c>
      <c r="O304">
        <f t="shared" si="194"/>
        <v>0.85377644549157483</v>
      </c>
      <c r="P304">
        <f t="shared" si="195"/>
        <v>1</v>
      </c>
      <c r="Q304" t="s">
        <v>184</v>
      </c>
      <c r="R304" t="s">
        <v>184</v>
      </c>
      <c r="S304" t="s">
        <v>184</v>
      </c>
      <c r="T304" t="s">
        <v>184</v>
      </c>
      <c r="U304" t="s">
        <v>184</v>
      </c>
      <c r="V304" t="s">
        <v>184</v>
      </c>
      <c r="W304" t="s">
        <v>184</v>
      </c>
      <c r="X304" t="s">
        <v>184</v>
      </c>
      <c r="Y304" t="s">
        <v>184</v>
      </c>
      <c r="Z304" t="s">
        <v>184</v>
      </c>
      <c r="AA304" t="s">
        <v>184</v>
      </c>
      <c r="AB304" t="s">
        <v>184</v>
      </c>
      <c r="AC304" t="s">
        <v>184</v>
      </c>
      <c r="AD304" t="s">
        <v>184</v>
      </c>
    </row>
    <row r="305" spans="1:30" x14ac:dyDescent="0.25">
      <c r="A305" s="8" t="s">
        <v>35</v>
      </c>
      <c r="B305">
        <v>6</v>
      </c>
      <c r="C305">
        <v>194</v>
      </c>
      <c r="D305">
        <v>0.76883869899938795</v>
      </c>
      <c r="E305">
        <v>1.09235464700032</v>
      </c>
      <c r="F305">
        <v>1.3860827099997499</v>
      </c>
      <c r="G305">
        <v>1.66912864299956</v>
      </c>
      <c r="H305">
        <v>2.2765756129992898</v>
      </c>
      <c r="I305">
        <v>2.4992217309991198</v>
      </c>
      <c r="J305">
        <f t="shared" si="197"/>
        <v>1.730383031999732</v>
      </c>
      <c r="K305">
        <f t="shared" si="190"/>
        <v>0</v>
      </c>
      <c r="L305">
        <f t="shared" si="191"/>
        <v>0.18696204367368197</v>
      </c>
      <c r="M305">
        <f t="shared" si="192"/>
        <v>0.35670946812685667</v>
      </c>
      <c r="N305">
        <f t="shared" si="193"/>
        <v>0.52028361776048171</v>
      </c>
      <c r="O305">
        <f t="shared" si="194"/>
        <v>0.87133130995712138</v>
      </c>
      <c r="P305">
        <f t="shared" si="195"/>
        <v>1</v>
      </c>
      <c r="Q305" t="s">
        <v>184</v>
      </c>
      <c r="R305" t="s">
        <v>184</v>
      </c>
      <c r="S305" t="s">
        <v>184</v>
      </c>
      <c r="T305" t="s">
        <v>184</v>
      </c>
      <c r="U305" t="s">
        <v>184</v>
      </c>
      <c r="V305" t="s">
        <v>184</v>
      </c>
      <c r="W305" t="s">
        <v>184</v>
      </c>
      <c r="X305" t="s">
        <v>184</v>
      </c>
      <c r="Y305" t="s">
        <v>184</v>
      </c>
      <c r="Z305" t="s">
        <v>184</v>
      </c>
      <c r="AA305" t="s">
        <v>184</v>
      </c>
      <c r="AB305" t="s">
        <v>184</v>
      </c>
      <c r="AC305" t="s">
        <v>184</v>
      </c>
      <c r="AD305" t="s">
        <v>184</v>
      </c>
    </row>
    <row r="306" spans="1:30" x14ac:dyDescent="0.25">
      <c r="A306" s="8" t="s">
        <v>35</v>
      </c>
      <c r="B306">
        <v>6</v>
      </c>
      <c r="C306">
        <v>195</v>
      </c>
      <c r="D306">
        <v>1.07211964099951</v>
      </c>
      <c r="E306">
        <v>1.3555623369993499</v>
      </c>
      <c r="F306">
        <v>1.6593926440000299</v>
      </c>
      <c r="G306">
        <v>1.95367007399909</v>
      </c>
      <c r="H306">
        <v>2.5608423619996699</v>
      </c>
      <c r="I306">
        <v>2.82386693099942</v>
      </c>
      <c r="J306">
        <f t="shared" si="197"/>
        <v>1.75174728999991</v>
      </c>
      <c r="K306">
        <f t="shared" si="190"/>
        <v>0</v>
      </c>
      <c r="L306">
        <f t="shared" si="191"/>
        <v>0.16180569972501826</v>
      </c>
      <c r="M306">
        <f t="shared" si="192"/>
        <v>0.33524984245903994</v>
      </c>
      <c r="N306">
        <f t="shared" si="193"/>
        <v>0.50324064323206419</v>
      </c>
      <c r="O306">
        <f t="shared" si="194"/>
        <v>0.84985016360449817</v>
      </c>
      <c r="P306">
        <f t="shared" si="195"/>
        <v>1</v>
      </c>
      <c r="Q306" t="s">
        <v>184</v>
      </c>
      <c r="R306" t="s">
        <v>184</v>
      </c>
      <c r="S306" t="s">
        <v>184</v>
      </c>
      <c r="T306" t="s">
        <v>184</v>
      </c>
      <c r="U306" t="s">
        <v>184</v>
      </c>
      <c r="V306" t="s">
        <v>184</v>
      </c>
      <c r="W306" t="s">
        <v>184</v>
      </c>
      <c r="X306" t="s">
        <v>184</v>
      </c>
      <c r="Y306" t="s">
        <v>184</v>
      </c>
      <c r="Z306" t="s">
        <v>184</v>
      </c>
      <c r="AA306" t="s">
        <v>184</v>
      </c>
      <c r="AB306" t="s">
        <v>184</v>
      </c>
      <c r="AC306" t="s">
        <v>184</v>
      </c>
      <c r="AD306" t="s">
        <v>184</v>
      </c>
    </row>
    <row r="307" spans="1:30" x14ac:dyDescent="0.25">
      <c r="A307" s="8" t="s">
        <v>35</v>
      </c>
      <c r="B307">
        <v>6</v>
      </c>
      <c r="C307">
        <v>196</v>
      </c>
      <c r="D307">
        <v>0.77881886199975203</v>
      </c>
      <c r="E307">
        <v>1.0417213489999899</v>
      </c>
      <c r="F307">
        <v>1.3155806499999001</v>
      </c>
      <c r="G307">
        <v>1.6088203880008201</v>
      </c>
      <c r="H307">
        <v>2.2266137639999202</v>
      </c>
      <c r="I307">
        <v>2.4897909350002001</v>
      </c>
      <c r="J307">
        <f t="shared" si="197"/>
        <v>1.7109720730004481</v>
      </c>
      <c r="K307">
        <f t="shared" si="190"/>
        <v>0</v>
      </c>
      <c r="L307">
        <f t="shared" si="191"/>
        <v>0.1536567961271271</v>
      </c>
      <c r="M307">
        <f t="shared" si="192"/>
        <v>0.31371744546294972</v>
      </c>
      <c r="N307">
        <f t="shared" si="193"/>
        <v>0.48510524461427063</v>
      </c>
      <c r="O307">
        <f t="shared" si="194"/>
        <v>0.84618266121739849</v>
      </c>
      <c r="P307">
        <f t="shared" si="195"/>
        <v>1</v>
      </c>
      <c r="Q307" t="s">
        <v>184</v>
      </c>
      <c r="R307" t="s">
        <v>184</v>
      </c>
      <c r="S307" t="s">
        <v>184</v>
      </c>
      <c r="T307" t="s">
        <v>184</v>
      </c>
      <c r="U307" t="s">
        <v>184</v>
      </c>
      <c r="V307" t="s">
        <v>184</v>
      </c>
      <c r="W307" t="s">
        <v>184</v>
      </c>
      <c r="X307" t="s">
        <v>184</v>
      </c>
      <c r="Y307" t="s">
        <v>184</v>
      </c>
      <c r="Z307" t="s">
        <v>184</v>
      </c>
      <c r="AA307" t="s">
        <v>184</v>
      </c>
      <c r="AB307" t="s">
        <v>184</v>
      </c>
      <c r="AC307" t="s">
        <v>184</v>
      </c>
      <c r="AD307" t="s">
        <v>184</v>
      </c>
    </row>
    <row r="308" spans="1:30" x14ac:dyDescent="0.25">
      <c r="A308" s="8" t="s">
        <v>35</v>
      </c>
      <c r="B308">
        <v>6</v>
      </c>
      <c r="C308">
        <v>197</v>
      </c>
      <c r="D308">
        <v>0.58626583300065205</v>
      </c>
      <c r="E308">
        <v>0.89009614099995804</v>
      </c>
      <c r="F308">
        <v>1.1840378470005799</v>
      </c>
      <c r="G308">
        <v>1.48734930799946</v>
      </c>
      <c r="H308">
        <v>2.0546009459994798</v>
      </c>
      <c r="I308">
        <v>2.30749275299967</v>
      </c>
      <c r="J308">
        <f t="shared" si="197"/>
        <v>1.721226919999018</v>
      </c>
      <c r="K308">
        <f t="shared" si="190"/>
        <v>0</v>
      </c>
      <c r="L308">
        <f t="shared" si="191"/>
        <v>0.17651961195185079</v>
      </c>
      <c r="M308">
        <f t="shared" si="192"/>
        <v>0.34729413481417598</v>
      </c>
      <c r="N308">
        <f t="shared" si="193"/>
        <v>0.52351230655823233</v>
      </c>
      <c r="O308">
        <f t="shared" si="194"/>
        <v>0.85307468523654362</v>
      </c>
      <c r="P308">
        <f t="shared" si="195"/>
        <v>1</v>
      </c>
      <c r="Q308" t="s">
        <v>184</v>
      </c>
      <c r="R308" t="s">
        <v>184</v>
      </c>
      <c r="S308" t="s">
        <v>184</v>
      </c>
      <c r="T308" t="s">
        <v>184</v>
      </c>
      <c r="U308" t="s">
        <v>184</v>
      </c>
      <c r="V308" t="s">
        <v>184</v>
      </c>
      <c r="W308" t="s">
        <v>184</v>
      </c>
      <c r="X308" t="s">
        <v>184</v>
      </c>
      <c r="Y308" t="s">
        <v>184</v>
      </c>
      <c r="Z308" t="s">
        <v>184</v>
      </c>
      <c r="AA308" t="s">
        <v>184</v>
      </c>
      <c r="AB308" t="s">
        <v>184</v>
      </c>
      <c r="AC308" t="s">
        <v>184</v>
      </c>
      <c r="AD308" t="s">
        <v>184</v>
      </c>
    </row>
    <row r="309" spans="1:30" x14ac:dyDescent="0.25">
      <c r="A309" s="8" t="s">
        <v>35</v>
      </c>
      <c r="B309">
        <v>6</v>
      </c>
      <c r="C309">
        <v>198</v>
      </c>
      <c r="D309">
        <v>0.58367159900080801</v>
      </c>
      <c r="E309">
        <v>0.85991149000073996</v>
      </c>
      <c r="F309">
        <v>1.13013886699991</v>
      </c>
      <c r="G309">
        <v>1.4229513190002701</v>
      </c>
      <c r="H309">
        <v>1.96145276800052</v>
      </c>
      <c r="I309">
        <v>2.2224324729995701</v>
      </c>
      <c r="J309">
        <f t="shared" si="197"/>
        <v>1.6387608739987622</v>
      </c>
      <c r="K309">
        <f t="shared" si="190"/>
        <v>0</v>
      </c>
      <c r="L309">
        <f t="shared" si="191"/>
        <v>0.16856632067732696</v>
      </c>
      <c r="M309">
        <f t="shared" si="192"/>
        <v>0.33346370216031573</v>
      </c>
      <c r="N309">
        <f t="shared" si="193"/>
        <v>0.51214288388001628</v>
      </c>
      <c r="O309">
        <f t="shared" si="194"/>
        <v>0.84074570662513437</v>
      </c>
      <c r="P309">
        <f t="shared" si="195"/>
        <v>1</v>
      </c>
      <c r="Q309" t="s">
        <v>184</v>
      </c>
      <c r="R309" t="s">
        <v>184</v>
      </c>
      <c r="S309" t="s">
        <v>184</v>
      </c>
      <c r="T309" t="s">
        <v>184</v>
      </c>
      <c r="U309" t="s">
        <v>184</v>
      </c>
      <c r="V309" t="s">
        <v>184</v>
      </c>
      <c r="W309" t="s">
        <v>184</v>
      </c>
      <c r="X309" t="s">
        <v>184</v>
      </c>
      <c r="Y309" t="s">
        <v>184</v>
      </c>
      <c r="Z309" t="s">
        <v>184</v>
      </c>
      <c r="AA309" t="s">
        <v>184</v>
      </c>
      <c r="AB309" t="s">
        <v>184</v>
      </c>
      <c r="AC309" t="s">
        <v>184</v>
      </c>
      <c r="AD309" t="s">
        <v>184</v>
      </c>
    </row>
    <row r="310" spans="1:30" x14ac:dyDescent="0.25">
      <c r="A310" s="8" t="s">
        <v>35</v>
      </c>
      <c r="B310">
        <v>6</v>
      </c>
      <c r="C310">
        <v>199</v>
      </c>
      <c r="D310">
        <v>0.59615443300026505</v>
      </c>
      <c r="E310">
        <v>0.86952540699894598</v>
      </c>
      <c r="F310">
        <v>1.1231802219990601</v>
      </c>
      <c r="G310">
        <v>1.3761025479998299</v>
      </c>
      <c r="H310">
        <v>1.94341523000002</v>
      </c>
      <c r="I310">
        <v>2.1562032660003698</v>
      </c>
      <c r="J310">
        <f t="shared" si="197"/>
        <v>1.5600488330001048</v>
      </c>
      <c r="K310">
        <f t="shared" si="190"/>
        <v>0</v>
      </c>
      <c r="L310">
        <f t="shared" si="191"/>
        <v>0.17523231851208504</v>
      </c>
      <c r="M310">
        <f t="shared" si="192"/>
        <v>0.33782646917871167</v>
      </c>
      <c r="N310">
        <f t="shared" si="193"/>
        <v>0.49995109031276874</v>
      </c>
      <c r="O310">
        <f t="shared" si="194"/>
        <v>0.86360168252480884</v>
      </c>
      <c r="P310">
        <f t="shared" si="195"/>
        <v>1</v>
      </c>
      <c r="Q310" t="s">
        <v>184</v>
      </c>
      <c r="R310" t="s">
        <v>184</v>
      </c>
      <c r="S310" t="s">
        <v>184</v>
      </c>
      <c r="T310" t="s">
        <v>184</v>
      </c>
      <c r="U310" t="s">
        <v>184</v>
      </c>
      <c r="V310" t="s">
        <v>184</v>
      </c>
      <c r="W310" t="s">
        <v>184</v>
      </c>
      <c r="X310" t="s">
        <v>184</v>
      </c>
      <c r="Y310" t="s">
        <v>184</v>
      </c>
      <c r="Z310" t="s">
        <v>184</v>
      </c>
      <c r="AA310" t="s">
        <v>184</v>
      </c>
      <c r="AB310" t="s">
        <v>184</v>
      </c>
      <c r="AC310" t="s">
        <v>184</v>
      </c>
      <c r="AD310" t="s">
        <v>184</v>
      </c>
    </row>
    <row r="311" spans="1:30" x14ac:dyDescent="0.25">
      <c r="A311" s="8" t="s">
        <v>35</v>
      </c>
      <c r="B311">
        <v>6</v>
      </c>
      <c r="C311">
        <v>200</v>
      </c>
      <c r="D311">
        <v>0.58510605899937196</v>
      </c>
      <c r="E311">
        <v>0.86842667600103596</v>
      </c>
      <c r="F311">
        <v>1.1520219739995801</v>
      </c>
      <c r="G311">
        <v>1.44535327300036</v>
      </c>
      <c r="H311">
        <v>2.01275751700086</v>
      </c>
      <c r="I311">
        <v>2.2756905229998599</v>
      </c>
      <c r="J311">
        <f t="shared" si="197"/>
        <v>1.6905844640004879</v>
      </c>
      <c r="K311">
        <f t="shared" si="190"/>
        <v>0</v>
      </c>
      <c r="L311">
        <f t="shared" si="191"/>
        <v>0.16758737764053072</v>
      </c>
      <c r="M311">
        <f t="shared" si="192"/>
        <v>0.33533723222482215</v>
      </c>
      <c r="N311">
        <f t="shared" si="193"/>
        <v>0.50884604248956344</v>
      </c>
      <c r="O311">
        <f t="shared" si="194"/>
        <v>0.84447212688988493</v>
      </c>
      <c r="P311">
        <f t="shared" si="195"/>
        <v>1</v>
      </c>
      <c r="Q311" t="s">
        <v>184</v>
      </c>
      <c r="R311" t="s">
        <v>184</v>
      </c>
      <c r="S311" t="s">
        <v>184</v>
      </c>
      <c r="T311" t="s">
        <v>184</v>
      </c>
      <c r="U311" t="s">
        <v>184</v>
      </c>
      <c r="V311" t="s">
        <v>184</v>
      </c>
      <c r="W311" t="s">
        <v>184</v>
      </c>
      <c r="X311" t="s">
        <v>184</v>
      </c>
      <c r="Y311" t="s">
        <v>184</v>
      </c>
      <c r="Z311" t="s">
        <v>184</v>
      </c>
      <c r="AA311" t="s">
        <v>184</v>
      </c>
      <c r="AB311" t="s">
        <v>184</v>
      </c>
      <c r="AC311" t="s">
        <v>184</v>
      </c>
      <c r="AD311" t="s">
        <v>184</v>
      </c>
    </row>
    <row r="312" spans="1:30" x14ac:dyDescent="0.25">
      <c r="A312" s="8" t="s">
        <v>35</v>
      </c>
      <c r="B312">
        <v>6</v>
      </c>
      <c r="C312">
        <v>201</v>
      </c>
      <c r="D312">
        <v>0.55641690800075505</v>
      </c>
      <c r="E312">
        <v>0.83909659600067199</v>
      </c>
      <c r="F312">
        <v>1.1049900810012301</v>
      </c>
      <c r="G312">
        <v>1.3961544320009101</v>
      </c>
      <c r="H312">
        <v>1.9329772609999001</v>
      </c>
      <c r="I312">
        <v>2.22640012100055</v>
      </c>
      <c r="J312">
        <f t="shared" si="197"/>
        <v>1.6699832129997949</v>
      </c>
      <c r="K312">
        <f t="shared" si="190"/>
        <v>0</v>
      </c>
      <c r="L312">
        <f t="shared" si="191"/>
        <v>0.16927097577953418</v>
      </c>
      <c r="M312">
        <f t="shared" si="192"/>
        <v>0.3284902319557283</v>
      </c>
      <c r="N312">
        <f t="shared" si="193"/>
        <v>0.50284189533362578</v>
      </c>
      <c r="O312">
        <f t="shared" si="194"/>
        <v>0.82429592242812211</v>
      </c>
      <c r="P312">
        <f t="shared" si="195"/>
        <v>1</v>
      </c>
      <c r="Q312" t="s">
        <v>184</v>
      </c>
      <c r="R312" t="s">
        <v>184</v>
      </c>
      <c r="S312" t="s">
        <v>184</v>
      </c>
      <c r="T312" t="s">
        <v>184</v>
      </c>
      <c r="U312" t="s">
        <v>184</v>
      </c>
      <c r="V312" t="s">
        <v>184</v>
      </c>
      <c r="W312" t="s">
        <v>184</v>
      </c>
      <c r="X312" t="s">
        <v>184</v>
      </c>
      <c r="Y312" t="s">
        <v>184</v>
      </c>
      <c r="Z312" t="s">
        <v>184</v>
      </c>
      <c r="AA312" t="s">
        <v>184</v>
      </c>
      <c r="AB312" t="s">
        <v>184</v>
      </c>
      <c r="AC312" t="s">
        <v>184</v>
      </c>
      <c r="AD312" t="s">
        <v>184</v>
      </c>
    </row>
    <row r="313" spans="1:30" x14ac:dyDescent="0.25">
      <c r="A313" s="8" t="s">
        <v>35</v>
      </c>
      <c r="B313">
        <v>6</v>
      </c>
      <c r="C313">
        <v>202</v>
      </c>
      <c r="D313">
        <v>0.64730657699874405</v>
      </c>
      <c r="E313">
        <v>0.86986113199964099</v>
      </c>
      <c r="F313">
        <v>1.1836716010002399</v>
      </c>
      <c r="G313">
        <v>1.48741034599879</v>
      </c>
      <c r="H313">
        <v>2.07492751399877</v>
      </c>
      <c r="I313">
        <v>2.3075232720002501</v>
      </c>
      <c r="J313">
        <f t="shared" si="197"/>
        <v>1.660216695001506</v>
      </c>
      <c r="K313">
        <f t="shared" si="190"/>
        <v>0</v>
      </c>
      <c r="L313">
        <f t="shared" si="191"/>
        <v>0.13405151006549482</v>
      </c>
      <c r="M313">
        <f t="shared" si="192"/>
        <v>0.32306928704930854</v>
      </c>
      <c r="N313">
        <f t="shared" si="193"/>
        <v>0.5060205523347564</v>
      </c>
      <c r="O313">
        <f t="shared" si="194"/>
        <v>0.85990036198180198</v>
      </c>
      <c r="P313">
        <f t="shared" si="195"/>
        <v>1</v>
      </c>
      <c r="Q313" t="s">
        <v>184</v>
      </c>
      <c r="R313" t="s">
        <v>184</v>
      </c>
      <c r="S313" t="s">
        <v>184</v>
      </c>
      <c r="T313" t="s">
        <v>184</v>
      </c>
      <c r="U313" t="s">
        <v>184</v>
      </c>
      <c r="V313" t="s">
        <v>184</v>
      </c>
      <c r="W313" t="s">
        <v>184</v>
      </c>
      <c r="X313" t="s">
        <v>184</v>
      </c>
      <c r="Y313" t="s">
        <v>184</v>
      </c>
      <c r="Z313" t="s">
        <v>184</v>
      </c>
      <c r="AA313" t="s">
        <v>184</v>
      </c>
      <c r="AB313" t="s">
        <v>184</v>
      </c>
      <c r="AC313" t="s">
        <v>184</v>
      </c>
      <c r="AD313" t="s">
        <v>184</v>
      </c>
    </row>
    <row r="314" spans="1:30" x14ac:dyDescent="0.25">
      <c r="A314" s="8" t="s">
        <v>35</v>
      </c>
      <c r="B314">
        <v>6</v>
      </c>
      <c r="C314">
        <v>203</v>
      </c>
      <c r="D314">
        <v>0.677186023000103</v>
      </c>
      <c r="E314">
        <v>0.93013886799962997</v>
      </c>
      <c r="F314">
        <v>1.1936822829993601</v>
      </c>
      <c r="G314">
        <v>1.46848771499935</v>
      </c>
      <c r="H314">
        <v>2.0033877609985198</v>
      </c>
      <c r="I314">
        <v>2.2261864809988698</v>
      </c>
      <c r="J314">
        <f t="shared" si="197"/>
        <v>1.5490004579987668</v>
      </c>
      <c r="K314">
        <f t="shared" si="190"/>
        <v>0</v>
      </c>
      <c r="L314">
        <f t="shared" si="191"/>
        <v>0.16330069090252544</v>
      </c>
      <c r="M314">
        <f t="shared" si="192"/>
        <v>0.33343841658158391</v>
      </c>
      <c r="N314">
        <f t="shared" si="193"/>
        <v>0.51084664818083414</v>
      </c>
      <c r="O314">
        <f t="shared" si="194"/>
        <v>0.85616613678204123</v>
      </c>
      <c r="P314">
        <f t="shared" si="195"/>
        <v>1</v>
      </c>
      <c r="Q314" t="s">
        <v>184</v>
      </c>
      <c r="R314" t="s">
        <v>184</v>
      </c>
      <c r="S314" t="s">
        <v>184</v>
      </c>
      <c r="T314" t="s">
        <v>184</v>
      </c>
      <c r="U314" t="s">
        <v>184</v>
      </c>
      <c r="V314" t="s">
        <v>184</v>
      </c>
      <c r="W314" t="s">
        <v>184</v>
      </c>
      <c r="X314" t="s">
        <v>184</v>
      </c>
      <c r="Y314" t="s">
        <v>184</v>
      </c>
      <c r="Z314" t="s">
        <v>184</v>
      </c>
      <c r="AA314" t="s">
        <v>184</v>
      </c>
      <c r="AB314" t="s">
        <v>184</v>
      </c>
      <c r="AC314" t="s">
        <v>184</v>
      </c>
      <c r="AD314" t="s">
        <v>184</v>
      </c>
    </row>
    <row r="315" spans="1:30" s="17" customFormat="1" x14ac:dyDescent="0.25">
      <c r="A315" s="16">
        <v>19</v>
      </c>
      <c r="D315" s="17">
        <f>AVERAGE(D299:D314)</f>
        <v>2.0660499008749844</v>
      </c>
      <c r="E315" s="17">
        <f t="shared" ref="E315:P315" si="198">AVERAGE(E299:E314)</f>
        <v>2.3479646724999776</v>
      </c>
      <c r="F315" s="17">
        <f t="shared" si="198"/>
        <v>2.6298947044998533</v>
      </c>
      <c r="G315" s="17">
        <f t="shared" si="198"/>
        <v>2.9174710053748591</v>
      </c>
      <c r="H315" s="17">
        <f t="shared" si="198"/>
        <v>3.501835036874799</v>
      </c>
      <c r="I315" s="17">
        <f t="shared" si="198"/>
        <v>3.7534583396250047</v>
      </c>
      <c r="J315" s="25">
        <f>AVERAGE(J299:J314)</f>
        <v>1.6874084387500206</v>
      </c>
      <c r="K315" s="17">
        <f t="shared" si="198"/>
        <v>0</v>
      </c>
      <c r="L315" s="17">
        <f t="shared" si="198"/>
        <v>0.16700663205643498</v>
      </c>
      <c r="M315" s="17">
        <f t="shared" si="198"/>
        <v>0.33409582059502119</v>
      </c>
      <c r="N315" s="17">
        <f t="shared" si="198"/>
        <v>0.50460526609994172</v>
      </c>
      <c r="O315" s="17">
        <f t="shared" si="198"/>
        <v>0.85091080313970158</v>
      </c>
      <c r="P315" s="17">
        <f t="shared" si="198"/>
        <v>1</v>
      </c>
    </row>
    <row r="316" spans="1:30" x14ac:dyDescent="0.25">
      <c r="A316" s="8" t="s">
        <v>36</v>
      </c>
      <c r="B316">
        <v>7</v>
      </c>
      <c r="C316">
        <v>219</v>
      </c>
      <c r="D316">
        <v>6.4282618629986201</v>
      </c>
      <c r="E316">
        <v>6.6321074309998904</v>
      </c>
      <c r="F316">
        <v>7.0881733539990801</v>
      </c>
      <c r="G316">
        <v>7.3613612079989199</v>
      </c>
      <c r="H316">
        <v>7.8072333279997101</v>
      </c>
      <c r="I316">
        <v>8.2420570719987101</v>
      </c>
      <c r="J316">
        <v>8.8087898659996409</v>
      </c>
      <c r="K316">
        <f>J316-D316</f>
        <v>2.3805280030010207</v>
      </c>
      <c r="L316">
        <f>(D316-D316)/(J316-D316)</f>
        <v>0</v>
      </c>
      <c r="M316">
        <f>(E316-D316)/(J316-D316)</f>
        <v>8.5630401215315122E-2</v>
      </c>
      <c r="N316">
        <f>(F316-D316)/(J316-D316)</f>
        <v>0.27721223617976359</v>
      </c>
      <c r="O316">
        <f>(G316-D316)/(J316-D316)</f>
        <v>0.39197158942217225</v>
      </c>
      <c r="P316">
        <f>(H316-D316)/(J316-D316)</f>
        <v>0.57927126388040173</v>
      </c>
      <c r="Q316">
        <f>(I316-D316)/(J316-D316)</f>
        <v>0.76192979318601706</v>
      </c>
      <c r="R316">
        <f>(J316-D316)/(J316-D316)</f>
        <v>1</v>
      </c>
      <c r="S316" t="s">
        <v>184</v>
      </c>
      <c r="T316" t="s">
        <v>184</v>
      </c>
      <c r="U316" t="s">
        <v>184</v>
      </c>
      <c r="V316" t="s">
        <v>184</v>
      </c>
      <c r="W316" t="s">
        <v>184</v>
      </c>
      <c r="X316" t="s">
        <v>184</v>
      </c>
      <c r="Y316" t="s">
        <v>184</v>
      </c>
      <c r="Z316" t="s">
        <v>184</v>
      </c>
      <c r="AA316" t="s">
        <v>184</v>
      </c>
      <c r="AB316" t="s">
        <v>184</v>
      </c>
      <c r="AC316" t="s">
        <v>184</v>
      </c>
      <c r="AD316" t="s">
        <v>184</v>
      </c>
    </row>
    <row r="317" spans="1:30" x14ac:dyDescent="0.25">
      <c r="A317" s="8" t="s">
        <v>36</v>
      </c>
      <c r="B317">
        <v>7</v>
      </c>
      <c r="C317">
        <v>220</v>
      </c>
      <c r="D317">
        <v>1.31585533299949</v>
      </c>
      <c r="E317">
        <v>1.55937738399916</v>
      </c>
      <c r="F317">
        <v>2.0652525549994598</v>
      </c>
      <c r="G317">
        <v>2.2778269499995001</v>
      </c>
      <c r="H317">
        <v>2.76407752100021</v>
      </c>
      <c r="I317">
        <v>3.2501449709998198</v>
      </c>
      <c r="J317">
        <v>3.7260796569989898</v>
      </c>
      <c r="K317">
        <f t="shared" ref="K317:K330" si="199">J317-D317</f>
        <v>2.4102243239994996</v>
      </c>
      <c r="L317">
        <f t="shared" ref="L317:L330" si="200">(D317-D317)/(J317-D317)</f>
        <v>0</v>
      </c>
      <c r="M317">
        <f t="shared" ref="M317:M330" si="201">(E317-D317)/(J317-D317)</f>
        <v>0.10103708960814579</v>
      </c>
      <c r="N317">
        <f t="shared" ref="N317:N330" si="202">(F317-D317)/(J317-D317)</f>
        <v>0.31092426316419725</v>
      </c>
      <c r="O317">
        <f t="shared" ref="O317:O330" si="203">(G317-D317)/(J317-D317)</f>
        <v>0.39912119690325132</v>
      </c>
      <c r="P317">
        <f t="shared" ref="P317:P330" si="204">(H317-D317)/(J317-D317)</f>
        <v>0.60086614079039591</v>
      </c>
      <c r="Q317">
        <f t="shared" ref="Q317:Q330" si="205">(I317-D317)/(J317-D317)</f>
        <v>0.80253510793160987</v>
      </c>
      <c r="R317">
        <f t="shared" ref="R317:R330" si="206">(J317-D317)/(J317-D317)</f>
        <v>1</v>
      </c>
      <c r="S317" t="s">
        <v>184</v>
      </c>
      <c r="T317" t="s">
        <v>184</v>
      </c>
      <c r="U317" t="s">
        <v>184</v>
      </c>
      <c r="V317" t="s">
        <v>184</v>
      </c>
      <c r="W317" t="s">
        <v>184</v>
      </c>
      <c r="X317" t="s">
        <v>184</v>
      </c>
      <c r="Y317" t="s">
        <v>184</v>
      </c>
      <c r="Z317" t="s">
        <v>184</v>
      </c>
      <c r="AA317" t="s">
        <v>184</v>
      </c>
      <c r="AB317" t="s">
        <v>184</v>
      </c>
      <c r="AC317" t="s">
        <v>184</v>
      </c>
      <c r="AD317" t="s">
        <v>184</v>
      </c>
    </row>
    <row r="318" spans="1:30" x14ac:dyDescent="0.25">
      <c r="A318" s="8" t="s">
        <v>36</v>
      </c>
      <c r="B318">
        <v>7</v>
      </c>
      <c r="C318">
        <v>221</v>
      </c>
      <c r="D318">
        <v>1.0826796900000699</v>
      </c>
      <c r="E318">
        <v>1.28499923599883</v>
      </c>
      <c r="F318">
        <v>1.81187242399937</v>
      </c>
      <c r="G318">
        <v>2.11545856799966</v>
      </c>
      <c r="H318">
        <v>2.5913627350000699</v>
      </c>
      <c r="I318">
        <v>3.0573477790003301</v>
      </c>
      <c r="J318">
        <v>3.6346101019989798</v>
      </c>
      <c r="K318">
        <f t="shared" si="199"/>
        <v>2.5519304119989101</v>
      </c>
      <c r="L318">
        <f t="shared" si="200"/>
        <v>0</v>
      </c>
      <c r="M318">
        <f t="shared" si="201"/>
        <v>7.9280980800837966E-2</v>
      </c>
      <c r="N318">
        <f t="shared" si="202"/>
        <v>0.28574162154685412</v>
      </c>
      <c r="O318">
        <f t="shared" si="203"/>
        <v>0.40470495321642463</v>
      </c>
      <c r="P318">
        <f t="shared" si="204"/>
        <v>0.59119286243321134</v>
      </c>
      <c r="Q318">
        <f t="shared" si="205"/>
        <v>0.77379386197820177</v>
      </c>
      <c r="R318">
        <f t="shared" si="206"/>
        <v>1</v>
      </c>
      <c r="S318" t="s">
        <v>184</v>
      </c>
      <c r="T318" t="s">
        <v>184</v>
      </c>
      <c r="U318" t="s">
        <v>184</v>
      </c>
      <c r="V318" t="s">
        <v>184</v>
      </c>
      <c r="W318" t="s">
        <v>184</v>
      </c>
      <c r="X318" t="s">
        <v>184</v>
      </c>
      <c r="Y318" t="s">
        <v>184</v>
      </c>
      <c r="Z318" t="s">
        <v>184</v>
      </c>
      <c r="AA318" t="s">
        <v>184</v>
      </c>
      <c r="AB318" t="s">
        <v>184</v>
      </c>
      <c r="AC318" t="s">
        <v>184</v>
      </c>
      <c r="AD318" t="s">
        <v>184</v>
      </c>
    </row>
    <row r="319" spans="1:30" x14ac:dyDescent="0.25">
      <c r="A319" s="8" t="s">
        <v>36</v>
      </c>
      <c r="B319">
        <v>7</v>
      </c>
      <c r="C319">
        <v>222</v>
      </c>
      <c r="D319">
        <v>0.85856859399973395</v>
      </c>
      <c r="E319">
        <v>1.09113383099975</v>
      </c>
      <c r="F319">
        <v>1.5471081939995199</v>
      </c>
      <c r="G319">
        <v>1.7898061949999799</v>
      </c>
      <c r="H319">
        <v>2.2074164499990698</v>
      </c>
      <c r="I319">
        <v>2.6607660609988599</v>
      </c>
      <c r="J319">
        <v>3.13706699199974</v>
      </c>
      <c r="K319">
        <f t="shared" si="199"/>
        <v>2.2784983980000062</v>
      </c>
      <c r="L319">
        <f t="shared" si="200"/>
        <v>0</v>
      </c>
      <c r="M319">
        <f t="shared" si="201"/>
        <v>0.10206951964686677</v>
      </c>
      <c r="N319">
        <f t="shared" si="202"/>
        <v>0.30219007421912791</v>
      </c>
      <c r="O319">
        <f t="shared" si="203"/>
        <v>0.4087067174669321</v>
      </c>
      <c r="P319">
        <f t="shared" si="204"/>
        <v>0.59198981977925114</v>
      </c>
      <c r="Q319">
        <f t="shared" si="205"/>
        <v>0.7909584086523993</v>
      </c>
      <c r="R319">
        <f t="shared" si="206"/>
        <v>1</v>
      </c>
      <c r="S319" t="s">
        <v>184</v>
      </c>
      <c r="T319" t="s">
        <v>184</v>
      </c>
      <c r="U319" t="s">
        <v>184</v>
      </c>
      <c r="V319" t="s">
        <v>184</v>
      </c>
      <c r="W319" t="s">
        <v>184</v>
      </c>
      <c r="X319" t="s">
        <v>184</v>
      </c>
      <c r="Y319" t="s">
        <v>184</v>
      </c>
      <c r="Z319" t="s">
        <v>184</v>
      </c>
      <c r="AA319" t="s">
        <v>184</v>
      </c>
      <c r="AB319" t="s">
        <v>184</v>
      </c>
      <c r="AC319" t="s">
        <v>184</v>
      </c>
      <c r="AD319" t="s">
        <v>184</v>
      </c>
    </row>
    <row r="320" spans="1:30" x14ac:dyDescent="0.25">
      <c r="A320" s="8" t="s">
        <v>36</v>
      </c>
      <c r="B320">
        <v>7</v>
      </c>
      <c r="C320">
        <v>223</v>
      </c>
      <c r="D320">
        <v>0.76700747599898</v>
      </c>
      <c r="E320">
        <v>0.959316344000399</v>
      </c>
      <c r="F320">
        <v>1.48600640899894</v>
      </c>
      <c r="G320">
        <v>1.71884632999899</v>
      </c>
      <c r="H320">
        <v>2.12446207799985</v>
      </c>
      <c r="I320">
        <v>2.6101022429993401</v>
      </c>
      <c r="J320">
        <v>3.1163436589995399</v>
      </c>
      <c r="K320">
        <f t="shared" si="199"/>
        <v>2.3493361830005597</v>
      </c>
      <c r="L320">
        <f t="shared" si="200"/>
        <v>0</v>
      </c>
      <c r="M320">
        <f t="shared" si="201"/>
        <v>8.1856683344400341E-2</v>
      </c>
      <c r="N320">
        <f t="shared" si="202"/>
        <v>0.30604344248495691</v>
      </c>
      <c r="O320">
        <f t="shared" si="203"/>
        <v>0.40515225572541369</v>
      </c>
      <c r="P320">
        <f t="shared" si="204"/>
        <v>0.57780347139043176</v>
      </c>
      <c r="Q320">
        <f t="shared" si="205"/>
        <v>0.78451725229310065</v>
      </c>
      <c r="R320">
        <f t="shared" si="206"/>
        <v>1</v>
      </c>
      <c r="S320" t="s">
        <v>184</v>
      </c>
      <c r="T320" t="s">
        <v>184</v>
      </c>
      <c r="U320" t="s">
        <v>184</v>
      </c>
      <c r="V320" t="s">
        <v>184</v>
      </c>
      <c r="W320" t="s">
        <v>184</v>
      </c>
      <c r="X320" t="s">
        <v>184</v>
      </c>
      <c r="Y320" t="s">
        <v>184</v>
      </c>
      <c r="Z320" t="s">
        <v>184</v>
      </c>
      <c r="AA320" t="s">
        <v>184</v>
      </c>
      <c r="AB320" t="s">
        <v>184</v>
      </c>
      <c r="AC320" t="s">
        <v>184</v>
      </c>
      <c r="AD320" t="s">
        <v>184</v>
      </c>
    </row>
    <row r="321" spans="1:33" x14ac:dyDescent="0.25">
      <c r="A321" s="8" t="s">
        <v>36</v>
      </c>
      <c r="B321">
        <v>7</v>
      </c>
      <c r="C321">
        <v>224</v>
      </c>
      <c r="D321">
        <v>0.97930718699899399</v>
      </c>
      <c r="E321">
        <v>1.2321684719991</v>
      </c>
      <c r="F321">
        <v>1.7597436279993399</v>
      </c>
      <c r="G321">
        <v>2.0226766359992299</v>
      </c>
      <c r="H321">
        <v>2.4784983970002901</v>
      </c>
      <c r="I321">
        <v>2.92400427199936</v>
      </c>
      <c r="J321">
        <v>3.4826491669991801</v>
      </c>
      <c r="K321">
        <f t="shared" si="199"/>
        <v>2.5033419800001862</v>
      </c>
      <c r="L321">
        <f t="shared" si="200"/>
        <v>0</v>
      </c>
      <c r="M321">
        <f t="shared" si="201"/>
        <v>0.10100948532812411</v>
      </c>
      <c r="N321">
        <f t="shared" si="202"/>
        <v>0.31175782103901278</v>
      </c>
      <c r="O321">
        <f t="shared" si="203"/>
        <v>0.41679061723726546</v>
      </c>
      <c r="P321">
        <f t="shared" si="204"/>
        <v>0.59887591147302399</v>
      </c>
      <c r="Q321">
        <f t="shared" si="205"/>
        <v>0.77684036002153467</v>
      </c>
      <c r="R321">
        <f t="shared" si="206"/>
        <v>1</v>
      </c>
      <c r="S321" t="s">
        <v>184</v>
      </c>
      <c r="T321" t="s">
        <v>184</v>
      </c>
      <c r="U321" t="s">
        <v>184</v>
      </c>
      <c r="V321" t="s">
        <v>184</v>
      </c>
      <c r="W321" t="s">
        <v>184</v>
      </c>
      <c r="X321" t="s">
        <v>184</v>
      </c>
      <c r="Y321" t="s">
        <v>184</v>
      </c>
      <c r="Z321" t="s">
        <v>184</v>
      </c>
      <c r="AA321" t="s">
        <v>184</v>
      </c>
      <c r="AB321" t="s">
        <v>184</v>
      </c>
      <c r="AC321" t="s">
        <v>184</v>
      </c>
      <c r="AD321" t="s">
        <v>184</v>
      </c>
    </row>
    <row r="322" spans="1:33" x14ac:dyDescent="0.25">
      <c r="A322" s="8" t="s">
        <v>36</v>
      </c>
      <c r="B322">
        <v>7</v>
      </c>
      <c r="C322">
        <v>225</v>
      </c>
      <c r="D322">
        <v>0.97140241200031596</v>
      </c>
      <c r="E322">
        <v>1.20424233199992</v>
      </c>
      <c r="F322">
        <v>1.7210132770014701</v>
      </c>
      <c r="G322">
        <v>1.9941400900006501</v>
      </c>
      <c r="H322">
        <v>2.4805432630000701</v>
      </c>
      <c r="I322">
        <v>2.9680451710009899</v>
      </c>
      <c r="J322">
        <v>3.45273920399995</v>
      </c>
      <c r="K322">
        <f t="shared" si="199"/>
        <v>2.4813367919996341</v>
      </c>
      <c r="L322">
        <f t="shared" si="200"/>
        <v>0</v>
      </c>
      <c r="M322">
        <f t="shared" si="201"/>
        <v>9.3836483926861627E-2</v>
      </c>
      <c r="N322">
        <f t="shared" si="202"/>
        <v>0.3020996051072396</v>
      </c>
      <c r="O322">
        <f t="shared" si="203"/>
        <v>0.41217205229772169</v>
      </c>
      <c r="P322">
        <f t="shared" si="204"/>
        <v>0.60819670101436862</v>
      </c>
      <c r="Q322">
        <f t="shared" si="205"/>
        <v>0.80466414935621855</v>
      </c>
      <c r="R322">
        <f t="shared" si="206"/>
        <v>1</v>
      </c>
      <c r="S322" t="s">
        <v>184</v>
      </c>
      <c r="T322" t="s">
        <v>184</v>
      </c>
      <c r="U322" t="s">
        <v>184</v>
      </c>
      <c r="V322" t="s">
        <v>184</v>
      </c>
      <c r="W322" t="s">
        <v>184</v>
      </c>
      <c r="X322" t="s">
        <v>184</v>
      </c>
      <c r="Y322" t="s">
        <v>184</v>
      </c>
      <c r="Z322" t="s">
        <v>184</v>
      </c>
      <c r="AA322" t="s">
        <v>184</v>
      </c>
      <c r="AB322" t="s">
        <v>184</v>
      </c>
      <c r="AC322" t="s">
        <v>184</v>
      </c>
      <c r="AD322" t="s">
        <v>184</v>
      </c>
    </row>
    <row r="323" spans="1:33" x14ac:dyDescent="0.25">
      <c r="A323" s="8" t="s">
        <v>36</v>
      </c>
      <c r="B323">
        <v>7</v>
      </c>
      <c r="C323">
        <v>226</v>
      </c>
      <c r="D323">
        <v>0.94088203899991596</v>
      </c>
      <c r="E323">
        <v>1.2037845260001601</v>
      </c>
      <c r="F323">
        <v>1.7000762999996299</v>
      </c>
      <c r="G323">
        <v>1.96337555300124</v>
      </c>
      <c r="H323">
        <v>2.4190752329995999</v>
      </c>
      <c r="I323">
        <v>2.8949488790003599</v>
      </c>
      <c r="J323">
        <v>3.4214558210005599</v>
      </c>
      <c r="K323">
        <f t="shared" si="199"/>
        <v>2.4805737820006439</v>
      </c>
      <c r="L323">
        <f t="shared" si="200"/>
        <v>0</v>
      </c>
      <c r="M323">
        <f t="shared" si="201"/>
        <v>0.10598454636096603</v>
      </c>
      <c r="N323">
        <f t="shared" si="202"/>
        <v>0.30605590791474263</v>
      </c>
      <c r="O323">
        <f t="shared" si="203"/>
        <v>0.41220040356012222</v>
      </c>
      <c r="P323">
        <f t="shared" si="204"/>
        <v>0.5959077713090577</v>
      </c>
      <c r="Q323">
        <f t="shared" si="205"/>
        <v>0.78774792113800418</v>
      </c>
      <c r="R323">
        <f t="shared" si="206"/>
        <v>1</v>
      </c>
      <c r="S323" t="s">
        <v>184</v>
      </c>
      <c r="T323" t="s">
        <v>184</v>
      </c>
      <c r="U323" t="s">
        <v>184</v>
      </c>
      <c r="V323" t="s">
        <v>184</v>
      </c>
      <c r="W323" t="s">
        <v>184</v>
      </c>
      <c r="X323" t="s">
        <v>184</v>
      </c>
      <c r="Y323" t="s">
        <v>184</v>
      </c>
      <c r="Z323" t="s">
        <v>184</v>
      </c>
      <c r="AA323" t="s">
        <v>184</v>
      </c>
      <c r="AB323" t="s">
        <v>184</v>
      </c>
      <c r="AC323" t="s">
        <v>184</v>
      </c>
      <c r="AD323" t="s">
        <v>184</v>
      </c>
    </row>
    <row r="324" spans="1:33" x14ac:dyDescent="0.25">
      <c r="A324" s="8" t="s">
        <v>36</v>
      </c>
      <c r="B324">
        <v>7</v>
      </c>
      <c r="C324">
        <v>227</v>
      </c>
      <c r="D324">
        <v>0.88918052799999703</v>
      </c>
      <c r="E324">
        <v>1.0914085150016</v>
      </c>
      <c r="F324">
        <v>1.57756752600107</v>
      </c>
      <c r="G324">
        <v>1.8206622920006299</v>
      </c>
      <c r="H324">
        <v>2.2452922310003398</v>
      </c>
      <c r="I324">
        <v>2.6603082550009201</v>
      </c>
      <c r="J324">
        <v>3.08567068400043</v>
      </c>
      <c r="K324">
        <f t="shared" si="199"/>
        <v>2.1964901560004328</v>
      </c>
      <c r="L324">
        <f t="shared" si="200"/>
        <v>0</v>
      </c>
      <c r="M324">
        <f t="shared" si="201"/>
        <v>9.2068697166318228E-2</v>
      </c>
      <c r="N324">
        <f t="shared" si="202"/>
        <v>0.31340317921321809</v>
      </c>
      <c r="O324">
        <f t="shared" si="203"/>
        <v>0.42407736791170453</v>
      </c>
      <c r="P324">
        <f t="shared" si="204"/>
        <v>0.61739939935340893</v>
      </c>
      <c r="Q324">
        <f t="shared" si="205"/>
        <v>0.80634448652661017</v>
      </c>
      <c r="R324">
        <f t="shared" si="206"/>
        <v>1</v>
      </c>
      <c r="S324" t="s">
        <v>184</v>
      </c>
      <c r="T324" t="s">
        <v>184</v>
      </c>
      <c r="U324" t="s">
        <v>184</v>
      </c>
      <c r="V324" t="s">
        <v>184</v>
      </c>
      <c r="W324" t="s">
        <v>184</v>
      </c>
      <c r="X324" t="s">
        <v>184</v>
      </c>
      <c r="Y324" t="s">
        <v>184</v>
      </c>
      <c r="Z324" t="s">
        <v>184</v>
      </c>
      <c r="AA324" t="s">
        <v>184</v>
      </c>
      <c r="AB324" t="s">
        <v>184</v>
      </c>
      <c r="AC324" t="s">
        <v>184</v>
      </c>
      <c r="AD324" t="s">
        <v>184</v>
      </c>
    </row>
    <row r="325" spans="1:33" x14ac:dyDescent="0.25">
      <c r="A325" s="8" t="s">
        <v>36</v>
      </c>
      <c r="B325">
        <v>7</v>
      </c>
      <c r="C325">
        <v>228</v>
      </c>
      <c r="D325">
        <v>0.79880970499834802</v>
      </c>
      <c r="E325">
        <v>1.0113230589995501</v>
      </c>
      <c r="F325">
        <v>1.5989012659993</v>
      </c>
      <c r="G325">
        <v>1.85182359199825</v>
      </c>
      <c r="H325">
        <v>2.3583396909998502</v>
      </c>
      <c r="I325">
        <v>2.8238974509986199</v>
      </c>
      <c r="J325">
        <v>3.2896993729991602</v>
      </c>
      <c r="K325">
        <f t="shared" si="199"/>
        <v>2.4908896680008121</v>
      </c>
      <c r="L325">
        <f t="shared" si="200"/>
        <v>0</v>
      </c>
      <c r="M325">
        <f t="shared" si="201"/>
        <v>8.5316245328427284E-2</v>
      </c>
      <c r="N325">
        <f t="shared" si="202"/>
        <v>0.32120714589623128</v>
      </c>
      <c r="O325">
        <f t="shared" si="203"/>
        <v>0.42274609772059907</v>
      </c>
      <c r="P325">
        <f t="shared" si="204"/>
        <v>0.62609356248732639</v>
      </c>
      <c r="Q325">
        <f t="shared" si="205"/>
        <v>0.81299777024070563</v>
      </c>
      <c r="R325">
        <f t="shared" si="206"/>
        <v>1</v>
      </c>
      <c r="S325" t="s">
        <v>184</v>
      </c>
      <c r="T325" t="s">
        <v>184</v>
      </c>
      <c r="U325" t="s">
        <v>184</v>
      </c>
      <c r="V325" t="s">
        <v>184</v>
      </c>
      <c r="W325" t="s">
        <v>184</v>
      </c>
      <c r="X325" t="s">
        <v>184</v>
      </c>
      <c r="Y325" t="s">
        <v>184</v>
      </c>
      <c r="Z325" t="s">
        <v>184</v>
      </c>
      <c r="AA325" t="s">
        <v>184</v>
      </c>
      <c r="AB325" t="s">
        <v>184</v>
      </c>
      <c r="AC325" t="s">
        <v>184</v>
      </c>
      <c r="AD325" t="s">
        <v>184</v>
      </c>
    </row>
    <row r="326" spans="1:33" x14ac:dyDescent="0.25">
      <c r="A326" s="8" t="s">
        <v>36</v>
      </c>
      <c r="B326">
        <v>7</v>
      </c>
      <c r="C326">
        <v>229</v>
      </c>
      <c r="D326">
        <v>0.83818098600022495</v>
      </c>
      <c r="E326">
        <v>1.05060277800112</v>
      </c>
      <c r="F326">
        <v>1.51670990400089</v>
      </c>
      <c r="G326">
        <v>1.73908133600161</v>
      </c>
      <c r="H326">
        <v>2.2355257140006799</v>
      </c>
      <c r="I326">
        <v>2.70114451400149</v>
      </c>
      <c r="J326">
        <v>3.2071722880009399</v>
      </c>
      <c r="K326">
        <f t="shared" si="199"/>
        <v>2.3689913020007149</v>
      </c>
      <c r="L326">
        <f t="shared" si="200"/>
        <v>0</v>
      </c>
      <c r="M326">
        <f t="shared" si="201"/>
        <v>8.9667611620817572E-2</v>
      </c>
      <c r="N326">
        <f t="shared" si="202"/>
        <v>0.28642102544978459</v>
      </c>
      <c r="O326">
        <f t="shared" si="203"/>
        <v>0.38028858495197343</v>
      </c>
      <c r="P326">
        <f t="shared" si="204"/>
        <v>0.58984797741567785</v>
      </c>
      <c r="Q326">
        <f t="shared" si="205"/>
        <v>0.78639525878711003</v>
      </c>
      <c r="R326">
        <f t="shared" si="206"/>
        <v>1</v>
      </c>
      <c r="S326" t="s">
        <v>184</v>
      </c>
      <c r="T326" t="s">
        <v>184</v>
      </c>
      <c r="U326" t="s">
        <v>184</v>
      </c>
      <c r="V326" t="s">
        <v>184</v>
      </c>
      <c r="W326" t="s">
        <v>184</v>
      </c>
      <c r="X326" t="s">
        <v>184</v>
      </c>
      <c r="Y326" t="s">
        <v>184</v>
      </c>
      <c r="Z326" t="s">
        <v>184</v>
      </c>
      <c r="AA326" t="s">
        <v>184</v>
      </c>
      <c r="AB326" t="s">
        <v>184</v>
      </c>
      <c r="AC326" t="s">
        <v>184</v>
      </c>
      <c r="AD326" t="s">
        <v>184</v>
      </c>
    </row>
    <row r="327" spans="1:33" x14ac:dyDescent="0.25">
      <c r="A327" s="8" t="s">
        <v>36</v>
      </c>
      <c r="B327">
        <v>7</v>
      </c>
      <c r="C327">
        <v>230</v>
      </c>
      <c r="D327">
        <v>0.76764840599935202</v>
      </c>
      <c r="E327">
        <v>0.95986570999957599</v>
      </c>
      <c r="F327">
        <v>1.4259728369997899</v>
      </c>
      <c r="G327">
        <v>1.6484053099993601</v>
      </c>
      <c r="H327">
        <v>2.0941858690002801</v>
      </c>
      <c r="I327">
        <v>2.5900503579996399</v>
      </c>
      <c r="J327">
        <v>3.0957118879996401</v>
      </c>
      <c r="K327">
        <f t="shared" si="199"/>
        <v>2.3280634820002879</v>
      </c>
      <c r="L327">
        <f t="shared" si="200"/>
        <v>0</v>
      </c>
      <c r="M327">
        <f t="shared" si="201"/>
        <v>8.2565318981366251E-2</v>
      </c>
      <c r="N327">
        <f t="shared" si="202"/>
        <v>0.2827776974684561</v>
      </c>
      <c r="O327">
        <f t="shared" si="203"/>
        <v>0.37832168702000163</v>
      </c>
      <c r="P327">
        <f t="shared" si="204"/>
        <v>0.56980295995243146</v>
      </c>
      <c r="Q327">
        <f t="shared" si="205"/>
        <v>0.78279736188055649</v>
      </c>
      <c r="R327">
        <f t="shared" si="206"/>
        <v>1</v>
      </c>
      <c r="S327" t="s">
        <v>184</v>
      </c>
      <c r="T327" t="s">
        <v>184</v>
      </c>
      <c r="U327" t="s">
        <v>184</v>
      </c>
      <c r="V327" t="s">
        <v>184</v>
      </c>
      <c r="W327" t="s">
        <v>184</v>
      </c>
      <c r="X327" t="s">
        <v>184</v>
      </c>
      <c r="Y327" t="s">
        <v>184</v>
      </c>
      <c r="Z327" t="s">
        <v>184</v>
      </c>
      <c r="AA327" t="s">
        <v>184</v>
      </c>
      <c r="AB327" t="s">
        <v>184</v>
      </c>
      <c r="AC327" t="s">
        <v>184</v>
      </c>
      <c r="AD327" t="s">
        <v>184</v>
      </c>
    </row>
    <row r="328" spans="1:33" x14ac:dyDescent="0.25">
      <c r="A328" s="8" t="s">
        <v>36</v>
      </c>
      <c r="B328">
        <v>7</v>
      </c>
      <c r="C328">
        <v>231</v>
      </c>
      <c r="D328">
        <v>0.79914542900041796</v>
      </c>
      <c r="E328">
        <v>1.02194414800032</v>
      </c>
      <c r="F328">
        <v>1.5079200359996301</v>
      </c>
      <c r="G328">
        <v>1.7812910120010199</v>
      </c>
      <c r="H328">
        <v>2.2168167250001698</v>
      </c>
      <c r="I328">
        <v>2.7230581399999201</v>
      </c>
      <c r="J328">
        <v>3.3610254840004901</v>
      </c>
      <c r="K328">
        <f t="shared" si="199"/>
        <v>2.561880055000072</v>
      </c>
      <c r="L328">
        <f t="shared" si="200"/>
        <v>0</v>
      </c>
      <c r="M328">
        <f t="shared" si="201"/>
        <v>8.6966881437349625E-2</v>
      </c>
      <c r="N328">
        <f t="shared" si="202"/>
        <v>0.2766619013313612</v>
      </c>
      <c r="O328">
        <f t="shared" si="203"/>
        <v>0.38336907345983234</v>
      </c>
      <c r="P328">
        <f t="shared" si="204"/>
        <v>0.55337145594808568</v>
      </c>
      <c r="Q328">
        <f t="shared" si="205"/>
        <v>0.7509768879478036</v>
      </c>
      <c r="R328">
        <f t="shared" si="206"/>
        <v>1</v>
      </c>
      <c r="S328" t="s">
        <v>184</v>
      </c>
      <c r="T328" t="s">
        <v>184</v>
      </c>
      <c r="U328" t="s">
        <v>184</v>
      </c>
      <c r="V328" t="s">
        <v>184</v>
      </c>
      <c r="W328" t="s">
        <v>184</v>
      </c>
      <c r="X328" t="s">
        <v>184</v>
      </c>
      <c r="Y328" t="s">
        <v>184</v>
      </c>
      <c r="Z328" t="s">
        <v>184</v>
      </c>
      <c r="AA328" t="s">
        <v>184</v>
      </c>
      <c r="AB328" t="s">
        <v>184</v>
      </c>
      <c r="AC328" t="s">
        <v>184</v>
      </c>
      <c r="AD328" t="s">
        <v>184</v>
      </c>
    </row>
    <row r="329" spans="1:33" x14ac:dyDescent="0.25">
      <c r="A329" s="8" t="s">
        <v>36</v>
      </c>
      <c r="B329">
        <v>7</v>
      </c>
      <c r="C329">
        <v>232</v>
      </c>
      <c r="D329">
        <v>0.81913627299945801</v>
      </c>
      <c r="E329">
        <v>1.051854112</v>
      </c>
      <c r="F329">
        <v>1.5483290079992</v>
      </c>
      <c r="G329">
        <v>1.8013734159994701</v>
      </c>
      <c r="H329">
        <v>2.2268274060006599</v>
      </c>
      <c r="I329">
        <v>2.6721806799996499</v>
      </c>
      <c r="J329">
        <v>3.14784068299923</v>
      </c>
      <c r="K329">
        <f t="shared" si="199"/>
        <v>2.328704409999772</v>
      </c>
      <c r="L329">
        <f t="shared" si="200"/>
        <v>0</v>
      </c>
      <c r="M329">
        <f t="shared" si="201"/>
        <v>9.9934469141390411E-2</v>
      </c>
      <c r="N329">
        <f t="shared" si="202"/>
        <v>0.31313237174649117</v>
      </c>
      <c r="O329">
        <f t="shared" si="203"/>
        <v>0.42179554381490103</v>
      </c>
      <c r="P329">
        <f t="shared" si="204"/>
        <v>0.60449541253771222</v>
      </c>
      <c r="Q329">
        <f t="shared" si="205"/>
        <v>0.79574049803958302</v>
      </c>
      <c r="R329">
        <f t="shared" si="206"/>
        <v>1</v>
      </c>
      <c r="S329" t="s">
        <v>184</v>
      </c>
      <c r="T329" t="s">
        <v>184</v>
      </c>
      <c r="U329" t="s">
        <v>184</v>
      </c>
      <c r="V329" t="s">
        <v>184</v>
      </c>
      <c r="W329" t="s">
        <v>184</v>
      </c>
      <c r="X329" t="s">
        <v>184</v>
      </c>
      <c r="Y329" t="s">
        <v>184</v>
      </c>
      <c r="Z329" t="s">
        <v>184</v>
      </c>
      <c r="AA329" t="s">
        <v>184</v>
      </c>
      <c r="AB329" t="s">
        <v>184</v>
      </c>
      <c r="AC329" t="s">
        <v>184</v>
      </c>
      <c r="AD329" t="s">
        <v>184</v>
      </c>
    </row>
    <row r="330" spans="1:33" x14ac:dyDescent="0.25">
      <c r="A330" s="8" t="s">
        <v>36</v>
      </c>
      <c r="B330">
        <v>7</v>
      </c>
      <c r="C330">
        <v>233</v>
      </c>
      <c r="D330">
        <v>0.94951930299975995</v>
      </c>
      <c r="E330">
        <v>1.18202349999955</v>
      </c>
      <c r="F330">
        <v>1.72897909300081</v>
      </c>
      <c r="G330">
        <v>1.9920952219999799</v>
      </c>
      <c r="H330">
        <v>2.4579887069994499</v>
      </c>
      <c r="I330">
        <v>2.9440561570008801</v>
      </c>
      <c r="J330">
        <v>3.4603082539997501</v>
      </c>
      <c r="K330">
        <f t="shared" si="199"/>
        <v>2.5107889509999901</v>
      </c>
      <c r="L330">
        <f t="shared" si="200"/>
        <v>0</v>
      </c>
      <c r="M330">
        <f t="shared" si="201"/>
        <v>9.2602047219934175E-2</v>
      </c>
      <c r="N330">
        <f t="shared" si="202"/>
        <v>0.31044416922840484</v>
      </c>
      <c r="O330">
        <f t="shared" si="203"/>
        <v>0.41523837301617311</v>
      </c>
      <c r="P330">
        <f t="shared" si="204"/>
        <v>0.6007949825487725</v>
      </c>
      <c r="Q330">
        <f t="shared" si="205"/>
        <v>0.79438650277903344</v>
      </c>
      <c r="R330">
        <f t="shared" si="206"/>
        <v>1</v>
      </c>
      <c r="S330" t="s">
        <v>184</v>
      </c>
      <c r="T330" t="s">
        <v>184</v>
      </c>
      <c r="U330" t="s">
        <v>184</v>
      </c>
      <c r="V330" t="s">
        <v>184</v>
      </c>
      <c r="W330" t="s">
        <v>184</v>
      </c>
      <c r="X330" t="s">
        <v>184</v>
      </c>
      <c r="Y330" t="s">
        <v>184</v>
      </c>
      <c r="Z330" t="s">
        <v>184</v>
      </c>
      <c r="AA330" t="s">
        <v>184</v>
      </c>
      <c r="AB330" t="s">
        <v>184</v>
      </c>
      <c r="AC330" t="s">
        <v>184</v>
      </c>
      <c r="AD330" t="s">
        <v>184</v>
      </c>
    </row>
    <row r="331" spans="1:33" s="17" customFormat="1" x14ac:dyDescent="0.25">
      <c r="A331" s="16">
        <v>20</v>
      </c>
      <c r="D331" s="17">
        <f>AVERAGE(D316:D330)</f>
        <v>1.2803723482662452</v>
      </c>
      <c r="E331" s="17">
        <f t="shared" ref="E331:R331" si="207">AVERAGE(E316:E330)</f>
        <v>1.502410091866595</v>
      </c>
      <c r="F331" s="17">
        <f t="shared" si="207"/>
        <v>2.0055750540664996</v>
      </c>
      <c r="G331" s="17">
        <f t="shared" si="207"/>
        <v>2.2585482473332328</v>
      </c>
      <c r="H331" s="17">
        <f t="shared" si="207"/>
        <v>2.7138430232000199</v>
      </c>
      <c r="I331" s="17">
        <f t="shared" si="207"/>
        <v>3.1814741335332588</v>
      </c>
      <c r="J331" s="17">
        <f t="shared" si="207"/>
        <v>3.6951442081330814</v>
      </c>
      <c r="K331" s="25">
        <f>AVERAGE(K316:K330)</f>
        <v>2.414771859866836</v>
      </c>
      <c r="L331" s="17">
        <f t="shared" si="207"/>
        <v>0</v>
      </c>
      <c r="M331" s="17">
        <f t="shared" si="207"/>
        <v>9.1988430741808097E-2</v>
      </c>
      <c r="N331" s="17">
        <f t="shared" si="207"/>
        <v>0.30040483079932284</v>
      </c>
      <c r="O331" s="17">
        <f t="shared" si="207"/>
        <v>0.40511043424829918</v>
      </c>
      <c r="P331" s="17">
        <f t="shared" si="207"/>
        <v>0.59372731282090385</v>
      </c>
      <c r="Q331" s="17">
        <f t="shared" si="207"/>
        <v>0.78750837471723256</v>
      </c>
      <c r="R331" s="17">
        <f t="shared" si="207"/>
        <v>1</v>
      </c>
    </row>
    <row r="332" spans="1:33" x14ac:dyDescent="0.25">
      <c r="A332" s="8" t="s">
        <v>37</v>
      </c>
      <c r="B332">
        <v>9</v>
      </c>
      <c r="C332">
        <v>249</v>
      </c>
      <c r="D332">
        <v>19.187028840000401</v>
      </c>
      <c r="E332">
        <v>19.393987485000199</v>
      </c>
      <c r="F332">
        <v>19.637051730000099</v>
      </c>
      <c r="G332">
        <v>19.839676482000801</v>
      </c>
      <c r="H332">
        <v>20.102853653999698</v>
      </c>
      <c r="I332">
        <v>20.730840834999899</v>
      </c>
      <c r="J332">
        <v>21.2372653729999</v>
      </c>
      <c r="K332">
        <v>21.4699221699993</v>
      </c>
      <c r="L332">
        <v>21.773966119000701</v>
      </c>
      <c r="M332">
        <f>L332-D332</f>
        <v>2.5869372790002991</v>
      </c>
      <c r="N332">
        <f>(D332-D332)/(L332-D332)</f>
        <v>0</v>
      </c>
      <c r="O332">
        <f>(E332-D332)/(L332-D332)</f>
        <v>8.0001415836326445E-2</v>
      </c>
      <c r="P332">
        <f>(F332-D332)/(L332-D332)</f>
        <v>0.17395972204382371</v>
      </c>
      <c r="Q332">
        <f>(G332-D332)/(L332-D332)</f>
        <v>0.25228583904925977</v>
      </c>
      <c r="R332">
        <f>(H332-D332)/(L332-D332)</f>
        <v>0.35401894797898237</v>
      </c>
      <c r="S332">
        <f>(I332-D332)/(L332-D332)</f>
        <v>0.59677210094405198</v>
      </c>
      <c r="T332">
        <f>(J332-D332)/(L332-D332)</f>
        <v>0.79253430287718296</v>
      </c>
      <c r="U332">
        <f>(K332-D332)/(L332-D332)</f>
        <v>0.88246953203330247</v>
      </c>
      <c r="V332">
        <f>(L332-D332)/(L332-D332)</f>
        <v>1</v>
      </c>
      <c r="W332" t="s">
        <v>184</v>
      </c>
      <c r="X332" t="s">
        <v>184</v>
      </c>
      <c r="Y332">
        <f>D332-D332</f>
        <v>0</v>
      </c>
      <c r="Z332">
        <f>E332-D332</f>
        <v>0.20695864499979777</v>
      </c>
      <c r="AA332">
        <f>F332-D332</f>
        <v>0.45002288999969764</v>
      </c>
      <c r="AB332">
        <f>G332-D332</f>
        <v>0.65264764200039949</v>
      </c>
      <c r="AC332">
        <f>H332-D332</f>
        <v>0.91582481399929705</v>
      </c>
      <c r="AD332">
        <f>I332-D332</f>
        <v>1.5438119949994977</v>
      </c>
      <c r="AE332" s="3">
        <f>J332-D332</f>
        <v>2.0502365329994987</v>
      </c>
      <c r="AF332" s="3">
        <f>K332-D332</f>
        <v>2.2828933299988989</v>
      </c>
      <c r="AG332" s="3">
        <f>L332-D332</f>
        <v>2.5869372790002991</v>
      </c>
    </row>
    <row r="333" spans="1:33" x14ac:dyDescent="0.25">
      <c r="A333" s="8" t="s">
        <v>37</v>
      </c>
      <c r="B333">
        <v>9</v>
      </c>
      <c r="C333">
        <v>250</v>
      </c>
      <c r="D333">
        <v>5.0114451399986102</v>
      </c>
      <c r="E333">
        <v>5.2339691739998599</v>
      </c>
      <c r="F333">
        <v>5.4872577429996401</v>
      </c>
      <c r="G333">
        <v>5.70987333999983</v>
      </c>
      <c r="H333">
        <v>5.9731420709995202</v>
      </c>
      <c r="I333">
        <v>6.6011292519997298</v>
      </c>
      <c r="J333">
        <v>7.0869525389989496</v>
      </c>
      <c r="K333">
        <v>7.2997710969993896</v>
      </c>
      <c r="L333">
        <v>7.5628567049989197</v>
      </c>
      <c r="M333">
        <f t="shared" ref="M333:M346" si="208">L333-D333</f>
        <v>2.5514115650003095</v>
      </c>
      <c r="N333">
        <f t="shared" ref="N333:N346" si="209">(D333-D333)/(L333-D333)</f>
        <v>0</v>
      </c>
      <c r="O333">
        <f t="shared" ref="O333:O346" si="210">(E333-D333)/(L333-D333)</f>
        <v>8.721604818829877E-2</v>
      </c>
      <c r="P333">
        <f t="shared" ref="P333:P346" si="211">(F333-D333)/(L333-D333)</f>
        <v>0.18648994522409487</v>
      </c>
      <c r="Q333">
        <f t="shared" ref="Q333:Q346" si="212">(G333-D333)/(L333-D333)</f>
        <v>0.27374188060526999</v>
      </c>
      <c r="R333">
        <f t="shared" ref="R333:R346" si="213">(H333-D333)/(L333-D333)</f>
        <v>0.3769274013621528</v>
      </c>
      <c r="S333">
        <f t="shared" ref="S333:S346" si="214">(I333-D333)/(L333-D333)</f>
        <v>0.62306063584881755</v>
      </c>
      <c r="T333">
        <f t="shared" ref="T333:T346" si="215">(J333-D333)/(L333-D333)</f>
        <v>0.81347416758302871</v>
      </c>
      <c r="U333">
        <f t="shared" ref="U333:U346" si="216">(K333-D333)/(L333-D333)</f>
        <v>0.89688625245394382</v>
      </c>
      <c r="V333">
        <f t="shared" ref="V333:V346" si="217">(L333-D333)/(L333-D333)</f>
        <v>1</v>
      </c>
      <c r="W333" t="s">
        <v>184</v>
      </c>
      <c r="X333" t="s">
        <v>184</v>
      </c>
      <c r="Y333">
        <f t="shared" ref="Y333:Y346" si="218">D333-D333</f>
        <v>0</v>
      </c>
      <c r="Z333">
        <f t="shared" ref="Z333:Z346" si="219">E333-D333</f>
        <v>0.22252403400124976</v>
      </c>
      <c r="AA333">
        <f t="shared" ref="AA333:AA346" si="220">F333-D333</f>
        <v>0.4758126030010299</v>
      </c>
      <c r="AB333">
        <f t="shared" ref="AB333:AB346" si="221">G333-D333</f>
        <v>0.69842820000121986</v>
      </c>
      <c r="AC333">
        <f t="shared" ref="AC333:AC346" si="222">H333-D333</f>
        <v>0.96169693100091003</v>
      </c>
      <c r="AD333">
        <f t="shared" ref="AD333:AD346" si="223">I333-D333</f>
        <v>1.5896841120011196</v>
      </c>
      <c r="AE333" s="3">
        <f t="shared" ref="AE333:AE346" si="224">J333-D333</f>
        <v>2.0755073990003394</v>
      </c>
      <c r="AF333" s="3">
        <f t="shared" ref="AF333:AF346" si="225">K333-D333</f>
        <v>2.2883259570007795</v>
      </c>
      <c r="AG333" s="3">
        <f t="shared" ref="AG333:AG346" si="226">L333-D333</f>
        <v>2.5514115650003095</v>
      </c>
    </row>
    <row r="334" spans="1:33" x14ac:dyDescent="0.25">
      <c r="A334" s="8" t="s">
        <v>37</v>
      </c>
      <c r="B334">
        <v>9</v>
      </c>
      <c r="C334">
        <v>251</v>
      </c>
      <c r="D334">
        <v>2.6398596059989301</v>
      </c>
      <c r="E334">
        <v>2.9233938659999601</v>
      </c>
      <c r="F334">
        <v>3.2172440109989102</v>
      </c>
      <c r="G334">
        <v>3.4809400269987201</v>
      </c>
      <c r="H334">
        <v>3.7640470019996402</v>
      </c>
      <c r="I334">
        <v>4.3009308729997402</v>
      </c>
      <c r="J334">
        <v>4.7661834270002101</v>
      </c>
      <c r="K334">
        <v>4.9789409429995404</v>
      </c>
      <c r="L334">
        <v>5.2419044699999997</v>
      </c>
      <c r="M334">
        <f t="shared" si="208"/>
        <v>2.6020448640010696</v>
      </c>
      <c r="N334">
        <f t="shared" si="209"/>
        <v>0</v>
      </c>
      <c r="O334">
        <f t="shared" si="210"/>
        <v>0.10896593826020727</v>
      </c>
      <c r="P334">
        <f t="shared" si="211"/>
        <v>0.22189640654856241</v>
      </c>
      <c r="Q334">
        <f t="shared" si="212"/>
        <v>0.32323824720934718</v>
      </c>
      <c r="R334">
        <f t="shared" si="213"/>
        <v>0.43203997423475937</v>
      </c>
      <c r="S334">
        <f t="shared" si="214"/>
        <v>0.63837149388986369</v>
      </c>
      <c r="T334">
        <f t="shared" si="215"/>
        <v>0.81717415807032223</v>
      </c>
      <c r="U334">
        <f t="shared" si="216"/>
        <v>0.89893966447753326</v>
      </c>
      <c r="V334">
        <f t="shared" si="217"/>
        <v>1</v>
      </c>
      <c r="W334" t="s">
        <v>184</v>
      </c>
      <c r="X334" t="s">
        <v>184</v>
      </c>
      <c r="Y334">
        <f t="shared" si="218"/>
        <v>0</v>
      </c>
      <c r="Z334">
        <f t="shared" si="219"/>
        <v>0.28353426000102999</v>
      </c>
      <c r="AA334">
        <f t="shared" si="220"/>
        <v>0.57738440499998012</v>
      </c>
      <c r="AB334">
        <f t="shared" si="221"/>
        <v>0.84108042099978997</v>
      </c>
      <c r="AC334">
        <f t="shared" si="222"/>
        <v>1.12418739600071</v>
      </c>
      <c r="AD334">
        <f t="shared" si="223"/>
        <v>1.6610712670008101</v>
      </c>
      <c r="AE334" s="3">
        <f t="shared" si="224"/>
        <v>2.12632382100128</v>
      </c>
      <c r="AF334" s="3">
        <f t="shared" si="225"/>
        <v>2.3390813370006103</v>
      </c>
      <c r="AG334" s="3">
        <f t="shared" si="226"/>
        <v>2.6020448640010696</v>
      </c>
    </row>
    <row r="335" spans="1:33" x14ac:dyDescent="0.25">
      <c r="A335" s="8" t="s">
        <v>37</v>
      </c>
      <c r="B335">
        <v>9</v>
      </c>
      <c r="C335">
        <v>252</v>
      </c>
      <c r="D335">
        <v>1.64767282200045</v>
      </c>
      <c r="E335">
        <v>1.9613001680008799</v>
      </c>
      <c r="F335">
        <v>2.2056462680011402</v>
      </c>
      <c r="G335">
        <v>2.4068976040016401</v>
      </c>
      <c r="H335">
        <v>2.6801770180008999</v>
      </c>
      <c r="I335">
        <v>3.3588280170006302</v>
      </c>
      <c r="J335">
        <v>3.85457042600137</v>
      </c>
      <c r="K335">
        <v>4.0671448190005304</v>
      </c>
      <c r="L335">
        <v>4.3202807860016001</v>
      </c>
      <c r="M335">
        <f t="shared" si="208"/>
        <v>2.6726079640011502</v>
      </c>
      <c r="N335">
        <f t="shared" si="209"/>
        <v>0</v>
      </c>
      <c r="O335">
        <f t="shared" si="210"/>
        <v>0.11734880320078811</v>
      </c>
      <c r="P335">
        <f t="shared" si="211"/>
        <v>0.20877489460345336</v>
      </c>
      <c r="Q335">
        <f t="shared" si="212"/>
        <v>0.28407637492202858</v>
      </c>
      <c r="R335">
        <f t="shared" si="213"/>
        <v>0.3863283391757511</v>
      </c>
      <c r="S335">
        <f t="shared" si="214"/>
        <v>0.64025671480766555</v>
      </c>
      <c r="T335">
        <f t="shared" si="215"/>
        <v>0.82574684866873738</v>
      </c>
      <c r="U335">
        <f t="shared" si="216"/>
        <v>0.9052850360357001</v>
      </c>
      <c r="V335">
        <f t="shared" si="217"/>
        <v>1</v>
      </c>
      <c r="W335" t="s">
        <v>184</v>
      </c>
      <c r="X335" t="s">
        <v>184</v>
      </c>
      <c r="Y335">
        <f t="shared" si="218"/>
        <v>0</v>
      </c>
      <c r="Z335">
        <f t="shared" si="219"/>
        <v>0.31362734600042996</v>
      </c>
      <c r="AA335">
        <f t="shared" si="220"/>
        <v>0.55797344600069021</v>
      </c>
      <c r="AB335">
        <f t="shared" si="221"/>
        <v>0.75922478200119015</v>
      </c>
      <c r="AC335">
        <f t="shared" si="222"/>
        <v>1.03250419600045</v>
      </c>
      <c r="AD335">
        <f t="shared" si="223"/>
        <v>1.7111551950001802</v>
      </c>
      <c r="AE335" s="3">
        <f t="shared" si="224"/>
        <v>2.2068976040009201</v>
      </c>
      <c r="AF335" s="3">
        <f t="shared" si="225"/>
        <v>2.4194719970000804</v>
      </c>
      <c r="AG335" s="3">
        <f t="shared" si="226"/>
        <v>2.6726079640011502</v>
      </c>
    </row>
    <row r="336" spans="1:33" x14ac:dyDescent="0.25">
      <c r="A336" s="8" t="s">
        <v>37</v>
      </c>
      <c r="B336">
        <v>9</v>
      </c>
      <c r="C336">
        <v>253</v>
      </c>
      <c r="D336">
        <v>1.9752479779999701</v>
      </c>
      <c r="E336">
        <v>2.2165725609993299</v>
      </c>
      <c r="F336">
        <v>2.43931024099947</v>
      </c>
      <c r="G336">
        <v>2.6416908279989002</v>
      </c>
      <c r="H336">
        <v>2.8959865699998701</v>
      </c>
      <c r="I336">
        <v>3.4043338920000599</v>
      </c>
      <c r="J336">
        <v>3.9074622299995099</v>
      </c>
      <c r="K336">
        <v>4.1400274679999702</v>
      </c>
      <c r="L336">
        <v>4.4339996939997901</v>
      </c>
      <c r="M336">
        <f t="shared" si="208"/>
        <v>2.4587517159998198</v>
      </c>
      <c r="N336">
        <f t="shared" si="209"/>
        <v>0</v>
      </c>
      <c r="O336">
        <f t="shared" si="210"/>
        <v>9.8149228093666316E-2</v>
      </c>
      <c r="P336">
        <f t="shared" si="211"/>
        <v>0.18873896863181039</v>
      </c>
      <c r="Q336">
        <f t="shared" si="212"/>
        <v>0.27104926685447361</v>
      </c>
      <c r="R336">
        <f t="shared" si="213"/>
        <v>0.37447400077380061</v>
      </c>
      <c r="S336">
        <f t="shared" si="214"/>
        <v>0.58122416537652333</v>
      </c>
      <c r="T336">
        <f t="shared" si="215"/>
        <v>0.78585171468353388</v>
      </c>
      <c r="U336">
        <f t="shared" si="216"/>
        <v>0.88043842569103004</v>
      </c>
      <c r="V336">
        <f t="shared" si="217"/>
        <v>1</v>
      </c>
      <c r="W336" t="s">
        <v>184</v>
      </c>
      <c r="X336" t="s">
        <v>184</v>
      </c>
      <c r="Y336">
        <f t="shared" si="218"/>
        <v>0</v>
      </c>
      <c r="Z336">
        <f t="shared" si="219"/>
        <v>0.24132458299935977</v>
      </c>
      <c r="AA336">
        <f t="shared" si="220"/>
        <v>0.46406226299949993</v>
      </c>
      <c r="AB336">
        <f t="shared" si="221"/>
        <v>0.66644284999893011</v>
      </c>
      <c r="AC336">
        <f t="shared" si="222"/>
        <v>0.92073859199990005</v>
      </c>
      <c r="AD336">
        <f t="shared" si="223"/>
        <v>1.4290859140000898</v>
      </c>
      <c r="AE336" s="3">
        <f t="shared" si="224"/>
        <v>1.9322142519995398</v>
      </c>
      <c r="AF336" s="3">
        <f t="shared" si="225"/>
        <v>2.1647794899999999</v>
      </c>
      <c r="AG336" s="3">
        <f t="shared" si="226"/>
        <v>2.4587517159998198</v>
      </c>
    </row>
    <row r="337" spans="1:33" x14ac:dyDescent="0.25">
      <c r="A337" s="8" t="s">
        <v>37</v>
      </c>
      <c r="B337">
        <v>9</v>
      </c>
      <c r="C337">
        <v>254</v>
      </c>
      <c r="D337">
        <v>6.6876239880002597</v>
      </c>
      <c r="E337">
        <v>6.8778879900000902</v>
      </c>
      <c r="F337">
        <v>7.13090187600028</v>
      </c>
      <c r="G337">
        <v>7.3738745609989502</v>
      </c>
      <c r="H337">
        <v>7.6471844949992303</v>
      </c>
      <c r="I337">
        <v>8.2747138710001291</v>
      </c>
      <c r="J337">
        <v>8.7303525099996406</v>
      </c>
      <c r="K337">
        <v>8.9532733089999894</v>
      </c>
      <c r="L337">
        <v>9.2061956359993893</v>
      </c>
      <c r="M337">
        <f t="shared" si="208"/>
        <v>2.5185716479991296</v>
      </c>
      <c r="N337">
        <f t="shared" si="209"/>
        <v>0</v>
      </c>
      <c r="O337">
        <f t="shared" si="210"/>
        <v>7.5544407144813641E-2</v>
      </c>
      <c r="P337">
        <f t="shared" si="211"/>
        <v>0.17600368381506276</v>
      </c>
      <c r="Q337">
        <f t="shared" si="212"/>
        <v>0.27247609713381787</v>
      </c>
      <c r="R337">
        <f t="shared" si="213"/>
        <v>0.38099392874579924</v>
      </c>
      <c r="S337">
        <f t="shared" si="214"/>
        <v>0.63015474833155027</v>
      </c>
      <c r="T337">
        <f t="shared" si="215"/>
        <v>0.81106627386289343</v>
      </c>
      <c r="U337">
        <f t="shared" si="216"/>
        <v>0.89957707687199084</v>
      </c>
      <c r="V337">
        <f t="shared" si="217"/>
        <v>1</v>
      </c>
      <c r="W337" t="s">
        <v>184</v>
      </c>
      <c r="X337" t="s">
        <v>184</v>
      </c>
      <c r="Y337">
        <f t="shared" si="218"/>
        <v>0</v>
      </c>
      <c r="Z337">
        <f t="shared" si="219"/>
        <v>0.19026400199983051</v>
      </c>
      <c r="AA337">
        <f t="shared" si="220"/>
        <v>0.44327788800002033</v>
      </c>
      <c r="AB337">
        <f t="shared" si="221"/>
        <v>0.68625057299869052</v>
      </c>
      <c r="AC337">
        <f t="shared" si="222"/>
        <v>0.95956050699897055</v>
      </c>
      <c r="AD337">
        <f t="shared" si="223"/>
        <v>1.5870898829998694</v>
      </c>
      <c r="AE337" s="3">
        <f t="shared" si="224"/>
        <v>2.0427285219993809</v>
      </c>
      <c r="AF337" s="3">
        <f t="shared" si="225"/>
        <v>2.2656493209997297</v>
      </c>
      <c r="AG337" s="3">
        <f t="shared" si="226"/>
        <v>2.5185716479991296</v>
      </c>
    </row>
    <row r="338" spans="1:33" x14ac:dyDescent="0.25">
      <c r="A338" s="8" t="s">
        <v>37</v>
      </c>
      <c r="B338">
        <v>9</v>
      </c>
      <c r="C338">
        <v>255</v>
      </c>
      <c r="D338">
        <v>3.2320769110010499</v>
      </c>
      <c r="E338">
        <v>3.4498397669994998</v>
      </c>
      <c r="F338">
        <v>3.68271020900101</v>
      </c>
      <c r="G338">
        <v>3.8970242630002701</v>
      </c>
      <c r="H338">
        <v>4.2089119480006003</v>
      </c>
      <c r="I338">
        <v>4.8572256980005397</v>
      </c>
      <c r="J338">
        <v>5.3634060740005198</v>
      </c>
      <c r="K338">
        <v>5.6161147559996598</v>
      </c>
      <c r="L338">
        <v>5.87959713100099</v>
      </c>
      <c r="M338">
        <f t="shared" si="208"/>
        <v>2.6475202199999401</v>
      </c>
      <c r="N338">
        <f t="shared" si="209"/>
        <v>0</v>
      </c>
      <c r="O338">
        <f t="shared" si="210"/>
        <v>8.2251630923693128E-2</v>
      </c>
      <c r="P338">
        <f t="shared" si="211"/>
        <v>0.17020957747396176</v>
      </c>
      <c r="Q338">
        <f t="shared" si="212"/>
        <v>0.25115855470189202</v>
      </c>
      <c r="R338">
        <f t="shared" si="213"/>
        <v>0.36896225744390065</v>
      </c>
      <c r="S338">
        <f t="shared" si="214"/>
        <v>0.61383810205594069</v>
      </c>
      <c r="T338">
        <f t="shared" si="215"/>
        <v>0.80502847415439882</v>
      </c>
      <c r="U338">
        <f t="shared" si="216"/>
        <v>0.90047956083170677</v>
      </c>
      <c r="V338">
        <f t="shared" si="217"/>
        <v>1</v>
      </c>
      <c r="W338" t="s">
        <v>184</v>
      </c>
      <c r="X338" t="s">
        <v>184</v>
      </c>
      <c r="Y338">
        <f t="shared" si="218"/>
        <v>0</v>
      </c>
      <c r="Z338">
        <f t="shared" si="219"/>
        <v>0.21776285599844991</v>
      </c>
      <c r="AA338">
        <f t="shared" si="220"/>
        <v>0.4506332979999601</v>
      </c>
      <c r="AB338">
        <f t="shared" si="221"/>
        <v>0.66494735199922017</v>
      </c>
      <c r="AC338">
        <f t="shared" si="222"/>
        <v>0.97683503699955043</v>
      </c>
      <c r="AD338">
        <f t="shared" si="223"/>
        <v>1.6251487869994898</v>
      </c>
      <c r="AE338" s="3">
        <f t="shared" si="224"/>
        <v>2.13132916299947</v>
      </c>
      <c r="AF338" s="3">
        <f t="shared" si="225"/>
        <v>2.3840378449986099</v>
      </c>
      <c r="AG338" s="3">
        <f t="shared" si="226"/>
        <v>2.6475202199999401</v>
      </c>
    </row>
    <row r="339" spans="1:33" x14ac:dyDescent="0.25">
      <c r="A339" s="8" t="s">
        <v>37</v>
      </c>
      <c r="B339">
        <v>9</v>
      </c>
      <c r="C339">
        <v>256</v>
      </c>
      <c r="D339">
        <v>0.78861590099950196</v>
      </c>
      <c r="E339">
        <v>1.13267205800002</v>
      </c>
      <c r="F339">
        <v>1.37582786500024</v>
      </c>
      <c r="G339">
        <v>1.6388219139989799</v>
      </c>
      <c r="H339">
        <v>1.9327636199995999</v>
      </c>
      <c r="I339">
        <v>2.5905997249992598</v>
      </c>
      <c r="J339">
        <v>3.0661681679994199</v>
      </c>
      <c r="K339">
        <v>3.3292537769993902</v>
      </c>
      <c r="L339">
        <v>3.59261406999939</v>
      </c>
      <c r="M339">
        <f t="shared" si="208"/>
        <v>2.8039981689998879</v>
      </c>
      <c r="N339">
        <f t="shared" si="209"/>
        <v>0</v>
      </c>
      <c r="O339">
        <f t="shared" si="210"/>
        <v>0.12270199060908582</v>
      </c>
      <c r="P339">
        <f t="shared" si="211"/>
        <v>0.20941952476744344</v>
      </c>
      <c r="Q339">
        <f t="shared" si="212"/>
        <v>0.3032120428604716</v>
      </c>
      <c r="R339">
        <f t="shared" si="213"/>
        <v>0.40804153570763035</v>
      </c>
      <c r="S339">
        <f t="shared" si="214"/>
        <v>0.64264800309854619</v>
      </c>
      <c r="T339">
        <f t="shared" si="215"/>
        <v>0.81225169551813969</v>
      </c>
      <c r="U339">
        <f t="shared" si="216"/>
        <v>0.90607686698528278</v>
      </c>
      <c r="V339">
        <f t="shared" si="217"/>
        <v>1</v>
      </c>
      <c r="W339" t="s">
        <v>184</v>
      </c>
      <c r="X339" t="s">
        <v>184</v>
      </c>
      <c r="Y339">
        <f t="shared" si="218"/>
        <v>0</v>
      </c>
      <c r="Z339">
        <f t="shared" si="219"/>
        <v>0.34405615700051806</v>
      </c>
      <c r="AA339">
        <f t="shared" si="220"/>
        <v>0.58721196400073805</v>
      </c>
      <c r="AB339">
        <f t="shared" si="221"/>
        <v>0.85020601299947796</v>
      </c>
      <c r="AC339">
        <f t="shared" si="222"/>
        <v>1.1441477190000979</v>
      </c>
      <c r="AD339">
        <f t="shared" si="223"/>
        <v>1.8019838239997579</v>
      </c>
      <c r="AE339" s="3">
        <f t="shared" si="224"/>
        <v>2.2775522669999182</v>
      </c>
      <c r="AF339" s="3">
        <f t="shared" si="225"/>
        <v>2.540637875999888</v>
      </c>
      <c r="AG339" s="3">
        <f t="shared" si="226"/>
        <v>2.8039981689998879</v>
      </c>
    </row>
    <row r="340" spans="1:33" x14ac:dyDescent="0.25">
      <c r="A340" s="8" t="s">
        <v>37</v>
      </c>
      <c r="B340">
        <v>9</v>
      </c>
      <c r="C340">
        <v>257</v>
      </c>
      <c r="D340">
        <v>3.4389745150001501</v>
      </c>
      <c r="E340">
        <v>3.6410498999994099</v>
      </c>
      <c r="F340">
        <v>3.8743171059995798</v>
      </c>
      <c r="G340">
        <v>4.1073096290001496</v>
      </c>
      <c r="H340">
        <v>4.4126659539997402</v>
      </c>
      <c r="I340">
        <v>5.0988554859995903</v>
      </c>
      <c r="J340">
        <v>5.5647184489989696</v>
      </c>
      <c r="K340">
        <v>5.8279871809991102</v>
      </c>
      <c r="L340">
        <v>6.0911643519993897</v>
      </c>
      <c r="M340">
        <f t="shared" si="208"/>
        <v>2.6521898369992396</v>
      </c>
      <c r="N340">
        <f t="shared" si="209"/>
        <v>0</v>
      </c>
      <c r="O340">
        <f t="shared" si="210"/>
        <v>7.619190081351547E-2</v>
      </c>
      <c r="P340">
        <f t="shared" si="211"/>
        <v>0.16414458155528877</v>
      </c>
      <c r="Q340">
        <f t="shared" si="212"/>
        <v>0.25199369391904924</v>
      </c>
      <c r="R340">
        <f t="shared" si="213"/>
        <v>0.36712735469239688</v>
      </c>
      <c r="S340">
        <f t="shared" si="214"/>
        <v>0.62585300186410298</v>
      </c>
      <c r="T340">
        <f t="shared" si="215"/>
        <v>0.80150519557225386</v>
      </c>
      <c r="U340">
        <f t="shared" si="216"/>
        <v>0.90076985918246133</v>
      </c>
      <c r="V340">
        <f t="shared" si="217"/>
        <v>1</v>
      </c>
      <c r="W340" t="s">
        <v>184</v>
      </c>
      <c r="X340" t="s">
        <v>184</v>
      </c>
      <c r="Y340">
        <f t="shared" si="218"/>
        <v>0</v>
      </c>
      <c r="Z340">
        <f t="shared" si="219"/>
        <v>0.20207538499925981</v>
      </c>
      <c r="AA340">
        <f t="shared" si="220"/>
        <v>0.43534259099942973</v>
      </c>
      <c r="AB340">
        <f t="shared" si="221"/>
        <v>0.66833511399999956</v>
      </c>
      <c r="AC340">
        <f t="shared" si="222"/>
        <v>0.9736914389995901</v>
      </c>
      <c r="AD340">
        <f t="shared" si="223"/>
        <v>1.6598809709994402</v>
      </c>
      <c r="AE340" s="3">
        <f t="shared" si="224"/>
        <v>2.1257439339988196</v>
      </c>
      <c r="AF340" s="3">
        <f t="shared" si="225"/>
        <v>2.3890126659989601</v>
      </c>
      <c r="AG340" s="3">
        <f t="shared" si="226"/>
        <v>2.6521898369992396</v>
      </c>
    </row>
    <row r="341" spans="1:33" x14ac:dyDescent="0.25">
      <c r="A341" s="8" t="s">
        <v>37</v>
      </c>
      <c r="B341">
        <v>9</v>
      </c>
      <c r="C341">
        <v>258</v>
      </c>
      <c r="D341">
        <v>0.96084236299975601</v>
      </c>
      <c r="E341">
        <v>1.19349916100145</v>
      </c>
      <c r="F341">
        <v>1.4263085620004801</v>
      </c>
      <c r="G341">
        <v>1.6794445300001799</v>
      </c>
      <c r="H341">
        <v>1.9730505120005499</v>
      </c>
      <c r="I341">
        <v>2.6110178560011201</v>
      </c>
      <c r="J341">
        <v>3.1575156430007998</v>
      </c>
      <c r="K341">
        <v>3.44040897400009</v>
      </c>
      <c r="L341">
        <v>3.7447276050006599</v>
      </c>
      <c r="M341">
        <f t="shared" si="208"/>
        <v>2.7838852420009039</v>
      </c>
      <c r="N341">
        <f t="shared" si="209"/>
        <v>0</v>
      </c>
      <c r="O341">
        <f t="shared" si="210"/>
        <v>8.3572697067955684E-2</v>
      </c>
      <c r="P341">
        <f t="shared" si="211"/>
        <v>0.16720021069049976</v>
      </c>
      <c r="Q341">
        <f t="shared" si="212"/>
        <v>0.25812923469644605</v>
      </c>
      <c r="R341">
        <f t="shared" si="213"/>
        <v>0.36359550089545872</v>
      </c>
      <c r="S341">
        <f t="shared" si="214"/>
        <v>0.59275988395818668</v>
      </c>
      <c r="T341">
        <f t="shared" si="215"/>
        <v>0.78906746832071128</v>
      </c>
      <c r="U341">
        <f t="shared" si="216"/>
        <v>0.89068564091318569</v>
      </c>
      <c r="V341">
        <f t="shared" si="217"/>
        <v>1</v>
      </c>
      <c r="W341" t="s">
        <v>184</v>
      </c>
      <c r="X341" t="s">
        <v>184</v>
      </c>
      <c r="Y341">
        <f t="shared" si="218"/>
        <v>0</v>
      </c>
      <c r="Z341">
        <f t="shared" si="219"/>
        <v>0.23265679800169403</v>
      </c>
      <c r="AA341">
        <f t="shared" si="220"/>
        <v>0.46546619900072406</v>
      </c>
      <c r="AB341">
        <f t="shared" si="221"/>
        <v>0.7186021670004239</v>
      </c>
      <c r="AC341">
        <f t="shared" si="222"/>
        <v>1.0122081490007939</v>
      </c>
      <c r="AD341">
        <f t="shared" si="223"/>
        <v>1.6501754930013641</v>
      </c>
      <c r="AE341" s="3">
        <f t="shared" si="224"/>
        <v>2.1966732800010438</v>
      </c>
      <c r="AF341" s="3">
        <f t="shared" si="225"/>
        <v>2.479566611000334</v>
      </c>
      <c r="AG341" s="3">
        <f t="shared" si="226"/>
        <v>2.7838852420009039</v>
      </c>
    </row>
    <row r="342" spans="1:33" x14ac:dyDescent="0.25">
      <c r="A342" s="8" t="s">
        <v>37</v>
      </c>
      <c r="B342">
        <v>9</v>
      </c>
      <c r="C342">
        <v>259</v>
      </c>
      <c r="D342">
        <v>3.5889821469991099</v>
      </c>
      <c r="E342">
        <v>3.79496413800006</v>
      </c>
      <c r="F342">
        <v>4.0377537009990103</v>
      </c>
      <c r="G342">
        <v>4.3515336479995304</v>
      </c>
      <c r="H342">
        <v>4.8578666270004698</v>
      </c>
      <c r="I342">
        <v>5.5969784829994698</v>
      </c>
      <c r="J342">
        <v>6.1537921569997698</v>
      </c>
      <c r="K342">
        <v>6.3868762399997596</v>
      </c>
      <c r="L342">
        <v>6.6899740579992697</v>
      </c>
      <c r="M342">
        <f t="shared" si="208"/>
        <v>3.1009919110001598</v>
      </c>
      <c r="N342">
        <f t="shared" si="209"/>
        <v>0</v>
      </c>
      <c r="O342">
        <f t="shared" si="210"/>
        <v>6.6424549599845617E-2</v>
      </c>
      <c r="P342">
        <f t="shared" si="211"/>
        <v>0.14471871158643512</v>
      </c>
      <c r="Q342">
        <f t="shared" si="212"/>
        <v>0.24590567240611585</v>
      </c>
      <c r="R342">
        <f t="shared" si="213"/>
        <v>0.40918664621479384</v>
      </c>
      <c r="S342">
        <f t="shared" si="214"/>
        <v>0.64753356139930174</v>
      </c>
      <c r="T342">
        <f t="shared" si="215"/>
        <v>0.82709342159278132</v>
      </c>
      <c r="U342">
        <f t="shared" si="216"/>
        <v>0.90225778502538811</v>
      </c>
      <c r="V342">
        <f t="shared" si="217"/>
        <v>1</v>
      </c>
      <c r="W342" t="s">
        <v>184</v>
      </c>
      <c r="X342" t="s">
        <v>184</v>
      </c>
      <c r="Y342">
        <f t="shared" si="218"/>
        <v>0</v>
      </c>
      <c r="Z342">
        <f t="shared" si="219"/>
        <v>0.20598199100095016</v>
      </c>
      <c r="AA342">
        <f t="shared" si="220"/>
        <v>0.44877155399990043</v>
      </c>
      <c r="AB342">
        <f t="shared" si="221"/>
        <v>0.76255150100042046</v>
      </c>
      <c r="AC342">
        <f t="shared" si="222"/>
        <v>1.2688844800013599</v>
      </c>
      <c r="AD342">
        <f t="shared" si="223"/>
        <v>2.0079963360003599</v>
      </c>
      <c r="AE342" s="3">
        <f t="shared" si="224"/>
        <v>2.5648100100006599</v>
      </c>
      <c r="AF342" s="3">
        <f t="shared" si="225"/>
        <v>2.7978940930006497</v>
      </c>
      <c r="AG342" s="3">
        <f t="shared" si="226"/>
        <v>3.1009919110001598</v>
      </c>
    </row>
    <row r="343" spans="1:33" x14ac:dyDescent="0.25">
      <c r="A343" s="8" t="s">
        <v>37</v>
      </c>
      <c r="B343">
        <v>9</v>
      </c>
      <c r="C343">
        <v>260</v>
      </c>
      <c r="D343">
        <v>1.7078589929988</v>
      </c>
      <c r="E343">
        <v>1.9711582459985899</v>
      </c>
      <c r="F343">
        <v>2.234793222</v>
      </c>
      <c r="G343">
        <v>2.4976957099988701</v>
      </c>
      <c r="H343">
        <v>2.8216389419994798</v>
      </c>
      <c r="I343">
        <v>3.4410193779985998</v>
      </c>
      <c r="J343">
        <v>3.9046238339997199</v>
      </c>
      <c r="K343">
        <v>4.1472913159996097</v>
      </c>
      <c r="L343">
        <v>4.4310697359996896</v>
      </c>
      <c r="M343">
        <f t="shared" si="208"/>
        <v>2.7232107430008896</v>
      </c>
      <c r="N343">
        <f t="shared" si="209"/>
        <v>0</v>
      </c>
      <c r="O343">
        <f t="shared" si="210"/>
        <v>9.6687064589662544E-2</v>
      </c>
      <c r="P343">
        <f t="shared" si="211"/>
        <v>0.19349741122882602</v>
      </c>
      <c r="Q343">
        <f t="shared" si="212"/>
        <v>0.29003877831713304</v>
      </c>
      <c r="R343">
        <f t="shared" si="213"/>
        <v>0.40899513629757889</v>
      </c>
      <c r="S343">
        <f t="shared" si="214"/>
        <v>0.63644005130866721</v>
      </c>
      <c r="T343">
        <f t="shared" si="215"/>
        <v>0.8066819090835976</v>
      </c>
      <c r="U343">
        <f t="shared" si="216"/>
        <v>0.89579270692529467</v>
      </c>
      <c r="V343">
        <f t="shared" si="217"/>
        <v>1</v>
      </c>
      <c r="W343" t="s">
        <v>184</v>
      </c>
      <c r="X343" t="s">
        <v>184</v>
      </c>
      <c r="Y343">
        <f t="shared" si="218"/>
        <v>0</v>
      </c>
      <c r="Z343">
        <f t="shared" si="219"/>
        <v>0.26329925299978996</v>
      </c>
      <c r="AA343">
        <f t="shared" si="220"/>
        <v>0.52693422900120002</v>
      </c>
      <c r="AB343">
        <f t="shared" si="221"/>
        <v>0.78983671700007019</v>
      </c>
      <c r="AC343">
        <f t="shared" si="222"/>
        <v>1.1137799490006799</v>
      </c>
      <c r="AD343">
        <f t="shared" si="223"/>
        <v>1.7331603849997999</v>
      </c>
      <c r="AE343" s="3">
        <f t="shared" si="224"/>
        <v>2.19676484100092</v>
      </c>
      <c r="AF343" s="3">
        <f t="shared" si="225"/>
        <v>2.4394323230008097</v>
      </c>
      <c r="AG343" s="3">
        <f t="shared" si="226"/>
        <v>2.7232107430008896</v>
      </c>
    </row>
    <row r="344" spans="1:33" x14ac:dyDescent="0.25">
      <c r="A344" s="8" t="s">
        <v>37</v>
      </c>
      <c r="B344">
        <v>9</v>
      </c>
      <c r="C344">
        <v>261</v>
      </c>
      <c r="D344">
        <v>3.78473981299976</v>
      </c>
      <c r="E344">
        <v>4.0579276649987097</v>
      </c>
      <c r="F344">
        <v>4.2908591479990701</v>
      </c>
      <c r="G344">
        <v>4.4830154119990704</v>
      </c>
      <c r="H344">
        <v>4.6853960009993898</v>
      </c>
      <c r="I344">
        <v>5.1108805109997704</v>
      </c>
      <c r="J344">
        <v>5.5558370189992203</v>
      </c>
      <c r="K344">
        <v>5.7786357379991298</v>
      </c>
      <c r="L344">
        <v>5.9707614819999399</v>
      </c>
      <c r="M344">
        <f t="shared" si="208"/>
        <v>2.1860216690001799</v>
      </c>
      <c r="N344">
        <f t="shared" si="209"/>
        <v>0</v>
      </c>
      <c r="O344">
        <f t="shared" si="210"/>
        <v>0.12497033120623069</v>
      </c>
      <c r="P344">
        <f t="shared" si="211"/>
        <v>0.23152530561638654</v>
      </c>
      <c r="Q344">
        <f t="shared" si="212"/>
        <v>0.31942757425578516</v>
      </c>
      <c r="R344">
        <f t="shared" si="213"/>
        <v>0.41200698088759691</v>
      </c>
      <c r="S344">
        <f t="shared" si="214"/>
        <v>0.60664572396784466</v>
      </c>
      <c r="T344">
        <f t="shared" si="215"/>
        <v>0.81019197161458445</v>
      </c>
      <c r="U344">
        <f t="shared" si="216"/>
        <v>0.91211169279548698</v>
      </c>
      <c r="V344">
        <f t="shared" si="217"/>
        <v>1</v>
      </c>
      <c r="W344" t="s">
        <v>184</v>
      </c>
      <c r="X344" t="s">
        <v>184</v>
      </c>
      <c r="Y344">
        <f t="shared" si="218"/>
        <v>0</v>
      </c>
      <c r="Z344">
        <f t="shared" si="219"/>
        <v>0.27318785199894968</v>
      </c>
      <c r="AA344">
        <f t="shared" si="220"/>
        <v>0.50611933499931006</v>
      </c>
      <c r="AB344">
        <f t="shared" si="221"/>
        <v>0.69827559899931035</v>
      </c>
      <c r="AC344">
        <f t="shared" si="222"/>
        <v>0.90065618799962976</v>
      </c>
      <c r="AD344">
        <f t="shared" si="223"/>
        <v>1.3261406980000103</v>
      </c>
      <c r="AE344" s="3">
        <f t="shared" si="224"/>
        <v>1.7710972059994603</v>
      </c>
      <c r="AF344" s="3">
        <f t="shared" si="225"/>
        <v>1.9938959249993697</v>
      </c>
      <c r="AG344" s="3">
        <f t="shared" si="226"/>
        <v>2.1860216690001799</v>
      </c>
    </row>
    <row r="345" spans="1:33" x14ac:dyDescent="0.25">
      <c r="A345" s="8" t="s">
        <v>37</v>
      </c>
      <c r="B345">
        <v>9</v>
      </c>
      <c r="C345">
        <v>262</v>
      </c>
      <c r="D345">
        <v>2.7229360590008498</v>
      </c>
      <c r="E345">
        <v>2.9251945680007299</v>
      </c>
      <c r="F345">
        <v>3.0965664580016798</v>
      </c>
      <c r="G345">
        <v>3.2590264010013898</v>
      </c>
      <c r="H345">
        <v>3.4430337240009901</v>
      </c>
      <c r="I345">
        <v>3.8058293920002999</v>
      </c>
      <c r="J345">
        <v>4.2307340150000501</v>
      </c>
      <c r="K345">
        <v>4.43354189000092</v>
      </c>
      <c r="L345">
        <v>4.6457500380001804</v>
      </c>
      <c r="M345">
        <f t="shared" si="208"/>
        <v>1.9228139789993306</v>
      </c>
      <c r="N345">
        <f t="shared" si="209"/>
        <v>0</v>
      </c>
      <c r="O345">
        <f t="shared" si="210"/>
        <v>0.10518880724236221</v>
      </c>
      <c r="P345">
        <f t="shared" si="211"/>
        <v>0.19431437626393505</v>
      </c>
      <c r="Q345">
        <f t="shared" si="212"/>
        <v>0.27880509911808099</v>
      </c>
      <c r="R345">
        <f t="shared" si="213"/>
        <v>0.37450199180208421</v>
      </c>
      <c r="S345">
        <f t="shared" si="214"/>
        <v>0.56318153748965805</v>
      </c>
      <c r="T345">
        <f t="shared" si="215"/>
        <v>0.78416215633292174</v>
      </c>
      <c r="U345">
        <f t="shared" si="216"/>
        <v>0.88963667296110593</v>
      </c>
      <c r="V345">
        <f t="shared" si="217"/>
        <v>1</v>
      </c>
      <c r="W345" t="s">
        <v>184</v>
      </c>
      <c r="X345" t="s">
        <v>184</v>
      </c>
      <c r="Y345">
        <f t="shared" si="218"/>
        <v>0</v>
      </c>
      <c r="Z345">
        <f t="shared" si="219"/>
        <v>0.20225850899988007</v>
      </c>
      <c r="AA345">
        <f t="shared" si="220"/>
        <v>0.37363039900083006</v>
      </c>
      <c r="AB345">
        <f t="shared" si="221"/>
        <v>0.53609034200054007</v>
      </c>
      <c r="AC345">
        <f t="shared" si="222"/>
        <v>0.72009766500014027</v>
      </c>
      <c r="AD345">
        <f t="shared" si="223"/>
        <v>1.0828933329994501</v>
      </c>
      <c r="AE345" s="3">
        <f t="shared" si="224"/>
        <v>1.5077979559992003</v>
      </c>
      <c r="AF345" s="3">
        <f t="shared" si="225"/>
        <v>1.7106058310000702</v>
      </c>
      <c r="AG345" s="3">
        <f t="shared" si="226"/>
        <v>1.9228139789993306</v>
      </c>
    </row>
    <row r="346" spans="1:33" x14ac:dyDescent="0.25">
      <c r="A346" s="8" t="s">
        <v>37</v>
      </c>
      <c r="B346">
        <v>9</v>
      </c>
      <c r="C346">
        <v>263</v>
      </c>
      <c r="D346">
        <v>4.4946131540000298</v>
      </c>
      <c r="E346">
        <v>4.7275141139998498</v>
      </c>
      <c r="F346">
        <v>4.9197008990013202</v>
      </c>
      <c r="G346">
        <v>5.1022127260002801</v>
      </c>
      <c r="H346">
        <v>5.3347474420006602</v>
      </c>
      <c r="I346">
        <v>5.7720128170003502</v>
      </c>
      <c r="J346">
        <v>6.1951472590007999</v>
      </c>
      <c r="K346">
        <v>6.4080878969998496</v>
      </c>
      <c r="L346">
        <v>6.6101632829995598</v>
      </c>
      <c r="M346">
        <f t="shared" si="208"/>
        <v>2.11555012899953</v>
      </c>
      <c r="N346">
        <f t="shared" si="209"/>
        <v>0</v>
      </c>
      <c r="O346">
        <f t="shared" si="210"/>
        <v>0.11009002188473867</v>
      </c>
      <c r="P346">
        <f t="shared" si="211"/>
        <v>0.20093484865911437</v>
      </c>
      <c r="Q346">
        <f t="shared" si="212"/>
        <v>0.28720641674777597</v>
      </c>
      <c r="R346">
        <f t="shared" si="213"/>
        <v>0.39712331865089878</v>
      </c>
      <c r="S346">
        <f t="shared" si="214"/>
        <v>0.60381441474252306</v>
      </c>
      <c r="T346">
        <f t="shared" si="215"/>
        <v>0.8038259560433928</v>
      </c>
      <c r="U346">
        <f t="shared" si="216"/>
        <v>0.90448092757070508</v>
      </c>
      <c r="V346">
        <f t="shared" si="217"/>
        <v>1</v>
      </c>
      <c r="W346" t="s">
        <v>184</v>
      </c>
      <c r="X346" t="s">
        <v>184</v>
      </c>
      <c r="Y346">
        <f t="shared" si="218"/>
        <v>0</v>
      </c>
      <c r="Z346">
        <f t="shared" si="219"/>
        <v>0.23290095999981997</v>
      </c>
      <c r="AA346">
        <f t="shared" si="220"/>
        <v>0.42508774500129043</v>
      </c>
      <c r="AB346">
        <f t="shared" si="221"/>
        <v>0.60759957200025028</v>
      </c>
      <c r="AC346">
        <f t="shared" si="222"/>
        <v>0.84013428800063039</v>
      </c>
      <c r="AD346">
        <f t="shared" si="223"/>
        <v>1.2773996630003204</v>
      </c>
      <c r="AE346" s="3">
        <f t="shared" si="224"/>
        <v>1.7005341050007701</v>
      </c>
      <c r="AF346" s="3">
        <f t="shared" si="225"/>
        <v>1.9134747429998198</v>
      </c>
      <c r="AG346" s="3">
        <f t="shared" si="226"/>
        <v>2.11555012899953</v>
      </c>
    </row>
    <row r="347" spans="1:33" s="17" customFormat="1" x14ac:dyDescent="0.25">
      <c r="A347" s="16">
        <v>21</v>
      </c>
      <c r="D347" s="17">
        <f>AVERAGE(D332:D346)</f>
        <v>4.1245678819998419</v>
      </c>
      <c r="E347" s="17">
        <f t="shared" ref="E347:N347" si="227">AVERAGE(E332:E346)</f>
        <v>4.3667287240665749</v>
      </c>
      <c r="F347" s="17">
        <f t="shared" si="227"/>
        <v>4.6037499359334619</v>
      </c>
      <c r="G347" s="17">
        <f t="shared" si="227"/>
        <v>4.8312691383331714</v>
      </c>
      <c r="H347" s="17">
        <f t="shared" si="227"/>
        <v>5.1155643720000219</v>
      </c>
      <c r="I347" s="17">
        <f t="shared" si="227"/>
        <v>5.7036797390666125</v>
      </c>
      <c r="J347" s="17">
        <f t="shared" si="227"/>
        <v>6.1849819415332581</v>
      </c>
      <c r="K347" s="17">
        <f t="shared" si="227"/>
        <v>6.4184851716664166</v>
      </c>
      <c r="L347" s="17">
        <f t="shared" si="227"/>
        <v>6.6796683443332974</v>
      </c>
      <c r="M347" s="25">
        <f>AVERAGE(M332:M346)</f>
        <v>2.5551004623334563</v>
      </c>
      <c r="N347" s="17">
        <f t="shared" si="227"/>
        <v>0</v>
      </c>
      <c r="O347" s="17">
        <f t="shared" ref="O347" si="228">AVERAGE(O332:O346)</f>
        <v>9.5686988977412693E-2</v>
      </c>
      <c r="P347" s="17">
        <f t="shared" ref="P347" si="229">AVERAGE(P332:P346)</f>
        <v>0.18878854458057986</v>
      </c>
      <c r="Q347" s="17">
        <f t="shared" ref="Q347" si="230">AVERAGE(Q332:Q346)</f>
        <v>0.27751631818646311</v>
      </c>
      <c r="R347" s="17">
        <f t="shared" ref="R347" si="231">AVERAGE(R332:R346)</f>
        <v>0.387621554324239</v>
      </c>
      <c r="S347" s="17">
        <f t="shared" ref="S347" si="232">AVERAGE(S332:S346)</f>
        <v>0.61617027593888285</v>
      </c>
      <c r="T347" s="17">
        <f t="shared" ref="T347" si="233">AVERAGE(T332:T346)</f>
        <v>0.80571038093189873</v>
      </c>
      <c r="U347" s="17">
        <f t="shared" ref="U347" si="234">AVERAGE(U332:U346)</f>
        <v>0.89772584671694111</v>
      </c>
      <c r="V347" s="17">
        <f t="shared" ref="V347" si="235">AVERAGE(V332:V346)</f>
        <v>1</v>
      </c>
    </row>
    <row r="348" spans="1:33" x14ac:dyDescent="0.25">
      <c r="A348" s="8" t="s">
        <v>38</v>
      </c>
      <c r="B348">
        <v>6</v>
      </c>
      <c r="C348">
        <v>279</v>
      </c>
      <c r="D348">
        <v>3.98480085499977</v>
      </c>
      <c r="E348">
        <v>4.5597741479996303</v>
      </c>
      <c r="F348">
        <v>4.7945673739995902</v>
      </c>
      <c r="G348">
        <v>5.0060430329995098</v>
      </c>
      <c r="H348">
        <v>5.2285365480001902</v>
      </c>
      <c r="I348">
        <v>5.7047764369999596</v>
      </c>
      <c r="J348">
        <f>I348-D348</f>
        <v>1.7199755820001896</v>
      </c>
      <c r="K348">
        <f>(D348-D348)/(I348-D348)</f>
        <v>0</v>
      </c>
      <c r="L348">
        <f>(E348-D348)/(I348-D348)</f>
        <v>0.3342915440294878</v>
      </c>
      <c r="M348">
        <f>(F348-D348)/(I348-D348)</f>
        <v>0.47080117152484724</v>
      </c>
      <c r="N348">
        <f>(G348-D348)/(I348-D348)</f>
        <v>0.59375388155924835</v>
      </c>
      <c r="O348">
        <f>(H348-D348)/(I348-D348)</f>
        <v>0.72311241276696392</v>
      </c>
      <c r="P348">
        <f>(I348-D348)/(I348-D348)</f>
        <v>1</v>
      </c>
      <c r="Q348" t="s">
        <v>184</v>
      </c>
      <c r="R348" t="s">
        <v>184</v>
      </c>
      <c r="S348" t="s">
        <v>184</v>
      </c>
      <c r="T348" t="s">
        <v>184</v>
      </c>
      <c r="U348" t="s">
        <v>184</v>
      </c>
      <c r="V348" t="s">
        <v>184</v>
      </c>
      <c r="W348" t="s">
        <v>184</v>
      </c>
      <c r="X348" t="s">
        <v>184</v>
      </c>
      <c r="Y348" t="s">
        <v>184</v>
      </c>
      <c r="Z348" t="s">
        <v>184</v>
      </c>
      <c r="AA348" t="s">
        <v>184</v>
      </c>
      <c r="AB348" t="s">
        <v>184</v>
      </c>
      <c r="AC348" t="s">
        <v>184</v>
      </c>
      <c r="AD348" t="s">
        <v>184</v>
      </c>
    </row>
    <row r="349" spans="1:33" x14ac:dyDescent="0.25">
      <c r="A349" s="8" t="s">
        <v>38</v>
      </c>
      <c r="B349">
        <v>6</v>
      </c>
      <c r="C349">
        <v>280</v>
      </c>
      <c r="D349">
        <v>0.50569204899875297</v>
      </c>
      <c r="E349">
        <v>1.0036929649995701</v>
      </c>
      <c r="F349">
        <v>1.2148329020001201</v>
      </c>
      <c r="G349">
        <v>1.44806958799927</v>
      </c>
      <c r="H349">
        <v>1.6509385019999101</v>
      </c>
      <c r="I349">
        <v>2.20811841899922</v>
      </c>
      <c r="J349">
        <f t="shared" ref="J349:J364" si="236">I349-D349</f>
        <v>1.7024263700004671</v>
      </c>
      <c r="K349">
        <f t="shared" ref="K349:K364" si="237">(D349-D349)/(I349-D349)</f>
        <v>0</v>
      </c>
      <c r="L349">
        <f t="shared" ref="L349:L364" si="238">(E349-D349)/(I349-D349)</f>
        <v>0.29252420238337851</v>
      </c>
      <c r="M349">
        <f t="shared" ref="M349:M364" si="239">(F349-D349)/(I349-D349)</f>
        <v>0.41654715028948508</v>
      </c>
      <c r="N349">
        <f t="shared" ref="N349:N364" si="240">(G349-D349)/(I349-D349)</f>
        <v>0.55354966041806464</v>
      </c>
      <c r="O349">
        <f t="shared" ref="O349:O364" si="241">(H349-D349)/(I349-D349)</f>
        <v>0.67271423491921301</v>
      </c>
      <c r="P349">
        <f t="shared" ref="P349:P364" si="242">(I349-D349)/(I349-D349)</f>
        <v>1</v>
      </c>
      <c r="Q349" t="s">
        <v>184</v>
      </c>
      <c r="R349" t="s">
        <v>184</v>
      </c>
      <c r="S349" t="s">
        <v>184</v>
      </c>
      <c r="T349" t="s">
        <v>184</v>
      </c>
      <c r="U349" t="s">
        <v>184</v>
      </c>
      <c r="V349" t="s">
        <v>184</v>
      </c>
      <c r="W349" t="s">
        <v>184</v>
      </c>
      <c r="X349" t="s">
        <v>184</v>
      </c>
      <c r="Y349" t="s">
        <v>184</v>
      </c>
      <c r="Z349" t="s">
        <v>184</v>
      </c>
      <c r="AA349" t="s">
        <v>184</v>
      </c>
      <c r="AB349" t="s">
        <v>184</v>
      </c>
      <c r="AC349" t="s">
        <v>184</v>
      </c>
      <c r="AD349" t="s">
        <v>184</v>
      </c>
    </row>
    <row r="350" spans="1:33" x14ac:dyDescent="0.25">
      <c r="A350" s="8" t="s">
        <v>38</v>
      </c>
      <c r="B350">
        <v>6</v>
      </c>
      <c r="C350">
        <v>281</v>
      </c>
      <c r="D350">
        <v>0.465801923000981</v>
      </c>
      <c r="E350">
        <v>0.95189989300160904</v>
      </c>
      <c r="F350">
        <v>1.1649931320007401</v>
      </c>
      <c r="G350">
        <v>1.3673737230001199</v>
      </c>
      <c r="H350">
        <v>1.58007019700016</v>
      </c>
      <c r="I350">
        <v>2.5224782540008102</v>
      </c>
      <c r="J350">
        <f t="shared" si="236"/>
        <v>2.0566763309998293</v>
      </c>
      <c r="K350">
        <f t="shared" si="237"/>
        <v>0</v>
      </c>
      <c r="L350">
        <f t="shared" si="238"/>
        <v>0.23635122487373458</v>
      </c>
      <c r="M350">
        <f t="shared" si="239"/>
        <v>0.33996171320737445</v>
      </c>
      <c r="N350">
        <f t="shared" si="240"/>
        <v>0.43836348306728962</v>
      </c>
      <c r="O350">
        <f t="shared" si="241"/>
        <v>0.54178105577628266</v>
      </c>
      <c r="P350">
        <f t="shared" si="242"/>
        <v>1</v>
      </c>
      <c r="Q350" t="s">
        <v>184</v>
      </c>
      <c r="R350" t="s">
        <v>184</v>
      </c>
      <c r="S350" t="s">
        <v>184</v>
      </c>
      <c r="T350" t="s">
        <v>184</v>
      </c>
      <c r="U350" t="s">
        <v>184</v>
      </c>
      <c r="V350" t="s">
        <v>184</v>
      </c>
      <c r="W350" t="s">
        <v>184</v>
      </c>
      <c r="X350" t="s">
        <v>184</v>
      </c>
      <c r="Y350" t="s">
        <v>184</v>
      </c>
      <c r="Z350" t="s">
        <v>184</v>
      </c>
      <c r="AA350" t="s">
        <v>184</v>
      </c>
      <c r="AB350" t="s">
        <v>184</v>
      </c>
      <c r="AC350" t="s">
        <v>184</v>
      </c>
      <c r="AD350" t="s">
        <v>184</v>
      </c>
    </row>
    <row r="351" spans="1:33" x14ac:dyDescent="0.25">
      <c r="A351" s="8" t="s">
        <v>38</v>
      </c>
      <c r="B351">
        <v>6</v>
      </c>
      <c r="C351">
        <v>282</v>
      </c>
      <c r="D351">
        <v>0.50645505799911905</v>
      </c>
      <c r="E351">
        <v>1.0130016780003599</v>
      </c>
      <c r="F351">
        <v>1.2458110799998301</v>
      </c>
      <c r="G351">
        <v>1.4685792780000999</v>
      </c>
      <c r="H351">
        <v>1.68127575200014</v>
      </c>
      <c r="I351">
        <v>2.4921715250002299</v>
      </c>
      <c r="J351">
        <f t="shared" si="236"/>
        <v>1.9857164670011107</v>
      </c>
      <c r="K351">
        <f t="shared" si="237"/>
        <v>0</v>
      </c>
      <c r="L351">
        <f t="shared" si="238"/>
        <v>0.25509513992510868</v>
      </c>
      <c r="M351">
        <f t="shared" si="239"/>
        <v>0.37233715602777318</v>
      </c>
      <c r="N351">
        <f t="shared" si="240"/>
        <v>0.48452245624674206</v>
      </c>
      <c r="O351">
        <f t="shared" si="241"/>
        <v>0.59163567081420787</v>
      </c>
      <c r="P351">
        <f t="shared" si="242"/>
        <v>1</v>
      </c>
      <c r="Q351" t="s">
        <v>184</v>
      </c>
      <c r="R351" t="s">
        <v>184</v>
      </c>
      <c r="S351" t="s">
        <v>184</v>
      </c>
      <c r="T351" t="s">
        <v>184</v>
      </c>
      <c r="U351" t="s">
        <v>184</v>
      </c>
      <c r="V351" t="s">
        <v>184</v>
      </c>
      <c r="W351" t="s">
        <v>184</v>
      </c>
      <c r="X351" t="s">
        <v>184</v>
      </c>
      <c r="Y351" t="s">
        <v>184</v>
      </c>
      <c r="Z351" t="s">
        <v>184</v>
      </c>
      <c r="AA351" t="s">
        <v>184</v>
      </c>
      <c r="AB351" t="s">
        <v>184</v>
      </c>
      <c r="AC351" t="s">
        <v>184</v>
      </c>
      <c r="AD351" t="s">
        <v>184</v>
      </c>
    </row>
    <row r="352" spans="1:33" x14ac:dyDescent="0.25">
      <c r="A352" s="8" t="s">
        <v>38</v>
      </c>
      <c r="B352">
        <v>6</v>
      </c>
      <c r="C352">
        <v>283</v>
      </c>
      <c r="D352">
        <v>0.55498245000126101</v>
      </c>
      <c r="E352">
        <v>1.0008240500010199</v>
      </c>
      <c r="F352">
        <v>1.21327636200112</v>
      </c>
      <c r="G352">
        <v>1.4260949190011101</v>
      </c>
      <c r="H352">
        <v>1.6391881580002501</v>
      </c>
      <c r="I352">
        <v>2.5810163290007</v>
      </c>
      <c r="J352">
        <f t="shared" si="236"/>
        <v>2.026033878999439</v>
      </c>
      <c r="K352">
        <f t="shared" si="237"/>
        <v>0</v>
      </c>
      <c r="L352">
        <f t="shared" si="238"/>
        <v>0.22005633993639767</v>
      </c>
      <c r="M352">
        <f t="shared" si="239"/>
        <v>0.32491752424444098</v>
      </c>
      <c r="N352">
        <f t="shared" si="240"/>
        <v>0.42995947798762857</v>
      </c>
      <c r="O352">
        <f t="shared" si="241"/>
        <v>0.53513700794303909</v>
      </c>
      <c r="P352">
        <f t="shared" si="242"/>
        <v>1</v>
      </c>
      <c r="Q352" t="s">
        <v>184</v>
      </c>
      <c r="R352" t="s">
        <v>184</v>
      </c>
      <c r="S352" t="s">
        <v>184</v>
      </c>
      <c r="T352" t="s">
        <v>184</v>
      </c>
      <c r="U352" t="s">
        <v>184</v>
      </c>
      <c r="V352" t="s">
        <v>184</v>
      </c>
      <c r="W352" t="s">
        <v>184</v>
      </c>
      <c r="X352" t="s">
        <v>184</v>
      </c>
      <c r="Y352" t="s">
        <v>184</v>
      </c>
      <c r="Z352" t="s">
        <v>184</v>
      </c>
      <c r="AA352" t="s">
        <v>184</v>
      </c>
      <c r="AB352" t="s">
        <v>184</v>
      </c>
      <c r="AC352" t="s">
        <v>184</v>
      </c>
      <c r="AD352" t="s">
        <v>184</v>
      </c>
    </row>
    <row r="353" spans="1:30" x14ac:dyDescent="0.25">
      <c r="A353" s="8" t="s">
        <v>38</v>
      </c>
      <c r="B353">
        <v>6</v>
      </c>
      <c r="C353">
        <v>284</v>
      </c>
      <c r="D353">
        <v>0.37445444799959599</v>
      </c>
      <c r="E353">
        <v>1.0127269949989499</v>
      </c>
      <c r="F353">
        <v>1.2659545239985099</v>
      </c>
      <c r="G353">
        <v>1.48866168099993</v>
      </c>
      <c r="H353">
        <v>1.7013886770000599</v>
      </c>
      <c r="I353">
        <v>2.4610407439995399</v>
      </c>
      <c r="J353">
        <f t="shared" si="236"/>
        <v>2.0865862959999437</v>
      </c>
      <c r="K353">
        <f t="shared" si="237"/>
        <v>0</v>
      </c>
      <c r="L353">
        <f t="shared" si="238"/>
        <v>0.30589319417219596</v>
      </c>
      <c r="M353">
        <f t="shared" si="239"/>
        <v>0.42725291434528717</v>
      </c>
      <c r="N353">
        <f t="shared" si="240"/>
        <v>0.53398569478593194</v>
      </c>
      <c r="O353">
        <f t="shared" si="241"/>
        <v>0.63593546624179487</v>
      </c>
      <c r="P353">
        <f t="shared" si="242"/>
        <v>1</v>
      </c>
      <c r="Q353" t="s">
        <v>184</v>
      </c>
      <c r="R353" t="s">
        <v>184</v>
      </c>
      <c r="S353" t="s">
        <v>184</v>
      </c>
      <c r="T353" t="s">
        <v>184</v>
      </c>
      <c r="U353" t="s">
        <v>184</v>
      </c>
      <c r="V353" t="s">
        <v>184</v>
      </c>
      <c r="W353" t="s">
        <v>184</v>
      </c>
      <c r="X353" t="s">
        <v>184</v>
      </c>
      <c r="Y353" t="s">
        <v>184</v>
      </c>
      <c r="Z353" t="s">
        <v>184</v>
      </c>
      <c r="AA353" t="s">
        <v>184</v>
      </c>
      <c r="AB353" t="s">
        <v>184</v>
      </c>
      <c r="AC353" t="s">
        <v>184</v>
      </c>
      <c r="AD353" t="s">
        <v>184</v>
      </c>
    </row>
    <row r="354" spans="1:30" x14ac:dyDescent="0.25">
      <c r="A354" s="8" t="s">
        <v>38</v>
      </c>
      <c r="B354">
        <v>6</v>
      </c>
      <c r="C354">
        <v>285</v>
      </c>
      <c r="D354">
        <v>0.425423470000168</v>
      </c>
      <c r="E354">
        <v>0.94185869099965203</v>
      </c>
      <c r="F354">
        <v>1.20515794399943</v>
      </c>
      <c r="G354">
        <v>1.4380283840000601</v>
      </c>
      <c r="H354">
        <v>1.6608881430001901</v>
      </c>
      <c r="I354">
        <v>2.40045780499895</v>
      </c>
      <c r="J354">
        <f t="shared" si="236"/>
        <v>1.975034334998782</v>
      </c>
      <c r="K354">
        <f t="shared" si="237"/>
        <v>0</v>
      </c>
      <c r="L354">
        <f t="shared" si="238"/>
        <v>0.26148164203930285</v>
      </c>
      <c r="M354">
        <f t="shared" si="239"/>
        <v>0.39479540187322509</v>
      </c>
      <c r="N354">
        <f t="shared" si="240"/>
        <v>0.51270243562652618</v>
      </c>
      <c r="O354">
        <f t="shared" si="241"/>
        <v>0.62554085825590666</v>
      </c>
      <c r="P354">
        <f t="shared" si="242"/>
        <v>1</v>
      </c>
      <c r="Q354" t="s">
        <v>184</v>
      </c>
      <c r="R354" t="s">
        <v>184</v>
      </c>
      <c r="S354" t="s">
        <v>184</v>
      </c>
      <c r="T354" t="s">
        <v>184</v>
      </c>
      <c r="U354" t="s">
        <v>184</v>
      </c>
      <c r="V354" t="s">
        <v>184</v>
      </c>
      <c r="W354" t="s">
        <v>184</v>
      </c>
      <c r="X354" t="s">
        <v>184</v>
      </c>
      <c r="Y354" t="s">
        <v>184</v>
      </c>
      <c r="Z354" t="s">
        <v>184</v>
      </c>
      <c r="AA354" t="s">
        <v>184</v>
      </c>
      <c r="AB354" t="s">
        <v>184</v>
      </c>
      <c r="AC354" t="s">
        <v>184</v>
      </c>
      <c r="AD354" t="s">
        <v>184</v>
      </c>
    </row>
    <row r="355" spans="1:30" x14ac:dyDescent="0.25">
      <c r="A355" s="8" t="s">
        <v>38</v>
      </c>
      <c r="B355">
        <v>6</v>
      </c>
      <c r="C355">
        <v>286</v>
      </c>
      <c r="D355">
        <v>0.50477643900012403</v>
      </c>
      <c r="E355">
        <v>1.0104379669992301</v>
      </c>
      <c r="F355">
        <v>1.2540821009988501</v>
      </c>
      <c r="G355">
        <v>1.4762704099994099</v>
      </c>
      <c r="H355">
        <v>1.6990691289993201</v>
      </c>
      <c r="I355">
        <v>2.2663512889994299</v>
      </c>
      <c r="J355">
        <f t="shared" si="236"/>
        <v>1.761574849999306</v>
      </c>
      <c r="K355">
        <f t="shared" si="237"/>
        <v>0</v>
      </c>
      <c r="L355">
        <f t="shared" si="238"/>
        <v>0.28705083295172229</v>
      </c>
      <c r="M355">
        <f t="shared" si="239"/>
        <v>0.42536123968789702</v>
      </c>
      <c r="N355">
        <f t="shared" si="240"/>
        <v>0.55149173536376761</v>
      </c>
      <c r="O355">
        <f t="shared" si="241"/>
        <v>0.67796874484196135</v>
      </c>
      <c r="P355">
        <f t="shared" si="242"/>
        <v>1</v>
      </c>
      <c r="Q355" t="s">
        <v>184</v>
      </c>
      <c r="R355" t="s">
        <v>184</v>
      </c>
      <c r="S355" t="s">
        <v>184</v>
      </c>
      <c r="T355" t="s">
        <v>184</v>
      </c>
      <c r="U355" t="s">
        <v>184</v>
      </c>
      <c r="V355" t="s">
        <v>184</v>
      </c>
      <c r="W355" t="s">
        <v>184</v>
      </c>
      <c r="X355" t="s">
        <v>184</v>
      </c>
      <c r="Y355" t="s">
        <v>184</v>
      </c>
      <c r="Z355" t="s">
        <v>184</v>
      </c>
      <c r="AA355" t="s">
        <v>184</v>
      </c>
      <c r="AB355" t="s">
        <v>184</v>
      </c>
      <c r="AC355" t="s">
        <v>184</v>
      </c>
      <c r="AD355" t="s">
        <v>184</v>
      </c>
    </row>
    <row r="356" spans="1:30" x14ac:dyDescent="0.25">
      <c r="A356" s="8" t="s">
        <v>38</v>
      </c>
      <c r="B356">
        <v>6</v>
      </c>
      <c r="C356">
        <v>287</v>
      </c>
      <c r="D356">
        <v>0.47453074899931302</v>
      </c>
      <c r="E356">
        <v>0.96065923999958602</v>
      </c>
      <c r="F356">
        <v>1.20399816899953</v>
      </c>
      <c r="G356">
        <v>1.4265222039994101</v>
      </c>
      <c r="H356">
        <v>1.6289333129989201</v>
      </c>
      <c r="I356">
        <v>2.5102701050000098</v>
      </c>
      <c r="J356">
        <f t="shared" si="236"/>
        <v>2.0357393560006969</v>
      </c>
      <c r="K356">
        <f t="shared" si="237"/>
        <v>0</v>
      </c>
      <c r="L356">
        <f t="shared" si="238"/>
        <v>0.23879701965152095</v>
      </c>
      <c r="M356">
        <f t="shared" si="239"/>
        <v>0.35833046006109992</v>
      </c>
      <c r="N356">
        <f t="shared" si="240"/>
        <v>0.46763916618005946</v>
      </c>
      <c r="O356">
        <f t="shared" si="241"/>
        <v>0.5670679601476506</v>
      </c>
      <c r="P356">
        <f t="shared" si="242"/>
        <v>1</v>
      </c>
      <c r="Q356" t="s">
        <v>184</v>
      </c>
      <c r="R356" t="s">
        <v>184</v>
      </c>
      <c r="S356" t="s">
        <v>184</v>
      </c>
      <c r="T356" t="s">
        <v>184</v>
      </c>
      <c r="U356" t="s">
        <v>184</v>
      </c>
      <c r="V356" t="s">
        <v>184</v>
      </c>
      <c r="W356" t="s">
        <v>184</v>
      </c>
      <c r="X356" t="s">
        <v>184</v>
      </c>
      <c r="Y356" t="s">
        <v>184</v>
      </c>
      <c r="Z356" t="s">
        <v>184</v>
      </c>
      <c r="AA356" t="s">
        <v>184</v>
      </c>
      <c r="AB356" t="s">
        <v>184</v>
      </c>
      <c r="AC356" t="s">
        <v>184</v>
      </c>
      <c r="AD356" t="s">
        <v>184</v>
      </c>
    </row>
    <row r="357" spans="1:30" x14ac:dyDescent="0.25">
      <c r="A357" s="8" t="s">
        <v>38</v>
      </c>
      <c r="B357">
        <v>6</v>
      </c>
      <c r="C357">
        <v>288</v>
      </c>
      <c r="D357">
        <v>0.54478864699922203</v>
      </c>
      <c r="E357">
        <v>1.00912559099924</v>
      </c>
      <c r="F357">
        <v>1.2428200819995201</v>
      </c>
      <c r="G357">
        <v>1.4563406079996599</v>
      </c>
      <c r="H357">
        <v>1.668335114</v>
      </c>
      <c r="I357">
        <v>2.38742560699938</v>
      </c>
      <c r="J357">
        <f t="shared" si="236"/>
        <v>1.842636960000158</v>
      </c>
      <c r="K357">
        <f t="shared" si="237"/>
        <v>0</v>
      </c>
      <c r="L357">
        <f t="shared" si="238"/>
        <v>0.25199589180061721</v>
      </c>
      <c r="M357">
        <f t="shared" si="239"/>
        <v>0.37882200897578772</v>
      </c>
      <c r="N357">
        <f t="shared" si="240"/>
        <v>0.49469970525304113</v>
      </c>
      <c r="O357">
        <f t="shared" si="241"/>
        <v>0.60974922971298784</v>
      </c>
      <c r="P357">
        <f t="shared" si="242"/>
        <v>1</v>
      </c>
      <c r="Q357" t="s">
        <v>184</v>
      </c>
      <c r="R357" t="s">
        <v>184</v>
      </c>
      <c r="S357" t="s">
        <v>184</v>
      </c>
      <c r="T357" t="s">
        <v>184</v>
      </c>
      <c r="U357" t="s">
        <v>184</v>
      </c>
      <c r="V357" t="s">
        <v>184</v>
      </c>
      <c r="W357" t="s">
        <v>184</v>
      </c>
      <c r="X357" t="s">
        <v>184</v>
      </c>
      <c r="Y357" t="s">
        <v>184</v>
      </c>
      <c r="Z357" t="s">
        <v>184</v>
      </c>
      <c r="AA357" t="s">
        <v>184</v>
      </c>
      <c r="AB357" t="s">
        <v>184</v>
      </c>
      <c r="AC357" t="s">
        <v>184</v>
      </c>
      <c r="AD357" t="s">
        <v>184</v>
      </c>
    </row>
    <row r="358" spans="1:30" x14ac:dyDescent="0.25">
      <c r="A358" s="8" t="s">
        <v>38</v>
      </c>
      <c r="B358">
        <v>6</v>
      </c>
      <c r="C358">
        <v>289</v>
      </c>
      <c r="D358">
        <v>0.65743934099918899</v>
      </c>
      <c r="E358">
        <v>1.1229665789996901</v>
      </c>
      <c r="F358">
        <v>1.3558064999997399</v>
      </c>
      <c r="G358">
        <v>1.5685640169995101</v>
      </c>
      <c r="H358">
        <v>1.7916068969989201</v>
      </c>
      <c r="I358">
        <v>2.6522813979990998</v>
      </c>
      <c r="J358">
        <f t="shared" si="236"/>
        <v>1.9948420569999108</v>
      </c>
      <c r="K358">
        <f t="shared" si="237"/>
        <v>0</v>
      </c>
      <c r="L358">
        <f t="shared" si="238"/>
        <v>0.23336546187552226</v>
      </c>
      <c r="M358">
        <f t="shared" si="239"/>
        <v>0.35008644245792647</v>
      </c>
      <c r="N358">
        <f t="shared" si="240"/>
        <v>0.45674025810874602</v>
      </c>
      <c r="O358">
        <f t="shared" si="241"/>
        <v>0.56855005238130574</v>
      </c>
      <c r="P358">
        <f t="shared" si="242"/>
        <v>1</v>
      </c>
      <c r="Q358" t="s">
        <v>184</v>
      </c>
      <c r="R358" t="s">
        <v>184</v>
      </c>
      <c r="S358" t="s">
        <v>184</v>
      </c>
      <c r="T358" t="s">
        <v>184</v>
      </c>
      <c r="U358" t="s">
        <v>184</v>
      </c>
      <c r="V358" t="s">
        <v>184</v>
      </c>
      <c r="W358" t="s">
        <v>184</v>
      </c>
      <c r="X358" t="s">
        <v>184</v>
      </c>
      <c r="Y358" t="s">
        <v>184</v>
      </c>
      <c r="Z358" t="s">
        <v>184</v>
      </c>
      <c r="AA358" t="s">
        <v>184</v>
      </c>
      <c r="AB358" t="s">
        <v>184</v>
      </c>
      <c r="AC358" t="s">
        <v>184</v>
      </c>
      <c r="AD358" t="s">
        <v>184</v>
      </c>
    </row>
    <row r="359" spans="1:30" x14ac:dyDescent="0.25">
      <c r="A359" s="8" t="s">
        <v>38</v>
      </c>
      <c r="B359">
        <v>6</v>
      </c>
      <c r="C359">
        <v>290</v>
      </c>
      <c r="D359">
        <v>0.51579429400044297</v>
      </c>
      <c r="E359">
        <v>0.95046543599892097</v>
      </c>
      <c r="F359">
        <v>1.18501449799987</v>
      </c>
      <c r="G359">
        <v>1.4061345949994499</v>
      </c>
      <c r="H359">
        <v>1.61904471199886</v>
      </c>
      <c r="I359">
        <v>2.27755226599947</v>
      </c>
      <c r="J359">
        <f t="shared" si="236"/>
        <v>1.7617579719990271</v>
      </c>
      <c r="K359">
        <f t="shared" si="237"/>
        <v>0</v>
      </c>
      <c r="L359">
        <f t="shared" si="238"/>
        <v>0.24672579826913821</v>
      </c>
      <c r="M359">
        <f t="shared" si="239"/>
        <v>0.37985933064351513</v>
      </c>
      <c r="N359">
        <f t="shared" si="240"/>
        <v>0.50537038296398784</v>
      </c>
      <c r="O359">
        <f t="shared" si="241"/>
        <v>0.62622132865763824</v>
      </c>
      <c r="P359">
        <f t="shared" si="242"/>
        <v>1</v>
      </c>
      <c r="Q359" t="s">
        <v>184</v>
      </c>
      <c r="R359" t="s">
        <v>184</v>
      </c>
      <c r="S359" t="s">
        <v>184</v>
      </c>
      <c r="T359" t="s">
        <v>184</v>
      </c>
      <c r="U359" t="s">
        <v>184</v>
      </c>
      <c r="V359" t="s">
        <v>184</v>
      </c>
      <c r="W359" t="s">
        <v>184</v>
      </c>
      <c r="X359" t="s">
        <v>184</v>
      </c>
      <c r="Y359" t="s">
        <v>184</v>
      </c>
      <c r="Z359" t="s">
        <v>184</v>
      </c>
      <c r="AA359" t="s">
        <v>184</v>
      </c>
      <c r="AB359" t="s">
        <v>184</v>
      </c>
      <c r="AC359" t="s">
        <v>184</v>
      </c>
      <c r="AD359" t="s">
        <v>184</v>
      </c>
    </row>
    <row r="360" spans="1:30" x14ac:dyDescent="0.25">
      <c r="A360" s="8" t="s">
        <v>38</v>
      </c>
      <c r="B360">
        <v>6</v>
      </c>
      <c r="C360">
        <v>291</v>
      </c>
      <c r="D360">
        <v>0.54454448300020797</v>
      </c>
      <c r="E360">
        <v>1.0303067299992099</v>
      </c>
      <c r="F360">
        <v>1.2631466500006301</v>
      </c>
      <c r="G360">
        <v>1.47572104400023</v>
      </c>
      <c r="H360">
        <v>1.6888142850002601</v>
      </c>
      <c r="I360">
        <v>2.4398290860008198</v>
      </c>
      <c r="J360">
        <f t="shared" si="236"/>
        <v>1.8952846030006119</v>
      </c>
      <c r="K360">
        <f t="shared" si="237"/>
        <v>0</v>
      </c>
      <c r="L360">
        <f t="shared" si="238"/>
        <v>0.25630042381494783</v>
      </c>
      <c r="M360">
        <f t="shared" si="239"/>
        <v>0.37915264328256149</v>
      </c>
      <c r="N360">
        <f t="shared" si="240"/>
        <v>0.49131225966051989</v>
      </c>
      <c r="O360">
        <f t="shared" si="241"/>
        <v>0.60374563281337579</v>
      </c>
      <c r="P360">
        <f t="shared" si="242"/>
        <v>1</v>
      </c>
      <c r="Q360" t="s">
        <v>184</v>
      </c>
      <c r="R360" t="s">
        <v>184</v>
      </c>
      <c r="S360" t="s">
        <v>184</v>
      </c>
      <c r="T360" t="s">
        <v>184</v>
      </c>
      <c r="U360" t="s">
        <v>184</v>
      </c>
      <c r="V360" t="s">
        <v>184</v>
      </c>
      <c r="W360" t="s">
        <v>184</v>
      </c>
      <c r="X360" t="s">
        <v>184</v>
      </c>
      <c r="Y360" t="s">
        <v>184</v>
      </c>
      <c r="Z360" t="s">
        <v>184</v>
      </c>
      <c r="AA360" t="s">
        <v>184</v>
      </c>
      <c r="AB360" t="s">
        <v>184</v>
      </c>
      <c r="AC360" t="s">
        <v>184</v>
      </c>
      <c r="AD360" t="s">
        <v>184</v>
      </c>
    </row>
    <row r="361" spans="1:30" x14ac:dyDescent="0.25">
      <c r="A361" s="8" t="s">
        <v>38</v>
      </c>
      <c r="B361">
        <v>6</v>
      </c>
      <c r="C361">
        <v>292</v>
      </c>
      <c r="D361">
        <v>0.52449260000139397</v>
      </c>
      <c r="E361">
        <v>1.1523882200017299</v>
      </c>
      <c r="F361">
        <v>1.3951777810016199</v>
      </c>
      <c r="G361">
        <v>1.6179764990010801</v>
      </c>
      <c r="H361">
        <v>1.82084541400035</v>
      </c>
      <c r="I361">
        <v>2.4889974070010701</v>
      </c>
      <c r="J361">
        <f t="shared" si="236"/>
        <v>1.9645048069996762</v>
      </c>
      <c r="K361">
        <f t="shared" si="237"/>
        <v>0</v>
      </c>
      <c r="L361">
        <f t="shared" si="238"/>
        <v>0.31962030215609416</v>
      </c>
      <c r="M361">
        <f t="shared" si="239"/>
        <v>0.44320847569214905</v>
      </c>
      <c r="N361">
        <f t="shared" si="240"/>
        <v>0.55662062780580734</v>
      </c>
      <c r="O361">
        <f t="shared" si="241"/>
        <v>0.65988782994063178</v>
      </c>
      <c r="P361">
        <f t="shared" si="242"/>
        <v>1</v>
      </c>
      <c r="Q361" t="s">
        <v>184</v>
      </c>
      <c r="R361" t="s">
        <v>184</v>
      </c>
      <c r="S361" t="s">
        <v>184</v>
      </c>
      <c r="T361" t="s">
        <v>184</v>
      </c>
      <c r="U361" t="s">
        <v>184</v>
      </c>
      <c r="V361" t="s">
        <v>184</v>
      </c>
      <c r="W361" t="s">
        <v>184</v>
      </c>
      <c r="X361" t="s">
        <v>184</v>
      </c>
      <c r="Y361" t="s">
        <v>184</v>
      </c>
      <c r="Z361" t="s">
        <v>184</v>
      </c>
      <c r="AA361" t="s">
        <v>184</v>
      </c>
      <c r="AB361" t="s">
        <v>184</v>
      </c>
      <c r="AC361" t="s">
        <v>184</v>
      </c>
      <c r="AD361" t="s">
        <v>184</v>
      </c>
    </row>
    <row r="362" spans="1:30" x14ac:dyDescent="0.25">
      <c r="A362" s="8" t="s">
        <v>38</v>
      </c>
      <c r="B362">
        <v>6</v>
      </c>
      <c r="C362">
        <v>293</v>
      </c>
      <c r="D362">
        <v>0.62804822200086996</v>
      </c>
      <c r="E362">
        <v>1.13444224100021</v>
      </c>
      <c r="F362">
        <v>1.37741492400164</v>
      </c>
      <c r="G362">
        <v>1.6000610400005799</v>
      </c>
      <c r="H362">
        <v>1.8025331910011999</v>
      </c>
      <c r="I362">
        <v>2.5234549060005498</v>
      </c>
      <c r="J362">
        <f t="shared" si="236"/>
        <v>1.8954066839996799</v>
      </c>
      <c r="K362">
        <f t="shared" si="237"/>
        <v>0</v>
      </c>
      <c r="L362">
        <f t="shared" si="238"/>
        <v>0.26716905837366223</v>
      </c>
      <c r="M362">
        <f t="shared" si="239"/>
        <v>0.3953593222640005</v>
      </c>
      <c r="N362">
        <f t="shared" si="240"/>
        <v>0.51282546706471044</v>
      </c>
      <c r="O362">
        <f t="shared" si="241"/>
        <v>0.61964800425940048</v>
      </c>
      <c r="P362">
        <f t="shared" si="242"/>
        <v>1</v>
      </c>
      <c r="Q362" t="s">
        <v>184</v>
      </c>
      <c r="R362" t="s">
        <v>184</v>
      </c>
      <c r="S362" t="s">
        <v>184</v>
      </c>
      <c r="T362" t="s">
        <v>184</v>
      </c>
      <c r="U362" t="s">
        <v>184</v>
      </c>
      <c r="V362" t="s">
        <v>184</v>
      </c>
      <c r="W362" t="s">
        <v>184</v>
      </c>
      <c r="X362" t="s">
        <v>184</v>
      </c>
      <c r="Y362" t="s">
        <v>184</v>
      </c>
      <c r="Z362" t="s">
        <v>184</v>
      </c>
      <c r="AA362" t="s">
        <v>184</v>
      </c>
      <c r="AB362" t="s">
        <v>184</v>
      </c>
      <c r="AC362" t="s">
        <v>184</v>
      </c>
      <c r="AD362" t="s">
        <v>184</v>
      </c>
    </row>
    <row r="363" spans="1:30" x14ac:dyDescent="0.25">
      <c r="A363" s="8" t="s">
        <v>38</v>
      </c>
      <c r="B363">
        <v>6</v>
      </c>
      <c r="C363">
        <v>294</v>
      </c>
      <c r="D363">
        <v>0.69708530400021096</v>
      </c>
      <c r="E363">
        <v>1.2537768960009901</v>
      </c>
      <c r="F363">
        <v>1.4764230130003799</v>
      </c>
      <c r="G363">
        <v>1.69909965000078</v>
      </c>
      <c r="H363">
        <v>1.8914695570001601</v>
      </c>
      <c r="I363">
        <v>2.5703036780014301</v>
      </c>
      <c r="J363">
        <f t="shared" si="236"/>
        <v>1.8732183740012192</v>
      </c>
      <c r="K363">
        <f t="shared" si="237"/>
        <v>0</v>
      </c>
      <c r="L363">
        <f t="shared" si="238"/>
        <v>0.29718456733460208</v>
      </c>
      <c r="M363">
        <f t="shared" si="239"/>
        <v>0.41604210155994431</v>
      </c>
      <c r="N363">
        <f t="shared" si="240"/>
        <v>0.53491592860060044</v>
      </c>
      <c r="O363">
        <f t="shared" si="241"/>
        <v>0.63761079304850543</v>
      </c>
      <c r="P363">
        <f t="shared" si="242"/>
        <v>1</v>
      </c>
      <c r="Q363" t="s">
        <v>184</v>
      </c>
      <c r="R363" t="s">
        <v>184</v>
      </c>
      <c r="S363" t="s">
        <v>184</v>
      </c>
      <c r="T363" t="s">
        <v>184</v>
      </c>
      <c r="U363" t="s">
        <v>184</v>
      </c>
      <c r="V363" t="s">
        <v>184</v>
      </c>
      <c r="W363" t="s">
        <v>184</v>
      </c>
      <c r="X363" t="s">
        <v>184</v>
      </c>
      <c r="Y363" t="s">
        <v>184</v>
      </c>
      <c r="Z363" t="s">
        <v>184</v>
      </c>
      <c r="AA363" t="s">
        <v>184</v>
      </c>
      <c r="AB363" t="s">
        <v>184</v>
      </c>
      <c r="AC363" t="s">
        <v>184</v>
      </c>
      <c r="AD363" t="s">
        <v>184</v>
      </c>
    </row>
    <row r="364" spans="1:30" x14ac:dyDescent="0.25">
      <c r="A364" s="8" t="s">
        <v>38</v>
      </c>
      <c r="B364">
        <v>6</v>
      </c>
      <c r="C364">
        <v>295</v>
      </c>
      <c r="D364">
        <v>0.50389134800025204</v>
      </c>
      <c r="E364">
        <v>1.21315428100024</v>
      </c>
      <c r="F364">
        <v>1.4252708690000799</v>
      </c>
      <c r="G364">
        <v>1.61773233699932</v>
      </c>
      <c r="H364">
        <v>1.8227987190002699</v>
      </c>
      <c r="I364">
        <v>2.6508469399996102</v>
      </c>
      <c r="J364">
        <f t="shared" si="236"/>
        <v>2.1469555919993581</v>
      </c>
      <c r="K364">
        <f t="shared" si="237"/>
        <v>0</v>
      </c>
      <c r="L364">
        <f t="shared" si="238"/>
        <v>0.33035752376204719</v>
      </c>
      <c r="M364">
        <f t="shared" si="239"/>
        <v>0.42915630133820826</v>
      </c>
      <c r="N364">
        <f t="shared" si="240"/>
        <v>0.51880019929140708</v>
      </c>
      <c r="O364">
        <f t="shared" si="241"/>
        <v>0.61431516139175557</v>
      </c>
      <c r="P364">
        <f t="shared" si="242"/>
        <v>1</v>
      </c>
      <c r="Q364" t="s">
        <v>184</v>
      </c>
      <c r="R364" t="s">
        <v>184</v>
      </c>
      <c r="S364" t="s">
        <v>184</v>
      </c>
      <c r="T364" t="s">
        <v>184</v>
      </c>
      <c r="U364" t="s">
        <v>184</v>
      </c>
      <c r="V364" t="s">
        <v>184</v>
      </c>
      <c r="W364" t="s">
        <v>184</v>
      </c>
      <c r="X364" t="s">
        <v>184</v>
      </c>
      <c r="Y364" t="s">
        <v>184</v>
      </c>
      <c r="Z364" t="s">
        <v>184</v>
      </c>
      <c r="AA364" t="s">
        <v>184</v>
      </c>
      <c r="AB364" t="s">
        <v>184</v>
      </c>
      <c r="AC364" t="s">
        <v>184</v>
      </c>
      <c r="AD364" t="s">
        <v>184</v>
      </c>
    </row>
    <row r="365" spans="1:30" s="17" customFormat="1" x14ac:dyDescent="0.25">
      <c r="A365" s="16">
        <v>22</v>
      </c>
      <c r="D365" s="17">
        <f>AVERAGE(D348:D364)</f>
        <v>0.73017656941181641</v>
      </c>
      <c r="E365" s="17">
        <f t="shared" ref="E365:P365" si="243">AVERAGE(E348:E364)</f>
        <v>1.2542059765294022</v>
      </c>
      <c r="F365" s="17">
        <f t="shared" si="243"/>
        <v>1.4872792885294823</v>
      </c>
      <c r="G365" s="17">
        <f t="shared" si="243"/>
        <v>1.7051337064705607</v>
      </c>
      <c r="H365" s="17">
        <f t="shared" si="243"/>
        <v>1.9162197828234799</v>
      </c>
      <c r="I365" s="17">
        <f t="shared" si="243"/>
        <v>2.6551395408823701</v>
      </c>
      <c r="J365" s="25">
        <f>AVERAGE(J348:J364)</f>
        <v>1.9249629714705534</v>
      </c>
      <c r="K365" s="17">
        <f t="shared" si="243"/>
        <v>0</v>
      </c>
      <c r="L365" s="17">
        <f t="shared" si="243"/>
        <v>0.27260353925585185</v>
      </c>
      <c r="M365" s="17">
        <f t="shared" si="243"/>
        <v>0.39423478573385434</v>
      </c>
      <c r="N365" s="17">
        <f t="shared" si="243"/>
        <v>0.50807369529318103</v>
      </c>
      <c r="O365" s="17">
        <f t="shared" si="243"/>
        <v>0.61827184964191884</v>
      </c>
      <c r="P365" s="17">
        <f t="shared" si="243"/>
        <v>1</v>
      </c>
    </row>
    <row r="366" spans="1:30" x14ac:dyDescent="0.25">
      <c r="A366" s="8" t="s">
        <v>39</v>
      </c>
      <c r="B366">
        <v>10</v>
      </c>
      <c r="C366">
        <v>1</v>
      </c>
      <c r="D366">
        <v>15.033638842</v>
      </c>
      <c r="E366">
        <v>15.207810212999901</v>
      </c>
      <c r="F366">
        <v>15.393960752000099</v>
      </c>
      <c r="G366">
        <v>15.569029311000101</v>
      </c>
      <c r="H366">
        <v>15.775944801000101</v>
      </c>
      <c r="I366">
        <v>16.147862703000101</v>
      </c>
      <c r="J366">
        <v>16.332306158999899</v>
      </c>
      <c r="K366">
        <v>16.554712690999999</v>
      </c>
      <c r="L366">
        <v>16.958090127000101</v>
      </c>
      <c r="M366">
        <v>17.3654260009998</v>
      </c>
      <c r="N366">
        <f>M366-D366</f>
        <v>2.3317871589998003</v>
      </c>
      <c r="O366">
        <f>(D366-D366)/(M366-D366)</f>
        <v>0</v>
      </c>
      <c r="P366">
        <f>(E366-D366)/(M366-D366)</f>
        <v>7.4694369221335669E-2</v>
      </c>
      <c r="Q366">
        <f>(F366-D366)/(M366-D366)</f>
        <v>0.15452607181980371</v>
      </c>
      <c r="R366">
        <f>(G366-D366)/(M366-D366)</f>
        <v>0.22960520514649013</v>
      </c>
      <c r="S366">
        <f>(H366-D366)/(M366-D366)</f>
        <v>0.31834207343285409</v>
      </c>
      <c r="T366">
        <f>(I366-D366)/(M366-D366)</f>
        <v>0.47784115145313566</v>
      </c>
      <c r="U366">
        <f>(J366-D366)/(M366-D366)</f>
        <v>0.55694076193341346</v>
      </c>
      <c r="V366">
        <f>(K366-D366)/(M366-D366)</f>
        <v>0.65232105045661626</v>
      </c>
      <c r="W366">
        <f>(L366-D366)/(M366-D366)</f>
        <v>0.82531172606061431</v>
      </c>
      <c r="X366">
        <f>(M366-D366)/(M366-D366)</f>
        <v>1</v>
      </c>
      <c r="Y366" t="s">
        <v>184</v>
      </c>
      <c r="Z366" t="s">
        <v>184</v>
      </c>
      <c r="AA366" t="s">
        <v>184</v>
      </c>
      <c r="AB366" t="s">
        <v>184</v>
      </c>
      <c r="AC366" t="s">
        <v>184</v>
      </c>
      <c r="AD366" t="s">
        <v>184</v>
      </c>
    </row>
    <row r="367" spans="1:30" x14ac:dyDescent="0.25">
      <c r="A367" s="8" t="s">
        <v>39</v>
      </c>
      <c r="B367">
        <v>10</v>
      </c>
      <c r="C367">
        <v>2</v>
      </c>
      <c r="D367">
        <v>0.42771790699998702</v>
      </c>
      <c r="E367">
        <v>0.58529500600025097</v>
      </c>
      <c r="F367">
        <v>0.76803945100027704</v>
      </c>
      <c r="G367">
        <v>0.94408983300036198</v>
      </c>
      <c r="H367">
        <v>1.1426752180000199</v>
      </c>
      <c r="I367">
        <v>1.4612684789999499</v>
      </c>
      <c r="J367">
        <v>1.66785839500016</v>
      </c>
      <c r="K367">
        <v>1.84921601700034</v>
      </c>
      <c r="L367">
        <v>2.2388855350000001</v>
      </c>
      <c r="M367">
        <v>2.6326336470001399</v>
      </c>
      <c r="N367">
        <f t="shared" ref="N367:N380" si="244">M367-D367</f>
        <v>2.2049157400001529</v>
      </c>
      <c r="O367">
        <f t="shared" ref="O367:O380" si="245">(D367-D367)/(M367-D367)</f>
        <v>0</v>
      </c>
      <c r="P367">
        <f t="shared" ref="P367:P380" si="246">(E367-D367)/(M367-D367)</f>
        <v>7.1466267912919448E-2</v>
      </c>
      <c r="Q367">
        <f t="shared" ref="Q367:Q380" si="247">(F367-D367)/(M367-D367)</f>
        <v>0.15434673435650945</v>
      </c>
      <c r="R367">
        <f t="shared" ref="R367:R380" si="248">(G367-D367)/(M367-D367)</f>
        <v>0.23419122855022984</v>
      </c>
      <c r="S367">
        <f t="shared" ref="S367:S380" si="249">(H367-D367)/(M367-D367)</f>
        <v>0.32425606930448203</v>
      </c>
      <c r="T367">
        <f t="shared" ref="T367:T380" si="250">(I367-D367)/(M367-D367)</f>
        <v>0.46874833049170905</v>
      </c>
      <c r="U367">
        <f t="shared" ref="U367:U380" si="251">(J367-D367)/(M367-D367)</f>
        <v>0.56244348276097256</v>
      </c>
      <c r="V367">
        <f t="shared" ref="V367:V380" si="252">(K367-D367)/(M367-D367)</f>
        <v>0.64469498049855389</v>
      </c>
      <c r="W367">
        <f t="shared" ref="W367:W380" si="253">(L367-D367)/(M367-D367)</f>
        <v>0.82142260365917086</v>
      </c>
      <c r="X367">
        <f t="shared" ref="X367:X380" si="254">(M367-D367)/(M367-D367)</f>
        <v>1</v>
      </c>
      <c r="Y367" t="s">
        <v>184</v>
      </c>
      <c r="Z367" t="s">
        <v>184</v>
      </c>
      <c r="AA367" t="s">
        <v>184</v>
      </c>
      <c r="AB367" t="s">
        <v>184</v>
      </c>
      <c r="AC367" t="s">
        <v>184</v>
      </c>
      <c r="AD367" t="s">
        <v>184</v>
      </c>
    </row>
    <row r="368" spans="1:30" x14ac:dyDescent="0.25">
      <c r="A368" s="8" t="s">
        <v>39</v>
      </c>
      <c r="B368">
        <v>10</v>
      </c>
      <c r="C368">
        <v>3</v>
      </c>
      <c r="D368">
        <v>0.41962577000003798</v>
      </c>
      <c r="E368">
        <v>0.58449818200006098</v>
      </c>
      <c r="F368">
        <v>0.76651200300011602</v>
      </c>
      <c r="G368">
        <v>0.959341397000116</v>
      </c>
      <c r="H368">
        <v>1.1517621970001499</v>
      </c>
      <c r="I368">
        <v>1.5173923380002601</v>
      </c>
      <c r="J368">
        <v>1.71313537800006</v>
      </c>
      <c r="K368">
        <v>1.90463779300034</v>
      </c>
      <c r="L368">
        <v>2.3069746560004201</v>
      </c>
      <c r="M368">
        <v>2.6997198000003602</v>
      </c>
      <c r="N368">
        <f t="shared" si="244"/>
        <v>2.2800940300003223</v>
      </c>
      <c r="O368">
        <f t="shared" si="245"/>
        <v>0</v>
      </c>
      <c r="P368">
        <f t="shared" si="246"/>
        <v>7.2309479271782356E-2</v>
      </c>
      <c r="Q368">
        <f t="shared" si="247"/>
        <v>0.15213681034024243</v>
      </c>
      <c r="R368">
        <f t="shared" si="248"/>
        <v>0.23670761815029256</v>
      </c>
      <c r="S368">
        <f t="shared" si="249"/>
        <v>0.32109922545606967</v>
      </c>
      <c r="T368">
        <f t="shared" si="250"/>
        <v>0.48145670904636634</v>
      </c>
      <c r="U368">
        <f t="shared" si="251"/>
        <v>0.56730537906800238</v>
      </c>
      <c r="V368">
        <f t="shared" si="252"/>
        <v>0.65129420254659054</v>
      </c>
      <c r="W368">
        <f t="shared" si="253"/>
        <v>0.82775046167728239</v>
      </c>
      <c r="X368">
        <f t="shared" si="254"/>
        <v>1</v>
      </c>
      <c r="Y368" t="s">
        <v>184</v>
      </c>
      <c r="Z368" t="s">
        <v>184</v>
      </c>
      <c r="AA368" t="s">
        <v>184</v>
      </c>
      <c r="AB368" t="s">
        <v>184</v>
      </c>
      <c r="AC368" t="s">
        <v>184</v>
      </c>
      <c r="AD368" t="s">
        <v>184</v>
      </c>
    </row>
    <row r="369" spans="1:30" x14ac:dyDescent="0.25">
      <c r="A369" s="8" t="s">
        <v>39</v>
      </c>
      <c r="B369">
        <v>10</v>
      </c>
      <c r="C369">
        <v>4</v>
      </c>
      <c r="D369">
        <v>0.41922624000017</v>
      </c>
      <c r="E369">
        <v>0.59271938200026797</v>
      </c>
      <c r="F369">
        <v>0.78630393200000903</v>
      </c>
      <c r="G369">
        <v>0.99297020299991301</v>
      </c>
      <c r="H369">
        <v>1.20177157800026</v>
      </c>
      <c r="I369">
        <v>1.56704072899992</v>
      </c>
      <c r="J369">
        <v>1.7578288730000999</v>
      </c>
      <c r="K369">
        <v>1.9718645190000601</v>
      </c>
      <c r="L369">
        <v>2.4090961770002601</v>
      </c>
      <c r="M369">
        <v>2.83783851099997</v>
      </c>
      <c r="N369">
        <f t="shared" si="244"/>
        <v>2.4186122709997999</v>
      </c>
      <c r="O369">
        <f t="shared" si="245"/>
        <v>0</v>
      </c>
      <c r="P369">
        <f t="shared" si="246"/>
        <v>7.1732515409913059E-2</v>
      </c>
      <c r="Q369">
        <f t="shared" si="247"/>
        <v>0.1517720291099397</v>
      </c>
      <c r="R369">
        <f t="shared" si="248"/>
        <v>0.23722031426003232</v>
      </c>
      <c r="S369">
        <f t="shared" si="249"/>
        <v>0.32355138001371475</v>
      </c>
      <c r="T369">
        <f t="shared" si="250"/>
        <v>0.47457564933517404</v>
      </c>
      <c r="U369">
        <f t="shared" si="251"/>
        <v>0.55345896035108666</v>
      </c>
      <c r="V369">
        <f t="shared" si="252"/>
        <v>0.64195418902677781</v>
      </c>
      <c r="W369">
        <f t="shared" si="253"/>
        <v>0.82273209346511855</v>
      </c>
      <c r="X369">
        <f t="shared" si="254"/>
        <v>1</v>
      </c>
      <c r="Y369" t="s">
        <v>184</v>
      </c>
      <c r="Z369" t="s">
        <v>184</v>
      </c>
      <c r="AA369" t="s">
        <v>184</v>
      </c>
      <c r="AB369" t="s">
        <v>184</v>
      </c>
      <c r="AC369" t="s">
        <v>184</v>
      </c>
      <c r="AD369" t="s">
        <v>184</v>
      </c>
    </row>
    <row r="370" spans="1:30" x14ac:dyDescent="0.25">
      <c r="A370" s="8" t="s">
        <v>39</v>
      </c>
      <c r="B370">
        <v>10</v>
      </c>
      <c r="C370">
        <v>5</v>
      </c>
      <c r="D370">
        <v>0.47576291299992501</v>
      </c>
      <c r="E370">
        <v>0.65347636800015596</v>
      </c>
      <c r="F370">
        <v>0.85293857499982495</v>
      </c>
      <c r="G370">
        <v>1.03627369800005</v>
      </c>
      <c r="H370">
        <v>1.2512976259999899</v>
      </c>
      <c r="I370">
        <v>1.6551652690000001</v>
      </c>
      <c r="J370">
        <v>1.8557293519997899</v>
      </c>
      <c r="K370">
        <v>2.0814169790000898</v>
      </c>
      <c r="L370">
        <v>2.49352623899994</v>
      </c>
      <c r="M370">
        <v>2.9075494570001799</v>
      </c>
      <c r="N370">
        <f t="shared" si="244"/>
        <v>2.4317865440002548</v>
      </c>
      <c r="O370">
        <f t="shared" si="245"/>
        <v>0</v>
      </c>
      <c r="P370">
        <f t="shared" si="246"/>
        <v>7.3079380852192233E-2</v>
      </c>
      <c r="Q370">
        <f t="shared" si="247"/>
        <v>0.1551022900963385</v>
      </c>
      <c r="R370">
        <f t="shared" si="248"/>
        <v>0.23049341496811335</v>
      </c>
      <c r="S370">
        <f t="shared" si="249"/>
        <v>0.31891561984067945</v>
      </c>
      <c r="T370">
        <f t="shared" si="250"/>
        <v>0.48499419445753433</v>
      </c>
      <c r="U370">
        <f t="shared" si="251"/>
        <v>0.56747021748456572</v>
      </c>
      <c r="V370">
        <f t="shared" si="252"/>
        <v>0.66027755189354997</v>
      </c>
      <c r="W370">
        <f t="shared" si="253"/>
        <v>0.82974524675213579</v>
      </c>
      <c r="X370">
        <f t="shared" si="254"/>
        <v>1</v>
      </c>
      <c r="Y370" t="s">
        <v>184</v>
      </c>
      <c r="Z370" t="s">
        <v>184</v>
      </c>
      <c r="AA370" t="s">
        <v>184</v>
      </c>
      <c r="AB370" t="s">
        <v>184</v>
      </c>
      <c r="AC370" t="s">
        <v>184</v>
      </c>
      <c r="AD370" t="s">
        <v>184</v>
      </c>
    </row>
    <row r="371" spans="1:30" x14ac:dyDescent="0.25">
      <c r="A371" s="8" t="s">
        <v>39</v>
      </c>
      <c r="B371">
        <v>10</v>
      </c>
      <c r="C371">
        <v>6</v>
      </c>
      <c r="D371">
        <v>0.41975993799997002</v>
      </c>
      <c r="E371">
        <v>0.59379177799974003</v>
      </c>
      <c r="F371">
        <v>0.78183367199971998</v>
      </c>
      <c r="G371">
        <v>0.96638150299986503</v>
      </c>
      <c r="H371">
        <v>1.1645548040000899</v>
      </c>
      <c r="I371">
        <v>1.36732888699998</v>
      </c>
      <c r="J371">
        <v>1.7368508509998699</v>
      </c>
      <c r="K371">
        <v>1.9099227429996899</v>
      </c>
      <c r="L371">
        <v>2.1015277619999302</v>
      </c>
      <c r="M371">
        <v>2.5254653039996802</v>
      </c>
      <c r="N371">
        <f t="shared" si="244"/>
        <v>2.10570536599971</v>
      </c>
      <c r="O371">
        <f t="shared" si="245"/>
        <v>0</v>
      </c>
      <c r="P371">
        <f t="shared" si="246"/>
        <v>8.264776393213312E-2</v>
      </c>
      <c r="Q371">
        <f t="shared" si="247"/>
        <v>0.17194890597994505</v>
      </c>
      <c r="R371">
        <f t="shared" si="248"/>
        <v>0.25959071664348427</v>
      </c>
      <c r="S371">
        <f t="shared" si="249"/>
        <v>0.35370326638576011</v>
      </c>
      <c r="T371">
        <f t="shared" si="250"/>
        <v>0.45000072863951684</v>
      </c>
      <c r="U371">
        <f t="shared" si="251"/>
        <v>0.62548680089182118</v>
      </c>
      <c r="V371">
        <f t="shared" si="252"/>
        <v>0.70767868528095168</v>
      </c>
      <c r="W371">
        <f t="shared" si="253"/>
        <v>0.79867195627414844</v>
      </c>
      <c r="X371">
        <f t="shared" si="254"/>
        <v>1</v>
      </c>
      <c r="Y371" t="s">
        <v>184</v>
      </c>
      <c r="Z371" t="s">
        <v>184</v>
      </c>
      <c r="AA371" t="s">
        <v>184</v>
      </c>
      <c r="AB371" t="s">
        <v>184</v>
      </c>
      <c r="AC371" t="s">
        <v>184</v>
      </c>
      <c r="AD371" t="s">
        <v>184</v>
      </c>
    </row>
    <row r="372" spans="1:30" x14ac:dyDescent="0.25">
      <c r="A372" s="8" t="s">
        <v>39</v>
      </c>
      <c r="B372">
        <v>10</v>
      </c>
      <c r="C372">
        <v>7</v>
      </c>
      <c r="D372">
        <v>0.39118149600017199</v>
      </c>
      <c r="E372">
        <v>0.57042963799994995</v>
      </c>
      <c r="F372">
        <v>0.76950002300009102</v>
      </c>
      <c r="G372">
        <v>0.97792499200022498</v>
      </c>
      <c r="H372">
        <v>1.1854404290002001</v>
      </c>
      <c r="I372">
        <v>1.6414356330001201</v>
      </c>
      <c r="J372">
        <v>1.81962184600024</v>
      </c>
      <c r="K372">
        <v>2.0270263980000802</v>
      </c>
      <c r="L372">
        <v>2.4705339420002002</v>
      </c>
      <c r="M372">
        <v>2.922966696</v>
      </c>
      <c r="N372">
        <f t="shared" si="244"/>
        <v>2.531785199999828</v>
      </c>
      <c r="O372">
        <f t="shared" si="245"/>
        <v>0</v>
      </c>
      <c r="P372">
        <f t="shared" si="246"/>
        <v>7.0799111235736012E-2</v>
      </c>
      <c r="Q372">
        <f t="shared" si="247"/>
        <v>0.14942757663641637</v>
      </c>
      <c r="R372">
        <f t="shared" si="248"/>
        <v>0.23175089893095707</v>
      </c>
      <c r="S372">
        <f t="shared" si="249"/>
        <v>0.31371497589925162</v>
      </c>
      <c r="T372">
        <f t="shared" si="250"/>
        <v>0.49382314779311964</v>
      </c>
      <c r="U372">
        <f t="shared" si="251"/>
        <v>0.5642028202077195</v>
      </c>
      <c r="V372">
        <f t="shared" si="252"/>
        <v>0.64612310001654927</v>
      </c>
      <c r="W372">
        <f t="shared" si="253"/>
        <v>0.82129891824952972</v>
      </c>
      <c r="X372">
        <f t="shared" si="254"/>
        <v>1</v>
      </c>
      <c r="Y372" t="s">
        <v>184</v>
      </c>
      <c r="Z372" t="s">
        <v>184</v>
      </c>
      <c r="AA372" t="s">
        <v>184</v>
      </c>
      <c r="AB372" t="s">
        <v>184</v>
      </c>
      <c r="AC372" t="s">
        <v>184</v>
      </c>
      <c r="AD372" t="s">
        <v>184</v>
      </c>
    </row>
    <row r="373" spans="1:30" x14ac:dyDescent="0.25">
      <c r="A373" s="8" t="s">
        <v>39</v>
      </c>
      <c r="B373">
        <v>10</v>
      </c>
      <c r="C373">
        <v>8</v>
      </c>
      <c r="D373">
        <v>0.36615659900007802</v>
      </c>
      <c r="E373">
        <v>0.53991708600005905</v>
      </c>
      <c r="F373">
        <v>0.70944236300010699</v>
      </c>
      <c r="G373">
        <v>0.91159165399994802</v>
      </c>
      <c r="H373">
        <v>1.12187000799985</v>
      </c>
      <c r="I373">
        <v>1.4972314000001401</v>
      </c>
      <c r="J373">
        <v>1.6982672009999</v>
      </c>
      <c r="K373">
        <v>1.9169504000001301</v>
      </c>
      <c r="L373">
        <v>2.3323521080001202</v>
      </c>
      <c r="M373">
        <v>2.7395427729998101</v>
      </c>
      <c r="N373">
        <f t="shared" si="244"/>
        <v>2.373386173999732</v>
      </c>
      <c r="O373">
        <f t="shared" si="245"/>
        <v>0</v>
      </c>
      <c r="P373">
        <f t="shared" si="246"/>
        <v>7.321205832557473E-2</v>
      </c>
      <c r="Q373">
        <f t="shared" si="247"/>
        <v>0.14463965778544546</v>
      </c>
      <c r="R373">
        <f t="shared" si="248"/>
        <v>0.22981302451959576</v>
      </c>
      <c r="S373">
        <f t="shared" si="249"/>
        <v>0.31841148199081798</v>
      </c>
      <c r="T373">
        <f t="shared" si="250"/>
        <v>0.47656585067820062</v>
      </c>
      <c r="U373">
        <f t="shared" si="251"/>
        <v>0.56127006072294272</v>
      </c>
      <c r="V373">
        <f t="shared" si="252"/>
        <v>0.65340980662518489</v>
      </c>
      <c r="W373">
        <f t="shared" si="253"/>
        <v>0.82843471936407431</v>
      </c>
      <c r="X373">
        <f t="shared" si="254"/>
        <v>1</v>
      </c>
      <c r="Y373" t="s">
        <v>184</v>
      </c>
      <c r="Z373" t="s">
        <v>184</v>
      </c>
      <c r="AA373" t="s">
        <v>184</v>
      </c>
      <c r="AB373" t="s">
        <v>184</v>
      </c>
      <c r="AC373" t="s">
        <v>184</v>
      </c>
      <c r="AD373" t="s">
        <v>184</v>
      </c>
    </row>
    <row r="374" spans="1:30" x14ac:dyDescent="0.25">
      <c r="A374" s="8" t="s">
        <v>39</v>
      </c>
      <c r="B374">
        <v>10</v>
      </c>
      <c r="C374">
        <v>9</v>
      </c>
      <c r="D374">
        <v>0.38201873600019098</v>
      </c>
      <c r="E374">
        <v>0.58022865100019705</v>
      </c>
      <c r="F374">
        <v>0.77070783699991796</v>
      </c>
      <c r="G374">
        <v>0.96038598099994399</v>
      </c>
      <c r="H374">
        <v>1.2039961099999299</v>
      </c>
      <c r="I374">
        <v>1.58808635600007</v>
      </c>
      <c r="J374">
        <v>1.7955863239999399</v>
      </c>
      <c r="K374">
        <v>2.0165345760001401</v>
      </c>
      <c r="L374">
        <v>2.47583196499999</v>
      </c>
      <c r="M374">
        <v>2.9809457650003401</v>
      </c>
      <c r="N374">
        <f t="shared" si="244"/>
        <v>2.5989270290001492</v>
      </c>
      <c r="O374">
        <f t="shared" si="245"/>
        <v>0</v>
      </c>
      <c r="P374">
        <f t="shared" si="246"/>
        <v>7.6266056256400844E-2</v>
      </c>
      <c r="Q374">
        <f t="shared" si="247"/>
        <v>0.14955752764988642</v>
      </c>
      <c r="R374">
        <f t="shared" si="248"/>
        <v>0.22254077876986819</v>
      </c>
      <c r="S374">
        <f t="shared" si="249"/>
        <v>0.31627566485233999</v>
      </c>
      <c r="T374">
        <f t="shared" si="250"/>
        <v>0.46406367186995373</v>
      </c>
      <c r="U374">
        <f t="shared" si="251"/>
        <v>0.54390430059268424</v>
      </c>
      <c r="V374">
        <f t="shared" si="252"/>
        <v>0.62891948167885836</v>
      </c>
      <c r="W374">
        <f t="shared" si="253"/>
        <v>0.80564525499791506</v>
      </c>
      <c r="X374">
        <f t="shared" si="254"/>
        <v>1</v>
      </c>
      <c r="Y374" t="s">
        <v>184</v>
      </c>
      <c r="Z374" t="s">
        <v>184</v>
      </c>
      <c r="AA374" t="s">
        <v>184</v>
      </c>
      <c r="AB374" t="s">
        <v>184</v>
      </c>
      <c r="AC374" t="s">
        <v>184</v>
      </c>
      <c r="AD374" t="s">
        <v>184</v>
      </c>
    </row>
    <row r="375" spans="1:30" x14ac:dyDescent="0.25">
      <c r="A375" s="8" t="s">
        <v>39</v>
      </c>
      <c r="B375">
        <v>10</v>
      </c>
      <c r="C375">
        <v>10</v>
      </c>
      <c r="D375">
        <v>0.473750307000045</v>
      </c>
      <c r="E375">
        <v>0.65632917999982898</v>
      </c>
      <c r="F375">
        <v>0.83601773899999898</v>
      </c>
      <c r="G375">
        <v>1.04060510399995</v>
      </c>
      <c r="H375">
        <v>1.2382502280001899</v>
      </c>
      <c r="I375">
        <v>1.6476676120000699</v>
      </c>
      <c r="J375">
        <v>1.8345190889999601</v>
      </c>
      <c r="K375">
        <v>2.0462063499999199</v>
      </c>
      <c r="L375">
        <v>2.4752179550000601</v>
      </c>
      <c r="M375">
        <v>2.8826359119998402</v>
      </c>
      <c r="N375">
        <f t="shared" si="244"/>
        <v>2.4088856049997953</v>
      </c>
      <c r="O375">
        <f t="shared" si="245"/>
        <v>0</v>
      </c>
      <c r="P375">
        <f t="shared" si="246"/>
        <v>7.5793915917314589E-2</v>
      </c>
      <c r="Q375">
        <f t="shared" si="247"/>
        <v>0.15038797660131509</v>
      </c>
      <c r="R375">
        <f t="shared" si="248"/>
        <v>0.23531827157892501</v>
      </c>
      <c r="S375">
        <f t="shared" si="249"/>
        <v>0.31736663601350629</v>
      </c>
      <c r="T375">
        <f t="shared" si="250"/>
        <v>0.48732795885511743</v>
      </c>
      <c r="U375">
        <f t="shared" si="251"/>
        <v>0.56489555966275562</v>
      </c>
      <c r="V375">
        <f t="shared" si="252"/>
        <v>0.65277323245908492</v>
      </c>
      <c r="W375">
        <f t="shared" si="253"/>
        <v>0.83086869872352676</v>
      </c>
      <c r="X375">
        <f t="shared" si="254"/>
        <v>1</v>
      </c>
      <c r="Y375" t="s">
        <v>184</v>
      </c>
      <c r="Z375" t="s">
        <v>184</v>
      </c>
      <c r="AA375" t="s">
        <v>184</v>
      </c>
      <c r="AB375" t="s">
        <v>184</v>
      </c>
      <c r="AC375" t="s">
        <v>184</v>
      </c>
      <c r="AD375" t="s">
        <v>184</v>
      </c>
    </row>
    <row r="376" spans="1:30" x14ac:dyDescent="0.25">
      <c r="A376" s="8" t="s">
        <v>39</v>
      </c>
      <c r="B376">
        <v>10</v>
      </c>
      <c r="C376">
        <v>11</v>
      </c>
      <c r="D376">
        <v>0.81364627900029496</v>
      </c>
      <c r="E376">
        <v>0.99174093200008395</v>
      </c>
      <c r="F376">
        <v>1.1782544920001701</v>
      </c>
      <c r="G376">
        <v>1.3770045119999801</v>
      </c>
      <c r="H376">
        <v>1.59371208600032</v>
      </c>
      <c r="I376">
        <v>1.9749745200001501</v>
      </c>
      <c r="J376">
        <v>2.1567447460001801</v>
      </c>
      <c r="K376">
        <v>2.35615934899988</v>
      </c>
      <c r="L376">
        <v>2.6992878210003202</v>
      </c>
      <c r="M376">
        <v>3.0804650469999602</v>
      </c>
      <c r="N376">
        <f t="shared" si="244"/>
        <v>2.2668187679996654</v>
      </c>
      <c r="O376">
        <f t="shared" si="245"/>
        <v>0</v>
      </c>
      <c r="P376">
        <f t="shared" si="246"/>
        <v>7.8565898392021466E-2</v>
      </c>
      <c r="Q376">
        <f t="shared" si="247"/>
        <v>0.16084577123985103</v>
      </c>
      <c r="R376">
        <f t="shared" si="248"/>
        <v>0.24852372009290169</v>
      </c>
      <c r="S376">
        <f t="shared" si="249"/>
        <v>0.34412358765160012</v>
      </c>
      <c r="T376">
        <f t="shared" si="250"/>
        <v>0.51231631632583452</v>
      </c>
      <c r="U376">
        <f t="shared" si="251"/>
        <v>0.5925036822352987</v>
      </c>
      <c r="V376">
        <f t="shared" si="252"/>
        <v>0.68047480979732766</v>
      </c>
      <c r="W376">
        <f t="shared" si="253"/>
        <v>0.83184486056818441</v>
      </c>
      <c r="X376">
        <f t="shared" si="254"/>
        <v>1</v>
      </c>
      <c r="Y376" t="s">
        <v>184</v>
      </c>
      <c r="Z376" t="s">
        <v>184</v>
      </c>
      <c r="AA376" t="s">
        <v>184</v>
      </c>
      <c r="AB376" t="s">
        <v>184</v>
      </c>
      <c r="AC376" t="s">
        <v>184</v>
      </c>
      <c r="AD376" t="s">
        <v>184</v>
      </c>
    </row>
    <row r="377" spans="1:30" x14ac:dyDescent="0.25">
      <c r="A377" s="8" t="s">
        <v>39</v>
      </c>
      <c r="B377">
        <v>10</v>
      </c>
      <c r="C377">
        <v>12</v>
      </c>
      <c r="D377">
        <v>0.39349134200028801</v>
      </c>
      <c r="E377">
        <v>0.57398443300007695</v>
      </c>
      <c r="F377">
        <v>0.75560158600001104</v>
      </c>
      <c r="G377">
        <v>0.94926801200017497</v>
      </c>
      <c r="H377">
        <v>1.1594046469999699</v>
      </c>
      <c r="I377">
        <v>1.52369197500001</v>
      </c>
      <c r="J377">
        <v>1.7063654309999901</v>
      </c>
      <c r="K377">
        <v>1.9115971179999101</v>
      </c>
      <c r="L377">
        <v>2.3140304920002501</v>
      </c>
      <c r="M377">
        <v>2.6984626130001699</v>
      </c>
      <c r="N377">
        <f t="shared" si="244"/>
        <v>2.3049712709998817</v>
      </c>
      <c r="O377">
        <f t="shared" si="245"/>
        <v>0</v>
      </c>
      <c r="P377">
        <f t="shared" si="246"/>
        <v>7.8306004621694139E-2</v>
      </c>
      <c r="Q377">
        <f t="shared" si="247"/>
        <v>0.1570996777945271</v>
      </c>
      <c r="R377">
        <f t="shared" si="248"/>
        <v>0.24112086644741329</v>
      </c>
      <c r="S377">
        <f t="shared" si="249"/>
        <v>0.33228757105828638</v>
      </c>
      <c r="T377">
        <f t="shared" si="250"/>
        <v>0.49033176561434888</v>
      </c>
      <c r="U377">
        <f t="shared" si="251"/>
        <v>0.56958371044259737</v>
      </c>
      <c r="V377">
        <f t="shared" si="252"/>
        <v>0.65862242844401164</v>
      </c>
      <c r="W377">
        <f t="shared" si="253"/>
        <v>0.8332160900065555</v>
      </c>
      <c r="X377">
        <f t="shared" si="254"/>
        <v>1</v>
      </c>
      <c r="Y377" t="s">
        <v>184</v>
      </c>
      <c r="Z377" t="s">
        <v>184</v>
      </c>
      <c r="AA377" t="s">
        <v>184</v>
      </c>
      <c r="AB377" t="s">
        <v>184</v>
      </c>
      <c r="AC377" t="s">
        <v>184</v>
      </c>
      <c r="AD377" t="s">
        <v>184</v>
      </c>
    </row>
    <row r="378" spans="1:30" x14ac:dyDescent="0.25">
      <c r="A378" s="8" t="s">
        <v>39</v>
      </c>
      <c r="B378">
        <v>10</v>
      </c>
      <c r="C378">
        <v>13</v>
      </c>
      <c r="D378">
        <v>0.35223909700016498</v>
      </c>
      <c r="E378">
        <v>0.51785494600017001</v>
      </c>
      <c r="F378">
        <v>0.70451131900017505</v>
      </c>
      <c r="G378">
        <v>0.88922706699986498</v>
      </c>
      <c r="H378">
        <v>1.0925605769998501</v>
      </c>
      <c r="I378">
        <v>1.45662102999995</v>
      </c>
      <c r="J378">
        <v>1.6448826629998601</v>
      </c>
      <c r="K378">
        <v>1.8621447159998701</v>
      </c>
      <c r="L378">
        <v>2.2840734559999798</v>
      </c>
      <c r="M378">
        <v>2.7173194880001499</v>
      </c>
      <c r="N378">
        <f t="shared" si="244"/>
        <v>2.3650803909999851</v>
      </c>
      <c r="O378">
        <f t="shared" si="245"/>
        <v>0</v>
      </c>
      <c r="P378">
        <f t="shared" si="246"/>
        <v>7.0025462825802978E-2</v>
      </c>
      <c r="Q378">
        <f t="shared" si="247"/>
        <v>0.14894725073216858</v>
      </c>
      <c r="R378">
        <f t="shared" si="248"/>
        <v>0.22704850627620943</v>
      </c>
      <c r="S378">
        <f t="shared" si="249"/>
        <v>0.31302169804328217</v>
      </c>
      <c r="T378">
        <f t="shared" si="250"/>
        <v>0.46695323220401769</v>
      </c>
      <c r="U378">
        <f t="shared" si="251"/>
        <v>0.5465537539098827</v>
      </c>
      <c r="V378">
        <f t="shared" si="252"/>
        <v>0.63841619284716933</v>
      </c>
      <c r="W378">
        <f t="shared" si="253"/>
        <v>0.81681551559565024</v>
      </c>
      <c r="X378">
        <f t="shared" si="254"/>
        <v>1</v>
      </c>
      <c r="Y378" t="s">
        <v>184</v>
      </c>
      <c r="Z378" t="s">
        <v>184</v>
      </c>
      <c r="AA378" t="s">
        <v>184</v>
      </c>
      <c r="AB378" t="s">
        <v>184</v>
      </c>
      <c r="AC378" t="s">
        <v>184</v>
      </c>
      <c r="AD378" t="s">
        <v>184</v>
      </c>
    </row>
    <row r="379" spans="1:30" x14ac:dyDescent="0.25">
      <c r="A379" s="8" t="s">
        <v>39</v>
      </c>
      <c r="B379">
        <v>10</v>
      </c>
      <c r="C379">
        <v>14</v>
      </c>
      <c r="D379">
        <v>0.38568732999965499</v>
      </c>
      <c r="E379">
        <v>0.56616687899986495</v>
      </c>
      <c r="F379">
        <v>0.75842903399961803</v>
      </c>
      <c r="G379">
        <v>0.93916780199970096</v>
      </c>
      <c r="H379">
        <v>1.1622018349998999</v>
      </c>
      <c r="I379">
        <v>1.51092212999992</v>
      </c>
      <c r="J379">
        <v>1.7009208469999</v>
      </c>
      <c r="K379">
        <v>1.9199166489997801</v>
      </c>
      <c r="L379">
        <v>2.2951637179999098</v>
      </c>
      <c r="M379">
        <v>2.7081575089996401</v>
      </c>
      <c r="N379">
        <f t="shared" si="244"/>
        <v>2.3224701789999851</v>
      </c>
      <c r="O379">
        <f t="shared" si="245"/>
        <v>0</v>
      </c>
      <c r="P379">
        <f t="shared" si="246"/>
        <v>7.7710168523206308E-2</v>
      </c>
      <c r="Q379">
        <f t="shared" si="247"/>
        <v>0.16049364481418618</v>
      </c>
      <c r="R379">
        <f t="shared" si="248"/>
        <v>0.23831542682643395</v>
      </c>
      <c r="S379">
        <f t="shared" si="249"/>
        <v>0.33434853632204586</v>
      </c>
      <c r="T379">
        <f t="shared" si="250"/>
        <v>0.48449913810508921</v>
      </c>
      <c r="U379">
        <f t="shared" si="251"/>
        <v>0.56630803223771053</v>
      </c>
      <c r="V379">
        <f t="shared" si="252"/>
        <v>0.66060237624266815</v>
      </c>
      <c r="W379">
        <f t="shared" si="253"/>
        <v>0.82217477118368931</v>
      </c>
      <c r="X379">
        <f t="shared" si="254"/>
        <v>1</v>
      </c>
      <c r="Y379" t="s">
        <v>184</v>
      </c>
      <c r="Z379" t="s">
        <v>184</v>
      </c>
      <c r="AA379" t="s">
        <v>184</v>
      </c>
      <c r="AB379" t="s">
        <v>184</v>
      </c>
      <c r="AC379" t="s">
        <v>184</v>
      </c>
      <c r="AD379" t="s">
        <v>184</v>
      </c>
    </row>
    <row r="380" spans="1:30" x14ac:dyDescent="0.25">
      <c r="A380" s="8" t="s">
        <v>39</v>
      </c>
      <c r="B380">
        <v>10</v>
      </c>
      <c r="C380">
        <v>15</v>
      </c>
      <c r="D380">
        <v>0.34909680600003401</v>
      </c>
      <c r="E380">
        <v>0.54330896100009296</v>
      </c>
      <c r="F380">
        <v>0.74971049199984896</v>
      </c>
      <c r="G380">
        <v>0.94803676099991196</v>
      </c>
      <c r="H380">
        <v>1.1714488150000699</v>
      </c>
      <c r="I380">
        <v>1.6375808930001701</v>
      </c>
      <c r="J380">
        <v>1.83835023600022</v>
      </c>
      <c r="K380">
        <v>2.05679270500013</v>
      </c>
      <c r="L380">
        <v>2.5133974380000801</v>
      </c>
      <c r="M380">
        <v>2.90850414399983</v>
      </c>
      <c r="N380">
        <f t="shared" si="244"/>
        <v>2.5594073379997959</v>
      </c>
      <c r="O380">
        <f t="shared" si="245"/>
        <v>0</v>
      </c>
      <c r="P380">
        <f t="shared" si="246"/>
        <v>7.5881690310319189E-2</v>
      </c>
      <c r="Q380">
        <f t="shared" si="247"/>
        <v>0.15652595819815801</v>
      </c>
      <c r="R380">
        <f t="shared" si="248"/>
        <v>0.23401509642773624</v>
      </c>
      <c r="S380">
        <f t="shared" si="249"/>
        <v>0.32130563853220517</v>
      </c>
      <c r="T380">
        <f t="shared" si="250"/>
        <v>0.50343064500514401</v>
      </c>
      <c r="U380">
        <f t="shared" si="251"/>
        <v>0.58187433000174693</v>
      </c>
      <c r="V380">
        <f t="shared" si="252"/>
        <v>0.6672231784467253</v>
      </c>
      <c r="W380">
        <f t="shared" si="253"/>
        <v>0.84562570399265558</v>
      </c>
      <c r="X380">
        <f t="shared" si="254"/>
        <v>1</v>
      </c>
      <c r="Y380" t="s">
        <v>184</v>
      </c>
      <c r="Z380" t="s">
        <v>184</v>
      </c>
      <c r="AA380" t="s">
        <v>184</v>
      </c>
      <c r="AB380" t="s">
        <v>184</v>
      </c>
      <c r="AC380" t="s">
        <v>184</v>
      </c>
      <c r="AD380" t="s">
        <v>184</v>
      </c>
    </row>
    <row r="381" spans="1:30" s="17" customFormat="1" x14ac:dyDescent="0.25">
      <c r="A381" s="16">
        <v>23</v>
      </c>
      <c r="D381" s="17">
        <f>AVERAGE(D366:D380)</f>
        <v>1.4068666401334011</v>
      </c>
      <c r="E381" s="17">
        <f t="shared" ref="E381:S381" si="255">AVERAGE(E366:E380)</f>
        <v>1.5838367756667138</v>
      </c>
      <c r="F381" s="17">
        <f t="shared" si="255"/>
        <v>1.7721175513333327</v>
      </c>
      <c r="G381" s="17">
        <f t="shared" si="255"/>
        <v>1.9640865220000074</v>
      </c>
      <c r="H381" s="17">
        <f t="shared" si="255"/>
        <v>2.1744593972667259</v>
      </c>
      <c r="I381" s="17">
        <f t="shared" si="255"/>
        <v>2.5462846636000545</v>
      </c>
      <c r="J381" s="17">
        <f t="shared" si="255"/>
        <v>2.750597826066671</v>
      </c>
      <c r="K381" s="17">
        <f t="shared" si="255"/>
        <v>2.9590066002000244</v>
      </c>
      <c r="L381" s="17">
        <f t="shared" si="255"/>
        <v>3.357865959400105</v>
      </c>
      <c r="M381" s="17">
        <f t="shared" si="255"/>
        <v>3.7738421777999918</v>
      </c>
      <c r="N381" s="25">
        <f>AVERAGE(N366:N380)</f>
        <v>2.3669755376665904</v>
      </c>
      <c r="O381" s="17">
        <f t="shared" si="255"/>
        <v>0</v>
      </c>
      <c r="P381" s="17">
        <f t="shared" si="255"/>
        <v>7.4832676200556406E-2</v>
      </c>
      <c r="Q381" s="17">
        <f t="shared" si="255"/>
        <v>0.15451719221031551</v>
      </c>
      <c r="R381" s="17">
        <f t="shared" si="255"/>
        <v>0.23575033917257887</v>
      </c>
      <c r="S381" s="17">
        <f t="shared" si="255"/>
        <v>0.32471489498645972</v>
      </c>
      <c r="T381" s="17">
        <f t="shared" ref="T381" si="256">AVERAGE(T366:T380)</f>
        <v>0.48112856599161752</v>
      </c>
      <c r="U381" s="17">
        <f t="shared" ref="U381" si="257">AVERAGE(U366:U380)</f>
        <v>0.56828012350021317</v>
      </c>
      <c r="V381" s="17">
        <f t="shared" ref="V381" si="258">AVERAGE(V366:V380)</f>
        <v>0.656319017750708</v>
      </c>
      <c r="W381" s="17">
        <f t="shared" ref="W381:X381" si="259">AVERAGE(W366:W380)</f>
        <v>0.82410390803801681</v>
      </c>
      <c r="X381" s="17">
        <f t="shared" si="259"/>
        <v>1</v>
      </c>
    </row>
    <row r="382" spans="1:30" x14ac:dyDescent="0.25">
      <c r="A382" s="8" t="s">
        <v>41</v>
      </c>
      <c r="B382">
        <v>8</v>
      </c>
      <c r="C382">
        <v>36</v>
      </c>
      <c r="D382">
        <v>18.450457205999999</v>
      </c>
      <c r="E382">
        <v>18.8914925069998</v>
      </c>
      <c r="F382">
        <v>19.1280595610001</v>
      </c>
      <c r="G382">
        <v>19.413391568999899</v>
      </c>
      <c r="H382">
        <v>19.696278732999801</v>
      </c>
      <c r="I382">
        <v>19.959556935999899</v>
      </c>
      <c r="J382">
        <v>20.420855262999702</v>
      </c>
      <c r="K382">
        <v>20.8628109319997</v>
      </c>
      <c r="L382">
        <f>K382-D382</f>
        <v>2.4123537259997008</v>
      </c>
      <c r="M382">
        <f>(D382-D382)/(K382-D382)</f>
        <v>0</v>
      </c>
      <c r="N382">
        <f>(E382-D382)/(K382-D382)</f>
        <v>0.18282364491013089</v>
      </c>
      <c r="O382">
        <f>(F382-D382)/(K382-D382)</f>
        <v>0.28088847323553112</v>
      </c>
      <c r="P382">
        <f>(G382-D382)/(K382-D382)</f>
        <v>0.39916797964645534</v>
      </c>
      <c r="Q382">
        <f>(H382-D382)/(K382-D382)</f>
        <v>0.51643401776972897</v>
      </c>
      <c r="R382">
        <f>(I382-D382)/(K382-D382)</f>
        <v>0.62557149630886544</v>
      </c>
      <c r="S382">
        <f>(J382-D382)/(K382-D382)</f>
        <v>0.81679483226828675</v>
      </c>
      <c r="T382">
        <f>(K382-D382)/(K382-D382)</f>
        <v>1</v>
      </c>
      <c r="U382" t="s">
        <v>184</v>
      </c>
      <c r="V382" t="s">
        <v>184</v>
      </c>
      <c r="W382" t="s">
        <v>184</v>
      </c>
      <c r="X382" t="s">
        <v>184</v>
      </c>
      <c r="Y382" t="s">
        <v>184</v>
      </c>
      <c r="Z382" t="s">
        <v>184</v>
      </c>
      <c r="AA382" t="s">
        <v>184</v>
      </c>
      <c r="AB382" t="s">
        <v>184</v>
      </c>
      <c r="AC382" t="s">
        <v>184</v>
      </c>
      <c r="AD382" t="s">
        <v>184</v>
      </c>
    </row>
    <row r="383" spans="1:30" x14ac:dyDescent="0.25">
      <c r="A383" s="8" t="s">
        <v>41</v>
      </c>
      <c r="B383">
        <v>8</v>
      </c>
      <c r="C383">
        <v>37</v>
      </c>
      <c r="D383">
        <v>0.71667345600008003</v>
      </c>
      <c r="E383">
        <v>1.1888135550002501</v>
      </c>
      <c r="F383">
        <v>1.4591846759999401</v>
      </c>
      <c r="G383">
        <v>1.67905136499985</v>
      </c>
      <c r="H383">
        <v>1.93094055600022</v>
      </c>
      <c r="I383">
        <v>2.2018074580000699</v>
      </c>
      <c r="J383">
        <v>2.6381924490001398</v>
      </c>
      <c r="K383">
        <v>3.0518976470002599</v>
      </c>
      <c r="L383">
        <f t="shared" ref="L383:L401" si="260">K383-D383</f>
        <v>2.3352241910001799</v>
      </c>
      <c r="M383">
        <f t="shared" ref="M383:M433" si="261">(D383-D383)/(K383-D383)</f>
        <v>0</v>
      </c>
      <c r="N383">
        <f t="shared" ref="N383:N433" si="262">(E383-D383)/(K383-D383)</f>
        <v>0.2021819150468597</v>
      </c>
      <c r="O383">
        <f t="shared" ref="O383:O433" si="263">(F383-D383)/(K383-D383)</f>
        <v>0.31796142865488275</v>
      </c>
      <c r="P383">
        <f t="shared" ref="P383:P433" si="264">(G383-D383)/(K383-D383)</f>
        <v>0.41211371169788291</v>
      </c>
      <c r="Q383">
        <f t="shared" ref="Q383:Q433" si="265">(H383-D383)/(K383-D383)</f>
        <v>0.51997881174743554</v>
      </c>
      <c r="R383">
        <f t="shared" ref="R383:R433" si="266">(I383-D383)/(K383-D383)</f>
        <v>0.63597063088144223</v>
      </c>
      <c r="S383">
        <f t="shared" ref="S383:S433" si="267">(J383-D383)/(K383-D383)</f>
        <v>0.82284133592204289</v>
      </c>
      <c r="T383">
        <f t="shared" ref="T383:T433" si="268">(K383-D383)/(K383-D383)</f>
        <v>1</v>
      </c>
      <c r="U383" t="s">
        <v>184</v>
      </c>
      <c r="V383" t="s">
        <v>184</v>
      </c>
      <c r="W383" t="s">
        <v>184</v>
      </c>
      <c r="X383" t="s">
        <v>184</v>
      </c>
      <c r="Y383" t="s">
        <v>184</v>
      </c>
      <c r="Z383" t="s">
        <v>184</v>
      </c>
      <c r="AA383" t="s">
        <v>184</v>
      </c>
      <c r="AB383" t="s">
        <v>184</v>
      </c>
      <c r="AC383" t="s">
        <v>184</v>
      </c>
      <c r="AD383" t="s">
        <v>184</v>
      </c>
    </row>
    <row r="384" spans="1:30" x14ac:dyDescent="0.25">
      <c r="A384" s="8" t="s">
        <v>41</v>
      </c>
      <c r="B384">
        <v>8</v>
      </c>
      <c r="C384">
        <v>38</v>
      </c>
      <c r="D384">
        <v>0.78199773400001504</v>
      </c>
      <c r="E384">
        <v>1.2143019959999</v>
      </c>
      <c r="F384">
        <v>1.5049992640001599</v>
      </c>
      <c r="G384">
        <v>1.7731976240002001</v>
      </c>
      <c r="H384">
        <v>2.00240733500004</v>
      </c>
      <c r="I384">
        <v>2.2715995490002499</v>
      </c>
      <c r="J384">
        <v>2.6693016720000702</v>
      </c>
      <c r="K384">
        <v>3.1754992740002299</v>
      </c>
      <c r="L384">
        <f t="shared" si="260"/>
        <v>2.3935015400002149</v>
      </c>
      <c r="M384">
        <f t="shared" si="261"/>
        <v>0</v>
      </c>
      <c r="N384">
        <f t="shared" si="262"/>
        <v>0.18061582780508514</v>
      </c>
      <c r="O384">
        <f t="shared" si="263"/>
        <v>0.30206854598475835</v>
      </c>
      <c r="P384">
        <f t="shared" si="264"/>
        <v>0.41412126687000006</v>
      </c>
      <c r="Q384">
        <f t="shared" si="265"/>
        <v>0.50988461072806135</v>
      </c>
      <c r="R384">
        <f t="shared" si="266"/>
        <v>0.62235256176192022</v>
      </c>
      <c r="S384">
        <f t="shared" si="267"/>
        <v>0.78851168735821486</v>
      </c>
      <c r="T384">
        <f t="shared" si="268"/>
        <v>1</v>
      </c>
      <c r="U384" t="s">
        <v>184</v>
      </c>
      <c r="V384" t="s">
        <v>184</v>
      </c>
      <c r="W384" t="s">
        <v>184</v>
      </c>
      <c r="X384" t="s">
        <v>184</v>
      </c>
      <c r="Y384" t="s">
        <v>184</v>
      </c>
      <c r="Z384" t="s">
        <v>184</v>
      </c>
      <c r="AA384" t="s">
        <v>184</v>
      </c>
      <c r="AB384" t="s">
        <v>184</v>
      </c>
      <c r="AC384" t="s">
        <v>184</v>
      </c>
      <c r="AD384" t="s">
        <v>184</v>
      </c>
    </row>
    <row r="385" spans="1:30" x14ac:dyDescent="0.25">
      <c r="A385" s="8" t="s">
        <v>41</v>
      </c>
      <c r="B385">
        <v>8</v>
      </c>
      <c r="C385">
        <v>39</v>
      </c>
      <c r="D385">
        <v>0.63896813699966504</v>
      </c>
      <c r="E385">
        <v>1.1404613119998399</v>
      </c>
      <c r="F385">
        <v>1.3724358659997</v>
      </c>
      <c r="G385">
        <v>1.6515119359996699</v>
      </c>
      <c r="H385">
        <v>1.9191688889995899</v>
      </c>
      <c r="I385">
        <v>2.1666560489998101</v>
      </c>
      <c r="J385">
        <v>2.6014317169997399</v>
      </c>
      <c r="K385">
        <v>3.0356106669996699</v>
      </c>
      <c r="L385">
        <f t="shared" si="260"/>
        <v>2.3966425300000047</v>
      </c>
      <c r="M385">
        <f t="shared" si="261"/>
        <v>0</v>
      </c>
      <c r="N385">
        <f t="shared" si="262"/>
        <v>0.20924821650401651</v>
      </c>
      <c r="O385">
        <f t="shared" si="263"/>
        <v>0.30603968669454995</v>
      </c>
      <c r="P385">
        <f t="shared" si="264"/>
        <v>0.4224842822095804</v>
      </c>
      <c r="Q385">
        <f t="shared" si="265"/>
        <v>0.53416424684741048</v>
      </c>
      <c r="R385">
        <f t="shared" si="266"/>
        <v>0.63742835774517526</v>
      </c>
      <c r="S385">
        <f t="shared" si="267"/>
        <v>0.81883866927792137</v>
      </c>
      <c r="T385">
        <f t="shared" si="268"/>
        <v>1</v>
      </c>
      <c r="U385" t="s">
        <v>184</v>
      </c>
      <c r="V385" t="s">
        <v>184</v>
      </c>
      <c r="W385" t="s">
        <v>184</v>
      </c>
      <c r="X385" t="s">
        <v>184</v>
      </c>
      <c r="Y385" t="s">
        <v>184</v>
      </c>
      <c r="Z385" t="s">
        <v>184</v>
      </c>
      <c r="AA385" t="s">
        <v>184</v>
      </c>
      <c r="AB385" t="s">
        <v>184</v>
      </c>
      <c r="AC385" t="s">
        <v>184</v>
      </c>
      <c r="AD385" t="s">
        <v>184</v>
      </c>
    </row>
    <row r="386" spans="1:30" x14ac:dyDescent="0.25">
      <c r="A386" s="8" t="s">
        <v>41</v>
      </c>
      <c r="B386">
        <v>8</v>
      </c>
      <c r="C386">
        <v>40</v>
      </c>
      <c r="D386">
        <v>0.87496055600013201</v>
      </c>
      <c r="E386">
        <v>1.3715981600003</v>
      </c>
      <c r="F386">
        <v>1.62226615100007</v>
      </c>
      <c r="G386">
        <v>1.88070607300005</v>
      </c>
      <c r="H386">
        <v>2.1297719829999502</v>
      </c>
      <c r="I386">
        <v>2.4082535209999998</v>
      </c>
      <c r="J386">
        <v>2.8510412740001798</v>
      </c>
      <c r="K386">
        <v>3.30760720500029</v>
      </c>
      <c r="L386">
        <f t="shared" si="260"/>
        <v>2.4326466490001581</v>
      </c>
      <c r="M386">
        <f t="shared" si="261"/>
        <v>0</v>
      </c>
      <c r="N386">
        <f t="shared" si="262"/>
        <v>0.20415525789752118</v>
      </c>
      <c r="O386">
        <f t="shared" si="263"/>
        <v>0.30719857950068002</v>
      </c>
      <c r="P386">
        <f t="shared" si="264"/>
        <v>0.41343674693292981</v>
      </c>
      <c r="Q386">
        <f t="shared" si="265"/>
        <v>0.51582149323476889</v>
      </c>
      <c r="R386">
        <f t="shared" si="266"/>
        <v>0.63029826614155671</v>
      </c>
      <c r="S386">
        <f t="shared" si="267"/>
        <v>0.81231720143664787</v>
      </c>
      <c r="T386">
        <f t="shared" si="268"/>
        <v>1</v>
      </c>
      <c r="U386" t="s">
        <v>184</v>
      </c>
      <c r="V386" t="s">
        <v>184</v>
      </c>
      <c r="W386" t="s">
        <v>184</v>
      </c>
      <c r="X386" t="s">
        <v>184</v>
      </c>
      <c r="Y386" t="s">
        <v>184</v>
      </c>
      <c r="Z386" t="s">
        <v>184</v>
      </c>
      <c r="AA386" t="s">
        <v>184</v>
      </c>
      <c r="AB386" t="s">
        <v>184</v>
      </c>
      <c r="AC386" t="s">
        <v>184</v>
      </c>
      <c r="AD386" t="s">
        <v>184</v>
      </c>
    </row>
    <row r="387" spans="1:30" x14ac:dyDescent="0.25">
      <c r="A387" s="8" t="s">
        <v>41</v>
      </c>
      <c r="B387">
        <v>8</v>
      </c>
      <c r="C387">
        <v>41</v>
      </c>
      <c r="D387">
        <v>0.66980638099994305</v>
      </c>
      <c r="E387">
        <v>1.1718392950001499</v>
      </c>
      <c r="F387">
        <v>1.41992921600012</v>
      </c>
      <c r="G387">
        <v>1.7072084639998999</v>
      </c>
      <c r="H387">
        <v>1.96963854200021</v>
      </c>
      <c r="I387">
        <v>2.2489462260000401</v>
      </c>
      <c r="J387">
        <v>2.7005828330002202</v>
      </c>
      <c r="K387">
        <v>3.227997469</v>
      </c>
      <c r="L387">
        <f t="shared" si="260"/>
        <v>2.5581910880000569</v>
      </c>
      <c r="M387">
        <f t="shared" si="261"/>
        <v>0</v>
      </c>
      <c r="N387">
        <f t="shared" si="262"/>
        <v>0.19624527516929405</v>
      </c>
      <c r="O387">
        <f t="shared" si="263"/>
        <v>0.29322392628089722</v>
      </c>
      <c r="P387">
        <f t="shared" si="264"/>
        <v>0.4055217328628008</v>
      </c>
      <c r="Q387">
        <f t="shared" si="265"/>
        <v>0.50810596874389469</v>
      </c>
      <c r="R387">
        <f t="shared" si="266"/>
        <v>0.61728768128679445</v>
      </c>
      <c r="S387">
        <f t="shared" si="267"/>
        <v>0.79383297890694238</v>
      </c>
      <c r="T387">
        <f t="shared" si="268"/>
        <v>1</v>
      </c>
      <c r="U387" t="s">
        <v>184</v>
      </c>
      <c r="V387" t="s">
        <v>184</v>
      </c>
      <c r="W387" t="s">
        <v>184</v>
      </c>
      <c r="X387" t="s">
        <v>184</v>
      </c>
      <c r="Y387" t="s">
        <v>184</v>
      </c>
      <c r="Z387" t="s">
        <v>184</v>
      </c>
      <c r="AA387" t="s">
        <v>184</v>
      </c>
      <c r="AB387" t="s">
        <v>184</v>
      </c>
      <c r="AC387" t="s">
        <v>184</v>
      </c>
      <c r="AD387" t="s">
        <v>184</v>
      </c>
    </row>
    <row r="388" spans="1:30" x14ac:dyDescent="0.25">
      <c r="A388" s="8" t="s">
        <v>41</v>
      </c>
      <c r="B388">
        <v>8</v>
      </c>
      <c r="C388">
        <v>42</v>
      </c>
      <c r="D388">
        <v>0.85679447199981895</v>
      </c>
      <c r="E388">
        <v>1.4075779639997501</v>
      </c>
      <c r="F388">
        <v>1.6190119439997901</v>
      </c>
      <c r="G388">
        <v>1.92498478700008</v>
      </c>
      <c r="H388">
        <v>2.1827971039997398</v>
      </c>
      <c r="I388">
        <v>2.4512787449998501</v>
      </c>
      <c r="J388">
        <v>2.9503611909999501</v>
      </c>
      <c r="K388">
        <v>3.4382749369997301</v>
      </c>
      <c r="L388">
        <f t="shared" si="260"/>
        <v>2.581480464999911</v>
      </c>
      <c r="M388">
        <f t="shared" si="261"/>
        <v>0</v>
      </c>
      <c r="N388">
        <f t="shared" si="262"/>
        <v>0.21335954289313211</v>
      </c>
      <c r="O388">
        <f t="shared" si="263"/>
        <v>0.29526369939041835</v>
      </c>
      <c r="P388">
        <f t="shared" si="264"/>
        <v>0.41378981149884386</v>
      </c>
      <c r="Q388">
        <f t="shared" si="265"/>
        <v>0.51365975841307265</v>
      </c>
      <c r="R388">
        <f t="shared" si="266"/>
        <v>0.61766273059908128</v>
      </c>
      <c r="S388">
        <f t="shared" si="267"/>
        <v>0.81099460072815355</v>
      </c>
      <c r="T388">
        <f t="shared" si="268"/>
        <v>1</v>
      </c>
      <c r="U388" t="s">
        <v>184</v>
      </c>
      <c r="V388" t="s">
        <v>184</v>
      </c>
      <c r="W388" t="s">
        <v>184</v>
      </c>
      <c r="X388" t="s">
        <v>184</v>
      </c>
      <c r="Y388" t="s">
        <v>184</v>
      </c>
      <c r="Z388" t="s">
        <v>184</v>
      </c>
      <c r="AA388" t="s">
        <v>184</v>
      </c>
      <c r="AB388" t="s">
        <v>184</v>
      </c>
      <c r="AC388" t="s">
        <v>184</v>
      </c>
      <c r="AD388" t="s">
        <v>184</v>
      </c>
    </row>
    <row r="389" spans="1:30" x14ac:dyDescent="0.25">
      <c r="A389" s="8" t="s">
        <v>41</v>
      </c>
      <c r="B389">
        <v>8</v>
      </c>
      <c r="C389">
        <v>43</v>
      </c>
      <c r="D389">
        <v>0.83392689900028905</v>
      </c>
      <c r="E389">
        <v>1.27703059000032</v>
      </c>
      <c r="F389">
        <v>1.53504957400036</v>
      </c>
      <c r="G389">
        <v>1.7833788170000799</v>
      </c>
      <c r="H389">
        <v>2.0274914980000101</v>
      </c>
      <c r="I389">
        <v>2.30080485799999</v>
      </c>
      <c r="J389">
        <v>2.8106293880000499</v>
      </c>
      <c r="K389">
        <v>3.2668327670003201</v>
      </c>
      <c r="L389">
        <f t="shared" si="260"/>
        <v>2.4329058680000308</v>
      </c>
      <c r="M389">
        <f t="shared" si="261"/>
        <v>0</v>
      </c>
      <c r="N389">
        <f t="shared" si="262"/>
        <v>0.18212940205708994</v>
      </c>
      <c r="O389">
        <f t="shared" si="263"/>
        <v>0.28818323151007424</v>
      </c>
      <c r="P389">
        <f t="shared" si="264"/>
        <v>0.39025427596189222</v>
      </c>
      <c r="Q389">
        <f t="shared" si="265"/>
        <v>0.49059218225359874</v>
      </c>
      <c r="R389">
        <f t="shared" si="266"/>
        <v>0.60293247605405598</v>
      </c>
      <c r="S389">
        <f t="shared" si="267"/>
        <v>0.81248621864055437</v>
      </c>
      <c r="T389">
        <f t="shared" si="268"/>
        <v>1</v>
      </c>
      <c r="U389" t="s">
        <v>184</v>
      </c>
      <c r="V389" t="s">
        <v>184</v>
      </c>
      <c r="W389" t="s">
        <v>184</v>
      </c>
      <c r="X389" t="s">
        <v>184</v>
      </c>
      <c r="Y389" t="s">
        <v>184</v>
      </c>
      <c r="Z389" t="s">
        <v>184</v>
      </c>
      <c r="AA389" t="s">
        <v>184</v>
      </c>
      <c r="AB389" t="s">
        <v>184</v>
      </c>
      <c r="AC389" t="s">
        <v>184</v>
      </c>
      <c r="AD389" t="s">
        <v>184</v>
      </c>
    </row>
    <row r="390" spans="1:30" x14ac:dyDescent="0.25">
      <c r="A390" s="8" t="s">
        <v>41</v>
      </c>
      <c r="B390">
        <v>8</v>
      </c>
      <c r="C390">
        <v>44</v>
      </c>
      <c r="D390">
        <v>0.81518443999993895</v>
      </c>
      <c r="E390">
        <v>1.34893808700007</v>
      </c>
      <c r="F390">
        <v>1.5985798299998299</v>
      </c>
      <c r="G390">
        <v>1.8853087130000801</v>
      </c>
      <c r="H390">
        <v>2.1332580610001002</v>
      </c>
      <c r="I390">
        <v>2.3895705340000801</v>
      </c>
      <c r="J390">
        <v>2.88269386399997</v>
      </c>
      <c r="K390">
        <v>3.3562495369997101</v>
      </c>
      <c r="L390">
        <f t="shared" si="260"/>
        <v>2.541065096999771</v>
      </c>
      <c r="M390">
        <f t="shared" si="261"/>
        <v>0</v>
      </c>
      <c r="N390">
        <f t="shared" si="262"/>
        <v>0.21005115045275016</v>
      </c>
      <c r="O390">
        <f t="shared" si="263"/>
        <v>0.30829410506832111</v>
      </c>
      <c r="P390">
        <f t="shared" si="264"/>
        <v>0.42113217574143769</v>
      </c>
      <c r="Q390">
        <f t="shared" si="265"/>
        <v>0.51870911239401429</v>
      </c>
      <c r="R390">
        <f t="shared" si="266"/>
        <v>0.61957723785156649</v>
      </c>
      <c r="S390">
        <f t="shared" si="267"/>
        <v>0.81363890537126893</v>
      </c>
      <c r="T390">
        <f t="shared" si="268"/>
        <v>1</v>
      </c>
      <c r="U390" t="s">
        <v>184</v>
      </c>
      <c r="V390" t="s">
        <v>184</v>
      </c>
      <c r="W390" t="s">
        <v>184</v>
      </c>
      <c r="X390" t="s">
        <v>184</v>
      </c>
      <c r="Y390" t="s">
        <v>184</v>
      </c>
      <c r="Z390" t="s">
        <v>184</v>
      </c>
      <c r="AA390" t="s">
        <v>184</v>
      </c>
      <c r="AB390" t="s">
        <v>184</v>
      </c>
      <c r="AC390" t="s">
        <v>184</v>
      </c>
      <c r="AD390" t="s">
        <v>184</v>
      </c>
    </row>
    <row r="391" spans="1:30" x14ac:dyDescent="0.25">
      <c r="A391" s="8" t="s">
        <v>41</v>
      </c>
      <c r="B391">
        <v>8</v>
      </c>
      <c r="C391">
        <v>45</v>
      </c>
      <c r="D391">
        <v>52.341418030000099</v>
      </c>
      <c r="E391">
        <v>52.806384325999701</v>
      </c>
      <c r="F391">
        <v>53.045536120999699</v>
      </c>
      <c r="G391">
        <v>53.294648854000101</v>
      </c>
      <c r="H391">
        <v>53.567515599999702</v>
      </c>
      <c r="I391">
        <v>53.841191043999899</v>
      </c>
      <c r="J391">
        <v>54.2451113449997</v>
      </c>
      <c r="K391">
        <v>54.775383324999801</v>
      </c>
      <c r="L391">
        <f t="shared" si="260"/>
        <v>2.4339652949997017</v>
      </c>
      <c r="M391">
        <f t="shared" si="261"/>
        <v>0</v>
      </c>
      <c r="N391">
        <f t="shared" si="262"/>
        <v>0.19103242636812501</v>
      </c>
      <c r="O391">
        <f t="shared" si="263"/>
        <v>0.28928846785372359</v>
      </c>
      <c r="P391">
        <f t="shared" si="264"/>
        <v>0.39163698264650848</v>
      </c>
      <c r="Q391">
        <f t="shared" si="265"/>
        <v>0.50374488597617928</v>
      </c>
      <c r="R391">
        <f t="shared" si="266"/>
        <v>0.61618504465980217</v>
      </c>
      <c r="S391">
        <f t="shared" si="267"/>
        <v>0.78213658958511711</v>
      </c>
      <c r="T391">
        <f t="shared" si="268"/>
        <v>1</v>
      </c>
      <c r="U391" t="s">
        <v>184</v>
      </c>
      <c r="V391" t="s">
        <v>184</v>
      </c>
      <c r="W391" t="s">
        <v>184</v>
      </c>
      <c r="X391" t="s">
        <v>184</v>
      </c>
      <c r="Y391" t="s">
        <v>184</v>
      </c>
      <c r="Z391" t="s">
        <v>184</v>
      </c>
      <c r="AA391" t="s">
        <v>184</v>
      </c>
      <c r="AB391" t="s">
        <v>184</v>
      </c>
      <c r="AC391" t="s">
        <v>184</v>
      </c>
      <c r="AD391" t="s">
        <v>184</v>
      </c>
    </row>
    <row r="392" spans="1:30" x14ac:dyDescent="0.25">
      <c r="A392" s="8" t="s">
        <v>41</v>
      </c>
      <c r="B392">
        <v>8</v>
      </c>
      <c r="C392">
        <v>46</v>
      </c>
      <c r="D392">
        <v>0.62902402100007704</v>
      </c>
      <c r="E392">
        <v>1.09528776500019</v>
      </c>
      <c r="F392">
        <v>1.3507933639998499</v>
      </c>
      <c r="G392">
        <v>1.6073835980000599</v>
      </c>
      <c r="H392">
        <v>1.8734757080001101</v>
      </c>
      <c r="I392">
        <v>2.14673854700004</v>
      </c>
      <c r="J392">
        <v>2.6445006280000598</v>
      </c>
      <c r="K392">
        <v>3.09525437100001</v>
      </c>
      <c r="L392">
        <f t="shared" si="260"/>
        <v>2.466230349999933</v>
      </c>
      <c r="M392">
        <f t="shared" si="261"/>
        <v>0</v>
      </c>
      <c r="N392">
        <f t="shared" si="262"/>
        <v>0.18905928393920124</v>
      </c>
      <c r="O392">
        <f t="shared" si="263"/>
        <v>0.29266096048156753</v>
      </c>
      <c r="P392">
        <f t="shared" si="264"/>
        <v>0.39670243170919112</v>
      </c>
      <c r="Q392">
        <f t="shared" si="265"/>
        <v>0.50459669633052195</v>
      </c>
      <c r="R392">
        <f t="shared" si="266"/>
        <v>0.61539852755441282</v>
      </c>
      <c r="S392">
        <f t="shared" si="267"/>
        <v>0.8172296667259964</v>
      </c>
      <c r="T392">
        <f t="shared" si="268"/>
        <v>1</v>
      </c>
      <c r="U392" t="s">
        <v>184</v>
      </c>
      <c r="V392" t="s">
        <v>184</v>
      </c>
      <c r="W392" t="s">
        <v>184</v>
      </c>
      <c r="X392" t="s">
        <v>184</v>
      </c>
      <c r="Y392" t="s">
        <v>184</v>
      </c>
      <c r="Z392" t="s">
        <v>184</v>
      </c>
      <c r="AA392" t="s">
        <v>184</v>
      </c>
      <c r="AB392" t="s">
        <v>184</v>
      </c>
      <c r="AC392" t="s">
        <v>184</v>
      </c>
      <c r="AD392" t="s">
        <v>184</v>
      </c>
    </row>
    <row r="393" spans="1:30" x14ac:dyDescent="0.25">
      <c r="A393" s="8" t="s">
        <v>41</v>
      </c>
      <c r="B393">
        <v>8</v>
      </c>
      <c r="C393">
        <v>47</v>
      </c>
      <c r="D393">
        <v>0.82381346700003599</v>
      </c>
      <c r="E393">
        <v>1.27994507499988</v>
      </c>
      <c r="F393">
        <v>1.5276267139997799</v>
      </c>
      <c r="G393">
        <v>1.76975876999995</v>
      </c>
      <c r="H393">
        <v>2.01871993999975</v>
      </c>
      <c r="I393">
        <v>2.2763535079998198</v>
      </c>
      <c r="J393">
        <v>2.7495811589997099</v>
      </c>
      <c r="K393">
        <v>3.2120905799997601</v>
      </c>
      <c r="L393">
        <f t="shared" si="260"/>
        <v>2.3882771129997242</v>
      </c>
      <c r="M393">
        <f t="shared" si="261"/>
        <v>0</v>
      </c>
      <c r="N393">
        <f t="shared" si="262"/>
        <v>0.19098772312352544</v>
      </c>
      <c r="O393">
        <f t="shared" si="263"/>
        <v>0.29469496783634974</v>
      </c>
      <c r="P393">
        <f t="shared" si="264"/>
        <v>0.39607853621801348</v>
      </c>
      <c r="Q393">
        <f t="shared" si="265"/>
        <v>0.50032153576135374</v>
      </c>
      <c r="R393">
        <f t="shared" si="266"/>
        <v>0.60819577137569447</v>
      </c>
      <c r="S393">
        <f t="shared" si="267"/>
        <v>0.80634181080472311</v>
      </c>
      <c r="T393">
        <f t="shared" si="268"/>
        <v>1</v>
      </c>
      <c r="U393" t="s">
        <v>184</v>
      </c>
      <c r="V393" t="s">
        <v>184</v>
      </c>
      <c r="W393" t="s">
        <v>184</v>
      </c>
      <c r="X393" t="s">
        <v>184</v>
      </c>
      <c r="Y393" t="s">
        <v>184</v>
      </c>
      <c r="Z393" t="s">
        <v>184</v>
      </c>
      <c r="AA393" t="s">
        <v>184</v>
      </c>
      <c r="AB393" t="s">
        <v>184</v>
      </c>
      <c r="AC393" t="s">
        <v>184</v>
      </c>
      <c r="AD393" t="s">
        <v>184</v>
      </c>
    </row>
    <row r="394" spans="1:30" x14ac:dyDescent="0.25">
      <c r="A394" s="8" t="s">
        <v>41</v>
      </c>
      <c r="B394">
        <v>8</v>
      </c>
      <c r="C394">
        <v>48</v>
      </c>
      <c r="D394">
        <v>0.60763058100019396</v>
      </c>
      <c r="E394">
        <v>1.09684729700029</v>
      </c>
      <c r="F394">
        <v>1.3441525299999699</v>
      </c>
      <c r="G394">
        <v>1.6102706290002899</v>
      </c>
      <c r="H394">
        <v>1.89206544900025</v>
      </c>
      <c r="I394">
        <v>2.1661712049999502</v>
      </c>
      <c r="J394">
        <v>2.63982526300014</v>
      </c>
      <c r="K394">
        <v>3.1155599980002</v>
      </c>
      <c r="L394">
        <f t="shared" si="260"/>
        <v>2.5079294170000059</v>
      </c>
      <c r="M394">
        <f t="shared" si="261"/>
        <v>0</v>
      </c>
      <c r="N394">
        <f t="shared" si="262"/>
        <v>0.19506797626916425</v>
      </c>
      <c r="O394">
        <f t="shared" si="263"/>
        <v>0.29367730367818967</v>
      </c>
      <c r="P394">
        <f t="shared" si="264"/>
        <v>0.39978798494235834</v>
      </c>
      <c r="Q394">
        <f t="shared" si="265"/>
        <v>0.51214952832943017</v>
      </c>
      <c r="R394">
        <f t="shared" si="266"/>
        <v>0.62144517044027814</v>
      </c>
      <c r="S394">
        <f t="shared" si="267"/>
        <v>0.81030776553148154</v>
      </c>
      <c r="T394">
        <f t="shared" si="268"/>
        <v>1</v>
      </c>
      <c r="U394" t="s">
        <v>184</v>
      </c>
      <c r="V394" t="s">
        <v>184</v>
      </c>
      <c r="W394" t="s">
        <v>184</v>
      </c>
      <c r="X394" t="s">
        <v>184</v>
      </c>
      <c r="Y394" t="s">
        <v>184</v>
      </c>
      <c r="Z394" t="s">
        <v>184</v>
      </c>
      <c r="AA394" t="s">
        <v>184</v>
      </c>
      <c r="AB394" t="s">
        <v>184</v>
      </c>
      <c r="AC394" t="s">
        <v>184</v>
      </c>
      <c r="AD394" t="s">
        <v>184</v>
      </c>
    </row>
    <row r="395" spans="1:30" x14ac:dyDescent="0.25">
      <c r="A395" s="8" t="s">
        <v>41</v>
      </c>
      <c r="B395">
        <v>8</v>
      </c>
      <c r="C395">
        <v>49</v>
      </c>
      <c r="D395">
        <v>0.66030230500018605</v>
      </c>
      <c r="E395">
        <v>1.12558146599985</v>
      </c>
      <c r="F395">
        <v>1.3588870620001201</v>
      </c>
      <c r="G395">
        <v>1.60591307599997</v>
      </c>
      <c r="H395">
        <v>1.86354159199981</v>
      </c>
      <c r="I395">
        <v>2.11193729300021</v>
      </c>
      <c r="J395">
        <v>2.5883186949999901</v>
      </c>
      <c r="K395">
        <v>3.02365665500019</v>
      </c>
      <c r="L395">
        <f t="shared" si="260"/>
        <v>2.3633543500000038</v>
      </c>
      <c r="M395">
        <f t="shared" si="261"/>
        <v>0</v>
      </c>
      <c r="N395">
        <f t="shared" si="262"/>
        <v>0.19687236533093871</v>
      </c>
      <c r="O395">
        <f t="shared" si="263"/>
        <v>0.29559035740871142</v>
      </c>
      <c r="P395">
        <f t="shared" si="264"/>
        <v>0.40011383438957532</v>
      </c>
      <c r="Q395">
        <f t="shared" si="265"/>
        <v>0.50912352055865939</v>
      </c>
      <c r="R395">
        <f t="shared" si="266"/>
        <v>0.61422654964966283</v>
      </c>
      <c r="S395">
        <f t="shared" si="267"/>
        <v>0.81579657743655787</v>
      </c>
      <c r="T395">
        <f t="shared" si="268"/>
        <v>1</v>
      </c>
      <c r="U395" t="s">
        <v>184</v>
      </c>
      <c r="V395" t="s">
        <v>184</v>
      </c>
      <c r="W395" t="s">
        <v>184</v>
      </c>
      <c r="X395" t="s">
        <v>184</v>
      </c>
      <c r="Y395" t="s">
        <v>184</v>
      </c>
      <c r="Z395" t="s">
        <v>184</v>
      </c>
      <c r="AA395" t="s">
        <v>184</v>
      </c>
      <c r="AB395" t="s">
        <v>184</v>
      </c>
      <c r="AC395" t="s">
        <v>184</v>
      </c>
      <c r="AD395" t="s">
        <v>184</v>
      </c>
    </row>
    <row r="396" spans="1:30" x14ac:dyDescent="0.25">
      <c r="A396" s="8" t="s">
        <v>41</v>
      </c>
      <c r="B396">
        <v>8</v>
      </c>
      <c r="C396">
        <v>50</v>
      </c>
      <c r="D396">
        <v>0.49713817400015597</v>
      </c>
      <c r="E396">
        <v>0.93704248900030496</v>
      </c>
      <c r="F396">
        <v>1.16168876100027</v>
      </c>
      <c r="G396">
        <v>1.3856937320001601</v>
      </c>
      <c r="H396">
        <v>1.6255972970002399</v>
      </c>
      <c r="I396">
        <v>1.89007805200026</v>
      </c>
      <c r="J396">
        <v>2.40582180199999</v>
      </c>
      <c r="K396">
        <v>2.8699337230000301</v>
      </c>
      <c r="L396">
        <f t="shared" si="260"/>
        <v>2.372795548999874</v>
      </c>
      <c r="M396">
        <f t="shared" si="261"/>
        <v>0</v>
      </c>
      <c r="N396">
        <f t="shared" si="262"/>
        <v>0.18539495119399027</v>
      </c>
      <c r="O396">
        <f t="shared" si="263"/>
        <v>0.28007073229727697</v>
      </c>
      <c r="P396">
        <f t="shared" si="264"/>
        <v>0.37447624106279515</v>
      </c>
      <c r="Q396">
        <f t="shared" si="265"/>
        <v>0.47558211388070332</v>
      </c>
      <c r="R396">
        <f t="shared" si="266"/>
        <v>0.58704589132730967</v>
      </c>
      <c r="S396">
        <f t="shared" si="267"/>
        <v>0.80440290306694917</v>
      </c>
      <c r="T396">
        <f t="shared" si="268"/>
        <v>1</v>
      </c>
      <c r="U396" t="s">
        <v>184</v>
      </c>
      <c r="V396" t="s">
        <v>184</v>
      </c>
      <c r="W396" t="s">
        <v>184</v>
      </c>
      <c r="X396" t="s">
        <v>184</v>
      </c>
      <c r="Y396" t="s">
        <v>184</v>
      </c>
      <c r="Z396" t="s">
        <v>184</v>
      </c>
      <c r="AA396" t="s">
        <v>184</v>
      </c>
      <c r="AB396" t="s">
        <v>184</v>
      </c>
      <c r="AC396" t="s">
        <v>184</v>
      </c>
      <c r="AD396" t="s">
        <v>184</v>
      </c>
    </row>
    <row r="397" spans="1:30" x14ac:dyDescent="0.25">
      <c r="A397" s="8" t="s">
        <v>41</v>
      </c>
      <c r="B397">
        <v>8</v>
      </c>
      <c r="C397">
        <v>51</v>
      </c>
      <c r="D397">
        <v>0.57146438000017896</v>
      </c>
      <c r="E397">
        <v>1.0627206789999899</v>
      </c>
      <c r="F397">
        <v>1.28423585700011</v>
      </c>
      <c r="G397">
        <v>1.5316535380002201</v>
      </c>
      <c r="H397">
        <v>1.7828059590001399</v>
      </c>
      <c r="I397">
        <v>2.3530335160003202</v>
      </c>
      <c r="J397">
        <v>2.4953572280001</v>
      </c>
      <c r="K397">
        <v>2.9176763840000599</v>
      </c>
      <c r="L397">
        <f t="shared" si="260"/>
        <v>2.3462120039998808</v>
      </c>
      <c r="M397">
        <f t="shared" si="261"/>
        <v>0</v>
      </c>
      <c r="N397">
        <f t="shared" si="262"/>
        <v>0.2093827404183019</v>
      </c>
      <c r="O397">
        <f t="shared" si="263"/>
        <v>0.3037967054063232</v>
      </c>
      <c r="P397">
        <f t="shared" si="264"/>
        <v>0.40925080783965245</v>
      </c>
      <c r="Q397">
        <f t="shared" si="265"/>
        <v>0.51629672720744568</v>
      </c>
      <c r="R397">
        <f t="shared" si="266"/>
        <v>0.75933851372462402</v>
      </c>
      <c r="S397">
        <f t="shared" si="267"/>
        <v>0.81999957579281846</v>
      </c>
      <c r="T397">
        <f t="shared" si="268"/>
        <v>1</v>
      </c>
      <c r="U397" t="s">
        <v>184</v>
      </c>
      <c r="V397" t="s">
        <v>184</v>
      </c>
      <c r="W397" t="s">
        <v>184</v>
      </c>
      <c r="X397" t="s">
        <v>184</v>
      </c>
      <c r="Y397" t="s">
        <v>184</v>
      </c>
      <c r="Z397" t="s">
        <v>184</v>
      </c>
      <c r="AA397" t="s">
        <v>184</v>
      </c>
      <c r="AB397" t="s">
        <v>184</v>
      </c>
      <c r="AC397" t="s">
        <v>184</v>
      </c>
      <c r="AD397" t="s">
        <v>184</v>
      </c>
    </row>
    <row r="398" spans="1:30" x14ac:dyDescent="0.25">
      <c r="A398" s="8" t="s">
        <v>41</v>
      </c>
      <c r="B398">
        <v>8</v>
      </c>
      <c r="C398">
        <v>52</v>
      </c>
      <c r="D398">
        <v>0.62898256200014602</v>
      </c>
      <c r="E398">
        <v>1.11826959000018</v>
      </c>
      <c r="F398">
        <v>1.3577653950001101</v>
      </c>
      <c r="G398">
        <v>1.60202276300015</v>
      </c>
      <c r="H398">
        <v>1.8389520579998999</v>
      </c>
      <c r="I398">
        <v>2.0789287480001799</v>
      </c>
      <c r="J398">
        <v>2.5434084819998999</v>
      </c>
      <c r="K398">
        <v>2.9756596709998999</v>
      </c>
      <c r="L398">
        <f t="shared" si="260"/>
        <v>2.3466771089997538</v>
      </c>
      <c r="M398">
        <f t="shared" si="261"/>
        <v>0</v>
      </c>
      <c r="N398">
        <f t="shared" si="262"/>
        <v>0.20850206708181826</v>
      </c>
      <c r="O398">
        <f t="shared" si="263"/>
        <v>0.31055948438965258</v>
      </c>
      <c r="P398">
        <f t="shared" si="264"/>
        <v>0.41464596781052337</v>
      </c>
      <c r="Q398">
        <f t="shared" si="265"/>
        <v>0.51560970674635775</v>
      </c>
      <c r="R398">
        <f t="shared" si="266"/>
        <v>0.61787204572769616</v>
      </c>
      <c r="S398">
        <f t="shared" si="267"/>
        <v>0.81580286979309113</v>
      </c>
      <c r="T398">
        <f t="shared" si="268"/>
        <v>1</v>
      </c>
      <c r="U398" t="s">
        <v>184</v>
      </c>
      <c r="V398" t="s">
        <v>184</v>
      </c>
      <c r="W398" t="s">
        <v>184</v>
      </c>
      <c r="X398" t="s">
        <v>184</v>
      </c>
      <c r="Y398" t="s">
        <v>184</v>
      </c>
      <c r="Z398" t="s">
        <v>184</v>
      </c>
      <c r="AA398" t="s">
        <v>184</v>
      </c>
      <c r="AB398" t="s">
        <v>184</v>
      </c>
      <c r="AC398" t="s">
        <v>184</v>
      </c>
      <c r="AD398" t="s">
        <v>184</v>
      </c>
    </row>
    <row r="399" spans="1:30" x14ac:dyDescent="0.25">
      <c r="A399" s="8" t="s">
        <v>41</v>
      </c>
      <c r="B399">
        <v>8</v>
      </c>
      <c r="C399">
        <v>53</v>
      </c>
      <c r="D399">
        <v>0.66893720200005102</v>
      </c>
      <c r="E399">
        <v>1.14138157199977</v>
      </c>
      <c r="F399">
        <v>1.36558466799988</v>
      </c>
      <c r="G399">
        <v>1.5987176069997899</v>
      </c>
      <c r="H399">
        <v>1.8466371109998301</v>
      </c>
      <c r="I399">
        <v>2.09459036499993</v>
      </c>
      <c r="J399">
        <v>2.5350885859997998</v>
      </c>
      <c r="K399">
        <v>2.9825139429999501</v>
      </c>
      <c r="L399">
        <f t="shared" si="260"/>
        <v>2.3135767409998991</v>
      </c>
      <c r="M399">
        <f t="shared" si="261"/>
        <v>0</v>
      </c>
      <c r="N399">
        <f t="shared" si="262"/>
        <v>0.20420518655263381</v>
      </c>
      <c r="O399">
        <f t="shared" si="263"/>
        <v>0.3011127548329115</v>
      </c>
      <c r="P399">
        <f t="shared" si="264"/>
        <v>0.40188007967174644</v>
      </c>
      <c r="Q399">
        <f t="shared" si="265"/>
        <v>0.5090386189181656</v>
      </c>
      <c r="R399">
        <f t="shared" si="266"/>
        <v>0.61621174596686579</v>
      </c>
      <c r="S399">
        <f t="shared" si="267"/>
        <v>0.80660881090688241</v>
      </c>
      <c r="T399">
        <f t="shared" si="268"/>
        <v>1</v>
      </c>
      <c r="U399" t="s">
        <v>184</v>
      </c>
      <c r="V399" t="s">
        <v>184</v>
      </c>
      <c r="W399" t="s">
        <v>184</v>
      </c>
      <c r="X399" t="s">
        <v>184</v>
      </c>
      <c r="Y399" t="s">
        <v>184</v>
      </c>
      <c r="Z399" t="s">
        <v>184</v>
      </c>
      <c r="AA399" t="s">
        <v>184</v>
      </c>
      <c r="AB399" t="s">
        <v>184</v>
      </c>
      <c r="AC399" t="s">
        <v>184</v>
      </c>
      <c r="AD399" t="s">
        <v>184</v>
      </c>
    </row>
    <row r="400" spans="1:30" x14ac:dyDescent="0.25">
      <c r="A400" s="8" t="s">
        <v>41</v>
      </c>
      <c r="B400">
        <v>8</v>
      </c>
      <c r="C400">
        <v>54</v>
      </c>
      <c r="D400">
        <v>0.57191000500006295</v>
      </c>
      <c r="E400">
        <v>1.1614924589998701</v>
      </c>
      <c r="F400">
        <v>1.39213123199988</v>
      </c>
      <c r="G400">
        <v>1.6259337040000901</v>
      </c>
      <c r="H400">
        <v>1.8841604479998699</v>
      </c>
      <c r="I400">
        <v>2.14813724499981</v>
      </c>
      <c r="J400">
        <v>2.6616687549999298</v>
      </c>
      <c r="K400">
        <v>3.1087854659999699</v>
      </c>
      <c r="L400">
        <f t="shared" si="260"/>
        <v>2.5368754609999069</v>
      </c>
      <c r="M400">
        <f t="shared" si="261"/>
        <v>0</v>
      </c>
      <c r="N400">
        <f t="shared" si="262"/>
        <v>0.23240496550328246</v>
      </c>
      <c r="O400">
        <f t="shared" si="263"/>
        <v>0.32331946901190317</v>
      </c>
      <c r="P400">
        <f t="shared" si="264"/>
        <v>0.41548105738883406</v>
      </c>
      <c r="Q400">
        <f t="shared" si="265"/>
        <v>0.51727034423778329</v>
      </c>
      <c r="R400">
        <f t="shared" si="266"/>
        <v>0.62132621968698398</v>
      </c>
      <c r="S400">
        <f t="shared" si="267"/>
        <v>0.82375299147565983</v>
      </c>
      <c r="T400">
        <f t="shared" si="268"/>
        <v>1</v>
      </c>
      <c r="U400" t="s">
        <v>184</v>
      </c>
      <c r="V400" t="s">
        <v>184</v>
      </c>
      <c r="W400" t="s">
        <v>184</v>
      </c>
      <c r="X400" t="s">
        <v>184</v>
      </c>
      <c r="Y400" t="s">
        <v>184</v>
      </c>
      <c r="Z400" t="s">
        <v>184</v>
      </c>
      <c r="AA400" t="s">
        <v>184</v>
      </c>
      <c r="AB400" t="s">
        <v>184</v>
      </c>
      <c r="AC400" t="s">
        <v>184</v>
      </c>
      <c r="AD400" t="s">
        <v>184</v>
      </c>
    </row>
    <row r="401" spans="1:54" x14ac:dyDescent="0.25">
      <c r="A401" s="8" t="s">
        <v>41</v>
      </c>
      <c r="B401">
        <v>8</v>
      </c>
      <c r="C401">
        <v>55</v>
      </c>
      <c r="D401">
        <v>0.96227801300028604</v>
      </c>
      <c r="E401">
        <v>1.47538014700012</v>
      </c>
      <c r="F401">
        <v>1.7147828790002599</v>
      </c>
      <c r="G401">
        <v>1.96333545600009</v>
      </c>
      <c r="H401">
        <v>2.2297823580001901</v>
      </c>
      <c r="I401">
        <v>2.50463879100016</v>
      </c>
      <c r="J401">
        <v>3.0258545720002901</v>
      </c>
      <c r="K401">
        <v>3.5346642580002401</v>
      </c>
      <c r="L401">
        <f t="shared" si="260"/>
        <v>2.5723862449999539</v>
      </c>
      <c r="M401">
        <f t="shared" si="261"/>
        <v>0</v>
      </c>
      <c r="N401">
        <f t="shared" si="262"/>
        <v>0.19946543214385876</v>
      </c>
      <c r="O401">
        <f t="shared" si="263"/>
        <v>0.29253183399757582</v>
      </c>
      <c r="P401">
        <f t="shared" si="264"/>
        <v>0.38915518419739559</v>
      </c>
      <c r="Q401">
        <f t="shared" si="265"/>
        <v>0.49273484783383553</v>
      </c>
      <c r="R401">
        <f t="shared" si="266"/>
        <v>0.59958366710979727</v>
      </c>
      <c r="S401">
        <f t="shared" si="267"/>
        <v>0.80220323173126007</v>
      </c>
      <c r="T401">
        <f t="shared" si="268"/>
        <v>1</v>
      </c>
      <c r="U401" t="s">
        <v>184</v>
      </c>
      <c r="V401" t="s">
        <v>184</v>
      </c>
      <c r="W401" t="s">
        <v>184</v>
      </c>
      <c r="X401" t="s">
        <v>184</v>
      </c>
      <c r="Y401" t="s">
        <v>184</v>
      </c>
      <c r="Z401" t="s">
        <v>184</v>
      </c>
      <c r="AA401" t="s">
        <v>184</v>
      </c>
      <c r="AB401" t="s">
        <v>184</v>
      </c>
      <c r="AC401" t="s">
        <v>184</v>
      </c>
      <c r="AD401" t="s">
        <v>184</v>
      </c>
    </row>
    <row r="402" spans="1:54" s="17" customFormat="1" x14ac:dyDescent="0.25">
      <c r="A402" s="16">
        <v>24</v>
      </c>
      <c r="D402" s="17">
        <f>AVERAGE(D382:D401)</f>
        <v>4.1800834010500676</v>
      </c>
      <c r="E402" s="17">
        <f t="shared" ref="E402:S402" si="269">AVERAGE(E382:E401)</f>
        <v>4.6656193165500275</v>
      </c>
      <c r="F402" s="17">
        <f t="shared" si="269"/>
        <v>4.9081350332500007</v>
      </c>
      <c r="G402" s="17">
        <f t="shared" si="269"/>
        <v>5.1647035537500336</v>
      </c>
      <c r="H402" s="17">
        <f t="shared" si="269"/>
        <v>5.4207503110499742</v>
      </c>
      <c r="I402" s="17">
        <f t="shared" si="269"/>
        <v>5.7005136095000291</v>
      </c>
      <c r="J402" s="17">
        <f t="shared" si="269"/>
        <v>6.1529813082999798</v>
      </c>
      <c r="K402" s="17">
        <f t="shared" si="269"/>
        <v>6.6166979404500026</v>
      </c>
      <c r="L402" s="25">
        <f>AVERAGE(L382:L401)</f>
        <v>2.4366145393999337</v>
      </c>
      <c r="M402" s="17">
        <f t="shared" si="269"/>
        <v>0</v>
      </c>
      <c r="N402" s="17">
        <f t="shared" si="269"/>
        <v>0.19915926753303598</v>
      </c>
      <c r="O402" s="17">
        <f t="shared" si="269"/>
        <v>0.29882123567571489</v>
      </c>
      <c r="P402" s="17">
        <f t="shared" si="269"/>
        <v>0.40406155456492082</v>
      </c>
      <c r="Q402" s="17">
        <f t="shared" si="269"/>
        <v>0.50919093639562096</v>
      </c>
      <c r="R402" s="17">
        <f t="shared" si="269"/>
        <v>0.62429552929267906</v>
      </c>
      <c r="S402" s="17">
        <f t="shared" si="269"/>
        <v>0.80974196113802832</v>
      </c>
      <c r="T402" s="17">
        <f>AVERAGE(T382:T401)</f>
        <v>1</v>
      </c>
    </row>
    <row r="403" spans="1:54" x14ac:dyDescent="0.25">
      <c r="A403" s="8" t="s">
        <v>42</v>
      </c>
      <c r="B403">
        <v>6</v>
      </c>
      <c r="C403">
        <v>75</v>
      </c>
      <c r="D403">
        <v>0.87022331600019198</v>
      </c>
      <c r="E403">
        <v>1.04969125000025</v>
      </c>
      <c r="F403">
        <v>1.515063327</v>
      </c>
      <c r="G403">
        <v>1.6749896979999901</v>
      </c>
      <c r="H403">
        <v>2.1154423460002301</v>
      </c>
      <c r="I403">
        <v>2.5713745269999801</v>
      </c>
      <c r="J403">
        <f>I403-D403</f>
        <v>1.7011512109997882</v>
      </c>
      <c r="K403">
        <f t="shared" ref="K403:K417" si="270">(D403-D403)/(I403-D403)</f>
        <v>0</v>
      </c>
      <c r="L403">
        <f t="shared" ref="L403:L417" si="271">(E403-D403)/(I403-D403)</f>
        <v>0.10549793154165432</v>
      </c>
      <c r="M403">
        <f t="shared" ref="M403:M417" si="272">(F403-D403)/(I403-D403)</f>
        <v>0.37906095991362659</v>
      </c>
      <c r="N403">
        <f t="shared" ref="N403:N417" si="273">(G403-D403)/(I403-D403)</f>
        <v>0.47307163337163116</v>
      </c>
      <c r="O403">
        <f t="shared" ref="O403:O417" si="274">(H403-D403)/(I403-D403)</f>
        <v>0.73198609385711633</v>
      </c>
      <c r="P403">
        <f t="shared" ref="P403:P417" si="275">(I403-D403)/(I403-D403)</f>
        <v>1</v>
      </c>
      <c r="S403" t="s">
        <v>184</v>
      </c>
      <c r="T403" t="s">
        <v>184</v>
      </c>
      <c r="U403" t="s">
        <v>184</v>
      </c>
      <c r="V403" t="s">
        <v>184</v>
      </c>
      <c r="W403" t="s">
        <v>184</v>
      </c>
      <c r="X403" t="s">
        <v>184</v>
      </c>
      <c r="Y403" t="s">
        <v>184</v>
      </c>
      <c r="Z403" t="s">
        <v>184</v>
      </c>
      <c r="AA403" t="s">
        <v>184</v>
      </c>
      <c r="AB403" t="s">
        <v>184</v>
      </c>
      <c r="AC403" s="3"/>
      <c r="AD403" s="3"/>
      <c r="BA403"/>
      <c r="BB403"/>
    </row>
    <row r="404" spans="1:54" x14ac:dyDescent="0.25">
      <c r="A404" s="8" t="s">
        <v>42</v>
      </c>
      <c r="B404">
        <v>6</v>
      </c>
      <c r="C404">
        <v>76</v>
      </c>
      <c r="D404">
        <v>0.622515114000179</v>
      </c>
      <c r="E404">
        <v>0.79025757900035298</v>
      </c>
      <c r="F404">
        <v>1.2059673100002299</v>
      </c>
      <c r="G404">
        <v>1.36866925100002</v>
      </c>
      <c r="H404">
        <v>1.78122153200001</v>
      </c>
      <c r="I404">
        <v>2.24736173500014</v>
      </c>
      <c r="J404">
        <f t="shared" ref="J404:J417" si="276">I404-D404</f>
        <v>1.624846620999961</v>
      </c>
      <c r="K404">
        <f t="shared" si="270"/>
        <v>0</v>
      </c>
      <c r="L404">
        <f t="shared" si="271"/>
        <v>0.10323587644041265</v>
      </c>
      <c r="M404">
        <f t="shared" si="272"/>
        <v>0.35908139787433202</v>
      </c>
      <c r="N404">
        <f t="shared" si="273"/>
        <v>0.45921512058820901</v>
      </c>
      <c r="O404">
        <f t="shared" si="274"/>
        <v>0.71311741245259286</v>
      </c>
      <c r="P404">
        <f t="shared" si="275"/>
        <v>1</v>
      </c>
      <c r="S404" t="s">
        <v>184</v>
      </c>
      <c r="T404" t="s">
        <v>184</v>
      </c>
      <c r="U404" t="s">
        <v>184</v>
      </c>
      <c r="V404" t="s">
        <v>184</v>
      </c>
      <c r="W404" t="s">
        <v>184</v>
      </c>
      <c r="X404" t="s">
        <v>184</v>
      </c>
      <c r="Y404" t="s">
        <v>184</v>
      </c>
      <c r="Z404" t="s">
        <v>184</v>
      </c>
      <c r="AA404" t="s">
        <v>184</v>
      </c>
      <c r="AB404" t="s">
        <v>184</v>
      </c>
      <c r="AC404" s="3"/>
      <c r="AD404" s="3"/>
      <c r="BA404"/>
      <c r="BB404"/>
    </row>
    <row r="405" spans="1:54" x14ac:dyDescent="0.25">
      <c r="A405" s="8" t="s">
        <v>42</v>
      </c>
      <c r="B405">
        <v>6</v>
      </c>
      <c r="C405">
        <v>77</v>
      </c>
      <c r="D405">
        <v>0.68869006900013097</v>
      </c>
      <c r="E405">
        <v>0.85961977299984904</v>
      </c>
      <c r="F405">
        <v>1.27319788800014</v>
      </c>
      <c r="G405">
        <v>1.45222712400027</v>
      </c>
      <c r="H405">
        <v>1.94967785100016</v>
      </c>
      <c r="I405">
        <v>2.4676096729999699</v>
      </c>
      <c r="J405">
        <f t="shared" si="276"/>
        <v>1.7789196039998389</v>
      </c>
      <c r="K405">
        <f t="shared" si="270"/>
        <v>0</v>
      </c>
      <c r="L405">
        <f t="shared" si="271"/>
        <v>9.6086244490975636E-2</v>
      </c>
      <c r="M405">
        <f t="shared" si="272"/>
        <v>0.32857461218919815</v>
      </c>
      <c r="N405">
        <f t="shared" si="273"/>
        <v>0.42921391910199452</v>
      </c>
      <c r="O405">
        <f t="shared" si="274"/>
        <v>0.70885034892231313</v>
      </c>
      <c r="P405">
        <f t="shared" si="275"/>
        <v>1</v>
      </c>
      <c r="S405" t="s">
        <v>184</v>
      </c>
      <c r="T405" t="s">
        <v>184</v>
      </c>
      <c r="U405" t="s">
        <v>184</v>
      </c>
      <c r="V405" t="s">
        <v>184</v>
      </c>
      <c r="W405" t="s">
        <v>184</v>
      </c>
      <c r="X405" t="s">
        <v>184</v>
      </c>
      <c r="Y405" t="s">
        <v>184</v>
      </c>
      <c r="Z405" t="s">
        <v>184</v>
      </c>
      <c r="AA405" t="s">
        <v>184</v>
      </c>
      <c r="AB405" t="s">
        <v>184</v>
      </c>
      <c r="AC405" s="3"/>
      <c r="AD405" s="3"/>
      <c r="BA405"/>
      <c r="BB405"/>
    </row>
    <row r="406" spans="1:54" x14ac:dyDescent="0.25">
      <c r="A406" s="8" t="s">
        <v>42</v>
      </c>
      <c r="B406">
        <v>6</v>
      </c>
      <c r="C406">
        <v>78</v>
      </c>
      <c r="D406">
        <v>0.52335635400004299</v>
      </c>
      <c r="E406">
        <v>0.67194777500026204</v>
      </c>
      <c r="F406">
        <v>1.1778330340002801</v>
      </c>
      <c r="G406">
        <v>1.3687763339999</v>
      </c>
      <c r="H406">
        <v>1.81943309799999</v>
      </c>
      <c r="I406">
        <v>2.3174048139999202</v>
      </c>
      <c r="J406">
        <f t="shared" si="276"/>
        <v>1.7940484599998772</v>
      </c>
      <c r="K406">
        <f t="shared" si="270"/>
        <v>0</v>
      </c>
      <c r="L406">
        <f t="shared" si="271"/>
        <v>8.2824641760362042E-2</v>
      </c>
      <c r="M406">
        <f t="shared" si="272"/>
        <v>0.36480434870766082</v>
      </c>
      <c r="N406">
        <f t="shared" si="273"/>
        <v>0.47123586617047952</v>
      </c>
      <c r="O406">
        <f t="shared" si="274"/>
        <v>0.72243129040117215</v>
      </c>
      <c r="P406">
        <f t="shared" si="275"/>
        <v>1</v>
      </c>
      <c r="S406" t="s">
        <v>184</v>
      </c>
      <c r="T406" t="s">
        <v>184</v>
      </c>
      <c r="U406" t="s">
        <v>184</v>
      </c>
      <c r="V406" t="s">
        <v>184</v>
      </c>
      <c r="W406" t="s">
        <v>184</v>
      </c>
      <c r="X406" t="s">
        <v>184</v>
      </c>
      <c r="Y406" t="s">
        <v>184</v>
      </c>
      <c r="Z406" t="s">
        <v>184</v>
      </c>
      <c r="AA406" t="s">
        <v>184</v>
      </c>
      <c r="AB406" t="s">
        <v>184</v>
      </c>
      <c r="AC406" s="3"/>
      <c r="AD406" s="3"/>
      <c r="BA406"/>
      <c r="BB406"/>
    </row>
    <row r="407" spans="1:54" x14ac:dyDescent="0.25">
      <c r="A407" s="8" t="s">
        <v>42</v>
      </c>
      <c r="B407">
        <v>6</v>
      </c>
      <c r="C407">
        <v>79</v>
      </c>
      <c r="D407">
        <v>0.52473546899955104</v>
      </c>
      <c r="E407">
        <v>0.67003709799973798</v>
      </c>
      <c r="F407">
        <v>1.0046290059999501</v>
      </c>
      <c r="G407">
        <v>1.1885423579997201</v>
      </c>
      <c r="H407">
        <v>1.67568594799968</v>
      </c>
      <c r="I407">
        <v>2.1439208379997501</v>
      </c>
      <c r="J407">
        <f t="shared" si="276"/>
        <v>1.6191853690001992</v>
      </c>
      <c r="K407">
        <f t="shared" si="270"/>
        <v>0</v>
      </c>
      <c r="L407">
        <f t="shared" si="271"/>
        <v>8.9737488852129732E-2</v>
      </c>
      <c r="M407">
        <f t="shared" si="272"/>
        <v>0.29637961544620406</v>
      </c>
      <c r="N407">
        <f t="shared" si="273"/>
        <v>0.4099634925740781</v>
      </c>
      <c r="O407">
        <f t="shared" si="274"/>
        <v>0.71082070097434735</v>
      </c>
      <c r="P407">
        <f t="shared" si="275"/>
        <v>1</v>
      </c>
      <c r="S407" t="s">
        <v>184</v>
      </c>
      <c r="T407" t="s">
        <v>184</v>
      </c>
      <c r="U407" t="s">
        <v>184</v>
      </c>
      <c r="V407" t="s">
        <v>184</v>
      </c>
      <c r="W407" t="s">
        <v>184</v>
      </c>
      <c r="X407" t="s">
        <v>184</v>
      </c>
      <c r="Y407" t="s">
        <v>184</v>
      </c>
      <c r="Z407" t="s">
        <v>184</v>
      </c>
      <c r="AA407" t="s">
        <v>184</v>
      </c>
      <c r="AB407" t="s">
        <v>184</v>
      </c>
      <c r="AC407" s="3"/>
      <c r="AD407" s="3"/>
      <c r="BA407"/>
      <c r="BB407"/>
    </row>
    <row r="408" spans="1:54" x14ac:dyDescent="0.25">
      <c r="A408" s="8" t="s">
        <v>42</v>
      </c>
      <c r="B408">
        <v>6</v>
      </c>
      <c r="C408">
        <v>80</v>
      </c>
      <c r="D408">
        <v>0.56056708699998103</v>
      </c>
      <c r="E408">
        <v>0.73883923999983303</v>
      </c>
      <c r="F408">
        <v>1.25030929099966</v>
      </c>
      <c r="G408">
        <v>1.43863769499967</v>
      </c>
      <c r="H408">
        <v>1.9233862850001</v>
      </c>
      <c r="I408">
        <v>2.47090675599974</v>
      </c>
      <c r="J408">
        <f t="shared" si="276"/>
        <v>1.9103396689997589</v>
      </c>
      <c r="K408">
        <f t="shared" si="270"/>
        <v>0</v>
      </c>
      <c r="L408">
        <f t="shared" si="271"/>
        <v>9.3319610063478456E-2</v>
      </c>
      <c r="M408">
        <f t="shared" si="272"/>
        <v>0.36105736335403821</v>
      </c>
      <c r="N408">
        <f t="shared" si="273"/>
        <v>0.45964109014154581</v>
      </c>
      <c r="O408">
        <f t="shared" si="274"/>
        <v>0.71339103726704367</v>
      </c>
      <c r="P408">
        <f t="shared" si="275"/>
        <v>1</v>
      </c>
      <c r="S408" t="s">
        <v>184</v>
      </c>
      <c r="T408" t="s">
        <v>184</v>
      </c>
      <c r="U408" t="s">
        <v>184</v>
      </c>
      <c r="V408" t="s">
        <v>184</v>
      </c>
      <c r="W408" t="s">
        <v>184</v>
      </c>
      <c r="X408" t="s">
        <v>184</v>
      </c>
      <c r="Y408" t="s">
        <v>184</v>
      </c>
      <c r="Z408" t="s">
        <v>184</v>
      </c>
      <c r="AA408" t="s">
        <v>184</v>
      </c>
      <c r="AB408" t="s">
        <v>184</v>
      </c>
      <c r="AC408" s="3"/>
      <c r="AD408" s="3"/>
      <c r="BA408"/>
      <c r="BB408"/>
    </row>
    <row r="409" spans="1:54" x14ac:dyDescent="0.25">
      <c r="A409" s="8" t="s">
        <v>42</v>
      </c>
      <c r="B409">
        <v>6</v>
      </c>
      <c r="C409">
        <v>81</v>
      </c>
      <c r="D409">
        <v>0.73752356299973998</v>
      </c>
      <c r="E409">
        <v>0.92510384199977103</v>
      </c>
      <c r="F409">
        <v>1.34853633199963</v>
      </c>
      <c r="G409">
        <v>1.5531740090000301</v>
      </c>
      <c r="H409">
        <v>2.1483274019997198</v>
      </c>
      <c r="I409">
        <v>2.7113662599999699</v>
      </c>
      <c r="J409">
        <f t="shared" si="276"/>
        <v>1.9738426970002299</v>
      </c>
      <c r="K409">
        <f t="shared" si="270"/>
        <v>0</v>
      </c>
      <c r="L409">
        <f t="shared" si="271"/>
        <v>9.5033043557679817E-2</v>
      </c>
      <c r="M409">
        <f t="shared" si="272"/>
        <v>0.30955494575554765</v>
      </c>
      <c r="N409">
        <f t="shared" si="273"/>
        <v>0.41322971037149225</v>
      </c>
      <c r="O409">
        <f t="shared" si="274"/>
        <v>0.71474988414429641</v>
      </c>
      <c r="P409">
        <f t="shared" si="275"/>
        <v>1</v>
      </c>
      <c r="S409" t="s">
        <v>184</v>
      </c>
      <c r="T409" t="s">
        <v>184</v>
      </c>
      <c r="U409" t="s">
        <v>184</v>
      </c>
      <c r="V409" t="s">
        <v>184</v>
      </c>
      <c r="W409" t="s">
        <v>184</v>
      </c>
      <c r="X409" t="s">
        <v>184</v>
      </c>
      <c r="Y409" t="s">
        <v>184</v>
      </c>
      <c r="Z409" t="s">
        <v>184</v>
      </c>
      <c r="AA409" t="s">
        <v>184</v>
      </c>
      <c r="AB409" t="s">
        <v>184</v>
      </c>
      <c r="AC409" s="3"/>
      <c r="AD409" s="3"/>
      <c r="BA409"/>
      <c r="BB409"/>
    </row>
    <row r="410" spans="1:54" x14ac:dyDescent="0.25">
      <c r="A410" s="8" t="s">
        <v>42</v>
      </c>
      <c r="B410">
        <v>6</v>
      </c>
      <c r="C410">
        <v>82</v>
      </c>
      <c r="D410">
        <v>0.72883497300017497</v>
      </c>
      <c r="E410">
        <v>0.88499139500027002</v>
      </c>
      <c r="F410">
        <v>1.39819472699991</v>
      </c>
      <c r="G410">
        <v>1.5842155790001</v>
      </c>
      <c r="H410">
        <v>2.16746256600026</v>
      </c>
      <c r="I410">
        <v>2.6928871479999499</v>
      </c>
      <c r="J410">
        <f t="shared" si="276"/>
        <v>1.9640521749997748</v>
      </c>
      <c r="K410">
        <f t="shared" si="270"/>
        <v>0</v>
      </c>
      <c r="L410">
        <f t="shared" si="271"/>
        <v>7.9507267672312712E-2</v>
      </c>
      <c r="M410">
        <f t="shared" si="272"/>
        <v>0.3408054849662086</v>
      </c>
      <c r="N410">
        <f t="shared" si="273"/>
        <v>0.43551827028221546</v>
      </c>
      <c r="O410">
        <f t="shared" si="274"/>
        <v>0.73247931562726931</v>
      </c>
      <c r="P410">
        <f t="shared" si="275"/>
        <v>1</v>
      </c>
      <c r="S410" t="s">
        <v>184</v>
      </c>
      <c r="T410" t="s">
        <v>184</v>
      </c>
      <c r="U410" t="s">
        <v>184</v>
      </c>
      <c r="V410" t="s">
        <v>184</v>
      </c>
      <c r="W410" t="s">
        <v>184</v>
      </c>
      <c r="X410" t="s">
        <v>184</v>
      </c>
      <c r="Y410" t="s">
        <v>184</v>
      </c>
      <c r="Z410" t="s">
        <v>184</v>
      </c>
      <c r="AA410" t="s">
        <v>184</v>
      </c>
      <c r="AB410" t="s">
        <v>184</v>
      </c>
      <c r="AC410" s="3"/>
      <c r="AD410" s="3"/>
      <c r="BA410"/>
      <c r="BB410"/>
    </row>
    <row r="411" spans="1:54" x14ac:dyDescent="0.25">
      <c r="A411" s="8" t="s">
        <v>42</v>
      </c>
      <c r="B411">
        <v>6</v>
      </c>
      <c r="C411">
        <v>83</v>
      </c>
      <c r="D411">
        <v>0.59787605000019495</v>
      </c>
      <c r="E411">
        <v>0.75534830500009698</v>
      </c>
      <c r="F411">
        <v>1.2694121099998401</v>
      </c>
      <c r="G411">
        <v>1.46115400000007</v>
      </c>
      <c r="H411">
        <v>1.9951073349998201</v>
      </c>
      <c r="I411">
        <v>2.55618379799989</v>
      </c>
      <c r="J411">
        <f t="shared" si="276"/>
        <v>1.9583077479996951</v>
      </c>
      <c r="K411">
        <f t="shared" si="270"/>
        <v>0</v>
      </c>
      <c r="L411">
        <f t="shared" si="271"/>
        <v>8.0412414831505102E-2</v>
      </c>
      <c r="M411">
        <f t="shared" si="272"/>
        <v>0.34291651079131091</v>
      </c>
      <c r="N411">
        <f t="shared" si="273"/>
        <v>0.44082854233797858</v>
      </c>
      <c r="O411">
        <f t="shared" si="274"/>
        <v>0.71348912673547915</v>
      </c>
      <c r="P411">
        <f t="shared" si="275"/>
        <v>1</v>
      </c>
      <c r="S411" t="s">
        <v>184</v>
      </c>
      <c r="T411" t="s">
        <v>184</v>
      </c>
      <c r="U411" t="s">
        <v>184</v>
      </c>
      <c r="V411" t="s">
        <v>184</v>
      </c>
      <c r="W411" t="s">
        <v>184</v>
      </c>
      <c r="X411" t="s">
        <v>184</v>
      </c>
      <c r="Y411" t="s">
        <v>184</v>
      </c>
      <c r="Z411" t="s">
        <v>184</v>
      </c>
      <c r="AA411" t="s">
        <v>184</v>
      </c>
      <c r="AB411" t="s">
        <v>184</v>
      </c>
      <c r="AC411" s="3"/>
      <c r="AD411" s="3"/>
      <c r="BA411"/>
      <c r="BB411"/>
    </row>
    <row r="412" spans="1:54" x14ac:dyDescent="0.25">
      <c r="A412" s="8" t="s">
        <v>42</v>
      </c>
      <c r="B412">
        <v>6</v>
      </c>
      <c r="C412">
        <v>84</v>
      </c>
      <c r="D412">
        <v>0.68667215200002796</v>
      </c>
      <c r="E412">
        <v>0.85086128300008501</v>
      </c>
      <c r="F412">
        <v>1.30824341100014</v>
      </c>
      <c r="G412">
        <v>1.4907178050002501</v>
      </c>
      <c r="H412">
        <v>2.13213386400002</v>
      </c>
      <c r="I412">
        <v>2.7020599570000701</v>
      </c>
      <c r="J412">
        <f t="shared" si="276"/>
        <v>2.0153878050000422</v>
      </c>
      <c r="K412">
        <f t="shared" si="270"/>
        <v>0</v>
      </c>
      <c r="L412">
        <f t="shared" si="271"/>
        <v>8.146776049389344E-2</v>
      </c>
      <c r="M412">
        <f t="shared" si="272"/>
        <v>0.30841273201020436</v>
      </c>
      <c r="N412">
        <f t="shared" si="273"/>
        <v>0.39895331856501198</v>
      </c>
      <c r="O412">
        <f t="shared" si="274"/>
        <v>0.71721269147997146</v>
      </c>
      <c r="P412">
        <f t="shared" si="275"/>
        <v>1</v>
      </c>
      <c r="S412" t="s">
        <v>184</v>
      </c>
      <c r="T412" t="s">
        <v>184</v>
      </c>
      <c r="U412" t="s">
        <v>184</v>
      </c>
      <c r="V412" t="s">
        <v>184</v>
      </c>
      <c r="W412" t="s">
        <v>184</v>
      </c>
      <c r="X412" t="s">
        <v>184</v>
      </c>
      <c r="Y412" t="s">
        <v>184</v>
      </c>
      <c r="Z412" t="s">
        <v>184</v>
      </c>
      <c r="AA412" t="s">
        <v>184</v>
      </c>
      <c r="AB412" t="s">
        <v>184</v>
      </c>
      <c r="AC412" s="3"/>
      <c r="AD412" s="3"/>
      <c r="BA412"/>
      <c r="BB412"/>
    </row>
    <row r="413" spans="1:54" x14ac:dyDescent="0.25">
      <c r="A413" s="8" t="s">
        <v>42</v>
      </c>
      <c r="B413">
        <v>6</v>
      </c>
      <c r="C413">
        <v>85</v>
      </c>
      <c r="D413">
        <v>1.03283541500013</v>
      </c>
      <c r="E413">
        <v>1.21437293400003</v>
      </c>
      <c r="F413">
        <v>1.6968820960000801</v>
      </c>
      <c r="G413">
        <v>1.8910183130001299</v>
      </c>
      <c r="H413">
        <v>2.5086496260000701</v>
      </c>
      <c r="I413">
        <v>3.0695332750001398</v>
      </c>
      <c r="J413">
        <f t="shared" si="276"/>
        <v>2.0366978600000101</v>
      </c>
      <c r="K413">
        <f t="shared" si="270"/>
        <v>0</v>
      </c>
      <c r="L413">
        <f t="shared" si="271"/>
        <v>8.9133259559618289E-2</v>
      </c>
      <c r="M413">
        <f t="shared" si="272"/>
        <v>0.32604083995057903</v>
      </c>
      <c r="N413">
        <f t="shared" si="273"/>
        <v>0.42135994486683248</v>
      </c>
      <c r="O413">
        <f t="shared" si="274"/>
        <v>0.72461126413710319</v>
      </c>
      <c r="P413">
        <f t="shared" si="275"/>
        <v>1</v>
      </c>
      <c r="S413" t="s">
        <v>184</v>
      </c>
      <c r="T413" t="s">
        <v>184</v>
      </c>
      <c r="U413" t="s">
        <v>184</v>
      </c>
      <c r="V413" t="s">
        <v>184</v>
      </c>
      <c r="W413" t="s">
        <v>184</v>
      </c>
      <c r="X413" t="s">
        <v>184</v>
      </c>
      <c r="Y413" t="s">
        <v>184</v>
      </c>
      <c r="Z413" t="s">
        <v>184</v>
      </c>
      <c r="AA413" t="s">
        <v>184</v>
      </c>
      <c r="AB413" t="s">
        <v>184</v>
      </c>
      <c r="AC413" s="3"/>
      <c r="AD413" s="3"/>
      <c r="BA413"/>
      <c r="BB413"/>
    </row>
    <row r="414" spans="1:54" x14ac:dyDescent="0.25">
      <c r="A414" s="8" t="s">
        <v>42</v>
      </c>
      <c r="B414">
        <v>6</v>
      </c>
      <c r="C414">
        <v>86</v>
      </c>
      <c r="D414">
        <v>0.68214792500020804</v>
      </c>
      <c r="E414">
        <v>0.85235919200022103</v>
      </c>
      <c r="F414">
        <v>1.3328156980001</v>
      </c>
      <c r="G414">
        <v>1.5141574869999199</v>
      </c>
      <c r="H414">
        <v>2.1281472880000298</v>
      </c>
      <c r="I414">
        <v>2.7269315660000699</v>
      </c>
      <c r="J414">
        <f t="shared" si="276"/>
        <v>2.0447836409998619</v>
      </c>
      <c r="K414">
        <f t="shared" si="270"/>
        <v>0</v>
      </c>
      <c r="L414">
        <f t="shared" si="271"/>
        <v>8.3241700289025583E-2</v>
      </c>
      <c r="M414">
        <f t="shared" si="272"/>
        <v>0.31820861628261427</v>
      </c>
      <c r="N414">
        <f t="shared" si="273"/>
        <v>0.40689369051919566</v>
      </c>
      <c r="O414">
        <f t="shared" si="274"/>
        <v>0.70716497041846171</v>
      </c>
      <c r="P414">
        <f t="shared" si="275"/>
        <v>1</v>
      </c>
      <c r="S414" t="s">
        <v>184</v>
      </c>
      <c r="T414" t="s">
        <v>184</v>
      </c>
      <c r="U414" t="s">
        <v>184</v>
      </c>
      <c r="V414" t="s">
        <v>184</v>
      </c>
      <c r="W414" t="s">
        <v>184</v>
      </c>
      <c r="X414" t="s">
        <v>184</v>
      </c>
      <c r="Y414" t="s">
        <v>184</v>
      </c>
      <c r="Z414" t="s">
        <v>184</v>
      </c>
      <c r="AA414" t="s">
        <v>184</v>
      </c>
      <c r="AB414" t="s">
        <v>184</v>
      </c>
      <c r="AC414" s="3"/>
      <c r="AD414" s="3"/>
      <c r="BA414"/>
      <c r="BB414"/>
    </row>
    <row r="415" spans="1:54" x14ac:dyDescent="0.25">
      <c r="A415" s="8" t="s">
        <v>42</v>
      </c>
      <c r="B415">
        <v>6</v>
      </c>
      <c r="C415">
        <v>87</v>
      </c>
      <c r="D415">
        <v>0.732768511000358</v>
      </c>
      <c r="E415">
        <v>0.91148774700013702</v>
      </c>
      <c r="F415">
        <v>1.43052238200016</v>
      </c>
      <c r="G415">
        <v>1.63351198600003</v>
      </c>
      <c r="H415">
        <v>2.2776293950000701</v>
      </c>
      <c r="I415">
        <v>2.9214919579999301</v>
      </c>
      <c r="J415">
        <f t="shared" si="276"/>
        <v>2.188723446999572</v>
      </c>
      <c r="K415">
        <f t="shared" si="270"/>
        <v>0</v>
      </c>
      <c r="L415">
        <f t="shared" si="271"/>
        <v>8.165455359139942E-2</v>
      </c>
      <c r="M415">
        <f t="shared" si="272"/>
        <v>0.31879489935392391</v>
      </c>
      <c r="N415">
        <f t="shared" si="273"/>
        <v>0.41153827644806518</v>
      </c>
      <c r="O415">
        <f t="shared" si="274"/>
        <v>0.70582735617763681</v>
      </c>
      <c r="P415">
        <f t="shared" si="275"/>
        <v>1</v>
      </c>
      <c r="S415" t="s">
        <v>184</v>
      </c>
      <c r="T415" t="s">
        <v>184</v>
      </c>
      <c r="U415" t="s">
        <v>184</v>
      </c>
      <c r="V415" t="s">
        <v>184</v>
      </c>
      <c r="W415" t="s">
        <v>184</v>
      </c>
      <c r="X415" t="s">
        <v>184</v>
      </c>
      <c r="Y415" t="s">
        <v>184</v>
      </c>
      <c r="Z415" t="s">
        <v>184</v>
      </c>
      <c r="AA415" t="s">
        <v>184</v>
      </c>
      <c r="AB415" t="s">
        <v>184</v>
      </c>
      <c r="AC415" s="3"/>
      <c r="AD415" s="3"/>
      <c r="BA415"/>
      <c r="BB415"/>
    </row>
    <row r="416" spans="1:54" x14ac:dyDescent="0.25">
      <c r="A416" s="8" t="s">
        <v>42</v>
      </c>
      <c r="B416">
        <v>6</v>
      </c>
      <c r="C416">
        <v>88</v>
      </c>
      <c r="D416">
        <v>0.74356345899968801</v>
      </c>
      <c r="E416">
        <v>0.92476029999988896</v>
      </c>
      <c r="F416">
        <v>1.43306607999966</v>
      </c>
      <c r="G416">
        <v>1.62026995199994</v>
      </c>
      <c r="H416">
        <v>2.2524910049996798</v>
      </c>
      <c r="I416">
        <v>2.8335373129998498</v>
      </c>
      <c r="J416">
        <f t="shared" si="276"/>
        <v>2.0899738540001618</v>
      </c>
      <c r="K416">
        <f t="shared" si="270"/>
        <v>0</v>
      </c>
      <c r="L416">
        <f t="shared" si="271"/>
        <v>8.6698137707988246E-2</v>
      </c>
      <c r="M416">
        <f t="shared" si="272"/>
        <v>0.3299096874730178</v>
      </c>
      <c r="N416">
        <f t="shared" si="273"/>
        <v>0.41948203864955341</v>
      </c>
      <c r="O416">
        <f t="shared" si="274"/>
        <v>0.7219839344458493</v>
      </c>
      <c r="P416">
        <f t="shared" si="275"/>
        <v>1</v>
      </c>
      <c r="S416" t="s">
        <v>184</v>
      </c>
      <c r="T416" t="s">
        <v>184</v>
      </c>
      <c r="U416" t="s">
        <v>184</v>
      </c>
      <c r="V416" t="s">
        <v>184</v>
      </c>
      <c r="W416" t="s">
        <v>184</v>
      </c>
      <c r="X416" t="s">
        <v>184</v>
      </c>
      <c r="Y416" t="s">
        <v>184</v>
      </c>
      <c r="Z416" t="s">
        <v>184</v>
      </c>
      <c r="AA416" t="s">
        <v>184</v>
      </c>
      <c r="AB416" t="s">
        <v>184</v>
      </c>
      <c r="AC416" s="3"/>
      <c r="AD416" s="3"/>
      <c r="BA416"/>
      <c r="BB416"/>
    </row>
    <row r="417" spans="1:54" x14ac:dyDescent="0.25">
      <c r="A417" s="8" t="s">
        <v>42</v>
      </c>
      <c r="B417">
        <v>6</v>
      </c>
      <c r="C417">
        <v>89</v>
      </c>
      <c r="D417">
        <v>0.62856459400018105</v>
      </c>
      <c r="E417">
        <v>0.79164768300006405</v>
      </c>
      <c r="F417">
        <v>1.29357659600009</v>
      </c>
      <c r="G417">
        <v>1.4806436899998501</v>
      </c>
      <c r="H417">
        <v>2.07247577899988</v>
      </c>
      <c r="I417">
        <v>2.7291219909998201</v>
      </c>
      <c r="J417">
        <f t="shared" si="276"/>
        <v>2.1005573969996392</v>
      </c>
      <c r="K417">
        <f t="shared" si="270"/>
        <v>0</v>
      </c>
      <c r="L417">
        <f t="shared" si="271"/>
        <v>7.7638006575219048E-2</v>
      </c>
      <c r="M417">
        <f t="shared" si="272"/>
        <v>0.31658835076336794</v>
      </c>
      <c r="N417">
        <f t="shared" si="273"/>
        <v>0.40564428147345472</v>
      </c>
      <c r="O417">
        <f t="shared" si="274"/>
        <v>0.68739430165637461</v>
      </c>
      <c r="P417">
        <f t="shared" si="275"/>
        <v>1</v>
      </c>
      <c r="S417" t="s">
        <v>184</v>
      </c>
      <c r="T417" t="s">
        <v>184</v>
      </c>
      <c r="U417" t="s">
        <v>184</v>
      </c>
      <c r="V417" t="s">
        <v>184</v>
      </c>
      <c r="W417" t="s">
        <v>184</v>
      </c>
      <c r="X417" t="s">
        <v>184</v>
      </c>
      <c r="Y417" t="s">
        <v>184</v>
      </c>
      <c r="Z417" t="s">
        <v>184</v>
      </c>
      <c r="AA417" t="s">
        <v>184</v>
      </c>
      <c r="AB417" t="s">
        <v>184</v>
      </c>
      <c r="AC417" s="3"/>
      <c r="AD417" s="3"/>
      <c r="BA417"/>
      <c r="BB417"/>
    </row>
    <row r="418" spans="1:54" s="17" customFormat="1" x14ac:dyDescent="0.25">
      <c r="A418" s="16">
        <v>25</v>
      </c>
      <c r="D418" s="17">
        <f>AVERAGE(D403:D417)</f>
        <v>0.69072493673338531</v>
      </c>
      <c r="E418" s="17">
        <f t="shared" ref="E418:P418" si="277">AVERAGE(E403:E417)</f>
        <v>0.85942169306672345</v>
      </c>
      <c r="F418" s="17">
        <f t="shared" si="277"/>
        <v>1.329216619199991</v>
      </c>
      <c r="G418" s="17">
        <f t="shared" si="277"/>
        <v>1.514713685399993</v>
      </c>
      <c r="H418" s="17">
        <f t="shared" si="277"/>
        <v>2.0631514213333149</v>
      </c>
      <c r="I418" s="17">
        <f t="shared" si="277"/>
        <v>2.6107794405999463</v>
      </c>
      <c r="J418" s="25">
        <f>AVERAGE(J403:J417)</f>
        <v>1.9200545038665604</v>
      </c>
      <c r="K418" s="17">
        <f t="shared" si="277"/>
        <v>0</v>
      </c>
      <c r="L418" s="17">
        <f t="shared" si="277"/>
        <v>8.8365862495176986E-2</v>
      </c>
      <c r="M418" s="17">
        <f t="shared" si="277"/>
        <v>0.33334602432212235</v>
      </c>
      <c r="N418" s="17">
        <f t="shared" si="277"/>
        <v>0.43038594636411592</v>
      </c>
      <c r="O418" s="17">
        <f t="shared" si="277"/>
        <v>0.71503398191313505</v>
      </c>
      <c r="P418" s="17">
        <f t="shared" si="277"/>
        <v>1</v>
      </c>
    </row>
    <row r="419" spans="1:54" x14ac:dyDescent="0.25">
      <c r="A419" s="8" t="s">
        <v>43</v>
      </c>
      <c r="B419">
        <v>8</v>
      </c>
      <c r="C419">
        <v>1</v>
      </c>
      <c r="D419">
        <v>3.3783883850010099</v>
      </c>
      <c r="E419">
        <v>3.5046952070006201</v>
      </c>
      <c r="F419">
        <v>3.6958622390011402</v>
      </c>
      <c r="G419">
        <v>3.9197988530013301</v>
      </c>
      <c r="H419">
        <v>3.9983004680016099</v>
      </c>
      <c r="I419">
        <v>4.1042783320008303</v>
      </c>
      <c r="J419">
        <v>4.1681956760003196</v>
      </c>
      <c r="K419">
        <v>4.4234964050010603</v>
      </c>
      <c r="L419">
        <f>K419-D419</f>
        <v>1.0451080200000504</v>
      </c>
      <c r="M419">
        <f t="shared" si="261"/>
        <v>0</v>
      </c>
      <c r="N419">
        <f t="shared" si="262"/>
        <v>0.12085527962899384</v>
      </c>
      <c r="O419">
        <f t="shared" si="263"/>
        <v>0.30377133073776907</v>
      </c>
      <c r="P419">
        <f t="shared" si="264"/>
        <v>0.51804259238226313</v>
      </c>
      <c r="Q419">
        <f t="shared" si="265"/>
        <v>0.59315599070856817</v>
      </c>
      <c r="R419">
        <f t="shared" si="266"/>
        <v>0.69455973268656512</v>
      </c>
      <c r="S419">
        <f t="shared" si="267"/>
        <v>0.75571833330613192</v>
      </c>
      <c r="T419">
        <f t="shared" si="268"/>
        <v>1</v>
      </c>
      <c r="U419" t="s">
        <v>184</v>
      </c>
      <c r="V419" t="s">
        <v>184</v>
      </c>
      <c r="W419" t="s">
        <v>184</v>
      </c>
      <c r="X419" t="s">
        <v>184</v>
      </c>
      <c r="Y419" t="s">
        <v>184</v>
      </c>
      <c r="Z419" t="s">
        <v>184</v>
      </c>
      <c r="AA419" t="s">
        <v>184</v>
      </c>
      <c r="AB419" t="s">
        <v>184</v>
      </c>
      <c r="AC419" t="s">
        <v>184</v>
      </c>
      <c r="AD419" t="s">
        <v>184</v>
      </c>
    </row>
    <row r="420" spans="1:54" x14ac:dyDescent="0.25">
      <c r="A420" s="8" t="s">
        <v>43</v>
      </c>
      <c r="B420">
        <v>8</v>
      </c>
      <c r="C420">
        <v>2</v>
      </c>
      <c r="D420">
        <v>0.72841848900134198</v>
      </c>
      <c r="E420">
        <v>0.857963176000339</v>
      </c>
      <c r="F420">
        <v>1.0477070830002</v>
      </c>
      <c r="G420">
        <v>1.2910233849997801</v>
      </c>
      <c r="H420">
        <v>1.37626604100114</v>
      </c>
      <c r="I420">
        <v>1.5377244259998399</v>
      </c>
      <c r="J420">
        <v>1.64145057200039</v>
      </c>
      <c r="K420">
        <v>1.8792170820015599</v>
      </c>
      <c r="L420">
        <f t="shared" ref="L420:L433" si="278">K420-D420</f>
        <v>1.1507985930002178</v>
      </c>
      <c r="M420">
        <f t="shared" si="261"/>
        <v>0</v>
      </c>
      <c r="N420">
        <f t="shared" si="262"/>
        <v>0.11256938250268829</v>
      </c>
      <c r="O420">
        <f t="shared" si="263"/>
        <v>0.27744958669652942</v>
      </c>
      <c r="P420">
        <f t="shared" si="264"/>
        <v>0.48888215489704862</v>
      </c>
      <c r="Q420">
        <f t="shared" si="265"/>
        <v>0.56295476544754119</v>
      </c>
      <c r="R420">
        <f t="shared" si="266"/>
        <v>0.70325593194251046</v>
      </c>
      <c r="S420">
        <f t="shared" si="267"/>
        <v>0.7933899889629733</v>
      </c>
      <c r="T420">
        <f t="shared" si="268"/>
        <v>1</v>
      </c>
      <c r="U420" t="s">
        <v>184</v>
      </c>
      <c r="V420" t="s">
        <v>184</v>
      </c>
      <c r="W420" t="s">
        <v>184</v>
      </c>
      <c r="X420" t="s">
        <v>184</v>
      </c>
      <c r="Y420" t="s">
        <v>184</v>
      </c>
      <c r="Z420" t="s">
        <v>184</v>
      </c>
      <c r="AA420" t="s">
        <v>184</v>
      </c>
      <c r="AB420" t="s">
        <v>184</v>
      </c>
      <c r="AC420" t="s">
        <v>184</v>
      </c>
      <c r="AD420" t="s">
        <v>184</v>
      </c>
    </row>
    <row r="421" spans="1:54" x14ac:dyDescent="0.25">
      <c r="A421" s="8" t="s">
        <v>43</v>
      </c>
      <c r="B421">
        <v>8</v>
      </c>
      <c r="C421">
        <v>3</v>
      </c>
      <c r="D421">
        <v>0.47373223999966202</v>
      </c>
      <c r="E421">
        <v>0.61946401000022799</v>
      </c>
      <c r="F421">
        <v>0.81952781200016001</v>
      </c>
      <c r="G421">
        <v>1.03322812499936</v>
      </c>
      <c r="H421">
        <v>1.1227671349988599</v>
      </c>
      <c r="I421">
        <v>1.2184780209991</v>
      </c>
      <c r="J421">
        <v>1.2818764059993499</v>
      </c>
      <c r="K421">
        <v>1.55403833299897</v>
      </c>
      <c r="L421">
        <f t="shared" si="278"/>
        <v>1.080306092999308</v>
      </c>
      <c r="M421">
        <f t="shared" si="261"/>
        <v>0</v>
      </c>
      <c r="N421">
        <f t="shared" si="262"/>
        <v>0.13489859119091288</v>
      </c>
      <c r="O421">
        <f t="shared" si="263"/>
        <v>0.32009036535233121</v>
      </c>
      <c r="P421">
        <f t="shared" si="264"/>
        <v>0.51790496103409134</v>
      </c>
      <c r="Q421">
        <f t="shared" si="265"/>
        <v>0.60078796112058375</v>
      </c>
      <c r="R421">
        <f t="shared" si="266"/>
        <v>0.68938404200957792</v>
      </c>
      <c r="S421">
        <f t="shared" si="267"/>
        <v>0.74806961770991842</v>
      </c>
      <c r="T421">
        <f t="shared" si="268"/>
        <v>1</v>
      </c>
      <c r="U421" t="s">
        <v>184</v>
      </c>
      <c r="V421" t="s">
        <v>184</v>
      </c>
      <c r="W421" t="s">
        <v>184</v>
      </c>
      <c r="X421" t="s">
        <v>184</v>
      </c>
      <c r="Y421" t="s">
        <v>184</v>
      </c>
      <c r="Z421" t="s">
        <v>184</v>
      </c>
      <c r="AA421" t="s">
        <v>184</v>
      </c>
      <c r="AB421" t="s">
        <v>184</v>
      </c>
      <c r="AC421" t="s">
        <v>184</v>
      </c>
      <c r="AD421" t="s">
        <v>184</v>
      </c>
    </row>
    <row r="422" spans="1:54" x14ac:dyDescent="0.25">
      <c r="A422" s="8" t="s">
        <v>43</v>
      </c>
      <c r="B422">
        <v>8</v>
      </c>
      <c r="C422">
        <v>4</v>
      </c>
      <c r="D422">
        <v>0.49352187499971401</v>
      </c>
      <c r="E422">
        <v>0.618923021000227</v>
      </c>
      <c r="F422">
        <v>0.82024125000134496</v>
      </c>
      <c r="G422">
        <v>1.03481749999991</v>
      </c>
      <c r="H422">
        <v>1.1187028639997101</v>
      </c>
      <c r="I422">
        <v>1.2140254160003601</v>
      </c>
      <c r="J422">
        <v>1.2697430210009699</v>
      </c>
      <c r="K422">
        <v>1.53691322899976</v>
      </c>
      <c r="L422">
        <f t="shared" si="278"/>
        <v>1.0433913540000459</v>
      </c>
      <c r="M422">
        <f t="shared" si="261"/>
        <v>0</v>
      </c>
      <c r="N422">
        <f t="shared" si="262"/>
        <v>0.12018610804063408</v>
      </c>
      <c r="O422">
        <f t="shared" si="263"/>
        <v>0.3131321471556075</v>
      </c>
      <c r="P422">
        <f t="shared" si="264"/>
        <v>0.51878484801032021</v>
      </c>
      <c r="Q422">
        <f t="shared" si="265"/>
        <v>0.59918168442094311</v>
      </c>
      <c r="R422">
        <f t="shared" si="266"/>
        <v>0.69054007227341307</v>
      </c>
      <c r="S422">
        <f t="shared" si="267"/>
        <v>0.7439405578984909</v>
      </c>
      <c r="T422">
        <f t="shared" si="268"/>
        <v>1</v>
      </c>
      <c r="U422" t="s">
        <v>184</v>
      </c>
      <c r="V422" t="s">
        <v>184</v>
      </c>
      <c r="W422" t="s">
        <v>184</v>
      </c>
      <c r="X422" t="s">
        <v>184</v>
      </c>
      <c r="Y422" t="s">
        <v>184</v>
      </c>
      <c r="Z422" t="s">
        <v>184</v>
      </c>
      <c r="AA422" t="s">
        <v>184</v>
      </c>
      <c r="AB422" t="s">
        <v>184</v>
      </c>
      <c r="AC422" t="s">
        <v>184</v>
      </c>
      <c r="AD422" t="s">
        <v>184</v>
      </c>
    </row>
    <row r="423" spans="1:54" x14ac:dyDescent="0.25">
      <c r="A423" s="8" t="s">
        <v>43</v>
      </c>
      <c r="B423">
        <v>8</v>
      </c>
      <c r="C423">
        <v>5</v>
      </c>
      <c r="D423">
        <v>0.47242536399971802</v>
      </c>
      <c r="E423">
        <v>0.61612718699871005</v>
      </c>
      <c r="F423">
        <v>0.83773437499985404</v>
      </c>
      <c r="G423">
        <v>1.05651843699888</v>
      </c>
      <c r="H423">
        <v>1.1329676039986201</v>
      </c>
      <c r="I423">
        <v>1.2385568749996301</v>
      </c>
      <c r="J423">
        <v>1.3179604159995499</v>
      </c>
      <c r="K423">
        <v>1.58976848899874</v>
      </c>
      <c r="L423">
        <f t="shared" si="278"/>
        <v>1.117343124999022</v>
      </c>
      <c r="M423">
        <f t="shared" si="261"/>
        <v>0</v>
      </c>
      <c r="N423">
        <f t="shared" si="262"/>
        <v>0.12861028969871527</v>
      </c>
      <c r="O423">
        <f t="shared" si="263"/>
        <v>0.32694434039718623</v>
      </c>
      <c r="P423">
        <f t="shared" si="264"/>
        <v>0.5227517491546505</v>
      </c>
      <c r="Q423">
        <f t="shared" si="265"/>
        <v>0.59117224174040561</v>
      </c>
      <c r="R423">
        <f t="shared" si="266"/>
        <v>0.68567255112486836</v>
      </c>
      <c r="S423">
        <f t="shared" si="267"/>
        <v>0.7567371500143002</v>
      </c>
      <c r="T423">
        <f t="shared" si="268"/>
        <v>1</v>
      </c>
      <c r="U423" t="s">
        <v>184</v>
      </c>
      <c r="V423" t="s">
        <v>184</v>
      </c>
      <c r="W423" t="s">
        <v>184</v>
      </c>
      <c r="X423" t="s">
        <v>184</v>
      </c>
      <c r="Y423" t="s">
        <v>184</v>
      </c>
      <c r="Z423" t="s">
        <v>184</v>
      </c>
      <c r="AA423" t="s">
        <v>184</v>
      </c>
      <c r="AB423" t="s">
        <v>184</v>
      </c>
      <c r="AC423" t="s">
        <v>184</v>
      </c>
      <c r="AD423" t="s">
        <v>184</v>
      </c>
    </row>
    <row r="424" spans="1:54" x14ac:dyDescent="0.25">
      <c r="A424" s="8" t="s">
        <v>43</v>
      </c>
      <c r="B424">
        <v>8</v>
      </c>
      <c r="C424">
        <v>6</v>
      </c>
      <c r="D424">
        <v>0.51161927000066498</v>
      </c>
      <c r="E424">
        <v>0.62713713500124801</v>
      </c>
      <c r="F424">
        <v>0.82692984300047101</v>
      </c>
      <c r="G424">
        <v>1.0682686449999801</v>
      </c>
      <c r="H424">
        <v>1.1409246350012801</v>
      </c>
      <c r="I424">
        <v>1.2587622390001301</v>
      </c>
      <c r="J424">
        <v>1.33153406200108</v>
      </c>
      <c r="K424">
        <v>1.60413854100079</v>
      </c>
      <c r="L424">
        <f t="shared" si="278"/>
        <v>1.092519271000125</v>
      </c>
      <c r="M424">
        <f t="shared" si="261"/>
        <v>0</v>
      </c>
      <c r="N424">
        <f t="shared" si="262"/>
        <v>0.10573531109875481</v>
      </c>
      <c r="O424">
        <f t="shared" si="263"/>
        <v>0.28860870592347654</v>
      </c>
      <c r="P424">
        <f t="shared" si="264"/>
        <v>0.50950989128982738</v>
      </c>
      <c r="Q424">
        <f t="shared" si="265"/>
        <v>0.57601305689054805</v>
      </c>
      <c r="R424">
        <f t="shared" si="266"/>
        <v>0.68387166142662903</v>
      </c>
      <c r="S424">
        <f t="shared" si="267"/>
        <v>0.75048085078612881</v>
      </c>
      <c r="T424">
        <f t="shared" si="268"/>
        <v>1</v>
      </c>
      <c r="U424" t="s">
        <v>184</v>
      </c>
      <c r="V424" t="s">
        <v>184</v>
      </c>
      <c r="W424" t="s">
        <v>184</v>
      </c>
      <c r="X424" t="s">
        <v>184</v>
      </c>
      <c r="Y424" t="s">
        <v>184</v>
      </c>
      <c r="Z424" t="s">
        <v>184</v>
      </c>
      <c r="AA424" t="s">
        <v>184</v>
      </c>
      <c r="AB424" t="s">
        <v>184</v>
      </c>
      <c r="AC424" t="s">
        <v>184</v>
      </c>
      <c r="AD424" t="s">
        <v>184</v>
      </c>
    </row>
    <row r="425" spans="1:54" x14ac:dyDescent="0.25">
      <c r="A425" s="8" t="s">
        <v>43</v>
      </c>
      <c r="B425">
        <v>8</v>
      </c>
      <c r="C425">
        <v>7</v>
      </c>
      <c r="D425">
        <v>1.2995077079995001</v>
      </c>
      <c r="E425">
        <v>1.4257872910002301</v>
      </c>
      <c r="F425">
        <v>1.63770083300005</v>
      </c>
      <c r="G425">
        <v>1.86060296799951</v>
      </c>
      <c r="H425">
        <v>1.93008729099892</v>
      </c>
      <c r="I425">
        <v>2.01090307199956</v>
      </c>
      <c r="J425">
        <v>2.0885454159997598</v>
      </c>
      <c r="K425">
        <v>2.4586115090005398</v>
      </c>
      <c r="L425">
        <f t="shared" si="278"/>
        <v>1.1591038010010397</v>
      </c>
      <c r="M425">
        <f t="shared" si="261"/>
        <v>0</v>
      </c>
      <c r="N425">
        <f t="shared" si="262"/>
        <v>0.10894587947315054</v>
      </c>
      <c r="O425">
        <f t="shared" si="263"/>
        <v>0.29177121557920466</v>
      </c>
      <c r="P425">
        <f t="shared" si="264"/>
        <v>0.48407680098661549</v>
      </c>
      <c r="Q425">
        <f t="shared" si="265"/>
        <v>0.5440233932930173</v>
      </c>
      <c r="R425">
        <f t="shared" si="266"/>
        <v>0.61374603671015115</v>
      </c>
      <c r="S425">
        <f t="shared" si="267"/>
        <v>0.68073084336262302</v>
      </c>
      <c r="T425">
        <f t="shared" si="268"/>
        <v>1</v>
      </c>
      <c r="U425" t="s">
        <v>184</v>
      </c>
      <c r="V425" t="s">
        <v>184</v>
      </c>
      <c r="W425" t="s">
        <v>184</v>
      </c>
      <c r="X425" t="s">
        <v>184</v>
      </c>
      <c r="Y425" t="s">
        <v>184</v>
      </c>
      <c r="Z425" t="s">
        <v>184</v>
      </c>
      <c r="AA425" t="s">
        <v>184</v>
      </c>
      <c r="AB425" t="s">
        <v>184</v>
      </c>
      <c r="AC425" t="s">
        <v>184</v>
      </c>
      <c r="AD425" t="s">
        <v>184</v>
      </c>
    </row>
    <row r="426" spans="1:54" x14ac:dyDescent="0.25">
      <c r="A426" s="8" t="s">
        <v>43</v>
      </c>
      <c r="B426">
        <v>8</v>
      </c>
      <c r="C426">
        <v>8</v>
      </c>
      <c r="D426">
        <v>0.49200708399985099</v>
      </c>
      <c r="E426">
        <v>0.64368729200032204</v>
      </c>
      <c r="F426">
        <v>0.83488989600118602</v>
      </c>
      <c r="G426">
        <v>1.0707009899997499</v>
      </c>
      <c r="H426">
        <v>1.13125796900021</v>
      </c>
      <c r="I426">
        <v>1.2286649480010901</v>
      </c>
      <c r="J426">
        <v>1.3140857289999901</v>
      </c>
      <c r="K426">
        <v>1.6161401040008001</v>
      </c>
      <c r="L426">
        <f t="shared" si="278"/>
        <v>1.1241330200009492</v>
      </c>
      <c r="M426">
        <f t="shared" si="261"/>
        <v>0</v>
      </c>
      <c r="N426">
        <f t="shared" si="262"/>
        <v>0.13493083585458862</v>
      </c>
      <c r="O426">
        <f t="shared" si="263"/>
        <v>0.305019784937058</v>
      </c>
      <c r="P426">
        <f t="shared" si="264"/>
        <v>0.51479130645891924</v>
      </c>
      <c r="Q426">
        <f t="shared" si="265"/>
        <v>0.56866124704691923</v>
      </c>
      <c r="R426">
        <f t="shared" si="266"/>
        <v>0.65531200569183268</v>
      </c>
      <c r="S426">
        <f t="shared" si="267"/>
        <v>0.73130014898009588</v>
      </c>
      <c r="T426">
        <f t="shared" si="268"/>
        <v>1</v>
      </c>
      <c r="U426" t="s">
        <v>184</v>
      </c>
      <c r="V426" t="s">
        <v>184</v>
      </c>
      <c r="W426" t="s">
        <v>184</v>
      </c>
      <c r="X426" t="s">
        <v>184</v>
      </c>
      <c r="Y426" t="s">
        <v>184</v>
      </c>
      <c r="Z426" t="s">
        <v>184</v>
      </c>
      <c r="AA426" t="s">
        <v>184</v>
      </c>
      <c r="AB426" t="s">
        <v>184</v>
      </c>
      <c r="AC426" t="s">
        <v>184</v>
      </c>
      <c r="AD426" t="s">
        <v>184</v>
      </c>
    </row>
    <row r="427" spans="1:54" x14ac:dyDescent="0.25">
      <c r="A427" s="8" t="s">
        <v>43</v>
      </c>
      <c r="B427">
        <v>8</v>
      </c>
      <c r="C427">
        <v>9</v>
      </c>
      <c r="D427">
        <v>0.490288385000894</v>
      </c>
      <c r="E427">
        <v>0.62796296800115603</v>
      </c>
      <c r="F427">
        <v>0.81735406200095895</v>
      </c>
      <c r="G427">
        <v>1.0422715100012201</v>
      </c>
      <c r="H427">
        <v>1.0972966660010499</v>
      </c>
      <c r="I427">
        <v>1.19514885300122</v>
      </c>
      <c r="J427">
        <v>1.2649970820002601</v>
      </c>
      <c r="K427">
        <v>1.5857416140006499</v>
      </c>
      <c r="L427">
        <f t="shared" si="278"/>
        <v>1.0954532289997561</v>
      </c>
      <c r="M427">
        <f t="shared" si="261"/>
        <v>0</v>
      </c>
      <c r="N427">
        <f t="shared" si="262"/>
        <v>0.12567819360573787</v>
      </c>
      <c r="O427">
        <f t="shared" si="263"/>
        <v>0.29856653697456742</v>
      </c>
      <c r="P427">
        <f t="shared" si="264"/>
        <v>0.50388561591473391</v>
      </c>
      <c r="Q427">
        <f t="shared" si="265"/>
        <v>0.55411610914179077</v>
      </c>
      <c r="R427">
        <f t="shared" si="266"/>
        <v>0.64344186437236106</v>
      </c>
      <c r="S427">
        <f t="shared" si="267"/>
        <v>0.7072038097936344</v>
      </c>
      <c r="T427">
        <f t="shared" si="268"/>
        <v>1</v>
      </c>
      <c r="U427" t="s">
        <v>184</v>
      </c>
      <c r="V427" t="s">
        <v>184</v>
      </c>
      <c r="W427" t="s">
        <v>184</v>
      </c>
      <c r="X427" t="s">
        <v>184</v>
      </c>
      <c r="Y427" t="s">
        <v>184</v>
      </c>
      <c r="Z427" t="s">
        <v>184</v>
      </c>
      <c r="AA427" t="s">
        <v>184</v>
      </c>
      <c r="AB427" t="s">
        <v>184</v>
      </c>
      <c r="AC427" t="s">
        <v>184</v>
      </c>
      <c r="AD427" t="s">
        <v>184</v>
      </c>
    </row>
    <row r="428" spans="1:54" x14ac:dyDescent="0.25">
      <c r="A428" s="8" t="s">
        <v>43</v>
      </c>
      <c r="B428">
        <v>8</v>
      </c>
      <c r="C428">
        <v>10</v>
      </c>
      <c r="D428">
        <v>0.44979760400019497</v>
      </c>
      <c r="E428">
        <v>0.59273479100011095</v>
      </c>
      <c r="F428">
        <v>0.78501067700017302</v>
      </c>
      <c r="G428">
        <v>0.99476213500020005</v>
      </c>
      <c r="H428">
        <v>1.05919150999943</v>
      </c>
      <c r="I428">
        <v>1.14637749999928</v>
      </c>
      <c r="J428">
        <v>1.2142891659987001</v>
      </c>
      <c r="K428">
        <v>1.4970770829986499</v>
      </c>
      <c r="L428">
        <f t="shared" si="278"/>
        <v>1.047279478998455</v>
      </c>
      <c r="M428">
        <f t="shared" si="261"/>
        <v>0</v>
      </c>
      <c r="N428">
        <f t="shared" si="262"/>
        <v>0.13648428128908927</v>
      </c>
      <c r="O428">
        <f t="shared" si="263"/>
        <v>0.32007986380154457</v>
      </c>
      <c r="P428">
        <f t="shared" si="264"/>
        <v>0.52036208283310503</v>
      </c>
      <c r="Q428">
        <f t="shared" si="265"/>
        <v>0.58188279081150029</v>
      </c>
      <c r="R428">
        <f t="shared" si="266"/>
        <v>0.66513276538679567</v>
      </c>
      <c r="S428">
        <f t="shared" si="267"/>
        <v>0.72997855618216778</v>
      </c>
      <c r="T428">
        <f t="shared" si="268"/>
        <v>1</v>
      </c>
      <c r="U428" t="s">
        <v>184</v>
      </c>
      <c r="V428" t="s">
        <v>184</v>
      </c>
      <c r="W428" t="s">
        <v>184</v>
      </c>
      <c r="X428" t="s">
        <v>184</v>
      </c>
      <c r="Y428" t="s">
        <v>184</v>
      </c>
      <c r="Z428" t="s">
        <v>184</v>
      </c>
      <c r="AA428" t="s">
        <v>184</v>
      </c>
      <c r="AB428" t="s">
        <v>184</v>
      </c>
      <c r="AC428" t="s">
        <v>184</v>
      </c>
      <c r="AD428" t="s">
        <v>184</v>
      </c>
    </row>
    <row r="429" spans="1:54" x14ac:dyDescent="0.25">
      <c r="A429" s="8" t="s">
        <v>43</v>
      </c>
      <c r="B429">
        <v>8</v>
      </c>
      <c r="C429">
        <v>11</v>
      </c>
      <c r="D429">
        <v>0.49656984400098703</v>
      </c>
      <c r="E429">
        <v>0.63459552099993699</v>
      </c>
      <c r="F429">
        <v>0.82726489600099695</v>
      </c>
      <c r="G429">
        <v>1.0416155729999399</v>
      </c>
      <c r="H429">
        <v>1.1112380730010001</v>
      </c>
      <c r="I429">
        <v>1.19336395800019</v>
      </c>
      <c r="J429">
        <v>1.25663020799947</v>
      </c>
      <c r="K429">
        <v>1.5607426040005501</v>
      </c>
      <c r="L429">
        <f t="shared" si="278"/>
        <v>1.064172759999563</v>
      </c>
      <c r="M429">
        <f t="shared" si="261"/>
        <v>0</v>
      </c>
      <c r="N429">
        <f t="shared" si="262"/>
        <v>0.12970232107708399</v>
      </c>
      <c r="O429">
        <f t="shared" si="263"/>
        <v>0.31075316380034546</v>
      </c>
      <c r="P429">
        <f t="shared" si="264"/>
        <v>0.51217786198471826</v>
      </c>
      <c r="Q429">
        <f t="shared" si="265"/>
        <v>0.57760191963592966</v>
      </c>
      <c r="R429">
        <f t="shared" si="266"/>
        <v>0.65477537124657204</v>
      </c>
      <c r="S429">
        <f t="shared" si="267"/>
        <v>0.71422647954153151</v>
      </c>
      <c r="T429">
        <f t="shared" si="268"/>
        <v>1</v>
      </c>
      <c r="U429" t="s">
        <v>184</v>
      </c>
      <c r="V429" t="s">
        <v>184</v>
      </c>
      <c r="W429" t="s">
        <v>184</v>
      </c>
      <c r="X429" t="s">
        <v>184</v>
      </c>
      <c r="Y429" t="s">
        <v>184</v>
      </c>
      <c r="Z429" t="s">
        <v>184</v>
      </c>
      <c r="AA429" t="s">
        <v>184</v>
      </c>
      <c r="AB429" t="s">
        <v>184</v>
      </c>
      <c r="AC429" t="s">
        <v>184</v>
      </c>
      <c r="AD429" t="s">
        <v>184</v>
      </c>
    </row>
    <row r="430" spans="1:54" x14ac:dyDescent="0.25">
      <c r="A430" s="8" t="s">
        <v>43</v>
      </c>
      <c r="B430">
        <v>8</v>
      </c>
      <c r="C430">
        <v>12</v>
      </c>
      <c r="D430">
        <v>1.01792192599896</v>
      </c>
      <c r="E430">
        <v>1.1678314050004699</v>
      </c>
      <c r="F430">
        <v>1.3429738009999701</v>
      </c>
      <c r="G430">
        <v>1.5651707799988701</v>
      </c>
      <c r="H430">
        <v>1.6357604160002599</v>
      </c>
      <c r="I430">
        <v>1.7347265609987499</v>
      </c>
      <c r="J430">
        <v>1.78954385299948</v>
      </c>
      <c r="K430">
        <v>2.0901659880000798</v>
      </c>
      <c r="L430">
        <f t="shared" si="278"/>
        <v>1.0722440620011198</v>
      </c>
      <c r="M430">
        <f t="shared" si="261"/>
        <v>0</v>
      </c>
      <c r="N430">
        <f t="shared" si="262"/>
        <v>0.13980910159738735</v>
      </c>
      <c r="O430">
        <f t="shared" si="263"/>
        <v>0.30315101432631725</v>
      </c>
      <c r="P430">
        <f t="shared" si="264"/>
        <v>0.51037713650620209</v>
      </c>
      <c r="Q430">
        <f t="shared" si="265"/>
        <v>0.57621068924199337</v>
      </c>
      <c r="R430">
        <f t="shared" si="266"/>
        <v>0.66850884085291518</v>
      </c>
      <c r="S430">
        <f t="shared" si="267"/>
        <v>0.71963273507008163</v>
      </c>
      <c r="T430">
        <f t="shared" si="268"/>
        <v>1</v>
      </c>
      <c r="U430" t="s">
        <v>184</v>
      </c>
      <c r="V430" t="s">
        <v>184</v>
      </c>
      <c r="W430" t="s">
        <v>184</v>
      </c>
      <c r="X430" t="s">
        <v>184</v>
      </c>
      <c r="Y430" t="s">
        <v>184</v>
      </c>
      <c r="Z430" t="s">
        <v>184</v>
      </c>
      <c r="AA430" t="s">
        <v>184</v>
      </c>
      <c r="AB430" t="s">
        <v>184</v>
      </c>
      <c r="AC430" t="s">
        <v>184</v>
      </c>
      <c r="AD430" t="s">
        <v>184</v>
      </c>
    </row>
    <row r="431" spans="1:54" x14ac:dyDescent="0.25">
      <c r="A431" s="8" t="s">
        <v>43</v>
      </c>
      <c r="B431">
        <v>8</v>
      </c>
      <c r="C431">
        <v>13</v>
      </c>
      <c r="D431">
        <v>0.76602005200038503</v>
      </c>
      <c r="E431">
        <v>0.91654072900018901</v>
      </c>
      <c r="F431">
        <v>1.0830369270006399</v>
      </c>
      <c r="G431">
        <v>1.32585567700152</v>
      </c>
      <c r="H431">
        <v>1.38463619800131</v>
      </c>
      <c r="I431">
        <v>1.4965218230008701</v>
      </c>
      <c r="J431">
        <v>1.5549282290012301</v>
      </c>
      <c r="K431">
        <v>1.82492880200152</v>
      </c>
      <c r="L431">
        <f t="shared" si="278"/>
        <v>1.0589087500011349</v>
      </c>
      <c r="M431">
        <f t="shared" si="261"/>
        <v>0</v>
      </c>
      <c r="N431">
        <f t="shared" si="262"/>
        <v>0.14214697630899986</v>
      </c>
      <c r="O431">
        <f t="shared" si="263"/>
        <v>0.29938073039807739</v>
      </c>
      <c r="P431">
        <f t="shared" si="264"/>
        <v>0.52869109354374011</v>
      </c>
      <c r="Q431">
        <f t="shared" si="265"/>
        <v>0.58420156222173247</v>
      </c>
      <c r="R431">
        <f t="shared" si="266"/>
        <v>0.68986281490232482</v>
      </c>
      <c r="S431">
        <f t="shared" si="267"/>
        <v>0.74501998118345847</v>
      </c>
      <c r="T431">
        <f t="shared" si="268"/>
        <v>1</v>
      </c>
      <c r="U431" t="s">
        <v>184</v>
      </c>
      <c r="V431" t="s">
        <v>184</v>
      </c>
      <c r="W431" t="s">
        <v>184</v>
      </c>
      <c r="X431" t="s">
        <v>184</v>
      </c>
      <c r="Y431" t="s">
        <v>184</v>
      </c>
      <c r="Z431" t="s">
        <v>184</v>
      </c>
      <c r="AA431" t="s">
        <v>184</v>
      </c>
      <c r="AB431" t="s">
        <v>184</v>
      </c>
      <c r="AC431" t="s">
        <v>184</v>
      </c>
      <c r="AD431" t="s">
        <v>184</v>
      </c>
    </row>
    <row r="432" spans="1:54" x14ac:dyDescent="0.25">
      <c r="A432" s="8" t="s">
        <v>43</v>
      </c>
      <c r="B432">
        <v>8</v>
      </c>
      <c r="C432">
        <v>14</v>
      </c>
      <c r="D432">
        <v>0.70918989500023599</v>
      </c>
      <c r="E432">
        <v>0.86050968699964803</v>
      </c>
      <c r="F432">
        <v>1.0476752079994101</v>
      </c>
      <c r="G432">
        <v>1.25561765599923</v>
      </c>
      <c r="H432">
        <v>1.31436166599996</v>
      </c>
      <c r="I432">
        <v>1.4446031759998701</v>
      </c>
      <c r="J432">
        <v>1.51259171799938</v>
      </c>
      <c r="K432">
        <v>1.7769216659999001</v>
      </c>
      <c r="L432">
        <f t="shared" si="278"/>
        <v>1.0677317709996641</v>
      </c>
      <c r="M432">
        <f t="shared" si="261"/>
        <v>0</v>
      </c>
      <c r="N432">
        <f t="shared" si="262"/>
        <v>0.14172079178438124</v>
      </c>
      <c r="O432">
        <f t="shared" si="263"/>
        <v>0.31701343183060582</v>
      </c>
      <c r="P432">
        <f t="shared" si="264"/>
        <v>0.51176501050202983</v>
      </c>
      <c r="Q432">
        <f t="shared" si="265"/>
        <v>0.56678258288889516</v>
      </c>
      <c r="R432">
        <f t="shared" si="266"/>
        <v>0.68876219756119395</v>
      </c>
      <c r="S432">
        <f t="shared" si="267"/>
        <v>0.75243787327500689</v>
      </c>
      <c r="T432">
        <f t="shared" si="268"/>
        <v>1</v>
      </c>
      <c r="U432" t="s">
        <v>184</v>
      </c>
      <c r="V432" t="s">
        <v>184</v>
      </c>
      <c r="W432" t="s">
        <v>184</v>
      </c>
      <c r="X432" t="s">
        <v>184</v>
      </c>
      <c r="Y432" t="s">
        <v>184</v>
      </c>
      <c r="Z432" t="s">
        <v>184</v>
      </c>
      <c r="AA432" t="s">
        <v>184</v>
      </c>
      <c r="AB432" t="s">
        <v>184</v>
      </c>
      <c r="AC432" t="s">
        <v>184</v>
      </c>
      <c r="AD432" t="s">
        <v>184</v>
      </c>
    </row>
    <row r="433" spans="1:30" x14ac:dyDescent="0.25">
      <c r="A433" s="8" t="s">
        <v>43</v>
      </c>
      <c r="B433">
        <v>8</v>
      </c>
      <c r="C433">
        <v>15</v>
      </c>
      <c r="D433">
        <v>0.55776635400070496</v>
      </c>
      <c r="E433">
        <v>0.70136140599970498</v>
      </c>
      <c r="F433">
        <v>0.89458562500112704</v>
      </c>
      <c r="G433">
        <v>1.10090979100095</v>
      </c>
      <c r="H433">
        <v>1.1752771869996601</v>
      </c>
      <c r="I433">
        <v>1.2706438019995401</v>
      </c>
      <c r="J433">
        <v>1.3417057810002</v>
      </c>
      <c r="K433">
        <v>1.6362895830006801</v>
      </c>
      <c r="L433">
        <f t="shared" si="278"/>
        <v>1.0785232289999751</v>
      </c>
      <c r="M433">
        <f t="shared" si="261"/>
        <v>0</v>
      </c>
      <c r="N433">
        <f t="shared" si="262"/>
        <v>0.13314043512270363</v>
      </c>
      <c r="O433">
        <f t="shared" si="263"/>
        <v>0.31229672383850887</v>
      </c>
      <c r="P433">
        <f t="shared" si="264"/>
        <v>0.50359920157107485</v>
      </c>
      <c r="Q433">
        <f t="shared" si="265"/>
        <v>0.57255218654077722</v>
      </c>
      <c r="R433">
        <f t="shared" si="266"/>
        <v>0.66097551617856865</v>
      </c>
      <c r="S433">
        <f t="shared" si="267"/>
        <v>0.72686373915782687</v>
      </c>
      <c r="T433">
        <f t="shared" si="268"/>
        <v>1</v>
      </c>
      <c r="U433" t="s">
        <v>184</v>
      </c>
      <c r="V433" t="s">
        <v>184</v>
      </c>
      <c r="W433" t="s">
        <v>184</v>
      </c>
      <c r="X433" t="s">
        <v>184</v>
      </c>
      <c r="Y433" t="s">
        <v>184</v>
      </c>
      <c r="Z433" t="s">
        <v>184</v>
      </c>
      <c r="AA433" t="s">
        <v>184</v>
      </c>
      <c r="AB433" t="s">
        <v>184</v>
      </c>
      <c r="AC433" t="s">
        <v>184</v>
      </c>
      <c r="AD433" t="s">
        <v>184</v>
      </c>
    </row>
    <row r="434" spans="1:30" s="17" customFormat="1" x14ac:dyDescent="0.25">
      <c r="A434" s="16">
        <v>26</v>
      </c>
      <c r="D434" s="17">
        <f>AVERAGE(D419:D433)</f>
        <v>0.82247829833358843</v>
      </c>
      <c r="E434" s="17">
        <f t="shared" ref="E434:T434" si="279">AVERAGE(E419:E433)</f>
        <v>0.96102138840020968</v>
      </c>
      <c r="F434" s="17">
        <f t="shared" si="279"/>
        <v>1.1545663018005121</v>
      </c>
      <c r="G434" s="17">
        <f t="shared" si="279"/>
        <v>1.3774108016666955</v>
      </c>
      <c r="H434" s="17">
        <f t="shared" si="279"/>
        <v>1.4486023815335345</v>
      </c>
      <c r="I434" s="17">
        <f t="shared" si="279"/>
        <v>1.5528519334666842</v>
      </c>
      <c r="J434" s="17">
        <f t="shared" si="279"/>
        <v>1.6232051556666756</v>
      </c>
      <c r="K434" s="17">
        <f t="shared" si="279"/>
        <v>1.9089460688002831</v>
      </c>
      <c r="L434" s="25">
        <f>AVERAGE(L419:L433)</f>
        <v>1.086467770466695</v>
      </c>
      <c r="M434" s="17">
        <f t="shared" si="279"/>
        <v>0</v>
      </c>
      <c r="N434" s="17">
        <f t="shared" si="279"/>
        <v>0.12769425188492142</v>
      </c>
      <c r="O434" s="17">
        <f t="shared" si="279"/>
        <v>0.30586859611660866</v>
      </c>
      <c r="P434" s="17">
        <f t="shared" si="279"/>
        <v>0.51104015380462264</v>
      </c>
      <c r="Q434" s="17">
        <f t="shared" si="279"/>
        <v>0.57661987874340959</v>
      </c>
      <c r="R434" s="17">
        <f t="shared" si="279"/>
        <v>0.67252009362441867</v>
      </c>
      <c r="S434" s="17">
        <f t="shared" si="279"/>
        <v>0.73704871101495806</v>
      </c>
      <c r="T434" s="17">
        <f t="shared" si="279"/>
        <v>1</v>
      </c>
    </row>
    <row r="435" spans="1:30" x14ac:dyDescent="0.25">
      <c r="A435" s="14" t="s">
        <v>45</v>
      </c>
      <c r="B435">
        <v>6</v>
      </c>
      <c r="C435">
        <v>31</v>
      </c>
      <c r="D435">
        <v>6.5072134359998</v>
      </c>
      <c r="E435">
        <v>6.9777089559993302</v>
      </c>
      <c r="F435">
        <v>7.1437053099998504</v>
      </c>
      <c r="G435">
        <v>7.6541515599983496</v>
      </c>
      <c r="H435">
        <v>7.8081370289983099</v>
      </c>
      <c r="I435">
        <v>8.1391369239991</v>
      </c>
      <c r="J435">
        <f>I435-D435</f>
        <v>1.6319234879993001</v>
      </c>
      <c r="K435">
        <f>(D435-D435)/(I435-D435)</f>
        <v>0</v>
      </c>
      <c r="L435">
        <f>(E435-D435)/(I435-D435)</f>
        <v>0.28830734005571956</v>
      </c>
      <c r="M435">
        <f>(F435-D435)/(I435-D435)</f>
        <v>0.3900255610515016</v>
      </c>
      <c r="N435">
        <f>(G435-D435)/(I435-D435)</f>
        <v>0.70281366279289781</v>
      </c>
      <c r="O435">
        <f>(H435-D435)/(I435-D435)</f>
        <v>0.79717192782941781</v>
      </c>
      <c r="P435">
        <f>(I435-D435)/(I435-D435)</f>
        <v>1</v>
      </c>
      <c r="Q435" t="s">
        <v>184</v>
      </c>
      <c r="R435" t="s">
        <v>184</v>
      </c>
      <c r="S435" t="s">
        <v>184</v>
      </c>
      <c r="T435" t="s">
        <v>184</v>
      </c>
      <c r="U435" t="s">
        <v>184</v>
      </c>
      <c r="V435" t="s">
        <v>184</v>
      </c>
      <c r="W435" t="s">
        <v>184</v>
      </c>
      <c r="X435" t="s">
        <v>184</v>
      </c>
      <c r="Y435" t="s">
        <v>184</v>
      </c>
      <c r="Z435" t="s">
        <v>184</v>
      </c>
      <c r="AA435" t="s">
        <v>184</v>
      </c>
      <c r="AB435" t="s">
        <v>184</v>
      </c>
      <c r="AC435" t="s">
        <v>184</v>
      </c>
      <c r="AD435" t="s">
        <v>184</v>
      </c>
    </row>
    <row r="436" spans="1:30" x14ac:dyDescent="0.25">
      <c r="A436" s="14" t="s">
        <v>45</v>
      </c>
      <c r="B436">
        <v>6</v>
      </c>
      <c r="C436">
        <v>32</v>
      </c>
      <c r="D436">
        <v>0.94727588500063498</v>
      </c>
      <c r="E436">
        <v>1.59826203100055</v>
      </c>
      <c r="F436">
        <v>1.7601454680007</v>
      </c>
      <c r="G436">
        <v>2.2918161969991999</v>
      </c>
      <c r="H436">
        <v>2.4616860410005699</v>
      </c>
      <c r="I436">
        <v>2.7867621349996599</v>
      </c>
      <c r="J436">
        <f t="shared" ref="J436:J464" si="280">I436-D436</f>
        <v>1.839486249999025</v>
      </c>
      <c r="K436">
        <f t="shared" ref="K436:K480" si="281">(D436-D436)/(I436-D436)</f>
        <v>0</v>
      </c>
      <c r="L436">
        <f t="shared" ref="L436:L480" si="282">(E436-D436)/(I436-D436)</f>
        <v>0.35389563036976224</v>
      </c>
      <c r="M436">
        <f t="shared" ref="M436:M480" si="283">(F436-D436)/(I436-D436)</f>
        <v>0.44190033113892313</v>
      </c>
      <c r="N436">
        <f t="shared" ref="N436:N480" si="284">(G436-D436)/(I436-D436)</f>
        <v>0.73093251553213712</v>
      </c>
      <c r="O436">
        <f t="shared" ref="O436:O480" si="285">(H436-D436)/(I436-D436)</f>
        <v>0.82327886712974219</v>
      </c>
      <c r="P436">
        <f t="shared" ref="P436:P480" si="286">(I436-D436)/(I436-D436)</f>
        <v>1</v>
      </c>
      <c r="Q436" t="s">
        <v>184</v>
      </c>
      <c r="R436" t="s">
        <v>184</v>
      </c>
      <c r="S436" t="s">
        <v>184</v>
      </c>
      <c r="T436" t="s">
        <v>184</v>
      </c>
      <c r="U436" t="s">
        <v>184</v>
      </c>
      <c r="V436" t="s">
        <v>184</v>
      </c>
      <c r="W436" t="s">
        <v>184</v>
      </c>
      <c r="X436" t="s">
        <v>184</v>
      </c>
      <c r="Y436" t="s">
        <v>184</v>
      </c>
      <c r="Z436" t="s">
        <v>184</v>
      </c>
      <c r="AA436" t="s">
        <v>184</v>
      </c>
      <c r="AB436" t="s">
        <v>184</v>
      </c>
      <c r="AC436" t="s">
        <v>184</v>
      </c>
      <c r="AD436" t="s">
        <v>184</v>
      </c>
    </row>
    <row r="437" spans="1:30" x14ac:dyDescent="0.25">
      <c r="A437" s="14" t="s">
        <v>45</v>
      </c>
      <c r="B437">
        <v>6</v>
      </c>
      <c r="C437">
        <v>33</v>
      </c>
      <c r="D437">
        <v>1.0656730720001999</v>
      </c>
      <c r="E437">
        <v>1.6536869259998599</v>
      </c>
      <c r="F437">
        <v>1.82218749899948</v>
      </c>
      <c r="G437">
        <v>2.2791859360004301</v>
      </c>
      <c r="H437">
        <v>2.4656134359993298</v>
      </c>
      <c r="I437">
        <v>2.8651427069999</v>
      </c>
      <c r="J437">
        <f t="shared" si="280"/>
        <v>1.7994696349997001</v>
      </c>
      <c r="K437">
        <f t="shared" si="281"/>
        <v>0</v>
      </c>
      <c r="L437">
        <f t="shared" si="282"/>
        <v>0.32677064539616862</v>
      </c>
      <c r="M437">
        <f t="shared" si="283"/>
        <v>0.42040966531752905</v>
      </c>
      <c r="N437">
        <f t="shared" si="284"/>
        <v>0.67437251532195619</v>
      </c>
      <c r="O437">
        <f t="shared" si="285"/>
        <v>0.77797387450739797</v>
      </c>
      <c r="P437">
        <f t="shared" si="286"/>
        <v>1</v>
      </c>
      <c r="Q437" t="s">
        <v>184</v>
      </c>
      <c r="R437" t="s">
        <v>184</v>
      </c>
      <c r="S437" t="s">
        <v>184</v>
      </c>
      <c r="T437" t="s">
        <v>184</v>
      </c>
      <c r="U437" t="s">
        <v>184</v>
      </c>
      <c r="V437" t="s">
        <v>184</v>
      </c>
      <c r="W437" t="s">
        <v>184</v>
      </c>
      <c r="X437" t="s">
        <v>184</v>
      </c>
      <c r="Y437" t="s">
        <v>184</v>
      </c>
      <c r="Z437" t="s">
        <v>184</v>
      </c>
      <c r="AA437" t="s">
        <v>184</v>
      </c>
      <c r="AB437" t="s">
        <v>184</v>
      </c>
      <c r="AC437" t="s">
        <v>184</v>
      </c>
      <c r="AD437" t="s">
        <v>184</v>
      </c>
    </row>
    <row r="438" spans="1:30" x14ac:dyDescent="0.25">
      <c r="A438" s="14" t="s">
        <v>45</v>
      </c>
      <c r="B438">
        <v>6</v>
      </c>
      <c r="C438">
        <v>34</v>
      </c>
      <c r="D438">
        <v>0.85592119700049796</v>
      </c>
      <c r="E438">
        <v>1.4870289050013501</v>
      </c>
      <c r="F438">
        <v>1.6624804680013701</v>
      </c>
      <c r="G438">
        <v>2.1728703630014898</v>
      </c>
      <c r="H438">
        <v>2.3452506240009798</v>
      </c>
      <c r="I438">
        <v>2.7392022380008698</v>
      </c>
      <c r="J438">
        <f t="shared" si="280"/>
        <v>1.8832810410003717</v>
      </c>
      <c r="K438">
        <f t="shared" si="281"/>
        <v>0</v>
      </c>
      <c r="L438">
        <f t="shared" si="282"/>
        <v>0.3351107425079885</v>
      </c>
      <c r="M438">
        <f t="shared" si="283"/>
        <v>0.42827345119581273</v>
      </c>
      <c r="N438">
        <f t="shared" si="284"/>
        <v>0.69928446011512302</v>
      </c>
      <c r="O438">
        <f t="shared" si="285"/>
        <v>0.79081634369842724</v>
      </c>
      <c r="P438">
        <f t="shared" si="286"/>
        <v>1</v>
      </c>
      <c r="Q438" t="s">
        <v>184</v>
      </c>
      <c r="R438" t="s">
        <v>184</v>
      </c>
      <c r="S438" t="s">
        <v>184</v>
      </c>
      <c r="T438" t="s">
        <v>184</v>
      </c>
      <c r="U438" t="s">
        <v>184</v>
      </c>
      <c r="V438" t="s">
        <v>184</v>
      </c>
      <c r="W438" t="s">
        <v>184</v>
      </c>
      <c r="X438" t="s">
        <v>184</v>
      </c>
      <c r="Y438" t="s">
        <v>184</v>
      </c>
      <c r="Z438" t="s">
        <v>184</v>
      </c>
      <c r="AA438" t="s">
        <v>184</v>
      </c>
      <c r="AB438" t="s">
        <v>184</v>
      </c>
      <c r="AC438" t="s">
        <v>184</v>
      </c>
      <c r="AD438" t="s">
        <v>184</v>
      </c>
    </row>
    <row r="439" spans="1:30" x14ac:dyDescent="0.25">
      <c r="A439" s="14" t="s">
        <v>45</v>
      </c>
      <c r="B439">
        <v>6</v>
      </c>
      <c r="C439">
        <v>35</v>
      </c>
      <c r="D439">
        <v>0.74990692699975603</v>
      </c>
      <c r="E439">
        <v>1.3426011970004701</v>
      </c>
      <c r="F439">
        <v>1.51021343700085</v>
      </c>
      <c r="G439">
        <v>1.9695147910006101</v>
      </c>
      <c r="H439">
        <v>2.1632021340010299</v>
      </c>
      <c r="I439">
        <v>2.5703365090012</v>
      </c>
      <c r="J439">
        <f t="shared" si="280"/>
        <v>1.820429582001444</v>
      </c>
      <c r="K439">
        <f t="shared" si="281"/>
        <v>0</v>
      </c>
      <c r="L439">
        <f t="shared" si="282"/>
        <v>0.32557934449136189</v>
      </c>
      <c r="M439">
        <f t="shared" si="283"/>
        <v>0.41765224951200053</v>
      </c>
      <c r="N439">
        <f t="shared" si="284"/>
        <v>0.66995607853173567</v>
      </c>
      <c r="O439">
        <f t="shared" si="285"/>
        <v>0.77635258236544791</v>
      </c>
      <c r="P439">
        <f t="shared" si="286"/>
        <v>1</v>
      </c>
      <c r="Q439" t="s">
        <v>184</v>
      </c>
      <c r="R439" t="s">
        <v>184</v>
      </c>
      <c r="S439" t="s">
        <v>184</v>
      </c>
      <c r="T439" t="s">
        <v>184</v>
      </c>
      <c r="U439" t="s">
        <v>184</v>
      </c>
      <c r="V439" t="s">
        <v>184</v>
      </c>
      <c r="W439" t="s">
        <v>184</v>
      </c>
      <c r="X439" t="s">
        <v>184</v>
      </c>
      <c r="Y439" t="s">
        <v>184</v>
      </c>
      <c r="Z439" t="s">
        <v>184</v>
      </c>
      <c r="AA439" t="s">
        <v>184</v>
      </c>
      <c r="AB439" t="s">
        <v>184</v>
      </c>
      <c r="AC439" t="s">
        <v>184</v>
      </c>
      <c r="AD439" t="s">
        <v>184</v>
      </c>
    </row>
    <row r="440" spans="1:30" x14ac:dyDescent="0.25">
      <c r="A440" s="14" t="s">
        <v>45</v>
      </c>
      <c r="B440">
        <v>6</v>
      </c>
      <c r="C440">
        <v>36</v>
      </c>
      <c r="D440">
        <v>0.96273776000089095</v>
      </c>
      <c r="E440">
        <v>1.5044082280001001</v>
      </c>
      <c r="F440">
        <v>1.7029575510004999</v>
      </c>
      <c r="G440">
        <v>2.2672063530008</v>
      </c>
      <c r="H440">
        <v>2.4326716650011799</v>
      </c>
      <c r="I440">
        <v>3.0511103629996699</v>
      </c>
      <c r="J440">
        <f t="shared" si="280"/>
        <v>2.088372602998779</v>
      </c>
      <c r="K440">
        <f t="shared" si="281"/>
        <v>0</v>
      </c>
      <c r="L440">
        <f t="shared" si="282"/>
        <v>0.25937443692825818</v>
      </c>
      <c r="M440">
        <f t="shared" si="283"/>
        <v>0.35444814298784488</v>
      </c>
      <c r="N440">
        <f t="shared" si="284"/>
        <v>0.62463402896914555</v>
      </c>
      <c r="O440">
        <f t="shared" si="285"/>
        <v>0.70386572917569945</v>
      </c>
      <c r="P440">
        <f t="shared" si="286"/>
        <v>1</v>
      </c>
      <c r="Q440" t="s">
        <v>184</v>
      </c>
      <c r="R440" t="s">
        <v>184</v>
      </c>
      <c r="S440" t="s">
        <v>184</v>
      </c>
      <c r="T440" t="s">
        <v>184</v>
      </c>
      <c r="U440" t="s">
        <v>184</v>
      </c>
      <c r="V440" t="s">
        <v>184</v>
      </c>
      <c r="W440" t="s">
        <v>184</v>
      </c>
      <c r="X440" t="s">
        <v>184</v>
      </c>
      <c r="Y440" t="s">
        <v>184</v>
      </c>
      <c r="Z440" t="s">
        <v>184</v>
      </c>
      <c r="AA440" t="s">
        <v>184</v>
      </c>
      <c r="AB440" t="s">
        <v>184</v>
      </c>
      <c r="AC440" t="s">
        <v>184</v>
      </c>
      <c r="AD440" t="s">
        <v>184</v>
      </c>
    </row>
    <row r="441" spans="1:30" x14ac:dyDescent="0.25">
      <c r="A441" s="14" t="s">
        <v>45</v>
      </c>
      <c r="B441">
        <v>6</v>
      </c>
      <c r="C441">
        <v>37</v>
      </c>
      <c r="D441">
        <v>1.13282963500023</v>
      </c>
      <c r="E441">
        <v>1.55574015599995</v>
      </c>
      <c r="F441">
        <v>1.71555046799949</v>
      </c>
      <c r="G441">
        <v>2.2539588010004001</v>
      </c>
      <c r="H441">
        <v>2.4213753120002299</v>
      </c>
      <c r="I441">
        <v>2.7525970820006398</v>
      </c>
      <c r="J441">
        <f t="shared" si="280"/>
        <v>1.6197674470004098</v>
      </c>
      <c r="K441">
        <f t="shared" si="281"/>
        <v>0</v>
      </c>
      <c r="L441">
        <f t="shared" si="282"/>
        <v>0.26109335743405204</v>
      </c>
      <c r="M441">
        <f t="shared" si="283"/>
        <v>0.35975586129871923</v>
      </c>
      <c r="N441">
        <f t="shared" si="284"/>
        <v>0.69215440035935383</v>
      </c>
      <c r="O441">
        <f t="shared" si="285"/>
        <v>0.79551276288840855</v>
      </c>
      <c r="P441">
        <f t="shared" si="286"/>
        <v>1</v>
      </c>
      <c r="Q441" t="s">
        <v>184</v>
      </c>
      <c r="R441" t="s">
        <v>184</v>
      </c>
      <c r="S441" t="s">
        <v>184</v>
      </c>
      <c r="T441" t="s">
        <v>184</v>
      </c>
      <c r="U441" t="s">
        <v>184</v>
      </c>
      <c r="V441" t="s">
        <v>184</v>
      </c>
      <c r="W441" t="s">
        <v>184</v>
      </c>
      <c r="X441" t="s">
        <v>184</v>
      </c>
      <c r="Y441" t="s">
        <v>184</v>
      </c>
      <c r="Z441" t="s">
        <v>184</v>
      </c>
      <c r="AA441" t="s">
        <v>184</v>
      </c>
      <c r="AB441" t="s">
        <v>184</v>
      </c>
      <c r="AC441" t="s">
        <v>184</v>
      </c>
      <c r="AD441" t="s">
        <v>184</v>
      </c>
    </row>
    <row r="442" spans="1:30" x14ac:dyDescent="0.25">
      <c r="A442" s="14" t="s">
        <v>45</v>
      </c>
      <c r="B442">
        <v>6</v>
      </c>
      <c r="C442">
        <v>38</v>
      </c>
      <c r="D442">
        <v>0.79104276100042603</v>
      </c>
      <c r="E442">
        <v>1.3635661460011701</v>
      </c>
      <c r="F442">
        <v>1.5319520829998501</v>
      </c>
      <c r="G442">
        <v>2.0551995309997402</v>
      </c>
      <c r="H442">
        <v>2.2381925520003199</v>
      </c>
      <c r="I442">
        <v>2.5895071869999802</v>
      </c>
      <c r="J442">
        <f t="shared" si="280"/>
        <v>1.7984644259995541</v>
      </c>
      <c r="K442">
        <f t="shared" si="281"/>
        <v>0</v>
      </c>
      <c r="L442">
        <f t="shared" si="282"/>
        <v>0.31834012211976109</v>
      </c>
      <c r="M442">
        <f t="shared" si="283"/>
        <v>0.41196773830410349</v>
      </c>
      <c r="N442">
        <f t="shared" si="284"/>
        <v>0.70290896596229224</v>
      </c>
      <c r="O442">
        <f t="shared" si="285"/>
        <v>0.80465855764458283</v>
      </c>
      <c r="P442">
        <f t="shared" si="286"/>
        <v>1</v>
      </c>
      <c r="Q442" t="s">
        <v>184</v>
      </c>
      <c r="R442" t="s">
        <v>184</v>
      </c>
      <c r="S442" t="s">
        <v>184</v>
      </c>
      <c r="T442" t="s">
        <v>184</v>
      </c>
      <c r="U442" t="s">
        <v>184</v>
      </c>
      <c r="V442" t="s">
        <v>184</v>
      </c>
      <c r="W442" t="s">
        <v>184</v>
      </c>
      <c r="X442" t="s">
        <v>184</v>
      </c>
      <c r="Y442" t="s">
        <v>184</v>
      </c>
      <c r="Z442" t="s">
        <v>184</v>
      </c>
      <c r="AA442" t="s">
        <v>184</v>
      </c>
      <c r="AB442" t="s">
        <v>184</v>
      </c>
      <c r="AC442" t="s">
        <v>184</v>
      </c>
      <c r="AD442" t="s">
        <v>184</v>
      </c>
    </row>
    <row r="443" spans="1:30" x14ac:dyDescent="0.25">
      <c r="A443" s="14" t="s">
        <v>45</v>
      </c>
      <c r="B443">
        <v>6</v>
      </c>
      <c r="C443">
        <v>39</v>
      </c>
      <c r="D443">
        <v>0.58477062500060095</v>
      </c>
      <c r="E443">
        <v>1.10217656200075</v>
      </c>
      <c r="F443">
        <v>1.2760843750002</v>
      </c>
      <c r="G443">
        <v>1.8059844270010199</v>
      </c>
      <c r="H443">
        <v>1.9880314580004701</v>
      </c>
      <c r="I443">
        <v>2.3868858850000798</v>
      </c>
      <c r="J443">
        <f t="shared" si="280"/>
        <v>1.802115259999479</v>
      </c>
      <c r="K443">
        <f t="shared" si="281"/>
        <v>0</v>
      </c>
      <c r="L443">
        <f t="shared" si="282"/>
        <v>0.28711034664913643</v>
      </c>
      <c r="M443">
        <f t="shared" si="283"/>
        <v>0.38361239447015111</v>
      </c>
      <c r="N443">
        <f t="shared" si="284"/>
        <v>0.67765576881068756</v>
      </c>
      <c r="O443">
        <f t="shared" si="285"/>
        <v>0.7786742968927941</v>
      </c>
      <c r="P443">
        <f t="shared" si="286"/>
        <v>1</v>
      </c>
      <c r="Q443" t="s">
        <v>184</v>
      </c>
      <c r="R443" t="s">
        <v>184</v>
      </c>
      <c r="S443" t="s">
        <v>184</v>
      </c>
      <c r="T443" t="s">
        <v>184</v>
      </c>
      <c r="U443" t="s">
        <v>184</v>
      </c>
      <c r="V443" t="s">
        <v>184</v>
      </c>
      <c r="W443" t="s">
        <v>184</v>
      </c>
      <c r="X443" t="s">
        <v>184</v>
      </c>
      <c r="Y443" t="s">
        <v>184</v>
      </c>
      <c r="Z443" t="s">
        <v>184</v>
      </c>
      <c r="AA443" t="s">
        <v>184</v>
      </c>
      <c r="AB443" t="s">
        <v>184</v>
      </c>
      <c r="AC443" t="s">
        <v>184</v>
      </c>
      <c r="AD443" t="s">
        <v>184</v>
      </c>
    </row>
    <row r="444" spans="1:30" x14ac:dyDescent="0.25">
      <c r="A444" s="14" t="s">
        <v>45</v>
      </c>
      <c r="B444">
        <v>6</v>
      </c>
      <c r="C444">
        <v>40</v>
      </c>
      <c r="D444">
        <v>0.72019619799903001</v>
      </c>
      <c r="E444">
        <v>1.27924447899931</v>
      </c>
      <c r="F444">
        <v>1.45395244799874</v>
      </c>
      <c r="G444">
        <v>1.9705077079997799</v>
      </c>
      <c r="H444">
        <v>2.1447251039989998</v>
      </c>
      <c r="I444">
        <v>2.5700850519988299</v>
      </c>
      <c r="J444">
        <f t="shared" si="280"/>
        <v>1.8498888539997997</v>
      </c>
      <c r="K444">
        <f t="shared" si="281"/>
        <v>0</v>
      </c>
      <c r="L444">
        <f t="shared" si="282"/>
        <v>0.30220641623496186</v>
      </c>
      <c r="M444">
        <f t="shared" si="283"/>
        <v>0.39664883023279701</v>
      </c>
      <c r="N444">
        <f t="shared" si="284"/>
        <v>0.67588466587997797</v>
      </c>
      <c r="O444">
        <f t="shared" si="285"/>
        <v>0.77006188935074471</v>
      </c>
      <c r="P444">
        <f t="shared" si="286"/>
        <v>1</v>
      </c>
      <c r="Q444" t="s">
        <v>184</v>
      </c>
      <c r="R444" t="s">
        <v>184</v>
      </c>
      <c r="S444" t="s">
        <v>184</v>
      </c>
      <c r="T444" t="s">
        <v>184</v>
      </c>
      <c r="U444" t="s">
        <v>184</v>
      </c>
      <c r="V444" t="s">
        <v>184</v>
      </c>
      <c r="W444" t="s">
        <v>184</v>
      </c>
      <c r="X444" t="s">
        <v>184</v>
      </c>
      <c r="Y444" t="s">
        <v>184</v>
      </c>
      <c r="Z444" t="s">
        <v>184</v>
      </c>
      <c r="AA444" t="s">
        <v>184</v>
      </c>
      <c r="AB444" t="s">
        <v>184</v>
      </c>
      <c r="AC444" t="s">
        <v>184</v>
      </c>
      <c r="AD444" t="s">
        <v>184</v>
      </c>
    </row>
    <row r="445" spans="1:30" x14ac:dyDescent="0.25">
      <c r="A445" s="14" t="s">
        <v>45</v>
      </c>
      <c r="B445">
        <v>6</v>
      </c>
      <c r="C445">
        <v>41</v>
      </c>
      <c r="D445">
        <v>0.77961723899897994</v>
      </c>
      <c r="E445">
        <v>1.3621247390001301</v>
      </c>
      <c r="F445">
        <v>1.5493013529994599</v>
      </c>
      <c r="G445">
        <v>2.0823724989986601</v>
      </c>
      <c r="H445">
        <v>2.2659777589997199</v>
      </c>
      <c r="I445">
        <v>2.6676632279995798</v>
      </c>
      <c r="J445">
        <f t="shared" si="280"/>
        <v>1.8880459890005998</v>
      </c>
      <c r="K445">
        <f t="shared" si="281"/>
        <v>0</v>
      </c>
      <c r="L445">
        <f t="shared" si="282"/>
        <v>0.30852399962433602</v>
      </c>
      <c r="M445">
        <f t="shared" si="283"/>
        <v>0.40766174048964621</v>
      </c>
      <c r="N445">
        <f t="shared" si="284"/>
        <v>0.69000186838100697</v>
      </c>
      <c r="O445">
        <f t="shared" si="285"/>
        <v>0.78724804833144757</v>
      </c>
      <c r="P445">
        <f t="shared" si="286"/>
        <v>1</v>
      </c>
      <c r="Q445" t="s">
        <v>184</v>
      </c>
      <c r="R445" t="s">
        <v>184</v>
      </c>
      <c r="S445" t="s">
        <v>184</v>
      </c>
      <c r="T445" t="s">
        <v>184</v>
      </c>
      <c r="U445" t="s">
        <v>184</v>
      </c>
      <c r="V445" t="s">
        <v>184</v>
      </c>
      <c r="W445" t="s">
        <v>184</v>
      </c>
      <c r="X445" t="s">
        <v>184</v>
      </c>
      <c r="Y445" t="s">
        <v>184</v>
      </c>
      <c r="Z445" t="s">
        <v>184</v>
      </c>
      <c r="AA445" t="s">
        <v>184</v>
      </c>
      <c r="AB445" t="s">
        <v>184</v>
      </c>
      <c r="AC445" t="s">
        <v>184</v>
      </c>
      <c r="AD445" t="s">
        <v>184</v>
      </c>
    </row>
    <row r="446" spans="1:30" x14ac:dyDescent="0.25">
      <c r="A446" s="14" t="s">
        <v>45</v>
      </c>
      <c r="B446">
        <v>6</v>
      </c>
      <c r="C446">
        <v>42</v>
      </c>
      <c r="D446">
        <v>0.92472281199843498</v>
      </c>
      <c r="E446">
        <v>1.50740906200007</v>
      </c>
      <c r="F446">
        <v>1.6815854679989499</v>
      </c>
      <c r="G446">
        <v>2.2502959369994602</v>
      </c>
      <c r="H446">
        <v>2.4326455199989101</v>
      </c>
      <c r="I446">
        <v>2.8348056759987199</v>
      </c>
      <c r="J446">
        <f t="shared" si="280"/>
        <v>1.9100828640002849</v>
      </c>
      <c r="K446">
        <f t="shared" si="281"/>
        <v>0</v>
      </c>
      <c r="L446">
        <f t="shared" si="282"/>
        <v>0.30505810034927788</v>
      </c>
      <c r="M446">
        <f t="shared" si="283"/>
        <v>0.396245979829073</v>
      </c>
      <c r="N446">
        <f t="shared" si="284"/>
        <v>0.69398723478670377</v>
      </c>
      <c r="O446">
        <f t="shared" si="285"/>
        <v>0.78945407888872099</v>
      </c>
      <c r="P446">
        <f t="shared" si="286"/>
        <v>1</v>
      </c>
      <c r="Q446" t="s">
        <v>184</v>
      </c>
      <c r="R446" t="s">
        <v>184</v>
      </c>
      <c r="S446" t="s">
        <v>184</v>
      </c>
      <c r="T446" t="s">
        <v>184</v>
      </c>
      <c r="U446" t="s">
        <v>184</v>
      </c>
      <c r="V446" t="s">
        <v>184</v>
      </c>
      <c r="W446" t="s">
        <v>184</v>
      </c>
      <c r="X446" t="s">
        <v>184</v>
      </c>
      <c r="Y446" t="s">
        <v>184</v>
      </c>
      <c r="Z446" t="s">
        <v>184</v>
      </c>
      <c r="AA446" t="s">
        <v>184</v>
      </c>
      <c r="AB446" t="s">
        <v>184</v>
      </c>
      <c r="AC446" t="s">
        <v>184</v>
      </c>
      <c r="AD446" t="s">
        <v>184</v>
      </c>
    </row>
    <row r="447" spans="1:30" x14ac:dyDescent="0.25">
      <c r="A447" s="14" t="s">
        <v>45</v>
      </c>
      <c r="B447">
        <v>6</v>
      </c>
      <c r="C447">
        <v>43</v>
      </c>
      <c r="D447">
        <v>0.822949530000187</v>
      </c>
      <c r="E447">
        <v>1.4327874990012699</v>
      </c>
      <c r="F447">
        <v>1.6184715610015701</v>
      </c>
      <c r="G447">
        <v>2.1622774470015398</v>
      </c>
      <c r="H447">
        <v>2.3652148940000099</v>
      </c>
      <c r="I447">
        <v>2.77891973800069</v>
      </c>
      <c r="J447">
        <f t="shared" si="280"/>
        <v>1.955970208000503</v>
      </c>
      <c r="K447">
        <f t="shared" si="281"/>
        <v>0</v>
      </c>
      <c r="L447">
        <f t="shared" si="282"/>
        <v>0.31178285155196295</v>
      </c>
      <c r="M447">
        <f t="shared" si="283"/>
        <v>0.40671479951354067</v>
      </c>
      <c r="N447">
        <f t="shared" si="284"/>
        <v>0.68473840323492718</v>
      </c>
      <c r="O447">
        <f t="shared" si="285"/>
        <v>0.78849123452468572</v>
      </c>
      <c r="P447">
        <f t="shared" si="286"/>
        <v>1</v>
      </c>
      <c r="Q447" t="s">
        <v>184</v>
      </c>
      <c r="R447" t="s">
        <v>184</v>
      </c>
      <c r="S447" t="s">
        <v>184</v>
      </c>
      <c r="T447" t="s">
        <v>184</v>
      </c>
      <c r="U447" t="s">
        <v>184</v>
      </c>
      <c r="V447" t="s">
        <v>184</v>
      </c>
      <c r="W447" t="s">
        <v>184</v>
      </c>
      <c r="X447" t="s">
        <v>184</v>
      </c>
      <c r="Y447" t="s">
        <v>184</v>
      </c>
      <c r="Z447" t="s">
        <v>184</v>
      </c>
      <c r="AA447" t="s">
        <v>184</v>
      </c>
      <c r="AB447" t="s">
        <v>184</v>
      </c>
      <c r="AC447" t="s">
        <v>184</v>
      </c>
      <c r="AD447" t="s">
        <v>184</v>
      </c>
    </row>
    <row r="448" spans="1:30" x14ac:dyDescent="0.25">
      <c r="A448" s="14" t="s">
        <v>45</v>
      </c>
      <c r="B448">
        <v>6</v>
      </c>
      <c r="C448">
        <v>44</v>
      </c>
      <c r="D448">
        <v>0.74604828100018405</v>
      </c>
      <c r="E448">
        <v>1.33985343700078</v>
      </c>
      <c r="F448">
        <v>1.5222877080013799</v>
      </c>
      <c r="G448">
        <v>2.0783006770016001</v>
      </c>
      <c r="H448">
        <v>2.2605599990001699</v>
      </c>
      <c r="I448">
        <v>2.71675927000069</v>
      </c>
      <c r="J448">
        <f t="shared" si="280"/>
        <v>1.9707109890005059</v>
      </c>
      <c r="K448">
        <f t="shared" si="281"/>
        <v>0</v>
      </c>
      <c r="L448">
        <f t="shared" si="282"/>
        <v>0.30131518995677731</v>
      </c>
      <c r="M448">
        <f t="shared" si="283"/>
        <v>0.39388800860895617</v>
      </c>
      <c r="N448">
        <f t="shared" si="284"/>
        <v>0.67602626840635849</v>
      </c>
      <c r="O448">
        <f t="shared" si="285"/>
        <v>0.76851031249798196</v>
      </c>
      <c r="P448">
        <f t="shared" si="286"/>
        <v>1</v>
      </c>
      <c r="Q448" t="s">
        <v>184</v>
      </c>
      <c r="R448" t="s">
        <v>184</v>
      </c>
      <c r="S448" t="s">
        <v>184</v>
      </c>
      <c r="T448" t="s">
        <v>184</v>
      </c>
      <c r="U448" t="s">
        <v>184</v>
      </c>
      <c r="V448" t="s">
        <v>184</v>
      </c>
      <c r="W448" t="s">
        <v>184</v>
      </c>
      <c r="X448" t="s">
        <v>184</v>
      </c>
      <c r="Y448" t="s">
        <v>184</v>
      </c>
      <c r="Z448" t="s">
        <v>184</v>
      </c>
      <c r="AA448" t="s">
        <v>184</v>
      </c>
      <c r="AB448" t="s">
        <v>184</v>
      </c>
      <c r="AC448" t="s">
        <v>184</v>
      </c>
      <c r="AD448" t="s">
        <v>184</v>
      </c>
    </row>
    <row r="449" spans="1:30" x14ac:dyDescent="0.25">
      <c r="A449" s="14" t="s">
        <v>45</v>
      </c>
      <c r="B449">
        <v>6</v>
      </c>
      <c r="C449">
        <v>45</v>
      </c>
      <c r="D449">
        <v>0.664465416999519</v>
      </c>
      <c r="E449">
        <v>1.2806469269998999</v>
      </c>
      <c r="F449">
        <v>1.46121578099882</v>
      </c>
      <c r="G449">
        <v>2.0288489059985202</v>
      </c>
      <c r="H449">
        <v>2.21345911400021</v>
      </c>
      <c r="I449">
        <v>2.6099750510002102</v>
      </c>
      <c r="J449">
        <f t="shared" si="280"/>
        <v>1.9455096340006912</v>
      </c>
      <c r="K449">
        <f t="shared" si="281"/>
        <v>0</v>
      </c>
      <c r="L449">
        <f t="shared" si="282"/>
        <v>0.3167198451406702</v>
      </c>
      <c r="M449">
        <f t="shared" si="283"/>
        <v>0.40953298306772501</v>
      </c>
      <c r="N449">
        <f t="shared" si="284"/>
        <v>0.70129875748459869</v>
      </c>
      <c r="O449">
        <f t="shared" si="285"/>
        <v>0.79618916808722451</v>
      </c>
      <c r="P449">
        <f t="shared" si="286"/>
        <v>1</v>
      </c>
      <c r="Q449" t="s">
        <v>184</v>
      </c>
      <c r="R449" t="s">
        <v>184</v>
      </c>
      <c r="S449" t="s">
        <v>184</v>
      </c>
      <c r="T449" t="s">
        <v>184</v>
      </c>
      <c r="U449" t="s">
        <v>184</v>
      </c>
      <c r="V449" t="s">
        <v>184</v>
      </c>
      <c r="W449" t="s">
        <v>184</v>
      </c>
      <c r="X449" t="s">
        <v>184</v>
      </c>
      <c r="Y449" t="s">
        <v>184</v>
      </c>
      <c r="Z449" t="s">
        <v>184</v>
      </c>
      <c r="AA449" t="s">
        <v>184</v>
      </c>
      <c r="AB449" t="s">
        <v>184</v>
      </c>
      <c r="AC449" t="s">
        <v>184</v>
      </c>
      <c r="AD449" t="s">
        <v>184</v>
      </c>
    </row>
    <row r="450" spans="1:30" x14ac:dyDescent="0.25">
      <c r="A450" s="14" t="s">
        <v>45</v>
      </c>
      <c r="B450">
        <v>6</v>
      </c>
      <c r="C450">
        <v>46</v>
      </c>
      <c r="D450">
        <v>6.8805732259988801</v>
      </c>
      <c r="E450">
        <v>7.5396115069997904</v>
      </c>
      <c r="F450">
        <v>7.71327051799926</v>
      </c>
      <c r="G450">
        <v>8.3418498920000204</v>
      </c>
      <c r="H450">
        <v>8.5015311419992905</v>
      </c>
      <c r="I450">
        <v>8.9031725479999295</v>
      </c>
      <c r="J450">
        <f t="shared" si="280"/>
        <v>2.0225993220010494</v>
      </c>
      <c r="K450">
        <f t="shared" si="281"/>
        <v>0</v>
      </c>
      <c r="L450">
        <f t="shared" si="282"/>
        <v>0.32583728958679459</v>
      </c>
      <c r="M450">
        <f t="shared" si="283"/>
        <v>0.41169661382885991</v>
      </c>
      <c r="N450">
        <f t="shared" si="284"/>
        <v>0.72247461477216002</v>
      </c>
      <c r="O450">
        <f t="shared" si="285"/>
        <v>0.80142314810860471</v>
      </c>
      <c r="P450">
        <f t="shared" si="286"/>
        <v>1</v>
      </c>
      <c r="Q450" t="s">
        <v>184</v>
      </c>
      <c r="R450" t="s">
        <v>184</v>
      </c>
      <c r="S450" t="s">
        <v>184</v>
      </c>
      <c r="T450" t="s">
        <v>184</v>
      </c>
      <c r="U450" t="s">
        <v>184</v>
      </c>
      <c r="V450" t="s">
        <v>184</v>
      </c>
      <c r="W450" t="s">
        <v>184</v>
      </c>
      <c r="X450" t="s">
        <v>184</v>
      </c>
      <c r="Y450" t="s">
        <v>184</v>
      </c>
      <c r="Z450" t="s">
        <v>184</v>
      </c>
      <c r="AA450" t="s">
        <v>184</v>
      </c>
      <c r="AB450" t="s">
        <v>184</v>
      </c>
      <c r="AC450" t="s">
        <v>184</v>
      </c>
      <c r="AD450" t="s">
        <v>184</v>
      </c>
    </row>
    <row r="451" spans="1:30" x14ac:dyDescent="0.25">
      <c r="A451" s="14" t="s">
        <v>45</v>
      </c>
      <c r="B451">
        <v>6</v>
      </c>
      <c r="C451">
        <v>47</v>
      </c>
      <c r="D451">
        <v>2.4964088010001402</v>
      </c>
      <c r="E451">
        <v>3.1445859880004701</v>
      </c>
      <c r="F451">
        <v>3.32648176899965</v>
      </c>
      <c r="G451">
        <v>3.8487496859997901</v>
      </c>
      <c r="H451">
        <v>4.0397920289997202</v>
      </c>
      <c r="I451">
        <v>4.4125936440013902</v>
      </c>
      <c r="J451">
        <f t="shared" si="280"/>
        <v>1.91618484300125</v>
      </c>
      <c r="K451">
        <f t="shared" si="281"/>
        <v>0</v>
      </c>
      <c r="L451">
        <f t="shared" si="282"/>
        <v>0.3382644369449837</v>
      </c>
      <c r="M451">
        <f t="shared" si="283"/>
        <v>0.43319044664782808</v>
      </c>
      <c r="N451">
        <f t="shared" si="284"/>
        <v>0.70574657238261418</v>
      </c>
      <c r="O451">
        <f t="shared" si="285"/>
        <v>0.80544590133707328</v>
      </c>
      <c r="P451">
        <f t="shared" si="286"/>
        <v>1</v>
      </c>
      <c r="Q451" t="s">
        <v>184</v>
      </c>
      <c r="R451" t="s">
        <v>184</v>
      </c>
      <c r="S451" t="s">
        <v>184</v>
      </c>
      <c r="T451" t="s">
        <v>184</v>
      </c>
      <c r="U451" t="s">
        <v>184</v>
      </c>
      <c r="V451" t="s">
        <v>184</v>
      </c>
      <c r="W451" t="s">
        <v>184</v>
      </c>
      <c r="X451" t="s">
        <v>184</v>
      </c>
      <c r="Y451" t="s">
        <v>184</v>
      </c>
      <c r="Z451" t="s">
        <v>184</v>
      </c>
      <c r="AA451" t="s">
        <v>184</v>
      </c>
      <c r="AB451" t="s">
        <v>184</v>
      </c>
      <c r="AC451" t="s">
        <v>184</v>
      </c>
      <c r="AD451" t="s">
        <v>184</v>
      </c>
    </row>
    <row r="452" spans="1:30" x14ac:dyDescent="0.25">
      <c r="A452" s="14" t="s">
        <v>45</v>
      </c>
      <c r="B452">
        <v>6</v>
      </c>
      <c r="C452">
        <v>48</v>
      </c>
      <c r="D452">
        <v>1.16016015599961</v>
      </c>
      <c r="E452">
        <v>1.87438338500032</v>
      </c>
      <c r="F452">
        <v>2.05695203100003</v>
      </c>
      <c r="G452">
        <v>2.66072359300051</v>
      </c>
      <c r="H452">
        <v>2.8343531240006898</v>
      </c>
      <c r="I452">
        <v>3.2469305199992902</v>
      </c>
      <c r="J452">
        <f t="shared" si="280"/>
        <v>2.0867703639996802</v>
      </c>
      <c r="K452">
        <f t="shared" si="281"/>
        <v>0</v>
      </c>
      <c r="L452">
        <f t="shared" si="282"/>
        <v>0.34226249391033592</v>
      </c>
      <c r="M452">
        <f t="shared" si="283"/>
        <v>0.4297511074872431</v>
      </c>
      <c r="N452">
        <f t="shared" si="284"/>
        <v>0.71908412295294122</v>
      </c>
      <c r="O452">
        <f t="shared" si="285"/>
        <v>0.8022890284833164</v>
      </c>
      <c r="P452">
        <f t="shared" si="286"/>
        <v>1</v>
      </c>
      <c r="Q452" t="s">
        <v>184</v>
      </c>
      <c r="R452" t="s">
        <v>184</v>
      </c>
      <c r="S452" t="s">
        <v>184</v>
      </c>
      <c r="T452" t="s">
        <v>184</v>
      </c>
      <c r="U452" t="s">
        <v>184</v>
      </c>
      <c r="V452" t="s">
        <v>184</v>
      </c>
      <c r="W452" t="s">
        <v>184</v>
      </c>
      <c r="X452" t="s">
        <v>184</v>
      </c>
      <c r="Y452" t="s">
        <v>184</v>
      </c>
      <c r="Z452" t="s">
        <v>184</v>
      </c>
      <c r="AA452" t="s">
        <v>184</v>
      </c>
      <c r="AB452" t="s">
        <v>184</v>
      </c>
      <c r="AC452" t="s">
        <v>184</v>
      </c>
      <c r="AD452" t="s">
        <v>184</v>
      </c>
    </row>
    <row r="453" spans="1:30" x14ac:dyDescent="0.25">
      <c r="A453" s="14" t="s">
        <v>45</v>
      </c>
      <c r="B453">
        <v>6</v>
      </c>
      <c r="C453">
        <v>49</v>
      </c>
      <c r="D453">
        <v>0.87603026000033402</v>
      </c>
      <c r="E453">
        <v>1.5978201560010299</v>
      </c>
      <c r="F453">
        <v>1.7976443740008099</v>
      </c>
      <c r="G453">
        <v>2.4320199470002901</v>
      </c>
      <c r="H453">
        <v>2.6297544780008999</v>
      </c>
      <c r="I453">
        <v>3.0249228640004699</v>
      </c>
      <c r="J453">
        <f t="shared" si="280"/>
        <v>2.1488926040001362</v>
      </c>
      <c r="K453">
        <f t="shared" si="281"/>
        <v>0</v>
      </c>
      <c r="L453">
        <f t="shared" si="282"/>
        <v>0.33588923646397834</v>
      </c>
      <c r="M453">
        <f t="shared" si="283"/>
        <v>0.42887862905987156</v>
      </c>
      <c r="N453">
        <f t="shared" si="284"/>
        <v>0.72408908853960463</v>
      </c>
      <c r="O453">
        <f t="shared" si="285"/>
        <v>0.81610603281710337</v>
      </c>
      <c r="P453">
        <f t="shared" si="286"/>
        <v>1</v>
      </c>
      <c r="Q453" t="s">
        <v>184</v>
      </c>
      <c r="R453" t="s">
        <v>184</v>
      </c>
      <c r="S453" t="s">
        <v>184</v>
      </c>
      <c r="T453" t="s">
        <v>184</v>
      </c>
      <c r="U453" t="s">
        <v>184</v>
      </c>
      <c r="V453" t="s">
        <v>184</v>
      </c>
      <c r="W453" t="s">
        <v>184</v>
      </c>
      <c r="X453" t="s">
        <v>184</v>
      </c>
      <c r="Y453" t="s">
        <v>184</v>
      </c>
      <c r="Z453" t="s">
        <v>184</v>
      </c>
      <c r="AA453" t="s">
        <v>184</v>
      </c>
      <c r="AB453" t="s">
        <v>184</v>
      </c>
      <c r="AC453" t="s">
        <v>184</v>
      </c>
      <c r="AD453" t="s">
        <v>184</v>
      </c>
    </row>
    <row r="454" spans="1:30" x14ac:dyDescent="0.25">
      <c r="A454" s="14" t="s">
        <v>45</v>
      </c>
      <c r="B454">
        <v>6</v>
      </c>
      <c r="C454">
        <v>50</v>
      </c>
      <c r="D454">
        <v>0.82920588500019199</v>
      </c>
      <c r="E454">
        <v>1.5057185929999799</v>
      </c>
      <c r="F454">
        <v>1.67955187499865</v>
      </c>
      <c r="G454">
        <v>2.2381545829994098</v>
      </c>
      <c r="H454">
        <v>2.44391374899896</v>
      </c>
      <c r="I454">
        <v>2.8340002599998102</v>
      </c>
      <c r="J454">
        <f t="shared" si="280"/>
        <v>2.0047943749996184</v>
      </c>
      <c r="K454">
        <f t="shared" si="281"/>
        <v>0</v>
      </c>
      <c r="L454">
        <f t="shared" si="282"/>
        <v>0.33744742924067544</v>
      </c>
      <c r="M454">
        <f t="shared" si="283"/>
        <v>0.42415621302739331</v>
      </c>
      <c r="N454">
        <f t="shared" si="284"/>
        <v>0.70278963048242094</v>
      </c>
      <c r="O454">
        <f t="shared" si="285"/>
        <v>0.80542318161635673</v>
      </c>
      <c r="P454">
        <f t="shared" si="286"/>
        <v>1</v>
      </c>
      <c r="Q454" t="s">
        <v>184</v>
      </c>
      <c r="R454" t="s">
        <v>184</v>
      </c>
      <c r="S454" t="s">
        <v>184</v>
      </c>
      <c r="T454" t="s">
        <v>184</v>
      </c>
      <c r="U454" t="s">
        <v>184</v>
      </c>
      <c r="V454" t="s">
        <v>184</v>
      </c>
      <c r="W454" t="s">
        <v>184</v>
      </c>
      <c r="X454" t="s">
        <v>184</v>
      </c>
      <c r="Y454" t="s">
        <v>184</v>
      </c>
      <c r="Z454" t="s">
        <v>184</v>
      </c>
      <c r="AA454" t="s">
        <v>184</v>
      </c>
      <c r="AB454" t="s">
        <v>184</v>
      </c>
      <c r="AC454" t="s">
        <v>184</v>
      </c>
      <c r="AD454" t="s">
        <v>184</v>
      </c>
    </row>
    <row r="455" spans="1:30" x14ac:dyDescent="0.25">
      <c r="A455" s="14" t="s">
        <v>45</v>
      </c>
      <c r="B455">
        <v>6</v>
      </c>
      <c r="C455">
        <v>51</v>
      </c>
      <c r="D455">
        <v>1.3567142179999701</v>
      </c>
      <c r="E455">
        <v>1.8083932280005599</v>
      </c>
      <c r="F455">
        <v>1.9725856240002</v>
      </c>
      <c r="G455">
        <v>2.4608499469995802</v>
      </c>
      <c r="H455">
        <v>2.63851890499972</v>
      </c>
      <c r="I455">
        <v>2.9640995820009199</v>
      </c>
      <c r="J455">
        <f t="shared" si="280"/>
        <v>1.6073853640009499</v>
      </c>
      <c r="K455">
        <f t="shared" si="281"/>
        <v>0</v>
      </c>
      <c r="L455">
        <f t="shared" si="282"/>
        <v>0.28100231600735348</v>
      </c>
      <c r="M455">
        <f t="shared" si="283"/>
        <v>0.38315105997186744</v>
      </c>
      <c r="N455">
        <f t="shared" si="284"/>
        <v>0.68691413629106401</v>
      </c>
      <c r="O455">
        <f t="shared" si="285"/>
        <v>0.79744703150040153</v>
      </c>
      <c r="P455">
        <f t="shared" si="286"/>
        <v>1</v>
      </c>
      <c r="Q455" t="s">
        <v>184</v>
      </c>
      <c r="R455" t="s">
        <v>184</v>
      </c>
      <c r="S455" t="s">
        <v>184</v>
      </c>
      <c r="T455" t="s">
        <v>184</v>
      </c>
      <c r="U455" t="s">
        <v>184</v>
      </c>
      <c r="V455" t="s">
        <v>184</v>
      </c>
      <c r="W455" t="s">
        <v>184</v>
      </c>
      <c r="X455" t="s">
        <v>184</v>
      </c>
      <c r="Y455" t="s">
        <v>184</v>
      </c>
      <c r="Z455" t="s">
        <v>184</v>
      </c>
      <c r="AA455" t="s">
        <v>184</v>
      </c>
      <c r="AB455" t="s">
        <v>184</v>
      </c>
      <c r="AC455" t="s">
        <v>184</v>
      </c>
      <c r="AD455" t="s">
        <v>184</v>
      </c>
    </row>
    <row r="456" spans="1:30" x14ac:dyDescent="0.25">
      <c r="A456" s="14" t="s">
        <v>45</v>
      </c>
      <c r="B456">
        <v>6</v>
      </c>
      <c r="C456">
        <v>52</v>
      </c>
      <c r="D456">
        <v>1.23828885399962</v>
      </c>
      <c r="E456">
        <v>1.7797976559995701</v>
      </c>
      <c r="F456">
        <v>1.93928093700014</v>
      </c>
      <c r="G456">
        <v>2.5110785929991799</v>
      </c>
      <c r="H456">
        <v>2.7179233329988999</v>
      </c>
      <c r="I456">
        <v>3.11353104099907</v>
      </c>
      <c r="J456">
        <f t="shared" si="280"/>
        <v>1.87524218699945</v>
      </c>
      <c r="K456">
        <f t="shared" si="281"/>
        <v>0</v>
      </c>
      <c r="L456">
        <f t="shared" si="282"/>
        <v>0.28876739535516271</v>
      </c>
      <c r="M456">
        <f t="shared" si="283"/>
        <v>0.3738141600377326</v>
      </c>
      <c r="N456">
        <f t="shared" si="284"/>
        <v>0.67873352456737002</v>
      </c>
      <c r="O456">
        <f t="shared" si="285"/>
        <v>0.78903647179931635</v>
      </c>
      <c r="P456">
        <f t="shared" si="286"/>
        <v>1</v>
      </c>
      <c r="Q456" t="s">
        <v>184</v>
      </c>
      <c r="R456" t="s">
        <v>184</v>
      </c>
      <c r="S456" t="s">
        <v>184</v>
      </c>
      <c r="T456" t="s">
        <v>184</v>
      </c>
      <c r="U456" t="s">
        <v>184</v>
      </c>
      <c r="V456" t="s">
        <v>184</v>
      </c>
      <c r="W456" t="s">
        <v>184</v>
      </c>
      <c r="X456" t="s">
        <v>184</v>
      </c>
      <c r="Y456" t="s">
        <v>184</v>
      </c>
      <c r="Z456" t="s">
        <v>184</v>
      </c>
      <c r="AA456" t="s">
        <v>184</v>
      </c>
      <c r="AB456" t="s">
        <v>184</v>
      </c>
      <c r="AC456" t="s">
        <v>184</v>
      </c>
      <c r="AD456" t="s">
        <v>184</v>
      </c>
    </row>
    <row r="457" spans="1:30" x14ac:dyDescent="0.25">
      <c r="A457" s="14" t="s">
        <v>45</v>
      </c>
      <c r="B457">
        <v>6</v>
      </c>
      <c r="C457">
        <v>53</v>
      </c>
      <c r="D457">
        <v>0.65911640600097599</v>
      </c>
      <c r="E457">
        <v>1.28949843700138</v>
      </c>
      <c r="F457">
        <v>1.4470402599999901</v>
      </c>
      <c r="G457">
        <v>1.90244593600073</v>
      </c>
      <c r="H457">
        <v>2.0990156240004501</v>
      </c>
      <c r="I457">
        <v>2.5175016650009598</v>
      </c>
      <c r="J457">
        <f t="shared" si="280"/>
        <v>1.8583852589999839</v>
      </c>
      <c r="K457">
        <f t="shared" si="281"/>
        <v>0</v>
      </c>
      <c r="L457">
        <f t="shared" si="282"/>
        <v>0.33920955192015406</v>
      </c>
      <c r="M457">
        <f t="shared" si="283"/>
        <v>0.42398305205186787</v>
      </c>
      <c r="N457">
        <f t="shared" si="284"/>
        <v>0.66903755503786244</v>
      </c>
      <c r="O457">
        <f t="shared" si="285"/>
        <v>0.77481201006420952</v>
      </c>
      <c r="P457">
        <f t="shared" si="286"/>
        <v>1</v>
      </c>
      <c r="Q457" t="s">
        <v>184</v>
      </c>
      <c r="R457" t="s">
        <v>184</v>
      </c>
      <c r="S457" t="s">
        <v>184</v>
      </c>
      <c r="T457" t="s">
        <v>184</v>
      </c>
      <c r="U457" t="s">
        <v>184</v>
      </c>
      <c r="V457" t="s">
        <v>184</v>
      </c>
      <c r="W457" t="s">
        <v>184</v>
      </c>
      <c r="X457" t="s">
        <v>184</v>
      </c>
      <c r="Y457" t="s">
        <v>184</v>
      </c>
      <c r="Z457" t="s">
        <v>184</v>
      </c>
      <c r="AA457" t="s">
        <v>184</v>
      </c>
      <c r="AB457" t="s">
        <v>184</v>
      </c>
      <c r="AC457" t="s">
        <v>184</v>
      </c>
      <c r="AD457" t="s">
        <v>184</v>
      </c>
    </row>
    <row r="458" spans="1:30" x14ac:dyDescent="0.25">
      <c r="A458" s="14" t="s">
        <v>45</v>
      </c>
      <c r="B458">
        <v>6</v>
      </c>
      <c r="C458">
        <v>54</v>
      </c>
      <c r="D458">
        <v>0.56702057199981903</v>
      </c>
      <c r="E458">
        <v>0.98282713499975205</v>
      </c>
      <c r="F458">
        <v>1.15542307200121</v>
      </c>
      <c r="G458">
        <v>1.55872890499995</v>
      </c>
      <c r="H458">
        <v>1.7635777590003201</v>
      </c>
      <c r="I458">
        <v>2.16016114500052</v>
      </c>
      <c r="J458">
        <f t="shared" si="280"/>
        <v>1.5931405730007011</v>
      </c>
      <c r="K458">
        <f t="shared" si="281"/>
        <v>0</v>
      </c>
      <c r="L458">
        <f t="shared" si="282"/>
        <v>0.2609980374906628</v>
      </c>
      <c r="M458">
        <f t="shared" si="283"/>
        <v>0.36933495384724724</v>
      </c>
      <c r="N458">
        <f t="shared" si="284"/>
        <v>0.62248639561808117</v>
      </c>
      <c r="O458">
        <f t="shared" si="285"/>
        <v>0.75106817771062728</v>
      </c>
      <c r="P458">
        <f t="shared" si="286"/>
        <v>1</v>
      </c>
      <c r="Q458" t="s">
        <v>184</v>
      </c>
      <c r="R458" t="s">
        <v>184</v>
      </c>
      <c r="S458" t="s">
        <v>184</v>
      </c>
      <c r="T458" t="s">
        <v>184</v>
      </c>
      <c r="U458" t="s">
        <v>184</v>
      </c>
      <c r="V458" t="s">
        <v>184</v>
      </c>
      <c r="W458" t="s">
        <v>184</v>
      </c>
      <c r="X458" t="s">
        <v>184</v>
      </c>
      <c r="Y458" t="s">
        <v>184</v>
      </c>
      <c r="Z458" t="s">
        <v>184</v>
      </c>
      <c r="AA458" t="s">
        <v>184</v>
      </c>
      <c r="AB458" t="s">
        <v>184</v>
      </c>
      <c r="AC458" t="s">
        <v>184</v>
      </c>
      <c r="AD458" t="s">
        <v>184</v>
      </c>
    </row>
    <row r="459" spans="1:30" x14ac:dyDescent="0.25">
      <c r="A459" s="14" t="s">
        <v>45</v>
      </c>
      <c r="B459">
        <v>6</v>
      </c>
      <c r="C459">
        <v>55</v>
      </c>
      <c r="D459">
        <v>0.89690869700098097</v>
      </c>
      <c r="E459">
        <v>1.50398676999975</v>
      </c>
      <c r="F459">
        <v>1.6978498429998501</v>
      </c>
      <c r="G459">
        <v>2.1377999470005302</v>
      </c>
      <c r="H459">
        <v>2.32543593599984</v>
      </c>
      <c r="I459">
        <v>2.69083812400094</v>
      </c>
      <c r="J459">
        <f t="shared" si="280"/>
        <v>1.7939294269999591</v>
      </c>
      <c r="K459">
        <f t="shared" si="281"/>
        <v>0</v>
      </c>
      <c r="L459">
        <f t="shared" si="282"/>
        <v>0.3384068870613286</v>
      </c>
      <c r="M459">
        <f t="shared" si="283"/>
        <v>0.44647305180689661</v>
      </c>
      <c r="N459">
        <f t="shared" si="284"/>
        <v>0.69171687097787793</v>
      </c>
      <c r="O459">
        <f t="shared" si="285"/>
        <v>0.79631183785631254</v>
      </c>
      <c r="P459">
        <f t="shared" si="286"/>
        <v>1</v>
      </c>
      <c r="Q459" t="s">
        <v>184</v>
      </c>
      <c r="R459" t="s">
        <v>184</v>
      </c>
      <c r="S459" t="s">
        <v>184</v>
      </c>
      <c r="T459" t="s">
        <v>184</v>
      </c>
      <c r="U459" t="s">
        <v>184</v>
      </c>
      <c r="V459" t="s">
        <v>184</v>
      </c>
      <c r="W459" t="s">
        <v>184</v>
      </c>
      <c r="X459" t="s">
        <v>184</v>
      </c>
      <c r="Y459" t="s">
        <v>184</v>
      </c>
      <c r="Z459" t="s">
        <v>184</v>
      </c>
      <c r="AA459" t="s">
        <v>184</v>
      </c>
      <c r="AB459" t="s">
        <v>184</v>
      </c>
      <c r="AC459" t="s">
        <v>184</v>
      </c>
      <c r="AD459" t="s">
        <v>184</v>
      </c>
    </row>
    <row r="460" spans="1:30" x14ac:dyDescent="0.25">
      <c r="A460" s="14" t="s">
        <v>45</v>
      </c>
      <c r="B460">
        <v>6</v>
      </c>
      <c r="C460">
        <v>56</v>
      </c>
      <c r="D460">
        <v>1.20137963500019</v>
      </c>
      <c r="E460">
        <v>1.796533540999</v>
      </c>
      <c r="F460">
        <v>1.97721031199944</v>
      </c>
      <c r="G460">
        <v>2.52256150900029</v>
      </c>
      <c r="H460">
        <v>2.7329603630005201</v>
      </c>
      <c r="I460">
        <v>3.1635830190007201</v>
      </c>
      <c r="J460">
        <f t="shared" si="280"/>
        <v>1.9622033840005302</v>
      </c>
      <c r="K460">
        <f t="shared" si="281"/>
        <v>0</v>
      </c>
      <c r="L460">
        <f t="shared" si="282"/>
        <v>0.30330897951333324</v>
      </c>
      <c r="M460">
        <f t="shared" si="283"/>
        <v>0.39538749312392402</v>
      </c>
      <c r="N460">
        <f t="shared" si="284"/>
        <v>0.67331545994303665</v>
      </c>
      <c r="O460">
        <f t="shared" si="285"/>
        <v>0.78054127339121759</v>
      </c>
      <c r="P460">
        <f t="shared" si="286"/>
        <v>1</v>
      </c>
      <c r="Q460" t="s">
        <v>184</v>
      </c>
      <c r="R460" t="s">
        <v>184</v>
      </c>
      <c r="S460" t="s">
        <v>184</v>
      </c>
      <c r="T460" t="s">
        <v>184</v>
      </c>
      <c r="U460" t="s">
        <v>184</v>
      </c>
      <c r="V460" t="s">
        <v>184</v>
      </c>
      <c r="W460" t="s">
        <v>184</v>
      </c>
      <c r="X460" t="s">
        <v>184</v>
      </c>
      <c r="Y460" t="s">
        <v>184</v>
      </c>
      <c r="Z460" t="s">
        <v>184</v>
      </c>
      <c r="AA460" t="s">
        <v>184</v>
      </c>
      <c r="AB460" t="s">
        <v>184</v>
      </c>
      <c r="AC460" t="s">
        <v>184</v>
      </c>
      <c r="AD460" t="s">
        <v>184</v>
      </c>
    </row>
    <row r="461" spans="1:30" x14ac:dyDescent="0.25">
      <c r="A461" s="14" t="s">
        <v>45</v>
      </c>
      <c r="B461">
        <v>6</v>
      </c>
      <c r="C461">
        <v>57</v>
      </c>
      <c r="D461">
        <v>0.68159307300084004</v>
      </c>
      <c r="E461">
        <v>1.2903982810003001</v>
      </c>
      <c r="F461">
        <v>1.4322001559994499</v>
      </c>
      <c r="G461">
        <v>2.02872130200012</v>
      </c>
      <c r="H461">
        <v>2.2027638540002901</v>
      </c>
      <c r="I461">
        <v>2.6043955200002502</v>
      </c>
      <c r="J461">
        <f t="shared" si="280"/>
        <v>1.9228024469994103</v>
      </c>
      <c r="K461">
        <f t="shared" si="281"/>
        <v>0</v>
      </c>
      <c r="L461">
        <f t="shared" si="282"/>
        <v>0.3166238991163749</v>
      </c>
      <c r="M461">
        <f t="shared" si="283"/>
        <v>0.39037139991680075</v>
      </c>
      <c r="N461">
        <f t="shared" si="284"/>
        <v>0.70060667496107742</v>
      </c>
      <c r="O461">
        <f t="shared" si="285"/>
        <v>0.79112172099285694</v>
      </c>
      <c r="P461">
        <f t="shared" si="286"/>
        <v>1</v>
      </c>
      <c r="Q461" t="s">
        <v>184</v>
      </c>
      <c r="R461" t="s">
        <v>184</v>
      </c>
      <c r="S461" t="s">
        <v>184</v>
      </c>
      <c r="T461" t="s">
        <v>184</v>
      </c>
      <c r="U461" t="s">
        <v>184</v>
      </c>
      <c r="V461" t="s">
        <v>184</v>
      </c>
      <c r="W461" t="s">
        <v>184</v>
      </c>
      <c r="X461" t="s">
        <v>184</v>
      </c>
      <c r="Y461" t="s">
        <v>184</v>
      </c>
      <c r="Z461" t="s">
        <v>184</v>
      </c>
      <c r="AA461" t="s">
        <v>184</v>
      </c>
      <c r="AB461" t="s">
        <v>184</v>
      </c>
      <c r="AC461" t="s">
        <v>184</v>
      </c>
      <c r="AD461" t="s">
        <v>184</v>
      </c>
    </row>
    <row r="462" spans="1:30" x14ac:dyDescent="0.25">
      <c r="A462" s="14" t="s">
        <v>45</v>
      </c>
      <c r="B462">
        <v>6</v>
      </c>
      <c r="C462">
        <v>58</v>
      </c>
      <c r="D462">
        <v>0.93377093799972499</v>
      </c>
      <c r="E462">
        <v>1.4209071869990999</v>
      </c>
      <c r="F462">
        <v>1.58716260399887</v>
      </c>
      <c r="G462">
        <v>2.0733518749984698</v>
      </c>
      <c r="H462">
        <v>2.2484841139994298</v>
      </c>
      <c r="I462">
        <v>2.6202195309997398</v>
      </c>
      <c r="J462">
        <f t="shared" si="280"/>
        <v>1.6864485930000148</v>
      </c>
      <c r="K462">
        <f t="shared" si="281"/>
        <v>0</v>
      </c>
      <c r="L462">
        <f t="shared" si="282"/>
        <v>0.28885330452487185</v>
      </c>
      <c r="M462">
        <f t="shared" si="283"/>
        <v>0.38743645594131626</v>
      </c>
      <c r="N462">
        <f t="shared" si="284"/>
        <v>0.67572823845851726</v>
      </c>
      <c r="O462">
        <f t="shared" si="285"/>
        <v>0.77957500836771332</v>
      </c>
      <c r="P462">
        <f t="shared" si="286"/>
        <v>1</v>
      </c>
      <c r="Q462" t="s">
        <v>184</v>
      </c>
      <c r="R462" t="s">
        <v>184</v>
      </c>
      <c r="S462" t="s">
        <v>184</v>
      </c>
      <c r="T462" t="s">
        <v>184</v>
      </c>
      <c r="U462" t="s">
        <v>184</v>
      </c>
      <c r="V462" t="s">
        <v>184</v>
      </c>
      <c r="W462" t="s">
        <v>184</v>
      </c>
      <c r="X462" t="s">
        <v>184</v>
      </c>
      <c r="Y462" t="s">
        <v>184</v>
      </c>
      <c r="Z462" t="s">
        <v>184</v>
      </c>
      <c r="AA462" t="s">
        <v>184</v>
      </c>
      <c r="AB462" t="s">
        <v>184</v>
      </c>
      <c r="AC462" t="s">
        <v>184</v>
      </c>
      <c r="AD462" t="s">
        <v>184</v>
      </c>
    </row>
    <row r="463" spans="1:30" x14ac:dyDescent="0.25">
      <c r="A463" s="14" t="s">
        <v>45</v>
      </c>
      <c r="B463">
        <v>6</v>
      </c>
      <c r="C463">
        <v>59</v>
      </c>
      <c r="D463">
        <v>0.63233677000062005</v>
      </c>
      <c r="E463">
        <v>1.20676109300075</v>
      </c>
      <c r="F463">
        <v>1.38270718700005</v>
      </c>
      <c r="G463">
        <v>1.8496906760010401</v>
      </c>
      <c r="H463">
        <v>2.0191071340013802</v>
      </c>
      <c r="I463">
        <v>2.35888583199994</v>
      </c>
      <c r="J463">
        <f t="shared" si="280"/>
        <v>1.7265490619993198</v>
      </c>
      <c r="K463">
        <f t="shared" si="281"/>
        <v>0</v>
      </c>
      <c r="L463">
        <f t="shared" si="282"/>
        <v>0.33270083986779647</v>
      </c>
      <c r="M463">
        <f t="shared" si="283"/>
        <v>0.43460706302229923</v>
      </c>
      <c r="N463">
        <f t="shared" si="284"/>
        <v>0.70507924321058169</v>
      </c>
      <c r="O463">
        <f t="shared" si="285"/>
        <v>0.80320356630636336</v>
      </c>
      <c r="P463">
        <f t="shared" si="286"/>
        <v>1</v>
      </c>
      <c r="Q463" t="s">
        <v>184</v>
      </c>
      <c r="R463" t="s">
        <v>184</v>
      </c>
      <c r="S463" t="s">
        <v>184</v>
      </c>
      <c r="T463" t="s">
        <v>184</v>
      </c>
      <c r="U463" t="s">
        <v>184</v>
      </c>
      <c r="V463" t="s">
        <v>184</v>
      </c>
      <c r="W463" t="s">
        <v>184</v>
      </c>
      <c r="X463" t="s">
        <v>184</v>
      </c>
      <c r="Y463" t="s">
        <v>184</v>
      </c>
      <c r="Z463" t="s">
        <v>184</v>
      </c>
      <c r="AA463" t="s">
        <v>184</v>
      </c>
      <c r="AB463" t="s">
        <v>184</v>
      </c>
      <c r="AC463" t="s">
        <v>184</v>
      </c>
      <c r="AD463" t="s">
        <v>184</v>
      </c>
    </row>
    <row r="464" spans="1:30" x14ac:dyDescent="0.25">
      <c r="A464" s="14" t="s">
        <v>45</v>
      </c>
      <c r="B464">
        <v>6</v>
      </c>
      <c r="C464">
        <v>60</v>
      </c>
      <c r="D464">
        <v>0.79392067700064195</v>
      </c>
      <c r="E464">
        <v>1.28164713499973</v>
      </c>
      <c r="F464">
        <v>1.4728308329995301</v>
      </c>
      <c r="G464">
        <v>1.98857979099921</v>
      </c>
      <c r="H464">
        <v>2.1543948950002201</v>
      </c>
      <c r="I464">
        <v>2.5348446869993402</v>
      </c>
      <c r="J464">
        <f t="shared" si="280"/>
        <v>1.7409240099986982</v>
      </c>
      <c r="K464">
        <f t="shared" si="281"/>
        <v>0</v>
      </c>
      <c r="L464">
        <f t="shared" si="282"/>
        <v>0.28015378913606503</v>
      </c>
      <c r="M464">
        <f t="shared" si="283"/>
        <v>0.38997116019980438</v>
      </c>
      <c r="N464">
        <f t="shared" si="284"/>
        <v>0.68622128659105652</v>
      </c>
      <c r="O464">
        <f t="shared" si="285"/>
        <v>0.7814667442036114</v>
      </c>
      <c r="P464">
        <f t="shared" si="286"/>
        <v>1</v>
      </c>
      <c r="Q464" t="s">
        <v>184</v>
      </c>
      <c r="R464" t="s">
        <v>184</v>
      </c>
      <c r="S464" t="s">
        <v>184</v>
      </c>
      <c r="T464" t="s">
        <v>184</v>
      </c>
      <c r="U464" t="s">
        <v>184</v>
      </c>
      <c r="V464" t="s">
        <v>184</v>
      </c>
      <c r="W464" t="s">
        <v>184</v>
      </c>
      <c r="X464" t="s">
        <v>184</v>
      </c>
      <c r="Y464" t="s">
        <v>184</v>
      </c>
      <c r="Z464" t="s">
        <v>184</v>
      </c>
      <c r="AA464" t="s">
        <v>184</v>
      </c>
      <c r="AB464" t="s">
        <v>184</v>
      </c>
      <c r="AC464" t="s">
        <v>184</v>
      </c>
      <c r="AD464" t="s">
        <v>184</v>
      </c>
    </row>
    <row r="465" spans="1:30" s="17" customFormat="1" x14ac:dyDescent="0.25">
      <c r="A465" s="20">
        <v>27</v>
      </c>
      <c r="D465" s="17">
        <f>AVERAGE(D435:D464)</f>
        <v>1.3152932981000636</v>
      </c>
      <c r="E465" s="17">
        <f t="shared" ref="E465:P465" si="287">AVERAGE(E435:E464)</f>
        <v>1.8936705114002159</v>
      </c>
      <c r="F465" s="17">
        <f t="shared" si="287"/>
        <v>2.0683427457666119</v>
      </c>
      <c r="G465" s="17">
        <f t="shared" si="287"/>
        <v>2.5959265771666908</v>
      </c>
      <c r="H465" s="17">
        <f t="shared" si="287"/>
        <v>2.7786089693333689</v>
      </c>
      <c r="I465" s="17">
        <f t="shared" si="287"/>
        <v>3.1736189675667701</v>
      </c>
      <c r="J465" s="25">
        <f>AVERAGE(J435:J464)</f>
        <v>1.858325669466707</v>
      </c>
      <c r="K465" s="17">
        <f t="shared" si="287"/>
        <v>0</v>
      </c>
      <c r="L465" s="17">
        <f t="shared" si="287"/>
        <v>0.3103638084983355</v>
      </c>
      <c r="M465" s="17">
        <f t="shared" si="287"/>
        <v>0.40469801989964244</v>
      </c>
      <c r="N465" s="17">
        <f t="shared" si="287"/>
        <v>0.68868910031183894</v>
      </c>
      <c r="O465" s="17">
        <f t="shared" si="287"/>
        <v>0.78745102694559377</v>
      </c>
      <c r="P465" s="17">
        <f t="shared" si="287"/>
        <v>1</v>
      </c>
    </row>
    <row r="466" spans="1:30" x14ac:dyDescent="0.25">
      <c r="A466" s="8" t="s">
        <v>46</v>
      </c>
      <c r="B466">
        <v>6</v>
      </c>
      <c r="C466">
        <v>107</v>
      </c>
      <c r="D466">
        <v>0.61508229099854295</v>
      </c>
      <c r="E466">
        <v>0.84425822799857997</v>
      </c>
      <c r="F466">
        <v>1.0730607799996501</v>
      </c>
      <c r="G466">
        <v>1.3217692700000001</v>
      </c>
      <c r="H466">
        <v>1.7663440609994701</v>
      </c>
      <c r="I466">
        <v>2.01772260299912</v>
      </c>
      <c r="J466">
        <f>I466-D466</f>
        <v>1.402640312000577</v>
      </c>
      <c r="K466">
        <f t="shared" si="281"/>
        <v>0</v>
      </c>
      <c r="L466">
        <f t="shared" si="282"/>
        <v>0.16338895655520183</v>
      </c>
      <c r="M466">
        <f t="shared" si="283"/>
        <v>0.32651171157906855</v>
      </c>
      <c r="N466">
        <f t="shared" si="284"/>
        <v>0.50382622897349494</v>
      </c>
      <c r="O466">
        <f t="shared" si="285"/>
        <v>0.82078189265706314</v>
      </c>
      <c r="P466">
        <f t="shared" si="286"/>
        <v>1</v>
      </c>
      <c r="Q466" t="s">
        <v>184</v>
      </c>
      <c r="R466" t="s">
        <v>184</v>
      </c>
      <c r="S466" t="s">
        <v>184</v>
      </c>
      <c r="T466" t="s">
        <v>184</v>
      </c>
      <c r="U466" t="s">
        <v>184</v>
      </c>
      <c r="V466" t="s">
        <v>184</v>
      </c>
      <c r="W466" t="s">
        <v>184</v>
      </c>
      <c r="X466" t="s">
        <v>184</v>
      </c>
      <c r="Y466" t="s">
        <v>184</v>
      </c>
      <c r="Z466" t="s">
        <v>184</v>
      </c>
      <c r="AA466" t="s">
        <v>184</v>
      </c>
      <c r="AB466" t="s">
        <v>184</v>
      </c>
      <c r="AC466" t="s">
        <v>184</v>
      </c>
      <c r="AD466" t="s">
        <v>184</v>
      </c>
    </row>
    <row r="467" spans="1:30" x14ac:dyDescent="0.25">
      <c r="A467" s="8" t="s">
        <v>46</v>
      </c>
      <c r="B467">
        <v>6</v>
      </c>
      <c r="C467">
        <v>108</v>
      </c>
      <c r="D467">
        <v>0.601805521000642</v>
      </c>
      <c r="E467">
        <v>0.86687901000004697</v>
      </c>
      <c r="F467">
        <v>1.09565171900067</v>
      </c>
      <c r="G467">
        <v>1.34321932300008</v>
      </c>
      <c r="H467">
        <v>1.8055539060005601</v>
      </c>
      <c r="I467">
        <v>2.05191541600106</v>
      </c>
      <c r="J467">
        <f t="shared" ref="J467:J480" si="288">I467-D467</f>
        <v>1.4501098950004181</v>
      </c>
      <c r="K467">
        <f t="shared" si="281"/>
        <v>0</v>
      </c>
      <c r="L467">
        <f t="shared" si="282"/>
        <v>0.18279544875412945</v>
      </c>
      <c r="M467">
        <f t="shared" si="283"/>
        <v>0.34055777407124421</v>
      </c>
      <c r="N467">
        <f t="shared" si="284"/>
        <v>0.51128111362844275</v>
      </c>
      <c r="O467">
        <f t="shared" si="285"/>
        <v>0.83010838637134543</v>
      </c>
      <c r="P467">
        <f t="shared" si="286"/>
        <v>1</v>
      </c>
      <c r="Q467" t="s">
        <v>184</v>
      </c>
      <c r="R467" t="s">
        <v>184</v>
      </c>
      <c r="S467" t="s">
        <v>184</v>
      </c>
      <c r="T467" t="s">
        <v>184</v>
      </c>
      <c r="U467" t="s">
        <v>184</v>
      </c>
      <c r="V467" t="s">
        <v>184</v>
      </c>
      <c r="W467" t="s">
        <v>184</v>
      </c>
      <c r="X467" t="s">
        <v>184</v>
      </c>
      <c r="Y467" t="s">
        <v>184</v>
      </c>
      <c r="Z467" t="s">
        <v>184</v>
      </c>
      <c r="AA467" t="s">
        <v>184</v>
      </c>
      <c r="AB467" t="s">
        <v>184</v>
      </c>
      <c r="AC467" t="s">
        <v>184</v>
      </c>
      <c r="AD467" t="s">
        <v>184</v>
      </c>
    </row>
    <row r="468" spans="1:30" x14ac:dyDescent="0.25">
      <c r="A468" s="8" t="s">
        <v>46</v>
      </c>
      <c r="B468">
        <v>6</v>
      </c>
      <c r="C468">
        <v>109</v>
      </c>
      <c r="D468">
        <v>0.66907510399869297</v>
      </c>
      <c r="E468">
        <v>0.91363536499920806</v>
      </c>
      <c r="F468">
        <v>1.15277322899964</v>
      </c>
      <c r="G468">
        <v>1.3994407289992501</v>
      </c>
      <c r="H468">
        <v>1.8778153119983401</v>
      </c>
      <c r="I468">
        <v>2.1308049999988699</v>
      </c>
      <c r="J468">
        <f t="shared" si="288"/>
        <v>1.4617298960001768</v>
      </c>
      <c r="K468">
        <f t="shared" si="281"/>
        <v>0</v>
      </c>
      <c r="L468">
        <f t="shared" si="282"/>
        <v>0.16730879054312336</v>
      </c>
      <c r="M468">
        <f t="shared" si="283"/>
        <v>0.33090800586655617</v>
      </c>
      <c r="N468">
        <f t="shared" si="284"/>
        <v>0.49965840269060818</v>
      </c>
      <c r="O468">
        <f t="shared" si="285"/>
        <v>0.82692446210972259</v>
      </c>
      <c r="P468">
        <f t="shared" si="286"/>
        <v>1</v>
      </c>
      <c r="Q468" t="s">
        <v>184</v>
      </c>
      <c r="R468" t="s">
        <v>184</v>
      </c>
      <c r="S468" t="s">
        <v>184</v>
      </c>
      <c r="T468" t="s">
        <v>184</v>
      </c>
      <c r="U468" t="s">
        <v>184</v>
      </c>
      <c r="V468" t="s">
        <v>184</v>
      </c>
      <c r="W468" t="s">
        <v>184</v>
      </c>
      <c r="X468" t="s">
        <v>184</v>
      </c>
      <c r="Y468" t="s">
        <v>184</v>
      </c>
      <c r="Z468" t="s">
        <v>184</v>
      </c>
      <c r="AA468" t="s">
        <v>184</v>
      </c>
      <c r="AB468" t="s">
        <v>184</v>
      </c>
      <c r="AC468" t="s">
        <v>184</v>
      </c>
      <c r="AD468" t="s">
        <v>184</v>
      </c>
    </row>
    <row r="469" spans="1:30" x14ac:dyDescent="0.25">
      <c r="A469" s="8" t="s">
        <v>46</v>
      </c>
      <c r="B469">
        <v>6</v>
      </c>
      <c r="C469">
        <v>110</v>
      </c>
      <c r="D469">
        <v>0.77325994700004197</v>
      </c>
      <c r="E469">
        <v>1.03064583299965</v>
      </c>
      <c r="F469">
        <v>1.2694565620004099</v>
      </c>
      <c r="G469">
        <v>1.5547669259995001</v>
      </c>
      <c r="H469">
        <v>2.06346182199922</v>
      </c>
      <c r="I469">
        <v>2.3442811450004202</v>
      </c>
      <c r="J469">
        <f t="shared" si="288"/>
        <v>1.5710211980003783</v>
      </c>
      <c r="K469">
        <f t="shared" si="281"/>
        <v>0</v>
      </c>
      <c r="L469">
        <f t="shared" si="282"/>
        <v>0.16383349017009635</v>
      </c>
      <c r="M469">
        <f t="shared" si="283"/>
        <v>0.31584336075918973</v>
      </c>
      <c r="N469">
        <f t="shared" si="284"/>
        <v>0.49745158117164368</v>
      </c>
      <c r="O469">
        <f t="shared" si="285"/>
        <v>0.82125045584449685</v>
      </c>
      <c r="P469">
        <f t="shared" si="286"/>
        <v>1</v>
      </c>
      <c r="Q469" t="s">
        <v>184</v>
      </c>
      <c r="R469" t="s">
        <v>184</v>
      </c>
      <c r="S469" t="s">
        <v>184</v>
      </c>
      <c r="T469" t="s">
        <v>184</v>
      </c>
      <c r="U469" t="s">
        <v>184</v>
      </c>
      <c r="V469" t="s">
        <v>184</v>
      </c>
      <c r="W469" t="s">
        <v>184</v>
      </c>
      <c r="X469" t="s">
        <v>184</v>
      </c>
      <c r="Y469" t="s">
        <v>184</v>
      </c>
      <c r="Z469" t="s">
        <v>184</v>
      </c>
      <c r="AA469" t="s">
        <v>184</v>
      </c>
      <c r="AB469" t="s">
        <v>184</v>
      </c>
      <c r="AC469" t="s">
        <v>184</v>
      </c>
      <c r="AD469" t="s">
        <v>184</v>
      </c>
    </row>
    <row r="470" spans="1:30" x14ac:dyDescent="0.25">
      <c r="A470" s="8" t="s">
        <v>46</v>
      </c>
      <c r="B470">
        <v>6</v>
      </c>
      <c r="C470">
        <v>111</v>
      </c>
      <c r="D470">
        <v>0.69973911399938504</v>
      </c>
      <c r="E470">
        <v>0.93875036400095202</v>
      </c>
      <c r="F470">
        <v>1.1764583330004801</v>
      </c>
      <c r="G470">
        <v>1.4398360409995801</v>
      </c>
      <c r="H470">
        <v>1.9605970819993599</v>
      </c>
      <c r="I470">
        <v>2.2361417179999901</v>
      </c>
      <c r="J470">
        <f t="shared" si="288"/>
        <v>1.5364026040006049</v>
      </c>
      <c r="K470">
        <f t="shared" si="281"/>
        <v>0</v>
      </c>
      <c r="L470">
        <f t="shared" si="282"/>
        <v>0.15556550697012023</v>
      </c>
      <c r="M470">
        <f t="shared" si="283"/>
        <v>0.3102827460457151</v>
      </c>
      <c r="N470">
        <f t="shared" si="284"/>
        <v>0.48170767549669141</v>
      </c>
      <c r="O470">
        <f t="shared" si="285"/>
        <v>0.82065596915603678</v>
      </c>
      <c r="P470">
        <f t="shared" si="286"/>
        <v>1</v>
      </c>
      <c r="Q470" t="s">
        <v>184</v>
      </c>
      <c r="R470" t="s">
        <v>184</v>
      </c>
      <c r="S470" t="s">
        <v>184</v>
      </c>
      <c r="T470" t="s">
        <v>184</v>
      </c>
      <c r="U470" t="s">
        <v>184</v>
      </c>
      <c r="V470" t="s">
        <v>184</v>
      </c>
      <c r="W470" t="s">
        <v>184</v>
      </c>
      <c r="X470" t="s">
        <v>184</v>
      </c>
      <c r="Y470" t="s">
        <v>184</v>
      </c>
      <c r="Z470" t="s">
        <v>184</v>
      </c>
      <c r="AA470" t="s">
        <v>184</v>
      </c>
      <c r="AB470" t="s">
        <v>184</v>
      </c>
      <c r="AC470" t="s">
        <v>184</v>
      </c>
      <c r="AD470" t="s">
        <v>184</v>
      </c>
    </row>
    <row r="471" spans="1:30" x14ac:dyDescent="0.25">
      <c r="A471" s="8" t="s">
        <v>46</v>
      </c>
      <c r="B471">
        <v>6</v>
      </c>
      <c r="C471">
        <v>112</v>
      </c>
      <c r="D471">
        <v>0.76207796900052904</v>
      </c>
      <c r="E471">
        <v>1.0240202599998101</v>
      </c>
      <c r="F471">
        <v>1.2637456769989499</v>
      </c>
      <c r="G471">
        <v>1.5507482809989499</v>
      </c>
      <c r="H471">
        <v>2.1209029159999702</v>
      </c>
      <c r="I471">
        <v>2.4475214579997502</v>
      </c>
      <c r="J471">
        <f t="shared" si="288"/>
        <v>1.6854434889992211</v>
      </c>
      <c r="K471">
        <f t="shared" si="281"/>
        <v>0</v>
      </c>
      <c r="L471">
        <f t="shared" si="282"/>
        <v>0.15541446076890808</v>
      </c>
      <c r="M471">
        <f t="shared" si="283"/>
        <v>0.29764730248909144</v>
      </c>
      <c r="N471">
        <f t="shared" si="284"/>
        <v>0.46793043916691374</v>
      </c>
      <c r="O471">
        <f t="shared" si="285"/>
        <v>0.80621210729900006</v>
      </c>
      <c r="P471">
        <f t="shared" si="286"/>
        <v>1</v>
      </c>
      <c r="Q471" t="s">
        <v>184</v>
      </c>
      <c r="R471" t="s">
        <v>184</v>
      </c>
      <c r="S471" t="s">
        <v>184</v>
      </c>
      <c r="T471" t="s">
        <v>184</v>
      </c>
      <c r="U471" t="s">
        <v>184</v>
      </c>
      <c r="V471" t="s">
        <v>184</v>
      </c>
      <c r="W471" t="s">
        <v>184</v>
      </c>
      <c r="X471" t="s">
        <v>184</v>
      </c>
      <c r="Y471" t="s">
        <v>184</v>
      </c>
      <c r="Z471" t="s">
        <v>184</v>
      </c>
      <c r="AA471" t="s">
        <v>184</v>
      </c>
      <c r="AB471" t="s">
        <v>184</v>
      </c>
      <c r="AC471" t="s">
        <v>184</v>
      </c>
      <c r="AD471" t="s">
        <v>184</v>
      </c>
    </row>
    <row r="472" spans="1:30" x14ac:dyDescent="0.25">
      <c r="A472" s="8" t="s">
        <v>46</v>
      </c>
      <c r="B472">
        <v>6</v>
      </c>
      <c r="C472">
        <v>113</v>
      </c>
      <c r="D472">
        <v>0.70828411399998004</v>
      </c>
      <c r="E472">
        <v>0.96269369800029303</v>
      </c>
      <c r="F472">
        <v>1.2465625000004299</v>
      </c>
      <c r="G472">
        <v>1.5429380719997401</v>
      </c>
      <c r="H472">
        <v>2.0774770300013099</v>
      </c>
      <c r="I472">
        <v>2.38086109300093</v>
      </c>
      <c r="J472">
        <f t="shared" si="288"/>
        <v>1.6725769790009499</v>
      </c>
      <c r="K472">
        <f t="shared" si="281"/>
        <v>0</v>
      </c>
      <c r="L472">
        <f t="shared" si="282"/>
        <v>0.15210635276845366</v>
      </c>
      <c r="M472">
        <f t="shared" si="283"/>
        <v>0.32182577708439458</v>
      </c>
      <c r="N472">
        <f t="shared" si="284"/>
        <v>0.49902274662318308</v>
      </c>
      <c r="O472">
        <f t="shared" si="285"/>
        <v>0.81861279522044184</v>
      </c>
      <c r="P472">
        <f t="shared" si="286"/>
        <v>1</v>
      </c>
      <c r="Q472" t="s">
        <v>184</v>
      </c>
      <c r="R472" t="s">
        <v>184</v>
      </c>
      <c r="S472" t="s">
        <v>184</v>
      </c>
      <c r="T472" t="s">
        <v>184</v>
      </c>
      <c r="U472" t="s">
        <v>184</v>
      </c>
      <c r="V472" t="s">
        <v>184</v>
      </c>
      <c r="W472" t="s">
        <v>184</v>
      </c>
      <c r="X472" t="s">
        <v>184</v>
      </c>
      <c r="Y472" t="s">
        <v>184</v>
      </c>
      <c r="Z472" t="s">
        <v>184</v>
      </c>
      <c r="AA472" t="s">
        <v>184</v>
      </c>
      <c r="AB472" t="s">
        <v>184</v>
      </c>
      <c r="AC472" t="s">
        <v>184</v>
      </c>
      <c r="AD472" t="s">
        <v>184</v>
      </c>
    </row>
    <row r="473" spans="1:30" x14ac:dyDescent="0.25">
      <c r="A473" s="8" t="s">
        <v>46</v>
      </c>
      <c r="B473">
        <v>6</v>
      </c>
      <c r="C473">
        <v>114</v>
      </c>
      <c r="D473">
        <v>0.66121838500111996</v>
      </c>
      <c r="E473">
        <v>0.90721640599986098</v>
      </c>
      <c r="F473">
        <v>1.1648836450003699</v>
      </c>
      <c r="G473">
        <v>1.45674260300074</v>
      </c>
      <c r="H473">
        <v>1.9683684890005599</v>
      </c>
      <c r="I473">
        <v>2.2836688010011099</v>
      </c>
      <c r="J473">
        <f t="shared" si="288"/>
        <v>1.62245041599999</v>
      </c>
      <c r="K473">
        <f t="shared" si="281"/>
        <v>0</v>
      </c>
      <c r="L473">
        <f t="shared" si="282"/>
        <v>0.15162128751227275</v>
      </c>
      <c r="M473">
        <f t="shared" si="283"/>
        <v>0.3104349168592731</v>
      </c>
      <c r="N473">
        <f t="shared" si="284"/>
        <v>0.49032266881900505</v>
      </c>
      <c r="O473">
        <f t="shared" si="285"/>
        <v>0.8056641306931922</v>
      </c>
      <c r="P473">
        <f t="shared" si="286"/>
        <v>1</v>
      </c>
      <c r="Q473" t="s">
        <v>184</v>
      </c>
      <c r="R473" t="s">
        <v>184</v>
      </c>
      <c r="S473" t="s">
        <v>184</v>
      </c>
      <c r="T473" t="s">
        <v>184</v>
      </c>
      <c r="U473" t="s">
        <v>184</v>
      </c>
      <c r="V473" t="s">
        <v>184</v>
      </c>
      <c r="W473" t="s">
        <v>184</v>
      </c>
      <c r="X473" t="s">
        <v>184</v>
      </c>
      <c r="Y473" t="s">
        <v>184</v>
      </c>
      <c r="Z473" t="s">
        <v>184</v>
      </c>
      <c r="AA473" t="s">
        <v>184</v>
      </c>
      <c r="AB473" t="s">
        <v>184</v>
      </c>
      <c r="AC473" t="s">
        <v>184</v>
      </c>
      <c r="AD473" t="s">
        <v>184</v>
      </c>
    </row>
    <row r="474" spans="1:30" x14ac:dyDescent="0.25">
      <c r="A474" s="8" t="s">
        <v>46</v>
      </c>
      <c r="B474">
        <v>6</v>
      </c>
      <c r="C474">
        <v>115</v>
      </c>
      <c r="D474">
        <v>0.73814614599905304</v>
      </c>
      <c r="E474">
        <v>1.0118229679992501</v>
      </c>
      <c r="F474">
        <v>1.2607326559991601</v>
      </c>
      <c r="G474">
        <v>1.56288051999945</v>
      </c>
      <c r="H474">
        <v>2.2352171349994001</v>
      </c>
      <c r="I474">
        <v>2.5821536449984701</v>
      </c>
      <c r="J474">
        <f t="shared" si="288"/>
        <v>1.8440074989994171</v>
      </c>
      <c r="K474">
        <f t="shared" si="281"/>
        <v>0</v>
      </c>
      <c r="L474">
        <f t="shared" si="282"/>
        <v>0.14841415891676021</v>
      </c>
      <c r="M474">
        <f t="shared" si="283"/>
        <v>0.28339717180308072</v>
      </c>
      <c r="N474">
        <f t="shared" si="284"/>
        <v>0.44725109547976827</v>
      </c>
      <c r="O474">
        <f t="shared" si="285"/>
        <v>0.81185732151993828</v>
      </c>
      <c r="P474">
        <f t="shared" si="286"/>
        <v>1</v>
      </c>
      <c r="Q474" t="s">
        <v>184</v>
      </c>
      <c r="R474" t="s">
        <v>184</v>
      </c>
      <c r="S474" t="s">
        <v>184</v>
      </c>
      <c r="T474" t="s">
        <v>184</v>
      </c>
      <c r="U474" t="s">
        <v>184</v>
      </c>
      <c r="V474" t="s">
        <v>184</v>
      </c>
      <c r="W474" t="s">
        <v>184</v>
      </c>
      <c r="X474" t="s">
        <v>184</v>
      </c>
      <c r="Y474" t="s">
        <v>184</v>
      </c>
      <c r="Z474" t="s">
        <v>184</v>
      </c>
      <c r="AA474" t="s">
        <v>184</v>
      </c>
      <c r="AB474" t="s">
        <v>184</v>
      </c>
      <c r="AC474" t="s">
        <v>184</v>
      </c>
      <c r="AD474" t="s">
        <v>184</v>
      </c>
    </row>
    <row r="475" spans="1:30" x14ac:dyDescent="0.25">
      <c r="A475" s="8" t="s">
        <v>46</v>
      </c>
      <c r="B475">
        <v>6</v>
      </c>
      <c r="C475">
        <v>116</v>
      </c>
      <c r="D475">
        <v>0.74670750000041097</v>
      </c>
      <c r="E475">
        <v>1.00562317700132</v>
      </c>
      <c r="F475">
        <v>1.2513571870003899</v>
      </c>
      <c r="G475">
        <v>1.5450625510002201</v>
      </c>
      <c r="H475">
        <v>2.0867134890013399</v>
      </c>
      <c r="I475">
        <v>2.3945017180012602</v>
      </c>
      <c r="J475">
        <f t="shared" si="288"/>
        <v>1.6477942180008491</v>
      </c>
      <c r="K475">
        <f t="shared" si="281"/>
        <v>0</v>
      </c>
      <c r="L475">
        <f t="shared" si="282"/>
        <v>0.15712864760202452</v>
      </c>
      <c r="M475">
        <f t="shared" si="283"/>
        <v>0.30625771196856988</v>
      </c>
      <c r="N475">
        <f t="shared" si="284"/>
        <v>0.4844992428535137</v>
      </c>
      <c r="O475">
        <f t="shared" si="285"/>
        <v>0.81321197414241586</v>
      </c>
      <c r="P475">
        <f t="shared" si="286"/>
        <v>1</v>
      </c>
      <c r="Q475" t="s">
        <v>184</v>
      </c>
      <c r="R475" t="s">
        <v>184</v>
      </c>
      <c r="S475" t="s">
        <v>184</v>
      </c>
      <c r="T475" t="s">
        <v>184</v>
      </c>
      <c r="U475" t="s">
        <v>184</v>
      </c>
      <c r="V475" t="s">
        <v>184</v>
      </c>
      <c r="W475" t="s">
        <v>184</v>
      </c>
      <c r="X475" t="s">
        <v>184</v>
      </c>
      <c r="Y475" t="s">
        <v>184</v>
      </c>
      <c r="Z475" t="s">
        <v>184</v>
      </c>
      <c r="AA475" t="s">
        <v>184</v>
      </c>
      <c r="AB475" t="s">
        <v>184</v>
      </c>
      <c r="AC475" t="s">
        <v>184</v>
      </c>
      <c r="AD475" t="s">
        <v>184</v>
      </c>
    </row>
    <row r="476" spans="1:30" x14ac:dyDescent="0.25">
      <c r="A476" s="8" t="s">
        <v>46</v>
      </c>
      <c r="B476">
        <v>6</v>
      </c>
      <c r="C476">
        <v>117</v>
      </c>
      <c r="D476">
        <v>0.743537813001239</v>
      </c>
      <c r="E476">
        <v>1.0128718750001999</v>
      </c>
      <c r="F476">
        <v>1.29156651000084</v>
      </c>
      <c r="G476">
        <v>1.59628171900112</v>
      </c>
      <c r="H476">
        <v>2.1544934890007399</v>
      </c>
      <c r="I476">
        <v>2.54049296800076</v>
      </c>
      <c r="J476">
        <f t="shared" si="288"/>
        <v>1.7969551549995209</v>
      </c>
      <c r="K476">
        <f t="shared" si="281"/>
        <v>0</v>
      </c>
      <c r="L476">
        <f t="shared" si="282"/>
        <v>0.14988357458427098</v>
      </c>
      <c r="M476">
        <f t="shared" si="283"/>
        <v>0.30497627916582432</v>
      </c>
      <c r="N476">
        <f t="shared" si="284"/>
        <v>0.47454935290252603</v>
      </c>
      <c r="O476">
        <f t="shared" si="285"/>
        <v>0.78519248077722725</v>
      </c>
      <c r="P476">
        <f t="shared" si="286"/>
        <v>1</v>
      </c>
      <c r="Q476" t="s">
        <v>184</v>
      </c>
      <c r="R476" t="s">
        <v>184</v>
      </c>
      <c r="S476" t="s">
        <v>184</v>
      </c>
      <c r="T476" t="s">
        <v>184</v>
      </c>
      <c r="U476" t="s">
        <v>184</v>
      </c>
      <c r="V476" t="s">
        <v>184</v>
      </c>
      <c r="W476" t="s">
        <v>184</v>
      </c>
      <c r="X476" t="s">
        <v>184</v>
      </c>
      <c r="Y476" t="s">
        <v>184</v>
      </c>
      <c r="Z476" t="s">
        <v>184</v>
      </c>
      <c r="AA476" t="s">
        <v>184</v>
      </c>
      <c r="AB476" t="s">
        <v>184</v>
      </c>
      <c r="AC476" t="s">
        <v>184</v>
      </c>
      <c r="AD476" t="s">
        <v>184</v>
      </c>
    </row>
    <row r="477" spans="1:30" x14ac:dyDescent="0.25">
      <c r="A477" s="8" t="s">
        <v>46</v>
      </c>
      <c r="B477">
        <v>6</v>
      </c>
      <c r="C477">
        <v>118</v>
      </c>
      <c r="D477">
        <v>0.65578062499844203</v>
      </c>
      <c r="E477">
        <v>0.901327551999202</v>
      </c>
      <c r="F477">
        <v>1.1589057809997001</v>
      </c>
      <c r="G477">
        <v>1.4306292179990101</v>
      </c>
      <c r="H477">
        <v>2.00389426999936</v>
      </c>
      <c r="I477">
        <v>2.35824525999851</v>
      </c>
      <c r="J477">
        <f t="shared" si="288"/>
        <v>1.7024646350000681</v>
      </c>
      <c r="K477">
        <f t="shared" si="281"/>
        <v>0</v>
      </c>
      <c r="L477">
        <f t="shared" si="282"/>
        <v>0.1442302659054942</v>
      </c>
      <c r="M477">
        <f t="shared" si="283"/>
        <v>0.29552752266201288</v>
      </c>
      <c r="N477">
        <f t="shared" si="284"/>
        <v>0.45513344422601593</v>
      </c>
      <c r="O477">
        <f t="shared" si="285"/>
        <v>0.79185999948883767</v>
      </c>
      <c r="P477">
        <f t="shared" si="286"/>
        <v>1</v>
      </c>
      <c r="Q477" t="s">
        <v>184</v>
      </c>
      <c r="R477" t="s">
        <v>184</v>
      </c>
      <c r="S477" t="s">
        <v>184</v>
      </c>
      <c r="T477" t="s">
        <v>184</v>
      </c>
      <c r="U477" t="s">
        <v>184</v>
      </c>
      <c r="V477" t="s">
        <v>184</v>
      </c>
      <c r="W477" t="s">
        <v>184</v>
      </c>
      <c r="X477" t="s">
        <v>184</v>
      </c>
      <c r="Y477" t="s">
        <v>184</v>
      </c>
      <c r="Z477" t="s">
        <v>184</v>
      </c>
      <c r="AA477" t="s">
        <v>184</v>
      </c>
      <c r="AB477" t="s">
        <v>184</v>
      </c>
      <c r="AC477" t="s">
        <v>184</v>
      </c>
      <c r="AD477" t="s">
        <v>184</v>
      </c>
    </row>
    <row r="478" spans="1:30" x14ac:dyDescent="0.25">
      <c r="A478" s="8" t="s">
        <v>46</v>
      </c>
      <c r="B478">
        <v>6</v>
      </c>
      <c r="C478">
        <v>119</v>
      </c>
      <c r="D478">
        <v>0.66395312399981699</v>
      </c>
      <c r="E478">
        <v>0.93904364499940096</v>
      </c>
      <c r="F478">
        <v>1.2616126550001301</v>
      </c>
      <c r="G478">
        <v>1.5631498950006</v>
      </c>
      <c r="H478">
        <v>2.0084301030001299</v>
      </c>
      <c r="I478">
        <v>2.3144148949995702</v>
      </c>
      <c r="J478">
        <f t="shared" si="288"/>
        <v>1.6504617709997533</v>
      </c>
      <c r="K478">
        <f t="shared" si="281"/>
        <v>0</v>
      </c>
      <c r="L478">
        <f t="shared" si="282"/>
        <v>0.16667488204404166</v>
      </c>
      <c r="M478">
        <f t="shared" si="283"/>
        <v>0.36211655519793462</v>
      </c>
      <c r="N478">
        <f t="shared" si="284"/>
        <v>0.54481526733945618</v>
      </c>
      <c r="O478">
        <f t="shared" si="285"/>
        <v>0.81460655594943432</v>
      </c>
      <c r="P478">
        <f t="shared" si="286"/>
        <v>1</v>
      </c>
      <c r="Q478" t="s">
        <v>184</v>
      </c>
      <c r="R478" t="s">
        <v>184</v>
      </c>
      <c r="S478" t="s">
        <v>184</v>
      </c>
      <c r="T478" t="s">
        <v>184</v>
      </c>
      <c r="U478" t="s">
        <v>184</v>
      </c>
      <c r="V478" t="s">
        <v>184</v>
      </c>
      <c r="W478" t="s">
        <v>184</v>
      </c>
      <c r="X478" t="s">
        <v>184</v>
      </c>
      <c r="Y478" t="s">
        <v>184</v>
      </c>
      <c r="Z478" t="s">
        <v>184</v>
      </c>
      <c r="AA478" t="s">
        <v>184</v>
      </c>
      <c r="AB478" t="s">
        <v>184</v>
      </c>
      <c r="AC478" t="s">
        <v>184</v>
      </c>
      <c r="AD478" t="s">
        <v>184</v>
      </c>
    </row>
    <row r="479" spans="1:30" x14ac:dyDescent="0.25">
      <c r="A479" s="8" t="s">
        <v>46</v>
      </c>
      <c r="B479">
        <v>6</v>
      </c>
      <c r="C479">
        <v>120</v>
      </c>
      <c r="D479">
        <v>0.74585067699990704</v>
      </c>
      <c r="E479">
        <v>0.981429062001552</v>
      </c>
      <c r="F479">
        <v>1.2649581770001499</v>
      </c>
      <c r="G479">
        <v>1.5789800510010501</v>
      </c>
      <c r="H479">
        <v>2.0703090620008799</v>
      </c>
      <c r="I479">
        <v>2.37792583200098</v>
      </c>
      <c r="J479">
        <f t="shared" si="288"/>
        <v>1.6320751550010728</v>
      </c>
      <c r="K479">
        <f t="shared" si="281"/>
        <v>0</v>
      </c>
      <c r="L479">
        <f t="shared" si="282"/>
        <v>0.14434285350143089</v>
      </c>
      <c r="M479">
        <f t="shared" si="283"/>
        <v>0.31806592877146128</v>
      </c>
      <c r="N479">
        <f t="shared" si="284"/>
        <v>0.51047243225793448</v>
      </c>
      <c r="O479">
        <f t="shared" si="285"/>
        <v>0.81151801186514738</v>
      </c>
      <c r="P479">
        <f t="shared" si="286"/>
        <v>1</v>
      </c>
      <c r="Q479" t="s">
        <v>184</v>
      </c>
      <c r="R479" t="s">
        <v>184</v>
      </c>
      <c r="S479" t="s">
        <v>184</v>
      </c>
      <c r="T479" t="s">
        <v>184</v>
      </c>
      <c r="U479" t="s">
        <v>184</v>
      </c>
      <c r="V479" t="s">
        <v>184</v>
      </c>
      <c r="W479" t="s">
        <v>184</v>
      </c>
      <c r="X479" t="s">
        <v>184</v>
      </c>
      <c r="Y479" t="s">
        <v>184</v>
      </c>
      <c r="Z479" t="s">
        <v>184</v>
      </c>
      <c r="AA479" t="s">
        <v>184</v>
      </c>
      <c r="AB479" t="s">
        <v>184</v>
      </c>
      <c r="AC479" t="s">
        <v>184</v>
      </c>
      <c r="AD479" t="s">
        <v>184</v>
      </c>
    </row>
    <row r="480" spans="1:30" x14ac:dyDescent="0.25">
      <c r="A480" s="8" t="s">
        <v>46</v>
      </c>
      <c r="B480">
        <v>6</v>
      </c>
      <c r="C480">
        <v>121</v>
      </c>
      <c r="D480">
        <v>0.68198963500071796</v>
      </c>
      <c r="E480">
        <v>0.98721067599944901</v>
      </c>
      <c r="F480">
        <v>1.2489872389996799</v>
      </c>
      <c r="G480">
        <v>1.53828020699984</v>
      </c>
      <c r="H480">
        <v>2.0559920819996398</v>
      </c>
      <c r="I480">
        <v>2.3853633319995402</v>
      </c>
      <c r="J480">
        <f t="shared" si="288"/>
        <v>1.7033736969988222</v>
      </c>
      <c r="K480">
        <f t="shared" si="281"/>
        <v>0</v>
      </c>
      <c r="L480">
        <f t="shared" si="282"/>
        <v>0.17918618887710938</v>
      </c>
      <c r="M480">
        <f t="shared" si="283"/>
        <v>0.33286741775921291</v>
      </c>
      <c r="N480">
        <f t="shared" si="284"/>
        <v>0.50270270904606684</v>
      </c>
      <c r="O480">
        <f t="shared" si="285"/>
        <v>0.80663594220092727</v>
      </c>
      <c r="P480">
        <f t="shared" si="286"/>
        <v>1</v>
      </c>
      <c r="Q480" t="s">
        <v>184</v>
      </c>
      <c r="R480" t="s">
        <v>184</v>
      </c>
      <c r="S480" t="s">
        <v>184</v>
      </c>
      <c r="T480" t="s">
        <v>184</v>
      </c>
      <c r="U480" t="s">
        <v>184</v>
      </c>
      <c r="V480" t="s">
        <v>184</v>
      </c>
      <c r="W480" t="s">
        <v>184</v>
      </c>
      <c r="X480" t="s">
        <v>184</v>
      </c>
      <c r="Y480" t="s">
        <v>184</v>
      </c>
      <c r="Z480" t="s">
        <v>184</v>
      </c>
      <c r="AA480" t="s">
        <v>184</v>
      </c>
      <c r="AB480" t="s">
        <v>184</v>
      </c>
      <c r="AC480" t="s">
        <v>184</v>
      </c>
      <c r="AD480" t="s">
        <v>184</v>
      </c>
    </row>
    <row r="481" spans="1:30" s="17" customFormat="1" x14ac:dyDescent="0.25">
      <c r="A481" s="16">
        <v>28</v>
      </c>
      <c r="D481" s="17">
        <f>AVERAGE(D466:D480)</f>
        <v>0.69776719766656814</v>
      </c>
      <c r="E481" s="17">
        <f t="shared" ref="E481:P481" si="289">AVERAGE(E466:E480)</f>
        <v>0.95516187459991853</v>
      </c>
      <c r="F481" s="17">
        <f t="shared" si="289"/>
        <v>1.2120475100000432</v>
      </c>
      <c r="G481" s="17">
        <f t="shared" si="289"/>
        <v>1.4949816937332754</v>
      </c>
      <c r="H481" s="17">
        <f t="shared" si="289"/>
        <v>2.0170380165333519</v>
      </c>
      <c r="I481" s="17">
        <f t="shared" si="289"/>
        <v>2.3230676589333559</v>
      </c>
      <c r="J481" s="25">
        <f>AVERAGE(J466:J480)</f>
        <v>1.6253004612667881</v>
      </c>
      <c r="K481" s="17">
        <f t="shared" si="289"/>
        <v>0</v>
      </c>
      <c r="L481" s="17">
        <f t="shared" si="289"/>
        <v>0.15879299103156252</v>
      </c>
      <c r="M481" s="17">
        <f t="shared" si="289"/>
        <v>0.31714801213884203</v>
      </c>
      <c r="N481" s="17">
        <f t="shared" si="289"/>
        <v>0.49137496004501763</v>
      </c>
      <c r="O481" s="17">
        <f t="shared" si="289"/>
        <v>0.81233949901968172</v>
      </c>
      <c r="P481" s="17">
        <f t="shared" si="289"/>
        <v>1</v>
      </c>
    </row>
    <row r="482" spans="1:30" x14ac:dyDescent="0.25">
      <c r="A482" s="8" t="s">
        <v>48</v>
      </c>
      <c r="B482">
        <v>10</v>
      </c>
      <c r="C482">
        <v>136</v>
      </c>
      <c r="D482">
        <v>26.8679615519995</v>
      </c>
      <c r="E482">
        <v>27.096487646000199</v>
      </c>
      <c r="F482">
        <v>27.343528843999501</v>
      </c>
      <c r="G482">
        <v>28.117149415998899</v>
      </c>
      <c r="H482">
        <v>28.383676239000099</v>
      </c>
      <c r="I482">
        <v>29.050203582999501</v>
      </c>
      <c r="J482">
        <v>29.237958894998801</v>
      </c>
      <c r="K482">
        <v>29.484347906</v>
      </c>
      <c r="L482">
        <v>30.225936602999301</v>
      </c>
      <c r="M482">
        <v>30.528039102999099</v>
      </c>
      <c r="N482">
        <f>M482-D482</f>
        <v>3.6600775509995991</v>
      </c>
      <c r="O482">
        <f>(D482-D482)/(M482-D482)</f>
        <v>0</v>
      </c>
      <c r="P482">
        <f>(E482-D482)/(M482-D482)</f>
        <v>6.2437500521891065E-2</v>
      </c>
      <c r="Q482">
        <f>(F482-D482)/(M482-D482)</f>
        <v>0.12993366544108317</v>
      </c>
      <c r="R482">
        <f>(G482-D482)/(M482-D482)</f>
        <v>0.34130092780636168</v>
      </c>
      <c r="S482">
        <f>(H482-D482)/(M482-D482)</f>
        <v>0.41412092117737903</v>
      </c>
      <c r="T482">
        <f>(I482-D482)/(M482-D482)</f>
        <v>0.59622835871442448</v>
      </c>
      <c r="U482">
        <f>(J482-D482)/(M482-D482)</f>
        <v>0.6475265373412743</v>
      </c>
      <c r="V482">
        <f>(K482-D482)/(M482-D482)</f>
        <v>0.71484451286720485</v>
      </c>
      <c r="W482">
        <f>(L482-D482)/(M482-D482)</f>
        <v>0.9174600822550083</v>
      </c>
      <c r="X482">
        <f>(M482-D482)/(M482-D482)</f>
        <v>1</v>
      </c>
      <c r="Y482" t="s">
        <v>184</v>
      </c>
      <c r="Z482" t="s">
        <v>184</v>
      </c>
      <c r="AA482" t="s">
        <v>184</v>
      </c>
      <c r="AB482" t="s">
        <v>184</v>
      </c>
      <c r="AC482" t="s">
        <v>184</v>
      </c>
      <c r="AD482" t="s">
        <v>184</v>
      </c>
    </row>
    <row r="483" spans="1:30" x14ac:dyDescent="0.25">
      <c r="A483" s="8" t="s">
        <v>48</v>
      </c>
      <c r="B483">
        <v>10</v>
      </c>
      <c r="C483">
        <v>137</v>
      </c>
      <c r="D483">
        <v>2.73188479100099</v>
      </c>
      <c r="E483">
        <v>2.9564219260009801</v>
      </c>
      <c r="F483">
        <v>3.2508774990001199</v>
      </c>
      <c r="G483">
        <v>4.0614632279994103</v>
      </c>
      <c r="H483">
        <v>4.3434818740006396</v>
      </c>
      <c r="I483">
        <v>4.8803620300004598</v>
      </c>
      <c r="J483">
        <v>5.0949590090003696</v>
      </c>
      <c r="K483">
        <v>5.3951666650009402</v>
      </c>
      <c r="L483">
        <v>6.1378720289994799</v>
      </c>
      <c r="M483">
        <v>6.3912860920008798</v>
      </c>
      <c r="N483">
        <f t="shared" ref="N483:N496" si="290">M483-D483</f>
        <v>3.6594013009998898</v>
      </c>
      <c r="O483">
        <f t="shared" ref="O483:O496" si="291">(D483-D483)/(M483-D483)</f>
        <v>0</v>
      </c>
      <c r="P483">
        <f t="shared" ref="P483:P496" si="292">(E483-D483)/(M483-D483)</f>
        <v>6.1358981027480601E-2</v>
      </c>
      <c r="Q483">
        <f t="shared" ref="Q483:Q496" si="293">(F483-D483)/(M483-D483)</f>
        <v>0.1418244858407087</v>
      </c>
      <c r="R483">
        <f t="shared" ref="R483:R496" si="294">(G483-D483)/(M483-D483)</f>
        <v>0.36333223050315033</v>
      </c>
      <c r="S483">
        <f t="shared" ref="S483:S496" si="295">(H483-D483)/(M483-D483)</f>
        <v>0.44039911188731856</v>
      </c>
      <c r="T483">
        <f t="shared" ref="T483:T496" si="296">(I483-D483)/(M483-D483)</f>
        <v>0.58711167818965981</v>
      </c>
      <c r="U483">
        <f t="shared" ref="U483:U496" si="297">(J483-D483)/(M483-D483)</f>
        <v>0.64575432526454435</v>
      </c>
      <c r="V483">
        <f t="shared" ref="V483:V496" si="298">(K483-D483)/(M483-D483)</f>
        <v>0.72779169457917581</v>
      </c>
      <c r="W483">
        <f t="shared" ref="W483:W496" si="299">(L483-D483)/(M483-D483)</f>
        <v>0.93074985710581748</v>
      </c>
      <c r="X483">
        <f t="shared" ref="X483:X496" si="300">(M483-D483)/(M483-D483)</f>
        <v>1</v>
      </c>
      <c r="Y483" t="s">
        <v>184</v>
      </c>
      <c r="Z483" t="s">
        <v>184</v>
      </c>
      <c r="AA483" t="s">
        <v>184</v>
      </c>
      <c r="AB483" t="s">
        <v>184</v>
      </c>
      <c r="AC483" t="s">
        <v>184</v>
      </c>
      <c r="AD483" t="s">
        <v>184</v>
      </c>
    </row>
    <row r="484" spans="1:30" x14ac:dyDescent="0.25">
      <c r="A484" s="8" t="s">
        <v>48</v>
      </c>
      <c r="B484">
        <v>10</v>
      </c>
      <c r="C484">
        <v>138</v>
      </c>
      <c r="D484">
        <v>1.19500781299939</v>
      </c>
      <c r="E484">
        <v>1.4245903120008701</v>
      </c>
      <c r="F484">
        <v>1.6869594270010499</v>
      </c>
      <c r="G484">
        <v>2.44859150999946</v>
      </c>
      <c r="H484">
        <v>2.80182401000092</v>
      </c>
      <c r="I484">
        <v>3.4262112489995999</v>
      </c>
      <c r="J484">
        <v>3.6370737489996801</v>
      </c>
      <c r="K484">
        <v>3.9608489570000498</v>
      </c>
      <c r="L484">
        <v>4.7341559880005599</v>
      </c>
      <c r="M484">
        <v>5.0305503630006498</v>
      </c>
      <c r="N484">
        <f t="shared" si="290"/>
        <v>3.8355425500012599</v>
      </c>
      <c r="O484">
        <f t="shared" si="291"/>
        <v>0</v>
      </c>
      <c r="P484">
        <f t="shared" si="292"/>
        <v>5.9856590302043364E-2</v>
      </c>
      <c r="Q484">
        <f t="shared" si="293"/>
        <v>0.12826128444370885</v>
      </c>
      <c r="R484">
        <f t="shared" si="294"/>
        <v>0.32683347418467779</v>
      </c>
      <c r="S484">
        <f t="shared" si="295"/>
        <v>0.41892800719966</v>
      </c>
      <c r="T484">
        <f t="shared" si="296"/>
        <v>0.5817178161664448</v>
      </c>
      <c r="U484">
        <f t="shared" si="297"/>
        <v>0.63669374128035361</v>
      </c>
      <c r="V484">
        <f t="shared" si="298"/>
        <v>0.72110818950496358</v>
      </c>
      <c r="W484">
        <f t="shared" si="299"/>
        <v>0.92272426361167792</v>
      </c>
      <c r="X484">
        <f t="shared" si="300"/>
        <v>1</v>
      </c>
      <c r="Y484" t="s">
        <v>184</v>
      </c>
      <c r="Z484" t="s">
        <v>184</v>
      </c>
      <c r="AA484" t="s">
        <v>184</v>
      </c>
      <c r="AB484" t="s">
        <v>184</v>
      </c>
      <c r="AC484" t="s">
        <v>184</v>
      </c>
      <c r="AD484" t="s">
        <v>184</v>
      </c>
    </row>
    <row r="485" spans="1:30" x14ac:dyDescent="0.25">
      <c r="A485" s="8" t="s">
        <v>48</v>
      </c>
      <c r="B485">
        <v>10</v>
      </c>
      <c r="C485">
        <v>139</v>
      </c>
      <c r="D485">
        <v>0.99561093699958203</v>
      </c>
      <c r="E485">
        <v>1.20970343699991</v>
      </c>
      <c r="F485">
        <v>1.4770503119998399</v>
      </c>
      <c r="G485">
        <v>2.1790018219999099</v>
      </c>
      <c r="H485">
        <v>2.4398981760004901</v>
      </c>
      <c r="I485">
        <v>3.13948005100064</v>
      </c>
      <c r="J485">
        <v>3.3535551029999602</v>
      </c>
      <c r="K485">
        <v>3.6139330189998802</v>
      </c>
      <c r="L485">
        <v>4.2928036960001901</v>
      </c>
      <c r="M485">
        <v>4.5297803630000999</v>
      </c>
      <c r="N485">
        <f t="shared" si="290"/>
        <v>3.5341694260005179</v>
      </c>
      <c r="O485">
        <f t="shared" si="291"/>
        <v>0</v>
      </c>
      <c r="P485">
        <f t="shared" si="292"/>
        <v>6.0577882436894978E-2</v>
      </c>
      <c r="Q485">
        <f t="shared" si="293"/>
        <v>0.13622419215625556</v>
      </c>
      <c r="R485">
        <f t="shared" si="294"/>
        <v>0.33484271475335731</v>
      </c>
      <c r="S485">
        <f t="shared" si="295"/>
        <v>0.40866383721601929</v>
      </c>
      <c r="T485">
        <f t="shared" si="296"/>
        <v>0.60661186705675041</v>
      </c>
      <c r="U485">
        <f t="shared" si="297"/>
        <v>0.66718481254838191</v>
      </c>
      <c r="V485">
        <f t="shared" si="298"/>
        <v>0.74085924198697839</v>
      </c>
      <c r="W485">
        <f t="shared" si="299"/>
        <v>0.93294699873285725</v>
      </c>
      <c r="X485">
        <f t="shared" si="300"/>
        <v>1</v>
      </c>
      <c r="Y485" t="s">
        <v>184</v>
      </c>
      <c r="Z485" t="s">
        <v>184</v>
      </c>
      <c r="AA485" t="s">
        <v>184</v>
      </c>
      <c r="AB485" t="s">
        <v>184</v>
      </c>
      <c r="AC485" t="s">
        <v>184</v>
      </c>
      <c r="AD485" t="s">
        <v>184</v>
      </c>
    </row>
    <row r="486" spans="1:30" x14ac:dyDescent="0.25">
      <c r="A486" s="8" t="s">
        <v>48</v>
      </c>
      <c r="B486">
        <v>10</v>
      </c>
      <c r="C486">
        <v>140</v>
      </c>
      <c r="D486">
        <v>0.83294739600023604</v>
      </c>
      <c r="E486">
        <v>1.0664124480008399</v>
      </c>
      <c r="F486">
        <v>1.3259700520011299</v>
      </c>
      <c r="G486">
        <v>1.98851187400032</v>
      </c>
      <c r="H486">
        <v>2.22498197800086</v>
      </c>
      <c r="I486">
        <v>2.8716624990011002</v>
      </c>
      <c r="J486">
        <v>3.0745976030011599</v>
      </c>
      <c r="K486">
        <v>3.3796217700000799</v>
      </c>
      <c r="L486">
        <v>4.1068343210008598</v>
      </c>
      <c r="M486">
        <v>4.3728094770012804</v>
      </c>
      <c r="N486">
        <f t="shared" si="290"/>
        <v>3.5398620810010444</v>
      </c>
      <c r="O486">
        <f t="shared" si="291"/>
        <v>0</v>
      </c>
      <c r="P486">
        <f t="shared" si="292"/>
        <v>6.595314920703968E-2</v>
      </c>
      <c r="Q486">
        <f t="shared" si="293"/>
        <v>0.1392773629930438</v>
      </c>
      <c r="R486">
        <f t="shared" si="294"/>
        <v>0.32644336179145705</v>
      </c>
      <c r="S486">
        <f t="shared" si="295"/>
        <v>0.39324542881822327</v>
      </c>
      <c r="T486">
        <f t="shared" si="296"/>
        <v>0.57593065954262601</v>
      </c>
      <c r="U486">
        <f t="shared" si="297"/>
        <v>0.63325919363700278</v>
      </c>
      <c r="V486">
        <f t="shared" si="298"/>
        <v>0.719427569697762</v>
      </c>
      <c r="W486">
        <f t="shared" si="299"/>
        <v>0.92486284778496086</v>
      </c>
      <c r="X486">
        <f t="shared" si="300"/>
        <v>1</v>
      </c>
      <c r="Y486" t="s">
        <v>184</v>
      </c>
      <c r="Z486" t="s">
        <v>184</v>
      </c>
      <c r="AA486" t="s">
        <v>184</v>
      </c>
      <c r="AB486" t="s">
        <v>184</v>
      </c>
      <c r="AC486" t="s">
        <v>184</v>
      </c>
      <c r="AD486" t="s">
        <v>184</v>
      </c>
    </row>
    <row r="487" spans="1:30" x14ac:dyDescent="0.25">
      <c r="A487" s="8" t="s">
        <v>48</v>
      </c>
      <c r="B487">
        <v>10</v>
      </c>
      <c r="C487">
        <v>141</v>
      </c>
      <c r="D487">
        <v>0.81171765500039295</v>
      </c>
      <c r="E487">
        <v>1.019771614001</v>
      </c>
      <c r="F487">
        <v>1.31427229099972</v>
      </c>
      <c r="G487">
        <v>2.1903131239996498</v>
      </c>
      <c r="H487">
        <v>2.43666369700076</v>
      </c>
      <c r="I487">
        <v>3.0223964050001002</v>
      </c>
      <c r="J487">
        <v>3.2712284360004502</v>
      </c>
      <c r="K487">
        <v>3.5029219250009098</v>
      </c>
      <c r="L487">
        <v>4.3250912999992499</v>
      </c>
      <c r="M487">
        <v>4.5768963000009499</v>
      </c>
      <c r="N487">
        <f t="shared" si="290"/>
        <v>3.7651786450005571</v>
      </c>
      <c r="O487">
        <f t="shared" si="291"/>
        <v>0</v>
      </c>
      <c r="P487">
        <f t="shared" si="292"/>
        <v>5.525739376984496E-2</v>
      </c>
      <c r="Q487">
        <f t="shared" si="293"/>
        <v>0.13347431380623181</v>
      </c>
      <c r="R487">
        <f t="shared" si="294"/>
        <v>0.36614344204617494</v>
      </c>
      <c r="S487">
        <f t="shared" si="295"/>
        <v>0.43157209662760282</v>
      </c>
      <c r="T487">
        <f t="shared" si="296"/>
        <v>0.587137811624176</v>
      </c>
      <c r="U487">
        <f t="shared" si="297"/>
        <v>0.65322552072418161</v>
      </c>
      <c r="V487">
        <f t="shared" si="298"/>
        <v>0.71476137621621905</v>
      </c>
      <c r="W487">
        <f t="shared" si="299"/>
        <v>0.93312269516453106</v>
      </c>
      <c r="X487">
        <f t="shared" si="300"/>
        <v>1</v>
      </c>
      <c r="Y487" t="s">
        <v>184</v>
      </c>
      <c r="Z487" t="s">
        <v>184</v>
      </c>
      <c r="AA487" t="s">
        <v>184</v>
      </c>
      <c r="AB487" t="s">
        <v>184</v>
      </c>
      <c r="AC487" t="s">
        <v>184</v>
      </c>
      <c r="AD487" t="s">
        <v>184</v>
      </c>
    </row>
    <row r="488" spans="1:30" x14ac:dyDescent="0.25">
      <c r="A488" s="8" t="s">
        <v>48</v>
      </c>
      <c r="B488">
        <v>10</v>
      </c>
      <c r="C488">
        <v>142</v>
      </c>
      <c r="D488">
        <v>0.87284833299963704</v>
      </c>
      <c r="E488">
        <v>1.09386630199878</v>
      </c>
      <c r="F488">
        <v>1.3824566659986799</v>
      </c>
      <c r="G488">
        <v>2.12915281200002</v>
      </c>
      <c r="H488">
        <v>2.3639771349990002</v>
      </c>
      <c r="I488">
        <v>2.91924140499941</v>
      </c>
      <c r="J488">
        <v>3.1464890089991902</v>
      </c>
      <c r="K488">
        <v>3.47274786399975</v>
      </c>
      <c r="L488">
        <v>4.1468568740001501</v>
      </c>
      <c r="M488">
        <v>4.3995950509997703</v>
      </c>
      <c r="N488">
        <f t="shared" si="290"/>
        <v>3.5267467180001333</v>
      </c>
      <c r="O488">
        <f t="shared" si="291"/>
        <v>0</v>
      </c>
      <c r="P488">
        <f t="shared" si="292"/>
        <v>6.2669079089544805E-2</v>
      </c>
      <c r="Q488">
        <f t="shared" si="293"/>
        <v>0.14449813773074691</v>
      </c>
      <c r="R488">
        <f t="shared" si="294"/>
        <v>0.35622191766376105</v>
      </c>
      <c r="S488">
        <f t="shared" si="295"/>
        <v>0.42280575307231544</v>
      </c>
      <c r="T488">
        <f t="shared" si="296"/>
        <v>0.58024951481636156</v>
      </c>
      <c r="U488">
        <f t="shared" si="297"/>
        <v>0.64468499095643506</v>
      </c>
      <c r="V488">
        <f t="shared" si="298"/>
        <v>0.73719485375303739</v>
      </c>
      <c r="W488">
        <f t="shared" si="299"/>
        <v>0.92833673716638854</v>
      </c>
      <c r="X488">
        <f t="shared" si="300"/>
        <v>1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</row>
    <row r="489" spans="1:30" x14ac:dyDescent="0.25">
      <c r="A489" s="8" t="s">
        <v>48</v>
      </c>
      <c r="B489">
        <v>10</v>
      </c>
      <c r="C489">
        <v>143</v>
      </c>
      <c r="D489">
        <v>0.81318864599961604</v>
      </c>
      <c r="E489">
        <v>1.0422385420006299</v>
      </c>
      <c r="F489">
        <v>1.3332733850002101</v>
      </c>
      <c r="G489">
        <v>2.1087369270007899</v>
      </c>
      <c r="H489">
        <v>2.3491886970004998</v>
      </c>
      <c r="I489">
        <v>2.9887115100009298</v>
      </c>
      <c r="J489">
        <v>3.2259243219996199</v>
      </c>
      <c r="K489">
        <v>3.5248486970012798</v>
      </c>
      <c r="L489">
        <v>4.1835619780012996</v>
      </c>
      <c r="M489">
        <v>4.44124432200078</v>
      </c>
      <c r="N489">
        <f t="shared" si="290"/>
        <v>3.6280556760011642</v>
      </c>
      <c r="O489">
        <f t="shared" si="291"/>
        <v>0</v>
      </c>
      <c r="P489">
        <f t="shared" si="292"/>
        <v>6.313296058716282E-2</v>
      </c>
      <c r="Q489">
        <f t="shared" si="293"/>
        <v>0.14335081527024149</v>
      </c>
      <c r="R489">
        <f t="shared" si="294"/>
        <v>0.35709162060851407</v>
      </c>
      <c r="S489">
        <f t="shared" si="295"/>
        <v>0.4233672766273146</v>
      </c>
      <c r="T489">
        <f t="shared" si="296"/>
        <v>0.59963877577512015</v>
      </c>
      <c r="U489">
        <f t="shared" si="297"/>
        <v>0.66502167868033291</v>
      </c>
      <c r="V489">
        <f t="shared" si="298"/>
        <v>0.74741412292505116</v>
      </c>
      <c r="W489">
        <f t="shared" si="299"/>
        <v>0.92897508555229857</v>
      </c>
      <c r="X489">
        <f t="shared" si="300"/>
        <v>1</v>
      </c>
      <c r="Y489" t="s">
        <v>184</v>
      </c>
      <c r="Z489" t="s">
        <v>184</v>
      </c>
      <c r="AA489" t="s">
        <v>184</v>
      </c>
      <c r="AB489" t="s">
        <v>184</v>
      </c>
      <c r="AC489" t="s">
        <v>184</v>
      </c>
      <c r="AD489" t="s">
        <v>184</v>
      </c>
    </row>
    <row r="490" spans="1:30" x14ac:dyDescent="0.25">
      <c r="A490" s="8" t="s">
        <v>48</v>
      </c>
      <c r="B490">
        <v>10</v>
      </c>
      <c r="C490">
        <v>144</v>
      </c>
      <c r="D490">
        <v>0.66055796899854602</v>
      </c>
      <c r="E490">
        <v>0.88306880199888804</v>
      </c>
      <c r="F490">
        <v>1.1669289579986</v>
      </c>
      <c r="G490">
        <v>1.8593174999987201</v>
      </c>
      <c r="H490">
        <v>2.1160556769991601</v>
      </c>
      <c r="I490">
        <v>2.6918336449998601</v>
      </c>
      <c r="J490">
        <v>2.9578048949988398</v>
      </c>
      <c r="K490">
        <v>3.1993206239985699</v>
      </c>
      <c r="L490">
        <v>3.85454239499995</v>
      </c>
      <c r="M490">
        <v>4.1390918739998597</v>
      </c>
      <c r="N490">
        <f t="shared" si="290"/>
        <v>3.4785339050013135</v>
      </c>
      <c r="O490">
        <f t="shared" si="291"/>
        <v>0</v>
      </c>
      <c r="P490">
        <f t="shared" si="292"/>
        <v>6.3966843238303289E-2</v>
      </c>
      <c r="Q490">
        <f t="shared" si="293"/>
        <v>0.14557023241084746</v>
      </c>
      <c r="R490">
        <f t="shared" si="294"/>
        <v>0.34461631357872918</v>
      </c>
      <c r="S490">
        <f t="shared" si="295"/>
        <v>0.41842274583207328</v>
      </c>
      <c r="T490">
        <f t="shared" si="296"/>
        <v>0.58394591844593413</v>
      </c>
      <c r="U490">
        <f t="shared" si="297"/>
        <v>0.66040665082993522</v>
      </c>
      <c r="V490">
        <f t="shared" si="298"/>
        <v>0.72983697279761461</v>
      </c>
      <c r="W490">
        <f t="shared" si="299"/>
        <v>0.91819844602037815</v>
      </c>
      <c r="X490">
        <f t="shared" si="300"/>
        <v>1</v>
      </c>
      <c r="Y490" t="s">
        <v>184</v>
      </c>
      <c r="Z490" t="s">
        <v>184</v>
      </c>
      <c r="AA490" t="s">
        <v>184</v>
      </c>
      <c r="AB490" t="s">
        <v>184</v>
      </c>
      <c r="AC490" t="s">
        <v>184</v>
      </c>
      <c r="AD490" t="s">
        <v>184</v>
      </c>
    </row>
    <row r="491" spans="1:30" x14ac:dyDescent="0.25">
      <c r="A491" s="8" t="s">
        <v>48</v>
      </c>
      <c r="B491">
        <v>10</v>
      </c>
      <c r="C491">
        <v>145</v>
      </c>
      <c r="D491">
        <v>0.71187604199985799</v>
      </c>
      <c r="E491">
        <v>0.94233729200095695</v>
      </c>
      <c r="F491">
        <v>1.2379316670012399</v>
      </c>
      <c r="G491">
        <v>1.9295476040006101</v>
      </c>
      <c r="H491">
        <v>2.2253116660012799</v>
      </c>
      <c r="I491">
        <v>2.7591525509997101</v>
      </c>
      <c r="J491">
        <v>2.9826827600008898</v>
      </c>
      <c r="K491">
        <v>3.30549947800136</v>
      </c>
      <c r="L491">
        <v>3.92142192600113</v>
      </c>
      <c r="M491">
        <v>4.2108849470005199</v>
      </c>
      <c r="N491">
        <f t="shared" si="290"/>
        <v>3.4990089050006619</v>
      </c>
      <c r="O491">
        <f t="shared" si="291"/>
        <v>0</v>
      </c>
      <c r="P491">
        <f t="shared" si="292"/>
        <v>6.5864722342298634E-2</v>
      </c>
      <c r="Q491">
        <f t="shared" si="293"/>
        <v>0.1503441801047038</v>
      </c>
      <c r="R491">
        <f t="shared" si="294"/>
        <v>0.34800470506391062</v>
      </c>
      <c r="S491">
        <f t="shared" si="295"/>
        <v>0.43253265855896289</v>
      </c>
      <c r="T491">
        <f t="shared" si="296"/>
        <v>0.58510182871325522</v>
      </c>
      <c r="U491">
        <f t="shared" si="297"/>
        <v>0.64898569270734741</v>
      </c>
      <c r="V491">
        <f t="shared" si="298"/>
        <v>0.74124516582246636</v>
      </c>
      <c r="W491">
        <f t="shared" si="299"/>
        <v>0.91727285386850566</v>
      </c>
      <c r="X491">
        <f t="shared" si="300"/>
        <v>1</v>
      </c>
      <c r="Y491" t="s">
        <v>184</v>
      </c>
      <c r="Z491" t="s">
        <v>184</v>
      </c>
      <c r="AA491" t="s">
        <v>184</v>
      </c>
      <c r="AB491" t="s">
        <v>184</v>
      </c>
      <c r="AC491" t="s">
        <v>184</v>
      </c>
      <c r="AD491" t="s">
        <v>184</v>
      </c>
    </row>
    <row r="492" spans="1:30" x14ac:dyDescent="0.25">
      <c r="A492" s="8" t="s">
        <v>48</v>
      </c>
      <c r="B492">
        <v>10</v>
      </c>
      <c r="C492">
        <v>146</v>
      </c>
      <c r="D492">
        <v>0.71463926999967897</v>
      </c>
      <c r="E492">
        <v>0.94835770799909302</v>
      </c>
      <c r="F492">
        <v>1.2423419259994199</v>
      </c>
      <c r="G492">
        <v>1.89894609299881</v>
      </c>
      <c r="H492">
        <v>2.2214538529988199</v>
      </c>
      <c r="I492">
        <v>2.8113863010003102</v>
      </c>
      <c r="J492">
        <v>3.0761410919985699</v>
      </c>
      <c r="K492">
        <v>3.35700900899973</v>
      </c>
      <c r="L492">
        <v>4.0269308829992898</v>
      </c>
      <c r="M492">
        <v>4.2926457789999404</v>
      </c>
      <c r="N492">
        <f t="shared" si="290"/>
        <v>3.5780065090002613</v>
      </c>
      <c r="O492">
        <f t="shared" si="291"/>
        <v>0</v>
      </c>
      <c r="P492">
        <f t="shared" si="292"/>
        <v>6.532085322134247E-2</v>
      </c>
      <c r="Q492">
        <f t="shared" si="293"/>
        <v>0.14748510229714132</v>
      </c>
      <c r="R492">
        <f t="shared" si="294"/>
        <v>0.33099627404815446</v>
      </c>
      <c r="S492">
        <f t="shared" si="295"/>
        <v>0.4211324320424904</v>
      </c>
      <c r="T492">
        <f t="shared" si="296"/>
        <v>0.58600984255517408</v>
      </c>
      <c r="U492">
        <f t="shared" si="297"/>
        <v>0.66000489827468856</v>
      </c>
      <c r="V492">
        <f t="shared" si="298"/>
        <v>0.73850333484674435</v>
      </c>
      <c r="W492">
        <f t="shared" si="299"/>
        <v>0.9257366091055842</v>
      </c>
      <c r="X492">
        <f t="shared" si="300"/>
        <v>1</v>
      </c>
      <c r="Y492" t="s">
        <v>184</v>
      </c>
      <c r="Z492" t="s">
        <v>184</v>
      </c>
      <c r="AA492" t="s">
        <v>184</v>
      </c>
      <c r="AB492" t="s">
        <v>184</v>
      </c>
      <c r="AC492" t="s">
        <v>184</v>
      </c>
      <c r="AD492" t="s">
        <v>184</v>
      </c>
    </row>
    <row r="493" spans="1:30" x14ac:dyDescent="0.25">
      <c r="A493" s="8" t="s">
        <v>48</v>
      </c>
      <c r="B493">
        <v>10</v>
      </c>
      <c r="C493">
        <v>147</v>
      </c>
      <c r="D493">
        <v>0.77255317699928105</v>
      </c>
      <c r="E493">
        <v>1.0143000000007301</v>
      </c>
      <c r="F493">
        <v>1.2878023960001801</v>
      </c>
      <c r="G493">
        <v>1.9402258329991999</v>
      </c>
      <c r="H493">
        <v>2.2548302600007402</v>
      </c>
      <c r="I493">
        <v>2.85857791600028</v>
      </c>
      <c r="J493">
        <v>3.1250767700002999</v>
      </c>
      <c r="K493">
        <v>3.4399594259994002</v>
      </c>
      <c r="L493">
        <v>4.1131533320003602</v>
      </c>
      <c r="M493">
        <v>4.39837973800058</v>
      </c>
      <c r="N493">
        <f t="shared" si="290"/>
        <v>3.6258265610012987</v>
      </c>
      <c r="O493">
        <f t="shared" si="291"/>
        <v>0</v>
      </c>
      <c r="P493">
        <f t="shared" si="292"/>
        <v>6.6673576061699116E-2</v>
      </c>
      <c r="Q493">
        <f t="shared" si="293"/>
        <v>0.1421053131837087</v>
      </c>
      <c r="R493">
        <f t="shared" si="294"/>
        <v>0.32204316349799628</v>
      </c>
      <c r="S493">
        <f t="shared" si="295"/>
        <v>0.40881080715347767</v>
      </c>
      <c r="T493">
        <f t="shared" si="296"/>
        <v>0.57532391687950124</v>
      </c>
      <c r="U493">
        <f t="shared" si="297"/>
        <v>0.64882408284618887</v>
      </c>
      <c r="V493">
        <f t="shared" si="298"/>
        <v>0.73566846183163681</v>
      </c>
      <c r="W493">
        <f t="shared" si="299"/>
        <v>0.92133479050871847</v>
      </c>
      <c r="X493">
        <f t="shared" si="300"/>
        <v>1</v>
      </c>
      <c r="Y493" t="s">
        <v>184</v>
      </c>
      <c r="Z493" t="s">
        <v>184</v>
      </c>
      <c r="AA493" t="s">
        <v>184</v>
      </c>
      <c r="AB493" t="s">
        <v>184</v>
      </c>
      <c r="AC493" t="s">
        <v>184</v>
      </c>
      <c r="AD493" t="s">
        <v>184</v>
      </c>
    </row>
    <row r="494" spans="1:30" x14ac:dyDescent="0.25">
      <c r="A494" s="8" t="s">
        <v>48</v>
      </c>
      <c r="B494">
        <v>10</v>
      </c>
      <c r="C494">
        <v>148</v>
      </c>
      <c r="D494">
        <v>0.56875328199930597</v>
      </c>
      <c r="E494">
        <v>0.80844833400078597</v>
      </c>
      <c r="F494">
        <v>1.09420432300066</v>
      </c>
      <c r="G494">
        <v>1.77123703100005</v>
      </c>
      <c r="H494">
        <v>2.0388121870000702</v>
      </c>
      <c r="I494">
        <v>2.6323702080007898</v>
      </c>
      <c r="J494">
        <v>2.90839687399966</v>
      </c>
      <c r="K494">
        <v>3.2257777600007098</v>
      </c>
      <c r="L494">
        <v>3.8520959890011</v>
      </c>
      <c r="M494">
        <v>4.1490201550004704</v>
      </c>
      <c r="N494">
        <f t="shared" si="290"/>
        <v>3.5802668730011646</v>
      </c>
      <c r="O494">
        <f t="shared" si="291"/>
        <v>0</v>
      </c>
      <c r="P494">
        <f t="shared" si="292"/>
        <v>6.6948934396210316E-2</v>
      </c>
      <c r="Q494">
        <f t="shared" si="293"/>
        <v>0.14676309326653456</v>
      </c>
      <c r="R494">
        <f t="shared" si="294"/>
        <v>0.33586427818235798</v>
      </c>
      <c r="S494">
        <f t="shared" si="295"/>
        <v>0.41060037062781435</v>
      </c>
      <c r="T494">
        <f t="shared" si="296"/>
        <v>0.5763863419130133</v>
      </c>
      <c r="U494">
        <f t="shared" si="297"/>
        <v>0.65348301537062348</v>
      </c>
      <c r="V494">
        <f t="shared" si="298"/>
        <v>0.74213028588400964</v>
      </c>
      <c r="W494">
        <f t="shared" si="299"/>
        <v>0.91706647115094153</v>
      </c>
      <c r="X494">
        <f t="shared" si="300"/>
        <v>1</v>
      </c>
      <c r="Y494" t="s">
        <v>184</v>
      </c>
      <c r="Z494" t="s">
        <v>184</v>
      </c>
      <c r="AA494" t="s">
        <v>184</v>
      </c>
      <c r="AB494" t="s">
        <v>184</v>
      </c>
      <c r="AC494" t="s">
        <v>184</v>
      </c>
      <c r="AD494" t="s">
        <v>184</v>
      </c>
    </row>
    <row r="495" spans="1:30" x14ac:dyDescent="0.25">
      <c r="A495" s="8" t="s">
        <v>48</v>
      </c>
      <c r="B495">
        <v>10</v>
      </c>
      <c r="C495">
        <v>149</v>
      </c>
      <c r="D495">
        <v>0.71851062499990803</v>
      </c>
      <c r="E495">
        <v>0.963295207999181</v>
      </c>
      <c r="F495">
        <v>1.1951520830007201</v>
      </c>
      <c r="G495">
        <v>1.86766484299914</v>
      </c>
      <c r="H495">
        <v>2.1308886450005899</v>
      </c>
      <c r="I495">
        <v>2.7561085409997701</v>
      </c>
      <c r="J495">
        <v>2.9962167180001398</v>
      </c>
      <c r="K495">
        <v>3.2871128120004798</v>
      </c>
      <c r="L495">
        <v>4.0118794259997204</v>
      </c>
      <c r="M495">
        <v>4.2860494260003099</v>
      </c>
      <c r="N495">
        <f t="shared" si="290"/>
        <v>3.5675388010004019</v>
      </c>
      <c r="O495">
        <f t="shared" si="291"/>
        <v>0</v>
      </c>
      <c r="P495">
        <f t="shared" si="292"/>
        <v>6.8614413648600256E-2</v>
      </c>
      <c r="Q495">
        <f t="shared" si="293"/>
        <v>0.13360512235134014</v>
      </c>
      <c r="R495">
        <f t="shared" si="294"/>
        <v>0.32211400691058734</v>
      </c>
      <c r="S495">
        <f t="shared" si="295"/>
        <v>0.39589703119826636</v>
      </c>
      <c r="T495">
        <f t="shared" si="296"/>
        <v>0.57114947577542341</v>
      </c>
      <c r="U495">
        <f t="shared" si="297"/>
        <v>0.63845306808198476</v>
      </c>
      <c r="V495">
        <f t="shared" si="298"/>
        <v>0.7199927822173342</v>
      </c>
      <c r="W495">
        <f t="shared" si="299"/>
        <v>0.92314869850225389</v>
      </c>
      <c r="X495">
        <f t="shared" si="300"/>
        <v>1</v>
      </c>
      <c r="Y495" t="s">
        <v>184</v>
      </c>
      <c r="Z495" t="s">
        <v>184</v>
      </c>
      <c r="AA495" t="s">
        <v>184</v>
      </c>
      <c r="AB495" t="s">
        <v>184</v>
      </c>
      <c r="AC495" t="s">
        <v>184</v>
      </c>
      <c r="AD495" t="s">
        <v>184</v>
      </c>
    </row>
    <row r="496" spans="1:30" x14ac:dyDescent="0.25">
      <c r="A496" s="8" t="s">
        <v>48</v>
      </c>
      <c r="B496">
        <v>10</v>
      </c>
      <c r="C496">
        <v>150</v>
      </c>
      <c r="D496">
        <v>0.63281276000088804</v>
      </c>
      <c r="E496">
        <v>0.85343947900037098</v>
      </c>
      <c r="F496">
        <v>1.1772161970002299</v>
      </c>
      <c r="G496">
        <v>1.88441145700016</v>
      </c>
      <c r="H496">
        <v>2.1485209359998398</v>
      </c>
      <c r="I496">
        <v>2.7358847380000899</v>
      </c>
      <c r="J496">
        <v>2.9469921340005301</v>
      </c>
      <c r="K496">
        <v>3.2447672899997899</v>
      </c>
      <c r="L496">
        <v>3.9161006230006001</v>
      </c>
      <c r="M496">
        <v>4.1910035920009197</v>
      </c>
      <c r="N496">
        <f t="shared" si="290"/>
        <v>3.5581908320000317</v>
      </c>
      <c r="O496">
        <f t="shared" si="291"/>
        <v>0</v>
      </c>
      <c r="P496">
        <f t="shared" si="292"/>
        <v>6.2005308151353522E-2</v>
      </c>
      <c r="Q496">
        <f t="shared" si="293"/>
        <v>0.15300006736663332</v>
      </c>
      <c r="R496">
        <f t="shared" si="294"/>
        <v>0.3517514253994517</v>
      </c>
      <c r="S496">
        <f t="shared" si="295"/>
        <v>0.425977202337679</v>
      </c>
      <c r="T496">
        <f t="shared" si="296"/>
        <v>0.59105092371256585</v>
      </c>
      <c r="U496">
        <f t="shared" si="297"/>
        <v>0.65038090514635483</v>
      </c>
      <c r="V496">
        <f t="shared" si="298"/>
        <v>0.73406814117688635</v>
      </c>
      <c r="W496">
        <f t="shared" si="299"/>
        <v>0.9227408022841207</v>
      </c>
      <c r="X496">
        <f t="shared" si="300"/>
        <v>1</v>
      </c>
      <c r="Y496" t="s">
        <v>184</v>
      </c>
      <c r="Z496" t="s">
        <v>184</v>
      </c>
      <c r="AA496" t="s">
        <v>184</v>
      </c>
      <c r="AB496" t="s">
        <v>184</v>
      </c>
      <c r="AC496" t="s">
        <v>184</v>
      </c>
      <c r="AD496" t="s">
        <v>184</v>
      </c>
    </row>
    <row r="497" spans="1:30" s="17" customFormat="1" x14ac:dyDescent="0.25">
      <c r="A497" s="16">
        <v>29</v>
      </c>
      <c r="D497" s="17">
        <f>AVERAGE(D482:D496)</f>
        <v>2.6600580165331209</v>
      </c>
      <c r="E497" s="17">
        <f t="shared" ref="E497:R497" si="301">AVERAGE(E482:E496)</f>
        <v>2.888182603333548</v>
      </c>
      <c r="F497" s="17">
        <f t="shared" si="301"/>
        <v>3.1677310684000868</v>
      </c>
      <c r="G497" s="17">
        <f t="shared" si="301"/>
        <v>3.8916180715996762</v>
      </c>
      <c r="H497" s="17">
        <f t="shared" si="301"/>
        <v>4.1653043353335848</v>
      </c>
      <c r="I497" s="17">
        <f t="shared" si="301"/>
        <v>4.7695721754668376</v>
      </c>
      <c r="J497" s="17">
        <f t="shared" si="301"/>
        <v>5.0023398245998774</v>
      </c>
      <c r="K497" s="17">
        <f t="shared" si="301"/>
        <v>5.2929255468001948</v>
      </c>
      <c r="L497" s="17">
        <f t="shared" si="301"/>
        <v>5.98994915753355</v>
      </c>
      <c r="M497" s="17">
        <f t="shared" si="301"/>
        <v>6.2624851054670749</v>
      </c>
      <c r="N497" s="25">
        <f>AVERAGE(N482:N496)</f>
        <v>3.6024270889339527</v>
      </c>
      <c r="O497" s="17">
        <f t="shared" si="301"/>
        <v>0</v>
      </c>
      <c r="P497" s="17">
        <f t="shared" si="301"/>
        <v>6.3375879200113991E-2</v>
      </c>
      <c r="Q497" s="17">
        <f t="shared" si="301"/>
        <v>0.14104782457752865</v>
      </c>
      <c r="R497" s="17">
        <f t="shared" si="301"/>
        <v>0.34183999040257618</v>
      </c>
      <c r="S497" s="17">
        <f t="shared" ref="S497" si="302">AVERAGE(S482:S496)</f>
        <v>0.41776504535843983</v>
      </c>
      <c r="T497" s="17">
        <f t="shared" ref="T497" si="303">AVERAGE(T482:T496)</f>
        <v>0.58557298199202856</v>
      </c>
      <c r="U497" s="17">
        <f t="shared" ref="U497" si="304">AVERAGE(U482:U496)</f>
        <v>0.65025927424597518</v>
      </c>
      <c r="V497" s="17">
        <f t="shared" ref="V497" si="305">AVERAGE(V482:V496)</f>
        <v>0.73098978040713891</v>
      </c>
      <c r="W497" s="17">
        <f t="shared" ref="W497:X497" si="306">AVERAGE(W482:W496)</f>
        <v>0.92431181592093603</v>
      </c>
      <c r="X497" s="17">
        <f t="shared" si="306"/>
        <v>1</v>
      </c>
    </row>
    <row r="498" spans="1:30" x14ac:dyDescent="0.25">
      <c r="A498" s="8" t="s">
        <v>49</v>
      </c>
      <c r="B498">
        <v>6</v>
      </c>
      <c r="C498">
        <v>166</v>
      </c>
      <c r="D498">
        <v>1.61478885399992</v>
      </c>
      <c r="E498">
        <v>2.2992908329997501</v>
      </c>
      <c r="F498">
        <v>2.53797864499938</v>
      </c>
      <c r="G498">
        <v>3.23266770699956</v>
      </c>
      <c r="H498">
        <v>3.48378583199883</v>
      </c>
      <c r="I498">
        <v>3.7365575509993501</v>
      </c>
      <c r="J498">
        <f>I498-D498</f>
        <v>2.12176869699943</v>
      </c>
      <c r="K498">
        <f>(D498-D498)/(I498-D498)</f>
        <v>0</v>
      </c>
      <c r="L498">
        <f>(E498-D498)/(I498-D498)</f>
        <v>0.32260914206522201</v>
      </c>
      <c r="M498">
        <f>(F498-D498)/(I498-D498)</f>
        <v>0.43510387928006461</v>
      </c>
      <c r="N498">
        <f>(G498-D498)/(I498-D498)</f>
        <v>0.76251424355897857</v>
      </c>
      <c r="O498">
        <f>(H498-D498)/(I498-D498)</f>
        <v>0.8808674482953841</v>
      </c>
      <c r="P498">
        <f>(I498-D498)/(I498-D498)</f>
        <v>1</v>
      </c>
      <c r="Q498" t="s">
        <v>184</v>
      </c>
      <c r="R498" t="s">
        <v>184</v>
      </c>
      <c r="S498" t="s">
        <v>184</v>
      </c>
      <c r="T498" t="s">
        <v>184</v>
      </c>
      <c r="U498" t="s">
        <v>184</v>
      </c>
      <c r="V498" t="s">
        <v>184</v>
      </c>
      <c r="W498" t="s">
        <v>184</v>
      </c>
      <c r="X498" t="s">
        <v>184</v>
      </c>
      <c r="Y498" t="s">
        <v>184</v>
      </c>
      <c r="Z498" t="s">
        <v>184</v>
      </c>
      <c r="AA498" t="s">
        <v>184</v>
      </c>
      <c r="AB498" t="s">
        <v>184</v>
      </c>
      <c r="AC498" t="s">
        <v>184</v>
      </c>
      <c r="AD498" t="s">
        <v>184</v>
      </c>
    </row>
    <row r="499" spans="1:30" x14ac:dyDescent="0.25">
      <c r="A499" s="8" t="s">
        <v>49</v>
      </c>
      <c r="B499">
        <v>6</v>
      </c>
      <c r="C499">
        <v>167</v>
      </c>
      <c r="D499">
        <v>0.61407057299947998</v>
      </c>
      <c r="E499">
        <v>1.36087374999988</v>
      </c>
      <c r="F499">
        <v>1.60762651000004</v>
      </c>
      <c r="G499">
        <v>2.32503572799942</v>
      </c>
      <c r="H499">
        <v>2.55485307199887</v>
      </c>
      <c r="I499">
        <v>2.7964698429986998</v>
      </c>
      <c r="J499">
        <f t="shared" ref="J499:J512" si="307">I499-D499</f>
        <v>2.1823992699992196</v>
      </c>
      <c r="K499">
        <f t="shared" ref="K499:K544" si="308">(D499-D499)/(I499-D499)</f>
        <v>0</v>
      </c>
      <c r="L499">
        <f t="shared" ref="L499:L544" si="309">(E499-D499)/(I499-D499)</f>
        <v>0.34219365231031579</v>
      </c>
      <c r="M499">
        <f t="shared" ref="M499:M544" si="310">(F499-D499)/(I499-D499)</f>
        <v>0.45525855449947766</v>
      </c>
      <c r="N499">
        <f t="shared" ref="N499:N544" si="311">(G499-D499)/(I499-D499)</f>
        <v>0.7839835627330245</v>
      </c>
      <c r="O499">
        <f t="shared" ref="O499:O544" si="312">(H499-D499)/(I499-D499)</f>
        <v>0.88928846599187328</v>
      </c>
      <c r="P499">
        <f t="shared" ref="P499:P544" si="313">(I499-D499)/(I499-D499)</f>
        <v>1</v>
      </c>
      <c r="Q499" t="s">
        <v>184</v>
      </c>
      <c r="R499" t="s">
        <v>184</v>
      </c>
      <c r="S499" t="s">
        <v>184</v>
      </c>
      <c r="T499" t="s">
        <v>184</v>
      </c>
      <c r="U499" t="s">
        <v>184</v>
      </c>
      <c r="V499" t="s">
        <v>184</v>
      </c>
      <c r="W499" t="s">
        <v>184</v>
      </c>
      <c r="X499" t="s">
        <v>184</v>
      </c>
      <c r="Y499" t="s">
        <v>184</v>
      </c>
      <c r="Z499" t="s">
        <v>184</v>
      </c>
      <c r="AA499" t="s">
        <v>184</v>
      </c>
      <c r="AB499" t="s">
        <v>184</v>
      </c>
      <c r="AC499" t="s">
        <v>184</v>
      </c>
      <c r="AD499" t="s">
        <v>184</v>
      </c>
    </row>
    <row r="500" spans="1:30" x14ac:dyDescent="0.25">
      <c r="A500" s="8" t="s">
        <v>49</v>
      </c>
      <c r="B500">
        <v>6</v>
      </c>
      <c r="C500">
        <v>168</v>
      </c>
      <c r="D500">
        <v>1.06898578100117</v>
      </c>
      <c r="E500">
        <v>1.81620421800107</v>
      </c>
      <c r="F500">
        <v>2.0639656760013101</v>
      </c>
      <c r="G500">
        <v>2.7876697910014601</v>
      </c>
      <c r="H500">
        <v>3.0509393219999699</v>
      </c>
      <c r="I500">
        <v>3.3137853630014402</v>
      </c>
      <c r="J500">
        <f t="shared" si="307"/>
        <v>2.2447995820002702</v>
      </c>
      <c r="K500">
        <f t="shared" si="308"/>
        <v>0</v>
      </c>
      <c r="L500">
        <f t="shared" si="309"/>
        <v>0.33286643626959211</v>
      </c>
      <c r="M500">
        <f t="shared" si="310"/>
        <v>0.4432377406777423</v>
      </c>
      <c r="N500">
        <f t="shared" si="311"/>
        <v>0.76562915628700579</v>
      </c>
      <c r="O500">
        <f t="shared" si="312"/>
        <v>0.8829089050492176</v>
      </c>
      <c r="P500">
        <f t="shared" si="313"/>
        <v>1</v>
      </c>
      <c r="Q500" t="s">
        <v>184</v>
      </c>
      <c r="R500" t="s">
        <v>184</v>
      </c>
      <c r="S500" t="s">
        <v>184</v>
      </c>
      <c r="T500" t="s">
        <v>184</v>
      </c>
      <c r="U500" t="s">
        <v>184</v>
      </c>
      <c r="V500" t="s">
        <v>184</v>
      </c>
      <c r="W500" t="s">
        <v>184</v>
      </c>
      <c r="X500" t="s">
        <v>184</v>
      </c>
      <c r="Y500" t="s">
        <v>184</v>
      </c>
      <c r="Z500" t="s">
        <v>184</v>
      </c>
      <c r="AA500" t="s">
        <v>184</v>
      </c>
      <c r="AB500" t="s">
        <v>184</v>
      </c>
      <c r="AC500" t="s">
        <v>184</v>
      </c>
      <c r="AD500" t="s">
        <v>184</v>
      </c>
    </row>
    <row r="501" spans="1:30" x14ac:dyDescent="0.25">
      <c r="A501" s="8" t="s">
        <v>49</v>
      </c>
      <c r="B501">
        <v>6</v>
      </c>
      <c r="C501">
        <v>169</v>
      </c>
      <c r="D501">
        <v>0.72981224000068301</v>
      </c>
      <c r="E501">
        <v>1.54511859400008</v>
      </c>
      <c r="F501">
        <v>1.78935260400066</v>
      </c>
      <c r="G501">
        <v>2.5508272389997702</v>
      </c>
      <c r="H501">
        <v>2.79803473900028</v>
      </c>
      <c r="I501">
        <v>3.0612364059998001</v>
      </c>
      <c r="J501">
        <f t="shared" si="307"/>
        <v>2.3314241659991168</v>
      </c>
      <c r="K501">
        <f t="shared" si="308"/>
        <v>0</v>
      </c>
      <c r="L501">
        <f t="shared" si="309"/>
        <v>0.34970314106270861</v>
      </c>
      <c r="M501">
        <f t="shared" si="310"/>
        <v>0.45446057369226839</v>
      </c>
      <c r="N501">
        <f t="shared" si="311"/>
        <v>0.78107408576967496</v>
      </c>
      <c r="O501">
        <f t="shared" si="312"/>
        <v>0.88710691480427084</v>
      </c>
      <c r="P501">
        <f t="shared" si="313"/>
        <v>1</v>
      </c>
      <c r="Q501" t="s">
        <v>184</v>
      </c>
      <c r="R501" t="s">
        <v>184</v>
      </c>
      <c r="S501" t="s">
        <v>184</v>
      </c>
      <c r="T501" t="s">
        <v>184</v>
      </c>
      <c r="U501" t="s">
        <v>184</v>
      </c>
      <c r="V501" t="s">
        <v>184</v>
      </c>
      <c r="W501" t="s">
        <v>184</v>
      </c>
      <c r="X501" t="s">
        <v>184</v>
      </c>
      <c r="Y501" t="s">
        <v>184</v>
      </c>
      <c r="Z501" t="s">
        <v>184</v>
      </c>
      <c r="AA501" t="s">
        <v>184</v>
      </c>
      <c r="AB501" t="s">
        <v>184</v>
      </c>
      <c r="AC501" t="s">
        <v>184</v>
      </c>
      <c r="AD501" t="s">
        <v>184</v>
      </c>
    </row>
    <row r="502" spans="1:30" x14ac:dyDescent="0.25">
      <c r="A502" s="8" t="s">
        <v>49</v>
      </c>
      <c r="B502">
        <v>6</v>
      </c>
      <c r="C502">
        <v>170</v>
      </c>
      <c r="D502">
        <v>0.51059817699933696</v>
      </c>
      <c r="E502">
        <v>1.31518005199905</v>
      </c>
      <c r="F502">
        <v>1.5724343229994699</v>
      </c>
      <c r="G502">
        <v>2.3095220310005899</v>
      </c>
      <c r="H502">
        <v>2.5715396350005899</v>
      </c>
      <c r="I502">
        <v>2.8292882799996701</v>
      </c>
      <c r="J502">
        <f t="shared" si="307"/>
        <v>2.3186901030003333</v>
      </c>
      <c r="K502">
        <f t="shared" si="308"/>
        <v>0</v>
      </c>
      <c r="L502">
        <f t="shared" si="309"/>
        <v>0.3469984513922762</v>
      </c>
      <c r="M502">
        <f t="shared" si="310"/>
        <v>0.45794655552552738</v>
      </c>
      <c r="N502">
        <f t="shared" si="311"/>
        <v>0.77583625844328474</v>
      </c>
      <c r="O502">
        <f t="shared" si="312"/>
        <v>0.88883868324380255</v>
      </c>
      <c r="P502">
        <f t="shared" si="313"/>
        <v>1</v>
      </c>
      <c r="Q502" t="s">
        <v>184</v>
      </c>
      <c r="R502" t="s">
        <v>184</v>
      </c>
      <c r="S502" t="s">
        <v>184</v>
      </c>
      <c r="T502" t="s">
        <v>184</v>
      </c>
      <c r="U502" t="s">
        <v>184</v>
      </c>
      <c r="V502" t="s">
        <v>184</v>
      </c>
      <c r="W502" t="s">
        <v>184</v>
      </c>
      <c r="X502" t="s">
        <v>184</v>
      </c>
      <c r="Y502" t="s">
        <v>184</v>
      </c>
      <c r="Z502" t="s">
        <v>184</v>
      </c>
      <c r="AA502" t="s">
        <v>184</v>
      </c>
      <c r="AB502" t="s">
        <v>184</v>
      </c>
      <c r="AC502" t="s">
        <v>184</v>
      </c>
      <c r="AD502" t="s">
        <v>184</v>
      </c>
    </row>
    <row r="503" spans="1:30" x14ac:dyDescent="0.25">
      <c r="A503" s="8" t="s">
        <v>49</v>
      </c>
      <c r="B503">
        <v>6</v>
      </c>
      <c r="C503">
        <v>171</v>
      </c>
      <c r="D503">
        <v>0.53785916600099803</v>
      </c>
      <c r="E503">
        <v>1.3772148429998099</v>
      </c>
      <c r="F503">
        <v>1.6393838010007999</v>
      </c>
      <c r="G503">
        <v>2.4240334879996199</v>
      </c>
      <c r="H503">
        <v>2.7198919780002999</v>
      </c>
      <c r="I503">
        <v>2.9840335919998302</v>
      </c>
      <c r="J503">
        <f t="shared" si="307"/>
        <v>2.4461744259988323</v>
      </c>
      <c r="K503">
        <f t="shared" si="308"/>
        <v>0</v>
      </c>
      <c r="L503">
        <f t="shared" si="309"/>
        <v>0.34312993712869949</v>
      </c>
      <c r="M503">
        <f t="shared" si="310"/>
        <v>0.45030502456913835</v>
      </c>
      <c r="N503">
        <f t="shared" si="311"/>
        <v>0.77107106588625685</v>
      </c>
      <c r="O503">
        <f t="shared" si="312"/>
        <v>0.89201848764661384</v>
      </c>
      <c r="P503">
        <f t="shared" si="313"/>
        <v>1</v>
      </c>
      <c r="Q503" t="s">
        <v>184</v>
      </c>
      <c r="R503" t="s">
        <v>184</v>
      </c>
      <c r="S503" t="s">
        <v>184</v>
      </c>
      <c r="T503" t="s">
        <v>184</v>
      </c>
      <c r="U503" t="s">
        <v>184</v>
      </c>
      <c r="V503" t="s">
        <v>184</v>
      </c>
      <c r="W503" t="s">
        <v>184</v>
      </c>
      <c r="X503" t="s">
        <v>184</v>
      </c>
      <c r="Y503" t="s">
        <v>184</v>
      </c>
      <c r="Z503" t="s">
        <v>184</v>
      </c>
      <c r="AA503" t="s">
        <v>184</v>
      </c>
      <c r="AB503" t="s">
        <v>184</v>
      </c>
      <c r="AC503" t="s">
        <v>184</v>
      </c>
      <c r="AD503" t="s">
        <v>184</v>
      </c>
    </row>
    <row r="504" spans="1:30" x14ac:dyDescent="0.25">
      <c r="A504" s="8" t="s">
        <v>49</v>
      </c>
      <c r="B504">
        <v>6</v>
      </c>
      <c r="C504">
        <v>172</v>
      </c>
      <c r="D504">
        <v>0.50137713499862002</v>
      </c>
      <c r="E504">
        <v>1.3471245299988299</v>
      </c>
      <c r="F504">
        <v>1.5927527589992601</v>
      </c>
      <c r="G504">
        <v>2.37155166499906</v>
      </c>
      <c r="H504">
        <v>2.6155493739988702</v>
      </c>
      <c r="I504">
        <v>2.8557042169995799</v>
      </c>
      <c r="J504">
        <f t="shared" si="307"/>
        <v>2.3543270820009599</v>
      </c>
      <c r="K504">
        <f t="shared" si="308"/>
        <v>0</v>
      </c>
      <c r="L504">
        <f t="shared" si="309"/>
        <v>0.35923105224674345</v>
      </c>
      <c r="M504">
        <f t="shared" si="310"/>
        <v>0.46356159785286583</v>
      </c>
      <c r="N504">
        <f t="shared" si="311"/>
        <v>0.79435629156971888</v>
      </c>
      <c r="O504">
        <f t="shared" si="312"/>
        <v>0.89799427410205035</v>
      </c>
      <c r="P504">
        <f t="shared" si="313"/>
        <v>1</v>
      </c>
      <c r="Q504" t="s">
        <v>184</v>
      </c>
      <c r="R504" t="s">
        <v>184</v>
      </c>
      <c r="S504" t="s">
        <v>184</v>
      </c>
      <c r="T504" t="s">
        <v>184</v>
      </c>
      <c r="U504" t="s">
        <v>184</v>
      </c>
      <c r="V504" t="s">
        <v>184</v>
      </c>
      <c r="W504" t="s">
        <v>184</v>
      </c>
      <c r="X504" t="s">
        <v>184</v>
      </c>
      <c r="Y504" t="s">
        <v>184</v>
      </c>
      <c r="Z504" t="s">
        <v>184</v>
      </c>
      <c r="AA504" t="s">
        <v>184</v>
      </c>
      <c r="AB504" t="s">
        <v>184</v>
      </c>
      <c r="AC504" t="s">
        <v>184</v>
      </c>
      <c r="AD504" t="s">
        <v>184</v>
      </c>
    </row>
    <row r="505" spans="1:30" x14ac:dyDescent="0.25">
      <c r="A505" s="8" t="s">
        <v>49</v>
      </c>
      <c r="B505">
        <v>6</v>
      </c>
      <c r="C505">
        <v>173</v>
      </c>
      <c r="D505">
        <v>0.53086942700065198</v>
      </c>
      <c r="E505">
        <v>1.34522296800059</v>
      </c>
      <c r="F505">
        <v>1.58675781199963</v>
      </c>
      <c r="G505">
        <v>2.3272011970002402</v>
      </c>
      <c r="H505">
        <v>2.6012978119997499</v>
      </c>
      <c r="I505">
        <v>2.85556260299927</v>
      </c>
      <c r="J505">
        <f t="shared" si="307"/>
        <v>2.3246931759986182</v>
      </c>
      <c r="K505">
        <f t="shared" si="308"/>
        <v>0</v>
      </c>
      <c r="L505">
        <f t="shared" si="309"/>
        <v>0.35030581644397707</v>
      </c>
      <c r="M505">
        <f t="shared" si="310"/>
        <v>0.45420548221181922</v>
      </c>
      <c r="N505">
        <f t="shared" si="311"/>
        <v>0.77271778854340123</v>
      </c>
      <c r="O505">
        <f t="shared" si="312"/>
        <v>0.89062436556157754</v>
      </c>
      <c r="P505">
        <f t="shared" si="313"/>
        <v>1</v>
      </c>
      <c r="Q505" t="s">
        <v>184</v>
      </c>
      <c r="R505" t="s">
        <v>184</v>
      </c>
      <c r="S505" t="s">
        <v>184</v>
      </c>
      <c r="T505" t="s">
        <v>184</v>
      </c>
      <c r="U505" t="s">
        <v>184</v>
      </c>
      <c r="V505" t="s">
        <v>184</v>
      </c>
      <c r="W505" t="s">
        <v>184</v>
      </c>
      <c r="X505" t="s">
        <v>184</v>
      </c>
      <c r="Y505" t="s">
        <v>184</v>
      </c>
      <c r="Z505" t="s">
        <v>184</v>
      </c>
      <c r="AA505" t="s">
        <v>184</v>
      </c>
      <c r="AB505" t="s">
        <v>184</v>
      </c>
      <c r="AC505" t="s">
        <v>184</v>
      </c>
      <c r="AD505" t="s">
        <v>184</v>
      </c>
    </row>
    <row r="506" spans="1:30" x14ac:dyDescent="0.25">
      <c r="A506" s="8" t="s">
        <v>49</v>
      </c>
      <c r="B506">
        <v>6</v>
      </c>
      <c r="C506">
        <v>174</v>
      </c>
      <c r="D506">
        <v>0.48508854099963999</v>
      </c>
      <c r="E506">
        <v>1.2351323429993499</v>
      </c>
      <c r="F506">
        <v>1.47610640499988</v>
      </c>
      <c r="G506">
        <v>2.2076318740000702</v>
      </c>
      <c r="H506">
        <v>2.47972796700014</v>
      </c>
      <c r="I506">
        <v>2.7502807799992199</v>
      </c>
      <c r="J506">
        <f t="shared" si="307"/>
        <v>2.26519223899958</v>
      </c>
      <c r="K506">
        <f t="shared" si="308"/>
        <v>0</v>
      </c>
      <c r="L506">
        <f t="shared" si="309"/>
        <v>0.33111706330539353</v>
      </c>
      <c r="M506">
        <f t="shared" si="310"/>
        <v>0.43749834867786858</v>
      </c>
      <c r="N506">
        <f t="shared" si="311"/>
        <v>0.76044024138153943</v>
      </c>
      <c r="O506">
        <f t="shared" si="312"/>
        <v>0.88056077169036684</v>
      </c>
      <c r="P506">
        <f t="shared" si="313"/>
        <v>1</v>
      </c>
      <c r="Q506" t="s">
        <v>184</v>
      </c>
      <c r="R506" t="s">
        <v>184</v>
      </c>
      <c r="S506" t="s">
        <v>184</v>
      </c>
      <c r="T506" t="s">
        <v>184</v>
      </c>
      <c r="U506" t="s">
        <v>184</v>
      </c>
      <c r="V506" t="s">
        <v>184</v>
      </c>
      <c r="W506" t="s">
        <v>184</v>
      </c>
      <c r="X506" t="s">
        <v>184</v>
      </c>
      <c r="Y506" t="s">
        <v>184</v>
      </c>
      <c r="Z506" t="s">
        <v>184</v>
      </c>
      <c r="AA506" t="s">
        <v>184</v>
      </c>
      <c r="AB506" t="s">
        <v>184</v>
      </c>
      <c r="AC506" t="s">
        <v>184</v>
      </c>
      <c r="AD506" t="s">
        <v>184</v>
      </c>
    </row>
    <row r="507" spans="1:30" x14ac:dyDescent="0.25">
      <c r="A507" s="8" t="s">
        <v>49</v>
      </c>
      <c r="B507">
        <v>6</v>
      </c>
      <c r="C507">
        <v>175</v>
      </c>
      <c r="D507">
        <v>0.54605130199888596</v>
      </c>
      <c r="E507">
        <v>1.2654783849993601</v>
      </c>
      <c r="F507">
        <v>1.51192333299877</v>
      </c>
      <c r="G507">
        <v>2.2456079679996002</v>
      </c>
      <c r="H507">
        <v>2.5279396339992601</v>
      </c>
      <c r="I507">
        <v>2.7577809889989999</v>
      </c>
      <c r="J507">
        <f t="shared" si="307"/>
        <v>2.2117296870001137</v>
      </c>
      <c r="K507">
        <f t="shared" si="308"/>
        <v>0</v>
      </c>
      <c r="L507">
        <f t="shared" si="309"/>
        <v>0.32527803340030725</v>
      </c>
      <c r="M507">
        <f t="shared" si="310"/>
        <v>0.4367043751670881</v>
      </c>
      <c r="N507">
        <f t="shared" si="311"/>
        <v>0.76842874424944441</v>
      </c>
      <c r="O507">
        <f t="shared" si="312"/>
        <v>0.89608072073604728</v>
      </c>
      <c r="P507">
        <f t="shared" si="313"/>
        <v>1</v>
      </c>
      <c r="Q507" t="s">
        <v>184</v>
      </c>
      <c r="R507" t="s">
        <v>184</v>
      </c>
      <c r="S507" t="s">
        <v>184</v>
      </c>
      <c r="T507" t="s">
        <v>184</v>
      </c>
      <c r="U507" t="s">
        <v>184</v>
      </c>
      <c r="V507" t="s">
        <v>184</v>
      </c>
      <c r="W507" t="s">
        <v>184</v>
      </c>
      <c r="X507" t="s">
        <v>184</v>
      </c>
      <c r="Y507" t="s">
        <v>184</v>
      </c>
      <c r="Z507" t="s">
        <v>184</v>
      </c>
      <c r="AA507" t="s">
        <v>184</v>
      </c>
      <c r="AB507" t="s">
        <v>184</v>
      </c>
      <c r="AC507" t="s">
        <v>184</v>
      </c>
      <c r="AD507" t="s">
        <v>184</v>
      </c>
    </row>
    <row r="508" spans="1:30" x14ac:dyDescent="0.25">
      <c r="A508" s="8" t="s">
        <v>49</v>
      </c>
      <c r="B508">
        <v>6</v>
      </c>
      <c r="C508">
        <v>176</v>
      </c>
      <c r="D508">
        <v>0.52554234300077896</v>
      </c>
      <c r="E508">
        <v>1.2834381760003399</v>
      </c>
      <c r="F508">
        <v>1.5637410409999499</v>
      </c>
      <c r="G508">
        <v>2.4098442699996601</v>
      </c>
      <c r="H508">
        <v>2.6767273950008499</v>
      </c>
      <c r="I508">
        <v>2.9386806239999701</v>
      </c>
      <c r="J508">
        <f t="shared" si="307"/>
        <v>2.413138280999191</v>
      </c>
      <c r="K508">
        <f t="shared" si="308"/>
        <v>0</v>
      </c>
      <c r="L508">
        <f t="shared" si="309"/>
        <v>0.31407061873211195</v>
      </c>
      <c r="M508">
        <f t="shared" si="310"/>
        <v>0.43022760285800582</v>
      </c>
      <c r="N508">
        <f t="shared" si="311"/>
        <v>0.78085120187089385</v>
      </c>
      <c r="O508">
        <f t="shared" si="312"/>
        <v>0.89144707078673702</v>
      </c>
      <c r="P508">
        <f t="shared" si="313"/>
        <v>1</v>
      </c>
      <c r="Q508" t="s">
        <v>184</v>
      </c>
      <c r="R508" t="s">
        <v>184</v>
      </c>
      <c r="S508" t="s">
        <v>184</v>
      </c>
      <c r="T508" t="s">
        <v>184</v>
      </c>
      <c r="U508" t="s">
        <v>184</v>
      </c>
      <c r="V508" t="s">
        <v>184</v>
      </c>
      <c r="W508" t="s">
        <v>184</v>
      </c>
      <c r="X508" t="s">
        <v>184</v>
      </c>
      <c r="Y508" t="s">
        <v>184</v>
      </c>
      <c r="Z508" t="s">
        <v>184</v>
      </c>
      <c r="AA508" t="s">
        <v>184</v>
      </c>
      <c r="AB508" t="s">
        <v>184</v>
      </c>
      <c r="AC508" t="s">
        <v>184</v>
      </c>
      <c r="AD508" t="s">
        <v>184</v>
      </c>
    </row>
    <row r="509" spans="1:30" x14ac:dyDescent="0.25">
      <c r="A509" s="8" t="s">
        <v>49</v>
      </c>
      <c r="B509">
        <v>6</v>
      </c>
      <c r="C509">
        <v>177</v>
      </c>
      <c r="D509">
        <v>0.48269802100003201</v>
      </c>
      <c r="E509">
        <v>1.23987203100114</v>
      </c>
      <c r="F509">
        <v>1.49602968699946</v>
      </c>
      <c r="G509">
        <v>2.2397469780007602</v>
      </c>
      <c r="H509">
        <v>2.5108953640010401</v>
      </c>
      <c r="I509">
        <v>2.7507331760007201</v>
      </c>
      <c r="J509">
        <f t="shared" si="307"/>
        <v>2.2680351550006881</v>
      </c>
      <c r="K509">
        <f t="shared" si="308"/>
        <v>0</v>
      </c>
      <c r="L509">
        <f t="shared" si="309"/>
        <v>0.33384579967010181</v>
      </c>
      <c r="M509">
        <f t="shared" si="310"/>
        <v>0.44678834177908527</v>
      </c>
      <c r="N509">
        <f t="shared" si="311"/>
        <v>0.77470093579752963</v>
      </c>
      <c r="O509">
        <f t="shared" si="312"/>
        <v>0.89425304476834389</v>
      </c>
      <c r="P509">
        <f t="shared" si="313"/>
        <v>1</v>
      </c>
      <c r="Q509" t="s">
        <v>184</v>
      </c>
      <c r="R509" t="s">
        <v>184</v>
      </c>
      <c r="S509" t="s">
        <v>184</v>
      </c>
      <c r="T509" t="s">
        <v>184</v>
      </c>
      <c r="U509" t="s">
        <v>184</v>
      </c>
      <c r="V509" t="s">
        <v>184</v>
      </c>
      <c r="W509" t="s">
        <v>184</v>
      </c>
      <c r="X509" t="s">
        <v>184</v>
      </c>
      <c r="Y509" t="s">
        <v>184</v>
      </c>
      <c r="Z509" t="s">
        <v>184</v>
      </c>
      <c r="AA509" t="s">
        <v>184</v>
      </c>
      <c r="AB509" t="s">
        <v>184</v>
      </c>
      <c r="AC509" t="s">
        <v>184</v>
      </c>
      <c r="AD509" t="s">
        <v>184</v>
      </c>
    </row>
    <row r="510" spans="1:30" x14ac:dyDescent="0.25">
      <c r="A510" s="8" t="s">
        <v>49</v>
      </c>
      <c r="B510">
        <v>6</v>
      </c>
      <c r="C510">
        <v>178</v>
      </c>
      <c r="D510">
        <v>0.48942770800022101</v>
      </c>
      <c r="E510">
        <v>1.2733431249998799</v>
      </c>
      <c r="F510">
        <v>1.5078957289988399</v>
      </c>
      <c r="G510">
        <v>2.24801302000014</v>
      </c>
      <c r="H510">
        <v>2.4709746349999402</v>
      </c>
      <c r="I510">
        <v>2.7188582279995899</v>
      </c>
      <c r="J510">
        <f t="shared" si="307"/>
        <v>2.2294305199993687</v>
      </c>
      <c r="K510">
        <f t="shared" si="308"/>
        <v>0</v>
      </c>
      <c r="L510">
        <f t="shared" si="309"/>
        <v>0.35162137145224015</v>
      </c>
      <c r="M510">
        <f t="shared" si="310"/>
        <v>0.4568287784088052</v>
      </c>
      <c r="N510">
        <f t="shared" si="311"/>
        <v>0.78880471771796545</v>
      </c>
      <c r="O510">
        <f t="shared" si="312"/>
        <v>0.88881304405946693</v>
      </c>
      <c r="P510">
        <f t="shared" si="313"/>
        <v>1</v>
      </c>
      <c r="Q510" t="s">
        <v>184</v>
      </c>
      <c r="R510" t="s">
        <v>184</v>
      </c>
      <c r="S510" t="s">
        <v>184</v>
      </c>
      <c r="T510" t="s">
        <v>184</v>
      </c>
      <c r="U510" t="s">
        <v>184</v>
      </c>
      <c r="V510" t="s">
        <v>184</v>
      </c>
      <c r="W510" t="s">
        <v>184</v>
      </c>
      <c r="X510" t="s">
        <v>184</v>
      </c>
      <c r="Y510" t="s">
        <v>184</v>
      </c>
      <c r="Z510" t="s">
        <v>184</v>
      </c>
      <c r="AA510" t="s">
        <v>184</v>
      </c>
      <c r="AB510" t="s">
        <v>184</v>
      </c>
      <c r="AC510" t="s">
        <v>184</v>
      </c>
      <c r="AD510" t="s">
        <v>184</v>
      </c>
    </row>
    <row r="511" spans="1:30" x14ac:dyDescent="0.25">
      <c r="A511" s="8" t="s">
        <v>49</v>
      </c>
      <c r="B511">
        <v>6</v>
      </c>
      <c r="C511">
        <v>179</v>
      </c>
      <c r="D511">
        <v>0.48983229099940201</v>
      </c>
      <c r="E511">
        <v>1.2816332799993599</v>
      </c>
      <c r="F511">
        <v>1.53605994699864</v>
      </c>
      <c r="G511">
        <v>2.31987536299857</v>
      </c>
      <c r="H511">
        <v>2.58405171799859</v>
      </c>
      <c r="I511">
        <v>2.8528714570002101</v>
      </c>
      <c r="J511">
        <f t="shared" si="307"/>
        <v>2.3630391660008079</v>
      </c>
      <c r="K511">
        <f t="shared" si="308"/>
        <v>0</v>
      </c>
      <c r="L511">
        <f t="shared" si="309"/>
        <v>0.33507738694826494</v>
      </c>
      <c r="M511">
        <f t="shared" si="310"/>
        <v>0.44274664214299375</v>
      </c>
      <c r="N511">
        <f t="shared" si="311"/>
        <v>0.77444466360509845</v>
      </c>
      <c r="O511">
        <f t="shared" si="312"/>
        <v>0.88623982925489597</v>
      </c>
      <c r="P511">
        <f t="shared" si="313"/>
        <v>1</v>
      </c>
      <c r="Q511" t="s">
        <v>184</v>
      </c>
      <c r="R511" t="s">
        <v>184</v>
      </c>
      <c r="S511" t="s">
        <v>184</v>
      </c>
      <c r="T511" t="s">
        <v>184</v>
      </c>
      <c r="U511" t="s">
        <v>184</v>
      </c>
      <c r="V511" t="s">
        <v>184</v>
      </c>
      <c r="W511" t="s">
        <v>184</v>
      </c>
      <c r="X511" t="s">
        <v>184</v>
      </c>
      <c r="Y511" t="s">
        <v>184</v>
      </c>
      <c r="Z511" t="s">
        <v>184</v>
      </c>
      <c r="AA511" t="s">
        <v>184</v>
      </c>
      <c r="AB511" t="s">
        <v>184</v>
      </c>
      <c r="AC511" t="s">
        <v>184</v>
      </c>
      <c r="AD511" t="s">
        <v>184</v>
      </c>
    </row>
    <row r="512" spans="1:30" x14ac:dyDescent="0.25">
      <c r="A512" s="8" t="s">
        <v>49</v>
      </c>
      <c r="B512">
        <v>6</v>
      </c>
      <c r="C512">
        <v>180</v>
      </c>
      <c r="D512">
        <v>0.46812953100015797</v>
      </c>
      <c r="E512">
        <v>1.23377406200052</v>
      </c>
      <c r="F512">
        <v>1.50537859300129</v>
      </c>
      <c r="G512">
        <v>2.3157687490001901</v>
      </c>
      <c r="H512">
        <v>2.6015499990007802</v>
      </c>
      <c r="I512">
        <v>2.8578302590012701</v>
      </c>
      <c r="J512">
        <f t="shared" si="307"/>
        <v>2.3897007280011122</v>
      </c>
      <c r="K512">
        <f t="shared" si="308"/>
        <v>0</v>
      </c>
      <c r="L512">
        <f t="shared" si="309"/>
        <v>0.32039347941312829</v>
      </c>
      <c r="M512">
        <f t="shared" si="310"/>
        <v>0.43404977445387005</v>
      </c>
      <c r="N512">
        <f t="shared" si="311"/>
        <v>0.77316761732985184</v>
      </c>
      <c r="O512">
        <f t="shared" si="312"/>
        <v>0.89275633680922972</v>
      </c>
      <c r="P512">
        <f t="shared" si="313"/>
        <v>1</v>
      </c>
      <c r="Q512" t="s">
        <v>184</v>
      </c>
      <c r="R512" t="s">
        <v>184</v>
      </c>
      <c r="S512" t="s">
        <v>184</v>
      </c>
      <c r="T512" t="s">
        <v>184</v>
      </c>
      <c r="U512" t="s">
        <v>184</v>
      </c>
      <c r="V512" t="s">
        <v>184</v>
      </c>
      <c r="W512" t="s">
        <v>184</v>
      </c>
      <c r="X512" t="s">
        <v>184</v>
      </c>
      <c r="Y512" t="s">
        <v>184</v>
      </c>
      <c r="Z512" t="s">
        <v>184</v>
      </c>
      <c r="AA512" t="s">
        <v>184</v>
      </c>
      <c r="AB512" t="s">
        <v>184</v>
      </c>
      <c r="AC512" t="s">
        <v>184</v>
      </c>
      <c r="AD512" t="s">
        <v>184</v>
      </c>
    </row>
    <row r="513" spans="1:30" s="17" customFormat="1" x14ac:dyDescent="0.25">
      <c r="A513" s="16">
        <v>30</v>
      </c>
      <c r="D513" s="17">
        <f>AVERAGE(D498:D512)</f>
        <v>0.6396754059999985</v>
      </c>
      <c r="E513" s="17">
        <f t="shared" ref="E513:P513" si="314">AVERAGE(E498:E512)</f>
        <v>1.4145934126666007</v>
      </c>
      <c r="F513" s="17">
        <f t="shared" si="314"/>
        <v>1.6658257909998255</v>
      </c>
      <c r="G513" s="17">
        <f t="shared" si="314"/>
        <v>2.4209998045332473</v>
      </c>
      <c r="H513" s="17">
        <f t="shared" si="314"/>
        <v>2.6831838983998706</v>
      </c>
      <c r="I513" s="17">
        <f t="shared" si="314"/>
        <v>2.9373115578665079</v>
      </c>
      <c r="J513" s="25">
        <f>AVERAGE(J498:J512)</f>
        <v>2.2976361518665098</v>
      </c>
      <c r="K513" s="17">
        <f t="shared" si="314"/>
        <v>0</v>
      </c>
      <c r="L513" s="17">
        <f t="shared" si="314"/>
        <v>0.33722942545607215</v>
      </c>
      <c r="M513" s="17">
        <f t="shared" si="314"/>
        <v>0.44659488478644138</v>
      </c>
      <c r="N513" s="17">
        <f t="shared" si="314"/>
        <v>0.77520137164957792</v>
      </c>
      <c r="O513" s="17">
        <f t="shared" si="314"/>
        <v>0.88931989085332519</v>
      </c>
      <c r="P513" s="17">
        <f t="shared" si="314"/>
        <v>1</v>
      </c>
    </row>
    <row r="514" spans="1:30" x14ac:dyDescent="0.25">
      <c r="A514" s="8" t="s">
        <v>50</v>
      </c>
      <c r="B514">
        <v>7</v>
      </c>
      <c r="C514">
        <v>191</v>
      </c>
      <c r="D514">
        <v>22.373807648000302</v>
      </c>
      <c r="E514">
        <v>23.003637490999601</v>
      </c>
      <c r="F514">
        <v>23.4350285849996</v>
      </c>
      <c r="G514">
        <v>23.623124157998902</v>
      </c>
      <c r="H514">
        <v>24.363030668000601</v>
      </c>
      <c r="I514">
        <v>24.703341762000399</v>
      </c>
      <c r="J514">
        <v>25.113880615999701</v>
      </c>
      <c r="K514">
        <f>J514-D514</f>
        <v>2.7400729679993994</v>
      </c>
      <c r="L514">
        <f>(D514-D514)/(J514-D514)</f>
        <v>0</v>
      </c>
      <c r="M514">
        <f>(E514-D514)/(J514-D514)</f>
        <v>0.22985878491372999</v>
      </c>
      <c r="N514">
        <f>(F514-D514)/(J514-D514)</f>
        <v>0.38729659735088151</v>
      </c>
      <c r="O514">
        <f>(G514-D514)/(J514-D514)</f>
        <v>0.45594278860053844</v>
      </c>
      <c r="P514">
        <f>(H514-D514)/(J514-D514)</f>
        <v>0.72597446974292956</v>
      </c>
      <c r="Q514">
        <f>(I514-D514)/(J514-D514)</f>
        <v>0.85017229147038098</v>
      </c>
      <c r="R514">
        <f>(J514-D514)/(J514-D514)</f>
        <v>1</v>
      </c>
      <c r="S514" t="s">
        <v>184</v>
      </c>
      <c r="T514" t="s">
        <v>184</v>
      </c>
      <c r="U514" t="s">
        <v>184</v>
      </c>
      <c r="V514" t="s">
        <v>184</v>
      </c>
      <c r="W514" t="s">
        <v>184</v>
      </c>
      <c r="X514" t="s">
        <v>184</v>
      </c>
      <c r="Y514" t="s">
        <v>184</v>
      </c>
      <c r="Z514" t="s">
        <v>184</v>
      </c>
      <c r="AA514" t="s">
        <v>184</v>
      </c>
      <c r="AB514" t="s">
        <v>184</v>
      </c>
      <c r="AC514" t="s">
        <v>184</v>
      </c>
      <c r="AD514" t="s">
        <v>184</v>
      </c>
    </row>
    <row r="515" spans="1:30" x14ac:dyDescent="0.25">
      <c r="A515" s="8" t="s">
        <v>50</v>
      </c>
      <c r="B515">
        <v>7</v>
      </c>
      <c r="C515">
        <v>192</v>
      </c>
      <c r="D515">
        <v>1.0245838009996</v>
      </c>
      <c r="E515">
        <v>1.7053693739999201</v>
      </c>
      <c r="F515">
        <v>2.16651968599944</v>
      </c>
      <c r="G515">
        <v>2.43946395700004</v>
      </c>
      <c r="H515">
        <v>3.3382056240006901</v>
      </c>
      <c r="I515">
        <v>3.7240211440002802</v>
      </c>
      <c r="J515">
        <v>4.1232985919996201</v>
      </c>
      <c r="K515">
        <f t="shared" ref="K515:K528" si="315">J515-D515</f>
        <v>3.0987147910000203</v>
      </c>
      <c r="L515">
        <f t="shared" ref="L515:L528" si="316">(D515-D515)/(J515-D515)</f>
        <v>0</v>
      </c>
      <c r="M515">
        <f t="shared" ref="M515:M528" si="317">(E515-D515)/(J515-D515)</f>
        <v>0.21969933308402878</v>
      </c>
      <c r="N515">
        <f t="shared" ref="N515:N528" si="318">(F515-D515)/(J515-D515)</f>
        <v>0.36851919651221382</v>
      </c>
      <c r="O515">
        <f t="shared" ref="O515:O528" si="319">(G515-D515)/(J515-D515)</f>
        <v>0.45660225333091353</v>
      </c>
      <c r="P515">
        <f t="shared" ref="P515:P528" si="320">(H515-D515)/(J515-D515)</f>
        <v>0.7466391646371674</v>
      </c>
      <c r="Q515">
        <f t="shared" ref="Q515:Q528" si="321">(I515-D515)/(J515-D515)</f>
        <v>0.8711474030591615</v>
      </c>
      <c r="R515">
        <f t="shared" ref="R515:R528" si="322">(J515-D515)/(J515-D515)</f>
        <v>1</v>
      </c>
      <c r="S515" t="s">
        <v>184</v>
      </c>
      <c r="T515" t="s">
        <v>184</v>
      </c>
      <c r="U515" t="s">
        <v>184</v>
      </c>
      <c r="V515" t="s">
        <v>184</v>
      </c>
      <c r="W515" t="s">
        <v>184</v>
      </c>
      <c r="X515" t="s">
        <v>184</v>
      </c>
      <c r="Y515" t="s">
        <v>184</v>
      </c>
      <c r="Z515" t="s">
        <v>184</v>
      </c>
      <c r="AA515" t="s">
        <v>184</v>
      </c>
      <c r="AB515" t="s">
        <v>184</v>
      </c>
      <c r="AC515" t="s">
        <v>184</v>
      </c>
      <c r="AD515" t="s">
        <v>184</v>
      </c>
    </row>
    <row r="516" spans="1:30" x14ac:dyDescent="0.25">
      <c r="A516" s="8" t="s">
        <v>50</v>
      </c>
      <c r="B516">
        <v>7</v>
      </c>
      <c r="C516">
        <v>193</v>
      </c>
      <c r="D516">
        <v>0.97464447799939002</v>
      </c>
      <c r="E516">
        <v>1.6567321340007699</v>
      </c>
      <c r="F516">
        <v>2.1904999990001599</v>
      </c>
      <c r="G516">
        <v>2.49589510300029</v>
      </c>
      <c r="H516">
        <v>3.1867369779993102</v>
      </c>
      <c r="I516">
        <v>3.5088928109998898</v>
      </c>
      <c r="J516">
        <v>3.89212567499998</v>
      </c>
      <c r="K516">
        <f t="shared" si="315"/>
        <v>2.9174811970005901</v>
      </c>
      <c r="L516">
        <f t="shared" si="316"/>
        <v>0</v>
      </c>
      <c r="M516">
        <f t="shared" si="317"/>
        <v>0.23379333402478203</v>
      </c>
      <c r="N516">
        <f t="shared" si="318"/>
        <v>0.41674836576522556</v>
      </c>
      <c r="O516">
        <f t="shared" si="319"/>
        <v>0.521426025492425</v>
      </c>
      <c r="P516">
        <f t="shared" si="320"/>
        <v>0.75821996805810876</v>
      </c>
      <c r="Q516">
        <f t="shared" si="321"/>
        <v>0.86864255906976029</v>
      </c>
      <c r="R516">
        <f t="shared" si="322"/>
        <v>1</v>
      </c>
      <c r="S516" t="s">
        <v>184</v>
      </c>
      <c r="T516" t="s">
        <v>184</v>
      </c>
      <c r="U516" t="s">
        <v>184</v>
      </c>
      <c r="V516" t="s">
        <v>184</v>
      </c>
      <c r="W516" t="s">
        <v>184</v>
      </c>
      <c r="X516" t="s">
        <v>184</v>
      </c>
      <c r="Y516" t="s">
        <v>184</v>
      </c>
      <c r="Z516" t="s">
        <v>184</v>
      </c>
      <c r="AA516" t="s">
        <v>184</v>
      </c>
      <c r="AB516" t="s">
        <v>184</v>
      </c>
      <c r="AC516" t="s">
        <v>184</v>
      </c>
      <c r="AD516" t="s">
        <v>184</v>
      </c>
    </row>
    <row r="517" spans="1:30" x14ac:dyDescent="0.25">
      <c r="A517" s="8" t="s">
        <v>50</v>
      </c>
      <c r="B517">
        <v>7</v>
      </c>
      <c r="C517">
        <v>194</v>
      </c>
      <c r="D517">
        <v>1.16348864500105</v>
      </c>
      <c r="E517">
        <v>1.7691104160003299</v>
      </c>
      <c r="F517">
        <v>2.2817593220006498</v>
      </c>
      <c r="G517">
        <v>2.4958758840002702</v>
      </c>
      <c r="H517">
        <v>3.3699817169999702</v>
      </c>
      <c r="I517">
        <v>3.7611553110000302</v>
      </c>
      <c r="J517">
        <v>4.1780788520009002</v>
      </c>
      <c r="K517">
        <f t="shared" si="315"/>
        <v>3.0145902069998503</v>
      </c>
      <c r="L517">
        <f t="shared" si="316"/>
        <v>0</v>
      </c>
      <c r="M517">
        <f t="shared" si="317"/>
        <v>0.20089688130513789</v>
      </c>
      <c r="N517">
        <f t="shared" si="318"/>
        <v>0.37095279962198036</v>
      </c>
      <c r="O517">
        <f t="shared" si="319"/>
        <v>0.4419795552660622</v>
      </c>
      <c r="P517">
        <f t="shared" si="320"/>
        <v>0.73193798177790925</v>
      </c>
      <c r="Q517">
        <f t="shared" si="321"/>
        <v>0.86169810409627901</v>
      </c>
      <c r="R517">
        <f t="shared" si="322"/>
        <v>1</v>
      </c>
      <c r="S517" t="s">
        <v>184</v>
      </c>
      <c r="T517" t="s">
        <v>184</v>
      </c>
      <c r="U517" t="s">
        <v>184</v>
      </c>
      <c r="V517" t="s">
        <v>184</v>
      </c>
      <c r="W517" t="s">
        <v>184</v>
      </c>
      <c r="X517" t="s">
        <v>184</v>
      </c>
      <c r="Y517" t="s">
        <v>184</v>
      </c>
      <c r="Z517" t="s">
        <v>184</v>
      </c>
      <c r="AA517" t="s">
        <v>184</v>
      </c>
      <c r="AB517" t="s">
        <v>184</v>
      </c>
      <c r="AC517" t="s">
        <v>184</v>
      </c>
      <c r="AD517" t="s">
        <v>184</v>
      </c>
    </row>
    <row r="518" spans="1:30" x14ac:dyDescent="0.25">
      <c r="A518" s="8" t="s">
        <v>50</v>
      </c>
      <c r="B518">
        <v>7</v>
      </c>
      <c r="C518">
        <v>195</v>
      </c>
      <c r="D518">
        <v>1.08138109399988</v>
      </c>
      <c r="E518">
        <v>1.73884963499949</v>
      </c>
      <c r="F518">
        <v>2.2852335930001502</v>
      </c>
      <c r="G518">
        <v>2.5629257279997502</v>
      </c>
      <c r="H518">
        <v>3.4184182799999601</v>
      </c>
      <c r="I518">
        <v>3.7811805199999</v>
      </c>
      <c r="J518">
        <v>4.1657595819997297</v>
      </c>
      <c r="K518">
        <f t="shared" si="315"/>
        <v>3.0843784879998495</v>
      </c>
      <c r="L518">
        <f t="shared" si="316"/>
        <v>0</v>
      </c>
      <c r="M518">
        <f t="shared" si="317"/>
        <v>0.21316078540865574</v>
      </c>
      <c r="N518">
        <f t="shared" si="318"/>
        <v>0.39030634654080393</v>
      </c>
      <c r="O518">
        <f t="shared" si="319"/>
        <v>0.48033814259955454</v>
      </c>
      <c r="P518">
        <f t="shared" si="320"/>
        <v>0.75770116900134266</v>
      </c>
      <c r="Q518">
        <f t="shared" si="321"/>
        <v>0.87531392029347843</v>
      </c>
      <c r="R518">
        <f t="shared" si="322"/>
        <v>1</v>
      </c>
      <c r="S518" t="s">
        <v>184</v>
      </c>
      <c r="T518" t="s">
        <v>184</v>
      </c>
      <c r="U518" t="s">
        <v>184</v>
      </c>
      <c r="V518" t="s">
        <v>184</v>
      </c>
      <c r="W518" t="s">
        <v>184</v>
      </c>
      <c r="X518" t="s">
        <v>184</v>
      </c>
      <c r="Y518" t="s">
        <v>184</v>
      </c>
      <c r="Z518" t="s">
        <v>184</v>
      </c>
      <c r="AA518" t="s">
        <v>184</v>
      </c>
      <c r="AB518" t="s">
        <v>184</v>
      </c>
      <c r="AC518" t="s">
        <v>184</v>
      </c>
      <c r="AD518" t="s">
        <v>184</v>
      </c>
    </row>
    <row r="519" spans="1:30" x14ac:dyDescent="0.25">
      <c r="A519" s="8" t="s">
        <v>50</v>
      </c>
      <c r="B519">
        <v>7</v>
      </c>
      <c r="C519">
        <v>196</v>
      </c>
      <c r="D519">
        <v>0.84286234399951299</v>
      </c>
      <c r="E519">
        <v>1.5102656250001001</v>
      </c>
      <c r="F519">
        <v>1.9691808850002399</v>
      </c>
      <c r="G519">
        <v>2.2625680720011498</v>
      </c>
      <c r="H519">
        <v>3.0321599470007601</v>
      </c>
      <c r="I519">
        <v>3.3674005200009498</v>
      </c>
      <c r="J519">
        <v>3.7429211449998498</v>
      </c>
      <c r="K519">
        <f t="shared" si="315"/>
        <v>2.9000588010003368</v>
      </c>
      <c r="L519">
        <f t="shared" si="316"/>
        <v>0</v>
      </c>
      <c r="M519">
        <f t="shared" si="317"/>
        <v>0.23013439616133824</v>
      </c>
      <c r="N519">
        <f t="shared" si="318"/>
        <v>0.38837782896409484</v>
      </c>
      <c r="O519">
        <f t="shared" si="319"/>
        <v>0.48954377322002163</v>
      </c>
      <c r="P519">
        <f t="shared" si="320"/>
        <v>0.7549149011206524</v>
      </c>
      <c r="Q519">
        <f t="shared" si="321"/>
        <v>0.87051275482091284</v>
      </c>
      <c r="R519">
        <f t="shared" si="322"/>
        <v>1</v>
      </c>
      <c r="S519" t="s">
        <v>184</v>
      </c>
      <c r="T519" t="s">
        <v>184</v>
      </c>
      <c r="U519" t="s">
        <v>184</v>
      </c>
      <c r="V519" t="s">
        <v>184</v>
      </c>
      <c r="W519" t="s">
        <v>184</v>
      </c>
      <c r="X519" t="s">
        <v>184</v>
      </c>
      <c r="Y519" t="s">
        <v>184</v>
      </c>
      <c r="Z519" t="s">
        <v>184</v>
      </c>
      <c r="AA519" t="s">
        <v>184</v>
      </c>
      <c r="AB519" t="s">
        <v>184</v>
      </c>
      <c r="AC519" t="s">
        <v>184</v>
      </c>
      <c r="AD519" t="s">
        <v>184</v>
      </c>
    </row>
    <row r="520" spans="1:30" x14ac:dyDescent="0.25">
      <c r="A520" s="8" t="s">
        <v>50</v>
      </c>
      <c r="B520">
        <v>7</v>
      </c>
      <c r="C520">
        <v>197</v>
      </c>
      <c r="D520">
        <v>0.72034901000006302</v>
      </c>
      <c r="E520">
        <v>1.3088514579994801</v>
      </c>
      <c r="F520">
        <v>1.7933708849996</v>
      </c>
      <c r="G520">
        <v>2.05776265599888</v>
      </c>
      <c r="H520">
        <v>2.8323254679999001</v>
      </c>
      <c r="I520">
        <v>3.2334472379989099</v>
      </c>
      <c r="J520">
        <v>3.65822494699932</v>
      </c>
      <c r="K520">
        <f t="shared" si="315"/>
        <v>2.9378759369992569</v>
      </c>
      <c r="L520">
        <f t="shared" si="316"/>
        <v>0</v>
      </c>
      <c r="M520">
        <f t="shared" si="317"/>
        <v>0.20031562278988296</v>
      </c>
      <c r="N520">
        <f t="shared" si="318"/>
        <v>0.36523730001189919</v>
      </c>
      <c r="O520">
        <f t="shared" si="319"/>
        <v>0.45523149196179113</v>
      </c>
      <c r="P520">
        <f t="shared" si="320"/>
        <v>0.71887870804953302</v>
      </c>
      <c r="Q520">
        <f t="shared" si="321"/>
        <v>0.85541332646119916</v>
      </c>
      <c r="R520">
        <f t="shared" si="322"/>
        <v>1</v>
      </c>
      <c r="S520" t="s">
        <v>184</v>
      </c>
      <c r="T520" t="s">
        <v>184</v>
      </c>
      <c r="U520" t="s">
        <v>184</v>
      </c>
      <c r="V520" t="s">
        <v>184</v>
      </c>
      <c r="W520" t="s">
        <v>184</v>
      </c>
      <c r="X520" t="s">
        <v>184</v>
      </c>
      <c r="Y520" t="s">
        <v>184</v>
      </c>
      <c r="Z520" t="s">
        <v>184</v>
      </c>
      <c r="AA520" t="s">
        <v>184</v>
      </c>
      <c r="AB520" t="s">
        <v>184</v>
      </c>
      <c r="AC520" t="s">
        <v>184</v>
      </c>
      <c r="AD520" t="s">
        <v>184</v>
      </c>
    </row>
    <row r="521" spans="1:30" x14ac:dyDescent="0.25">
      <c r="A521" s="8" t="s">
        <v>50</v>
      </c>
      <c r="B521">
        <v>7</v>
      </c>
      <c r="C521">
        <v>198</v>
      </c>
      <c r="D521">
        <v>1.0043138020009701</v>
      </c>
      <c r="E521">
        <v>1.6090924470008701</v>
      </c>
      <c r="F521">
        <v>2.1490190620006602</v>
      </c>
      <c r="G521">
        <v>2.40443333200164</v>
      </c>
      <c r="H521">
        <v>3.42052145700108</v>
      </c>
      <c r="I521">
        <v>3.76201343600041</v>
      </c>
      <c r="J521">
        <v>4.1263545820002001</v>
      </c>
      <c r="K521">
        <f t="shared" si="315"/>
        <v>3.1220407799992298</v>
      </c>
      <c r="L521">
        <f t="shared" si="316"/>
        <v>0</v>
      </c>
      <c r="M521">
        <f t="shared" si="317"/>
        <v>0.19371260262655798</v>
      </c>
      <c r="N521">
        <f t="shared" si="318"/>
        <v>0.36665288529638373</v>
      </c>
      <c r="O521">
        <f t="shared" si="319"/>
        <v>0.44846292174345503</v>
      </c>
      <c r="P521">
        <f t="shared" si="320"/>
        <v>0.77391931280305259</v>
      </c>
      <c r="Q521">
        <f t="shared" si="321"/>
        <v>0.8833003244756209</v>
      </c>
      <c r="R521">
        <f t="shared" si="322"/>
        <v>1</v>
      </c>
      <c r="S521" t="s">
        <v>184</v>
      </c>
      <c r="T521" t="s">
        <v>184</v>
      </c>
      <c r="U521" t="s">
        <v>184</v>
      </c>
      <c r="V521" t="s">
        <v>184</v>
      </c>
      <c r="W521" t="s">
        <v>184</v>
      </c>
      <c r="X521" t="s">
        <v>184</v>
      </c>
      <c r="Y521" t="s">
        <v>184</v>
      </c>
      <c r="Z521" t="s">
        <v>184</v>
      </c>
      <c r="AA521" t="s">
        <v>184</v>
      </c>
      <c r="AB521" t="s">
        <v>184</v>
      </c>
      <c r="AC521" t="s">
        <v>184</v>
      </c>
      <c r="AD521" t="s">
        <v>184</v>
      </c>
    </row>
    <row r="522" spans="1:30" x14ac:dyDescent="0.25">
      <c r="A522" s="8" t="s">
        <v>50</v>
      </c>
      <c r="B522">
        <v>7</v>
      </c>
      <c r="C522">
        <v>199</v>
      </c>
      <c r="D522">
        <v>0.648173593999672</v>
      </c>
      <c r="E522">
        <v>1.3383778639999899</v>
      </c>
      <c r="F522">
        <v>1.8066683329998301</v>
      </c>
      <c r="G522">
        <v>2.1093317179984199</v>
      </c>
      <c r="H522">
        <v>2.7756819259993701</v>
      </c>
      <c r="I522">
        <v>3.1281377069990399</v>
      </c>
      <c r="J522">
        <v>3.5055008319995902</v>
      </c>
      <c r="K522">
        <f t="shared" si="315"/>
        <v>2.8573272379999182</v>
      </c>
      <c r="L522">
        <f t="shared" si="316"/>
        <v>0</v>
      </c>
      <c r="M522">
        <f t="shared" si="317"/>
        <v>0.24155590610036304</v>
      </c>
      <c r="N522">
        <f t="shared" si="318"/>
        <v>0.40544699381758081</v>
      </c>
      <c r="O522">
        <f t="shared" si="319"/>
        <v>0.5113723428547633</v>
      </c>
      <c r="P522">
        <f t="shared" si="320"/>
        <v>0.74457986600404891</v>
      </c>
      <c r="Q522">
        <f t="shared" si="321"/>
        <v>0.86793142907051202</v>
      </c>
      <c r="R522">
        <f t="shared" si="322"/>
        <v>1</v>
      </c>
      <c r="S522" t="s">
        <v>184</v>
      </c>
      <c r="T522" t="s">
        <v>184</v>
      </c>
      <c r="U522" t="s">
        <v>184</v>
      </c>
      <c r="V522" t="s">
        <v>184</v>
      </c>
      <c r="W522" t="s">
        <v>184</v>
      </c>
      <c r="X522" t="s">
        <v>184</v>
      </c>
      <c r="Y522" t="s">
        <v>184</v>
      </c>
      <c r="Z522" t="s">
        <v>184</v>
      </c>
      <c r="AA522" t="s">
        <v>184</v>
      </c>
      <c r="AB522" t="s">
        <v>184</v>
      </c>
      <c r="AC522" t="s">
        <v>184</v>
      </c>
      <c r="AD522" t="s">
        <v>184</v>
      </c>
    </row>
    <row r="523" spans="1:30" x14ac:dyDescent="0.25">
      <c r="A523" s="8" t="s">
        <v>50</v>
      </c>
      <c r="B523">
        <v>7</v>
      </c>
      <c r="C523">
        <v>200</v>
      </c>
      <c r="D523">
        <v>0.86756848899858596</v>
      </c>
      <c r="E523">
        <v>1.4732456769997899</v>
      </c>
      <c r="F523">
        <v>2.0117962489985</v>
      </c>
      <c r="G523">
        <v>2.3018945819985599</v>
      </c>
      <c r="H523">
        <v>3.0372297909998398</v>
      </c>
      <c r="I523">
        <v>3.4226246339985602</v>
      </c>
      <c r="J523">
        <v>3.7990842689996498</v>
      </c>
      <c r="K523">
        <f t="shared" si="315"/>
        <v>2.9315157800010638</v>
      </c>
      <c r="L523">
        <f t="shared" si="316"/>
        <v>0</v>
      </c>
      <c r="M523">
        <f t="shared" si="317"/>
        <v>0.20660887863308181</v>
      </c>
      <c r="N523">
        <f t="shared" si="318"/>
        <v>0.39031949539753075</v>
      </c>
      <c r="O523">
        <f t="shared" si="319"/>
        <v>0.48927797107046561</v>
      </c>
      <c r="P523">
        <f t="shared" si="320"/>
        <v>0.74011585296684523</v>
      </c>
      <c r="Q523">
        <f t="shared" si="321"/>
        <v>0.87158191759726666</v>
      </c>
      <c r="R523">
        <f t="shared" si="322"/>
        <v>1</v>
      </c>
      <c r="S523" t="s">
        <v>184</v>
      </c>
      <c r="T523" t="s">
        <v>184</v>
      </c>
      <c r="U523" t="s">
        <v>184</v>
      </c>
      <c r="V523" t="s">
        <v>184</v>
      </c>
      <c r="W523" t="s">
        <v>184</v>
      </c>
      <c r="X523" t="s">
        <v>184</v>
      </c>
      <c r="Y523" t="s">
        <v>184</v>
      </c>
      <c r="Z523" t="s">
        <v>184</v>
      </c>
      <c r="AA523" t="s">
        <v>184</v>
      </c>
      <c r="AB523" t="s">
        <v>184</v>
      </c>
      <c r="AC523" t="s">
        <v>184</v>
      </c>
      <c r="AD523" t="s">
        <v>184</v>
      </c>
    </row>
    <row r="524" spans="1:30" x14ac:dyDescent="0.25">
      <c r="A524" s="8" t="s">
        <v>50</v>
      </c>
      <c r="B524">
        <v>7</v>
      </c>
      <c r="C524">
        <v>201</v>
      </c>
      <c r="D524">
        <v>0.57262776000061399</v>
      </c>
      <c r="E524">
        <v>1.20707734300049</v>
      </c>
      <c r="F524">
        <v>1.6640920310000999</v>
      </c>
      <c r="G524">
        <v>1.9399445300005</v>
      </c>
      <c r="H524">
        <v>2.7689453640014099</v>
      </c>
      <c r="I524">
        <v>3.1331238530001402</v>
      </c>
      <c r="J524">
        <v>3.4712734360000401</v>
      </c>
      <c r="K524">
        <f t="shared" si="315"/>
        <v>2.8986456759994264</v>
      </c>
      <c r="L524">
        <f t="shared" si="316"/>
        <v>0</v>
      </c>
      <c r="M524">
        <f t="shared" si="317"/>
        <v>0.21887793608341716</v>
      </c>
      <c r="N524">
        <f t="shared" si="318"/>
        <v>0.3765428386217502</v>
      </c>
      <c r="O524">
        <f t="shared" si="319"/>
        <v>0.47170883330831659</v>
      </c>
      <c r="P524">
        <f t="shared" si="320"/>
        <v>0.75770475232145285</v>
      </c>
      <c r="Q524">
        <f t="shared" si="321"/>
        <v>0.88334221536638502</v>
      </c>
      <c r="R524">
        <f t="shared" si="322"/>
        <v>1</v>
      </c>
      <c r="S524" t="s">
        <v>184</v>
      </c>
      <c r="T524" t="s">
        <v>184</v>
      </c>
      <c r="U524" t="s">
        <v>184</v>
      </c>
      <c r="V524" t="s">
        <v>184</v>
      </c>
      <c r="W524" t="s">
        <v>184</v>
      </c>
      <c r="X524" t="s">
        <v>184</v>
      </c>
      <c r="Y524" t="s">
        <v>184</v>
      </c>
      <c r="Z524" t="s">
        <v>184</v>
      </c>
      <c r="AA524" t="s">
        <v>184</v>
      </c>
      <c r="AB524" t="s">
        <v>184</v>
      </c>
      <c r="AC524" t="s">
        <v>184</v>
      </c>
      <c r="AD524" t="s">
        <v>184</v>
      </c>
    </row>
    <row r="525" spans="1:30" x14ac:dyDescent="0.25">
      <c r="A525" s="8" t="s">
        <v>50</v>
      </c>
      <c r="B525">
        <v>7</v>
      </c>
      <c r="C525">
        <v>202</v>
      </c>
      <c r="D525">
        <v>0.61841296900092801</v>
      </c>
      <c r="E525">
        <v>1.21136260400089</v>
      </c>
      <c r="F525">
        <v>1.7159431769996401</v>
      </c>
      <c r="G525">
        <v>1.9834194790000701</v>
      </c>
      <c r="H525">
        <v>2.80409364499973</v>
      </c>
      <c r="I525">
        <v>3.1856166659999801</v>
      </c>
      <c r="J525">
        <v>3.5445858319999299</v>
      </c>
      <c r="K525">
        <f t="shared" si="315"/>
        <v>2.9261728629990018</v>
      </c>
      <c r="L525">
        <f t="shared" si="316"/>
        <v>0</v>
      </c>
      <c r="M525">
        <f t="shared" si="317"/>
        <v>0.20263657096192689</v>
      </c>
      <c r="N525">
        <f t="shared" si="318"/>
        <v>0.37507360616893476</v>
      </c>
      <c r="O525">
        <f t="shared" si="319"/>
        <v>0.46648184297634498</v>
      </c>
      <c r="P525">
        <f t="shared" si="320"/>
        <v>0.74694174894326726</v>
      </c>
      <c r="Q525">
        <f t="shared" si="321"/>
        <v>0.8773246890028068</v>
      </c>
      <c r="R525">
        <f t="shared" si="322"/>
        <v>1</v>
      </c>
      <c r="S525" t="s">
        <v>184</v>
      </c>
      <c r="T525" t="s">
        <v>184</v>
      </c>
      <c r="U525" t="s">
        <v>184</v>
      </c>
      <c r="V525" t="s">
        <v>184</v>
      </c>
      <c r="W525" t="s">
        <v>184</v>
      </c>
      <c r="X525" t="s">
        <v>184</v>
      </c>
      <c r="Y525" t="s">
        <v>184</v>
      </c>
      <c r="Z525" t="s">
        <v>184</v>
      </c>
      <c r="AA525" t="s">
        <v>184</v>
      </c>
      <c r="AB525" t="s">
        <v>184</v>
      </c>
      <c r="AC525" t="s">
        <v>184</v>
      </c>
      <c r="AD525" t="s">
        <v>184</v>
      </c>
    </row>
    <row r="526" spans="1:30" x14ac:dyDescent="0.25">
      <c r="A526" s="8" t="s">
        <v>50</v>
      </c>
      <c r="B526">
        <v>7</v>
      </c>
      <c r="C526">
        <v>203</v>
      </c>
      <c r="D526">
        <v>0.85927312499916297</v>
      </c>
      <c r="E526">
        <v>1.4399010409997499</v>
      </c>
      <c r="F526">
        <v>1.96867213499899</v>
      </c>
      <c r="G526">
        <v>2.30770374899839</v>
      </c>
      <c r="H526">
        <v>3.2190215089995</v>
      </c>
      <c r="I526">
        <v>3.6318063529997699</v>
      </c>
      <c r="J526">
        <v>3.9723197899984299</v>
      </c>
      <c r="K526">
        <f t="shared" si="315"/>
        <v>3.113046664999267</v>
      </c>
      <c r="L526">
        <f t="shared" si="316"/>
        <v>0</v>
      </c>
      <c r="M526">
        <f t="shared" si="317"/>
        <v>0.18651436309282685</v>
      </c>
      <c r="N526">
        <f t="shared" si="318"/>
        <v>0.356370825555899</v>
      </c>
      <c r="O526">
        <f t="shared" si="319"/>
        <v>0.46527751745076013</v>
      </c>
      <c r="P526">
        <f t="shared" si="320"/>
        <v>0.75801895632711069</v>
      </c>
      <c r="Q526">
        <f t="shared" si="321"/>
        <v>0.89061730399767713</v>
      </c>
      <c r="R526">
        <f t="shared" si="322"/>
        <v>1</v>
      </c>
      <c r="S526" t="s">
        <v>184</v>
      </c>
      <c r="T526" t="s">
        <v>184</v>
      </c>
      <c r="U526" t="s">
        <v>184</v>
      </c>
      <c r="V526" t="s">
        <v>184</v>
      </c>
      <c r="W526" t="s">
        <v>184</v>
      </c>
      <c r="X526" t="s">
        <v>184</v>
      </c>
      <c r="Y526" t="s">
        <v>184</v>
      </c>
      <c r="Z526" t="s">
        <v>184</v>
      </c>
      <c r="AA526" t="s">
        <v>184</v>
      </c>
      <c r="AB526" t="s">
        <v>184</v>
      </c>
      <c r="AC526" t="s">
        <v>184</v>
      </c>
      <c r="AD526" t="s">
        <v>184</v>
      </c>
    </row>
    <row r="527" spans="1:30" x14ac:dyDescent="0.25">
      <c r="A527" s="8" t="s">
        <v>50</v>
      </c>
      <c r="B527">
        <v>7</v>
      </c>
      <c r="C527">
        <v>204</v>
      </c>
      <c r="D527">
        <v>0.62462817699997597</v>
      </c>
      <c r="E527">
        <v>1.2914729690000899</v>
      </c>
      <c r="F527">
        <v>1.82595546799893</v>
      </c>
      <c r="G527">
        <v>2.1614536449997099</v>
      </c>
      <c r="H527">
        <v>3.16782109299856</v>
      </c>
      <c r="I527">
        <v>3.5853937489991901</v>
      </c>
      <c r="J527">
        <v>4.0500408839998201</v>
      </c>
      <c r="K527">
        <f t="shared" si="315"/>
        <v>3.4254127069998441</v>
      </c>
      <c r="L527">
        <f t="shared" si="316"/>
        <v>0</v>
      </c>
      <c r="M527">
        <f t="shared" si="317"/>
        <v>0.19467575122770286</v>
      </c>
      <c r="N527">
        <f t="shared" si="318"/>
        <v>0.35071023370236148</v>
      </c>
      <c r="O527">
        <f t="shared" si="319"/>
        <v>0.44865410374032455</v>
      </c>
      <c r="P527">
        <f t="shared" si="320"/>
        <v>0.74244861379814453</v>
      </c>
      <c r="Q527">
        <f t="shared" si="321"/>
        <v>0.86435294817143582</v>
      </c>
      <c r="R527">
        <f t="shared" si="322"/>
        <v>1</v>
      </c>
      <c r="S527" t="s">
        <v>184</v>
      </c>
      <c r="T527" t="s">
        <v>184</v>
      </c>
      <c r="U527" t="s">
        <v>184</v>
      </c>
      <c r="V527" t="s">
        <v>184</v>
      </c>
      <c r="W527" t="s">
        <v>184</v>
      </c>
      <c r="X527" t="s">
        <v>184</v>
      </c>
      <c r="Y527" t="s">
        <v>184</v>
      </c>
      <c r="Z527" t="s">
        <v>184</v>
      </c>
      <c r="AA527" t="s">
        <v>184</v>
      </c>
      <c r="AB527" t="s">
        <v>184</v>
      </c>
      <c r="AC527" t="s">
        <v>184</v>
      </c>
      <c r="AD527" t="s">
        <v>184</v>
      </c>
    </row>
    <row r="528" spans="1:30" x14ac:dyDescent="0.25">
      <c r="A528" s="8" t="s">
        <v>50</v>
      </c>
      <c r="B528">
        <v>7</v>
      </c>
      <c r="C528">
        <v>205</v>
      </c>
      <c r="D528">
        <v>1.1408523959999</v>
      </c>
      <c r="E528">
        <v>1.82045651000044</v>
      </c>
      <c r="F528">
        <v>2.28225968699916</v>
      </c>
      <c r="G528">
        <v>2.6349606759995301</v>
      </c>
      <c r="H528">
        <v>3.6431737490001899</v>
      </c>
      <c r="I528">
        <v>4.0740005719999299</v>
      </c>
      <c r="J528">
        <v>4.4448593739998596</v>
      </c>
      <c r="K528">
        <f t="shared" si="315"/>
        <v>3.3040069779999595</v>
      </c>
      <c r="L528">
        <f t="shared" si="316"/>
        <v>0</v>
      </c>
      <c r="M528">
        <f t="shared" si="317"/>
        <v>0.20569088338061867</v>
      </c>
      <c r="N528">
        <f t="shared" si="318"/>
        <v>0.3454615255353356</v>
      </c>
      <c r="O528">
        <f t="shared" si="319"/>
        <v>0.45221099408938609</v>
      </c>
      <c r="P528">
        <f t="shared" si="320"/>
        <v>0.75735958478969057</v>
      </c>
      <c r="Q528">
        <f t="shared" si="321"/>
        <v>0.88775483693910817</v>
      </c>
      <c r="R528">
        <f t="shared" si="322"/>
        <v>1</v>
      </c>
      <c r="S528" t="s">
        <v>184</v>
      </c>
      <c r="T528" t="s">
        <v>184</v>
      </c>
      <c r="U528" t="s">
        <v>184</v>
      </c>
      <c r="V528" t="s">
        <v>184</v>
      </c>
      <c r="W528" t="s">
        <v>184</v>
      </c>
      <c r="X528" t="s">
        <v>184</v>
      </c>
      <c r="Y528" t="s">
        <v>184</v>
      </c>
      <c r="Z528" t="s">
        <v>184</v>
      </c>
      <c r="AA528" t="s">
        <v>184</v>
      </c>
      <c r="AB528" t="s">
        <v>184</v>
      </c>
      <c r="AC528" t="s">
        <v>184</v>
      </c>
      <c r="AD528" t="s">
        <v>184</v>
      </c>
    </row>
    <row r="529" spans="1:30" s="17" customFormat="1" x14ac:dyDescent="0.25">
      <c r="A529" s="16">
        <v>31</v>
      </c>
      <c r="D529" s="17">
        <f>AVERAGE(D514:D528)</f>
        <v>2.3011311554666407</v>
      </c>
      <c r="E529" s="17">
        <f t="shared" ref="E529:R529" si="323">AVERAGE(E514:E528)</f>
        <v>2.9389201725334666</v>
      </c>
      <c r="F529" s="17">
        <f t="shared" si="323"/>
        <v>3.4363999397997094</v>
      </c>
      <c r="G529" s="17">
        <f t="shared" si="323"/>
        <v>3.7187171512664068</v>
      </c>
      <c r="H529" s="17">
        <f t="shared" si="323"/>
        <v>4.5584898144000583</v>
      </c>
      <c r="I529" s="17">
        <f t="shared" si="323"/>
        <v>4.9334770850664915</v>
      </c>
      <c r="J529" s="17">
        <f t="shared" si="323"/>
        <v>5.3192205605331084</v>
      </c>
      <c r="K529" s="25">
        <f>AVERAGE(K514:K528)</f>
        <v>3.0180894050664677</v>
      </c>
      <c r="L529" s="17">
        <f t="shared" si="323"/>
        <v>0</v>
      </c>
      <c r="M529" s="17">
        <f t="shared" si="323"/>
        <v>0.21187546865293669</v>
      </c>
      <c r="N529" s="17">
        <f t="shared" si="323"/>
        <v>0.37693445592419178</v>
      </c>
      <c r="O529" s="17">
        <f t="shared" si="323"/>
        <v>0.47030070384700812</v>
      </c>
      <c r="P529" s="17">
        <f t="shared" si="323"/>
        <v>0.74769033668941698</v>
      </c>
      <c r="Q529" s="17">
        <f t="shared" si="323"/>
        <v>0.87194040159279884</v>
      </c>
      <c r="R529" s="17">
        <f t="shared" si="323"/>
        <v>1</v>
      </c>
    </row>
    <row r="530" spans="1:30" x14ac:dyDescent="0.25">
      <c r="A530" s="8" t="s">
        <v>51</v>
      </c>
      <c r="B530">
        <v>6</v>
      </c>
      <c r="C530">
        <v>221</v>
      </c>
      <c r="D530">
        <v>0.85425463499996102</v>
      </c>
      <c r="E530">
        <v>1.7714779680009001</v>
      </c>
      <c r="F530">
        <v>1.8712028640002201</v>
      </c>
      <c r="G530">
        <v>2.6915352600008098</v>
      </c>
      <c r="H530">
        <v>3.6294996860015001</v>
      </c>
      <c r="I530">
        <v>4.8402548419999203</v>
      </c>
      <c r="J530">
        <f>I530-D530</f>
        <v>3.9860002069999592</v>
      </c>
      <c r="K530">
        <f t="shared" si="308"/>
        <v>0</v>
      </c>
      <c r="L530">
        <f t="shared" si="309"/>
        <v>0.23011121057900849</v>
      </c>
      <c r="M530">
        <f t="shared" si="310"/>
        <v>0.25512999904374301</v>
      </c>
      <c r="N530">
        <f t="shared" si="311"/>
        <v>0.46093339929444399</v>
      </c>
      <c r="O530">
        <f t="shared" si="312"/>
        <v>0.69624809505223573</v>
      </c>
      <c r="P530">
        <f t="shared" si="313"/>
        <v>1</v>
      </c>
      <c r="Q530" t="s">
        <v>184</v>
      </c>
      <c r="R530" t="s">
        <v>184</v>
      </c>
      <c r="S530" t="s">
        <v>184</v>
      </c>
      <c r="T530" t="s">
        <v>184</v>
      </c>
      <c r="U530" t="s">
        <v>184</v>
      </c>
      <c r="V530" t="s">
        <v>184</v>
      </c>
      <c r="W530" t="s">
        <v>184</v>
      </c>
      <c r="X530" t="s">
        <v>184</v>
      </c>
      <c r="Y530" t="s">
        <v>184</v>
      </c>
      <c r="Z530" t="s">
        <v>184</v>
      </c>
      <c r="AA530" t="s">
        <v>184</v>
      </c>
      <c r="AB530" t="s">
        <v>184</v>
      </c>
      <c r="AC530" t="s">
        <v>184</v>
      </c>
      <c r="AD530" t="s">
        <v>184</v>
      </c>
    </row>
    <row r="531" spans="1:30" x14ac:dyDescent="0.25">
      <c r="A531" s="8" t="s">
        <v>51</v>
      </c>
      <c r="B531">
        <v>6</v>
      </c>
      <c r="C531">
        <v>222</v>
      </c>
      <c r="D531">
        <v>1.3980578640002901</v>
      </c>
      <c r="E531">
        <v>1.5500129159991001</v>
      </c>
      <c r="F531">
        <v>2.3395047909998499</v>
      </c>
      <c r="G531">
        <v>3.1922605719992099</v>
      </c>
      <c r="H531">
        <v>4.04969666500073</v>
      </c>
      <c r="I531">
        <v>5.0612043210003304</v>
      </c>
      <c r="J531">
        <f t="shared" ref="J531:J544" si="324">I531-D531</f>
        <v>3.6631464570000403</v>
      </c>
      <c r="K531">
        <f t="shared" si="308"/>
        <v>0</v>
      </c>
      <c r="L531">
        <f t="shared" si="309"/>
        <v>4.1482112108412572E-2</v>
      </c>
      <c r="M531">
        <f t="shared" si="310"/>
        <v>0.25700499230668611</v>
      </c>
      <c r="N531">
        <f t="shared" si="311"/>
        <v>0.48979824559575341</v>
      </c>
      <c r="O531">
        <f t="shared" si="312"/>
        <v>0.72386917425409691</v>
      </c>
      <c r="P531">
        <f t="shared" si="313"/>
        <v>1</v>
      </c>
      <c r="Q531" t="s">
        <v>184</v>
      </c>
      <c r="R531" t="s">
        <v>184</v>
      </c>
      <c r="S531" t="s">
        <v>184</v>
      </c>
      <c r="T531" t="s">
        <v>184</v>
      </c>
      <c r="U531" t="s">
        <v>184</v>
      </c>
      <c r="V531" t="s">
        <v>184</v>
      </c>
      <c r="W531" t="s">
        <v>184</v>
      </c>
      <c r="X531" t="s">
        <v>184</v>
      </c>
      <c r="Y531" t="s">
        <v>184</v>
      </c>
      <c r="Z531" t="s">
        <v>184</v>
      </c>
      <c r="AA531" t="s">
        <v>184</v>
      </c>
      <c r="AB531" t="s">
        <v>184</v>
      </c>
      <c r="AC531" t="s">
        <v>184</v>
      </c>
      <c r="AD531" t="s">
        <v>184</v>
      </c>
    </row>
    <row r="532" spans="1:30" x14ac:dyDescent="0.25">
      <c r="A532" s="8" t="s">
        <v>51</v>
      </c>
      <c r="B532">
        <v>6</v>
      </c>
      <c r="C532">
        <v>223</v>
      </c>
      <c r="D532">
        <v>0.91142406200015103</v>
      </c>
      <c r="E532">
        <v>1.75988494700141</v>
      </c>
      <c r="F532">
        <v>2.7309112480015698</v>
      </c>
      <c r="G532">
        <v>3.5746603630013798</v>
      </c>
      <c r="H532">
        <v>4.3962113000015899</v>
      </c>
      <c r="I532">
        <v>5.4449547370004403</v>
      </c>
      <c r="J532">
        <f t="shared" si="324"/>
        <v>4.5335306750002893</v>
      </c>
      <c r="K532">
        <f t="shared" si="308"/>
        <v>0</v>
      </c>
      <c r="L532">
        <f t="shared" si="309"/>
        <v>0.18715234236309755</v>
      </c>
      <c r="M532">
        <f t="shared" si="310"/>
        <v>0.40133999666855735</v>
      </c>
      <c r="N532">
        <f t="shared" si="311"/>
        <v>0.58745302324463899</v>
      </c>
      <c r="O532">
        <f t="shared" si="312"/>
        <v>0.76866960605736201</v>
      </c>
      <c r="P532">
        <f t="shared" si="313"/>
        <v>1</v>
      </c>
      <c r="Q532" t="s">
        <v>184</v>
      </c>
      <c r="R532" t="s">
        <v>184</v>
      </c>
      <c r="S532" t="s">
        <v>184</v>
      </c>
      <c r="T532" t="s">
        <v>184</v>
      </c>
      <c r="U532" t="s">
        <v>184</v>
      </c>
      <c r="V532" t="s">
        <v>184</v>
      </c>
      <c r="W532" t="s">
        <v>184</v>
      </c>
      <c r="X532" t="s">
        <v>184</v>
      </c>
      <c r="Y532" t="s">
        <v>184</v>
      </c>
      <c r="Z532" t="s">
        <v>184</v>
      </c>
      <c r="AA532" t="s">
        <v>184</v>
      </c>
      <c r="AB532" t="s">
        <v>184</v>
      </c>
      <c r="AC532" t="s">
        <v>184</v>
      </c>
      <c r="AD532" t="s">
        <v>184</v>
      </c>
    </row>
    <row r="533" spans="1:30" x14ac:dyDescent="0.25">
      <c r="A533" s="8" t="s">
        <v>51</v>
      </c>
      <c r="B533">
        <v>6</v>
      </c>
      <c r="C533">
        <v>224</v>
      </c>
      <c r="D533">
        <v>0.70629765600097005</v>
      </c>
      <c r="E533">
        <v>1.66404812399923</v>
      </c>
      <c r="F533">
        <v>2.6722748430001899</v>
      </c>
      <c r="G533">
        <v>3.61088119600026</v>
      </c>
      <c r="H533">
        <v>4.5974002069997297</v>
      </c>
      <c r="I533">
        <v>5.4071806230003796</v>
      </c>
      <c r="J533">
        <f t="shared" si="324"/>
        <v>4.7008829669994094</v>
      </c>
      <c r="K533">
        <f t="shared" si="308"/>
        <v>0</v>
      </c>
      <c r="L533">
        <f t="shared" si="309"/>
        <v>0.20373841993552022</v>
      </c>
      <c r="M533">
        <f t="shared" si="310"/>
        <v>0.41821445051930534</v>
      </c>
      <c r="N533">
        <f t="shared" si="311"/>
        <v>0.61788041957004858</v>
      </c>
      <c r="O533">
        <f t="shared" si="312"/>
        <v>0.8277386564002176</v>
      </c>
      <c r="P533">
        <f t="shared" si="313"/>
        <v>1</v>
      </c>
      <c r="Q533" t="s">
        <v>184</v>
      </c>
      <c r="R533" t="s">
        <v>184</v>
      </c>
      <c r="S533" t="s">
        <v>184</v>
      </c>
      <c r="T533" t="s">
        <v>184</v>
      </c>
      <c r="U533" t="s">
        <v>184</v>
      </c>
      <c r="V533" t="s">
        <v>184</v>
      </c>
      <c r="W533" t="s">
        <v>184</v>
      </c>
      <c r="X533" t="s">
        <v>184</v>
      </c>
      <c r="Y533" t="s">
        <v>184</v>
      </c>
      <c r="Z533" t="s">
        <v>184</v>
      </c>
      <c r="AA533" t="s">
        <v>184</v>
      </c>
      <c r="AB533" t="s">
        <v>184</v>
      </c>
      <c r="AC533" t="s">
        <v>184</v>
      </c>
      <c r="AD533" t="s">
        <v>184</v>
      </c>
    </row>
    <row r="534" spans="1:30" x14ac:dyDescent="0.25">
      <c r="A534" s="8" t="s">
        <v>51</v>
      </c>
      <c r="B534">
        <v>6</v>
      </c>
      <c r="C534">
        <v>225</v>
      </c>
      <c r="D534">
        <v>0.46912442699976897</v>
      </c>
      <c r="E534">
        <v>0.61587489599878598</v>
      </c>
      <c r="F534">
        <v>1.3260806239995799</v>
      </c>
      <c r="G534">
        <v>2.32458963499993</v>
      </c>
      <c r="H534">
        <v>3.2570151029995</v>
      </c>
      <c r="I534">
        <v>4.4306334359989696</v>
      </c>
      <c r="J534">
        <f t="shared" si="324"/>
        <v>3.9615090089992009</v>
      </c>
      <c r="K534">
        <f t="shared" si="308"/>
        <v>0</v>
      </c>
      <c r="L534">
        <f t="shared" si="309"/>
        <v>3.7044083117228781E-2</v>
      </c>
      <c r="M534">
        <f t="shared" si="310"/>
        <v>0.21632064828152556</v>
      </c>
      <c r="N534">
        <f t="shared" si="311"/>
        <v>0.46837334050867363</v>
      </c>
      <c r="O534">
        <f t="shared" si="312"/>
        <v>0.70374462601664955</v>
      </c>
      <c r="P534">
        <f t="shared" si="313"/>
        <v>1</v>
      </c>
      <c r="Q534" t="s">
        <v>184</v>
      </c>
      <c r="R534" t="s">
        <v>184</v>
      </c>
      <c r="S534" t="s">
        <v>184</v>
      </c>
      <c r="T534" t="s">
        <v>184</v>
      </c>
      <c r="U534" t="s">
        <v>184</v>
      </c>
      <c r="V534" t="s">
        <v>184</v>
      </c>
      <c r="W534" t="s">
        <v>184</v>
      </c>
      <c r="X534" t="s">
        <v>184</v>
      </c>
      <c r="Y534" t="s">
        <v>184</v>
      </c>
      <c r="Z534" t="s">
        <v>184</v>
      </c>
      <c r="AA534" t="s">
        <v>184</v>
      </c>
      <c r="AB534" t="s">
        <v>184</v>
      </c>
      <c r="AC534" t="s">
        <v>184</v>
      </c>
      <c r="AD534" t="s">
        <v>184</v>
      </c>
    </row>
    <row r="535" spans="1:30" x14ac:dyDescent="0.25">
      <c r="A535" s="8" t="s">
        <v>51</v>
      </c>
      <c r="B535">
        <v>6</v>
      </c>
      <c r="C535">
        <v>226</v>
      </c>
      <c r="D535">
        <v>0.80043187500086699</v>
      </c>
      <c r="E535">
        <v>2.2877394259994599</v>
      </c>
      <c r="F535">
        <v>3.26538140500088</v>
      </c>
      <c r="G535">
        <v>4.2740194769994497</v>
      </c>
      <c r="H535">
        <v>5.2181007269991797</v>
      </c>
      <c r="I535">
        <v>6.2747986430003904</v>
      </c>
      <c r="J535">
        <f t="shared" si="324"/>
        <v>5.4743667679995234</v>
      </c>
      <c r="K535">
        <f t="shared" si="308"/>
        <v>0</v>
      </c>
      <c r="L535">
        <f t="shared" si="309"/>
        <v>0.27168577006799527</v>
      </c>
      <c r="M535">
        <f t="shared" si="310"/>
        <v>0.4502711700664459</v>
      </c>
      <c r="N535">
        <f t="shared" si="311"/>
        <v>0.63451861177871394</v>
      </c>
      <c r="O535">
        <f t="shared" si="312"/>
        <v>0.80697348921191192</v>
      </c>
      <c r="P535">
        <f t="shared" si="313"/>
        <v>1</v>
      </c>
      <c r="Q535" t="s">
        <v>184</v>
      </c>
      <c r="R535" t="s">
        <v>184</v>
      </c>
      <c r="S535" t="s">
        <v>184</v>
      </c>
      <c r="T535" t="s">
        <v>184</v>
      </c>
      <c r="U535" t="s">
        <v>184</v>
      </c>
      <c r="V535" t="s">
        <v>184</v>
      </c>
      <c r="W535" t="s">
        <v>184</v>
      </c>
      <c r="X535" t="s">
        <v>184</v>
      </c>
      <c r="Y535" t="s">
        <v>184</v>
      </c>
      <c r="Z535" t="s">
        <v>184</v>
      </c>
      <c r="AA535" t="s">
        <v>184</v>
      </c>
      <c r="AB535" t="s">
        <v>184</v>
      </c>
      <c r="AC535" t="s">
        <v>184</v>
      </c>
      <c r="AD535" t="s">
        <v>184</v>
      </c>
    </row>
    <row r="536" spans="1:30" x14ac:dyDescent="0.25">
      <c r="A536" s="8" t="s">
        <v>51</v>
      </c>
      <c r="B536">
        <v>6</v>
      </c>
      <c r="C536">
        <v>227</v>
      </c>
      <c r="D536">
        <v>0.71180901000116104</v>
      </c>
      <c r="E536">
        <v>1.53324932200121</v>
      </c>
      <c r="F536">
        <v>2.4209960410007598</v>
      </c>
      <c r="G536">
        <v>3.3006160929999102</v>
      </c>
      <c r="H536">
        <v>4.1546365090016399</v>
      </c>
      <c r="I536">
        <v>5.0401427590004397</v>
      </c>
      <c r="J536">
        <f t="shared" si="324"/>
        <v>4.3283337489992784</v>
      </c>
      <c r="K536">
        <f t="shared" si="308"/>
        <v>0</v>
      </c>
      <c r="L536">
        <f t="shared" si="309"/>
        <v>0.18978211007641638</v>
      </c>
      <c r="M536">
        <f t="shared" si="310"/>
        <v>0.39488337316750755</v>
      </c>
      <c r="N536">
        <f t="shared" si="311"/>
        <v>0.59810708534139445</v>
      </c>
      <c r="O536">
        <f t="shared" si="312"/>
        <v>0.79541636543080108</v>
      </c>
      <c r="P536">
        <f t="shared" si="313"/>
        <v>1</v>
      </c>
      <c r="Q536" t="s">
        <v>184</v>
      </c>
      <c r="R536" t="s">
        <v>184</v>
      </c>
      <c r="S536" t="s">
        <v>184</v>
      </c>
      <c r="T536" t="s">
        <v>184</v>
      </c>
      <c r="U536" t="s">
        <v>184</v>
      </c>
      <c r="V536" t="s">
        <v>184</v>
      </c>
      <c r="W536" t="s">
        <v>184</v>
      </c>
      <c r="X536" t="s">
        <v>184</v>
      </c>
      <c r="Y536" t="s">
        <v>184</v>
      </c>
      <c r="Z536" t="s">
        <v>184</v>
      </c>
      <c r="AA536" t="s">
        <v>184</v>
      </c>
      <c r="AB536" t="s">
        <v>184</v>
      </c>
      <c r="AC536" t="s">
        <v>184</v>
      </c>
      <c r="AD536" t="s">
        <v>184</v>
      </c>
    </row>
    <row r="537" spans="1:30" x14ac:dyDescent="0.25">
      <c r="A537" s="8" t="s">
        <v>51</v>
      </c>
      <c r="B537">
        <v>6</v>
      </c>
      <c r="C537">
        <v>228</v>
      </c>
      <c r="D537">
        <v>0.71586406200003605</v>
      </c>
      <c r="E537">
        <v>1.47726119699837</v>
      </c>
      <c r="F537">
        <v>2.1806294259986299</v>
      </c>
      <c r="G537">
        <v>2.8214711439995801</v>
      </c>
      <c r="H537">
        <v>3.5645466129990302</v>
      </c>
      <c r="I537">
        <v>4.2465385399991602</v>
      </c>
      <c r="J537">
        <f t="shared" si="324"/>
        <v>3.5306744779991242</v>
      </c>
      <c r="K537">
        <f t="shared" si="308"/>
        <v>0</v>
      </c>
      <c r="L537">
        <f t="shared" si="309"/>
        <v>0.21565203468710231</v>
      </c>
      <c r="M537">
        <f t="shared" si="310"/>
        <v>0.41486842616787883</v>
      </c>
      <c r="N537">
        <f t="shared" si="311"/>
        <v>0.59637530877466138</v>
      </c>
      <c r="O537">
        <f t="shared" si="312"/>
        <v>0.80683806132514857</v>
      </c>
      <c r="P537">
        <f t="shared" si="313"/>
        <v>1</v>
      </c>
      <c r="Q537" t="s">
        <v>184</v>
      </c>
      <c r="R537" t="s">
        <v>184</v>
      </c>
      <c r="S537" t="s">
        <v>184</v>
      </c>
      <c r="T537" t="s">
        <v>184</v>
      </c>
      <c r="U537" t="s">
        <v>184</v>
      </c>
      <c r="V537" t="s">
        <v>184</v>
      </c>
      <c r="W537" t="s">
        <v>184</v>
      </c>
      <c r="X537" t="s">
        <v>184</v>
      </c>
      <c r="Y537" t="s">
        <v>184</v>
      </c>
      <c r="Z537" t="s">
        <v>184</v>
      </c>
      <c r="AA537" t="s">
        <v>184</v>
      </c>
      <c r="AB537" t="s">
        <v>184</v>
      </c>
      <c r="AC537" t="s">
        <v>184</v>
      </c>
      <c r="AD537" t="s">
        <v>184</v>
      </c>
    </row>
    <row r="538" spans="1:30" x14ac:dyDescent="0.25">
      <c r="A538" s="8" t="s">
        <v>51</v>
      </c>
      <c r="B538">
        <v>6</v>
      </c>
      <c r="C538">
        <v>229</v>
      </c>
      <c r="D538">
        <v>0.65520640599970603</v>
      </c>
      <c r="E538">
        <v>1.2766699469993901</v>
      </c>
      <c r="F538">
        <v>1.9036894259988899</v>
      </c>
      <c r="G538">
        <v>2.59327567599939</v>
      </c>
      <c r="H538">
        <v>3.26103859199974</v>
      </c>
      <c r="I538">
        <v>4.03712723799981</v>
      </c>
      <c r="J538">
        <f t="shared" si="324"/>
        <v>3.381920832000104</v>
      </c>
      <c r="K538">
        <f t="shared" si="308"/>
        <v>0</v>
      </c>
      <c r="L538">
        <f t="shared" si="309"/>
        <v>0.18376052304930623</v>
      </c>
      <c r="M538">
        <f t="shared" si="310"/>
        <v>0.36916388112515863</v>
      </c>
      <c r="N538">
        <f t="shared" si="311"/>
        <v>0.57306760455817329</v>
      </c>
      <c r="O538">
        <f t="shared" si="312"/>
        <v>0.77051838746293688</v>
      </c>
      <c r="P538">
        <f t="shared" si="313"/>
        <v>1</v>
      </c>
      <c r="Q538" t="s">
        <v>184</v>
      </c>
      <c r="R538" t="s">
        <v>184</v>
      </c>
      <c r="S538" t="s">
        <v>184</v>
      </c>
      <c r="T538" t="s">
        <v>184</v>
      </c>
      <c r="U538" t="s">
        <v>184</v>
      </c>
      <c r="V538" t="s">
        <v>184</v>
      </c>
      <c r="W538" t="s">
        <v>184</v>
      </c>
      <c r="X538" t="s">
        <v>184</v>
      </c>
      <c r="Y538" t="s">
        <v>184</v>
      </c>
      <c r="Z538" t="s">
        <v>184</v>
      </c>
      <c r="AA538" t="s">
        <v>184</v>
      </c>
      <c r="AB538" t="s">
        <v>184</v>
      </c>
      <c r="AC538" t="s">
        <v>184</v>
      </c>
      <c r="AD538" t="s">
        <v>184</v>
      </c>
    </row>
    <row r="539" spans="1:30" x14ac:dyDescent="0.25">
      <c r="A539" s="8" t="s">
        <v>51</v>
      </c>
      <c r="B539">
        <v>6</v>
      </c>
      <c r="C539">
        <v>230</v>
      </c>
      <c r="D539">
        <v>0.904263644999446</v>
      </c>
      <c r="E539">
        <v>1.6731136449998301</v>
      </c>
      <c r="F539">
        <v>2.3645899990006001</v>
      </c>
      <c r="G539">
        <v>3.0846896340008199</v>
      </c>
      <c r="H539">
        <v>3.9027198940002501</v>
      </c>
      <c r="I539">
        <v>4.6816000500002701</v>
      </c>
      <c r="J539">
        <f t="shared" si="324"/>
        <v>3.777336405000824</v>
      </c>
      <c r="K539">
        <f t="shared" si="308"/>
        <v>0</v>
      </c>
      <c r="L539">
        <f t="shared" si="309"/>
        <v>0.20354289837211795</v>
      </c>
      <c r="M539">
        <f t="shared" si="310"/>
        <v>0.38660214432260381</v>
      </c>
      <c r="N539">
        <f t="shared" si="311"/>
        <v>0.57723902645120595</v>
      </c>
      <c r="O539">
        <f t="shared" si="312"/>
        <v>0.79380175009859888</v>
      </c>
      <c r="P539">
        <f t="shared" si="313"/>
        <v>1</v>
      </c>
      <c r="Q539" t="s">
        <v>184</v>
      </c>
      <c r="R539" t="s">
        <v>184</v>
      </c>
      <c r="S539" t="s">
        <v>184</v>
      </c>
      <c r="T539" t="s">
        <v>184</v>
      </c>
      <c r="U539" t="s">
        <v>184</v>
      </c>
      <c r="V539" t="s">
        <v>184</v>
      </c>
      <c r="W539" t="s">
        <v>184</v>
      </c>
      <c r="X539" t="s">
        <v>184</v>
      </c>
      <c r="Y539" t="s">
        <v>184</v>
      </c>
      <c r="Z539" t="s">
        <v>184</v>
      </c>
      <c r="AA539" t="s">
        <v>184</v>
      </c>
      <c r="AB539" t="s">
        <v>184</v>
      </c>
      <c r="AC539" t="s">
        <v>184</v>
      </c>
      <c r="AD539" t="s">
        <v>184</v>
      </c>
    </row>
    <row r="540" spans="1:30" x14ac:dyDescent="0.25">
      <c r="A540" s="8" t="s">
        <v>51</v>
      </c>
      <c r="B540">
        <v>6</v>
      </c>
      <c r="C540">
        <v>231</v>
      </c>
      <c r="D540">
        <v>0.66280432199891903</v>
      </c>
      <c r="E540">
        <v>1.3941740619993599</v>
      </c>
      <c r="F540">
        <v>2.0413929159985802</v>
      </c>
      <c r="G540">
        <v>2.7112212489992</v>
      </c>
      <c r="H540">
        <v>3.44461458199839</v>
      </c>
      <c r="I540">
        <v>4.15079353999863</v>
      </c>
      <c r="J540">
        <f t="shared" si="324"/>
        <v>3.487989217999711</v>
      </c>
      <c r="K540">
        <f t="shared" si="308"/>
        <v>0</v>
      </c>
      <c r="L540">
        <f t="shared" si="309"/>
        <v>0.20968233967760547</v>
      </c>
      <c r="M540">
        <f t="shared" si="310"/>
        <v>0.39523877736934432</v>
      </c>
      <c r="N540">
        <f t="shared" si="311"/>
        <v>0.58727731050011833</v>
      </c>
      <c r="O540">
        <f t="shared" si="312"/>
        <v>0.79753981051431722</v>
      </c>
      <c r="P540">
        <f t="shared" si="313"/>
        <v>1</v>
      </c>
      <c r="Q540" t="s">
        <v>184</v>
      </c>
      <c r="R540" t="s">
        <v>184</v>
      </c>
      <c r="S540" t="s">
        <v>184</v>
      </c>
      <c r="T540" t="s">
        <v>184</v>
      </c>
      <c r="U540" t="s">
        <v>184</v>
      </c>
      <c r="V540" t="s">
        <v>184</v>
      </c>
      <c r="W540" t="s">
        <v>184</v>
      </c>
      <c r="X540" t="s">
        <v>184</v>
      </c>
      <c r="Y540" t="s">
        <v>184</v>
      </c>
      <c r="Z540" t="s">
        <v>184</v>
      </c>
      <c r="AA540" t="s">
        <v>184</v>
      </c>
      <c r="AB540" t="s">
        <v>184</v>
      </c>
      <c r="AC540" t="s">
        <v>184</v>
      </c>
      <c r="AD540" t="s">
        <v>184</v>
      </c>
    </row>
    <row r="541" spans="1:30" x14ac:dyDescent="0.25">
      <c r="A541" s="8" t="s">
        <v>51</v>
      </c>
      <c r="B541">
        <v>6</v>
      </c>
      <c r="C541">
        <v>232</v>
      </c>
      <c r="D541">
        <v>0.87500005200126896</v>
      </c>
      <c r="E541">
        <v>1.6573023430009901</v>
      </c>
      <c r="F541">
        <v>2.4997956240003898</v>
      </c>
      <c r="G541">
        <v>3.20951057100137</v>
      </c>
      <c r="H541">
        <v>4.0023389569996599</v>
      </c>
      <c r="I541">
        <v>4.73886489400138</v>
      </c>
      <c r="J541">
        <f t="shared" si="324"/>
        <v>3.8638648420001109</v>
      </c>
      <c r="K541">
        <f t="shared" si="308"/>
        <v>0</v>
      </c>
      <c r="L541">
        <f t="shared" si="309"/>
        <v>0.20246626706403276</v>
      </c>
      <c r="M541">
        <f t="shared" si="310"/>
        <v>0.42051045738909781</v>
      </c>
      <c r="N541">
        <f t="shared" si="311"/>
        <v>0.60419052282161423</v>
      </c>
      <c r="O541">
        <f t="shared" si="312"/>
        <v>0.80938102984459959</v>
      </c>
      <c r="P541">
        <f t="shared" si="313"/>
        <v>1</v>
      </c>
      <c r="Q541" t="s">
        <v>184</v>
      </c>
      <c r="R541" t="s">
        <v>184</v>
      </c>
      <c r="S541" t="s">
        <v>184</v>
      </c>
      <c r="T541" t="s">
        <v>184</v>
      </c>
      <c r="U541" t="s">
        <v>184</v>
      </c>
      <c r="V541" t="s">
        <v>184</v>
      </c>
      <c r="W541" t="s">
        <v>184</v>
      </c>
      <c r="X541" t="s">
        <v>184</v>
      </c>
      <c r="Y541" t="s">
        <v>184</v>
      </c>
      <c r="Z541" t="s">
        <v>184</v>
      </c>
      <c r="AA541" t="s">
        <v>184</v>
      </c>
      <c r="AB541" t="s">
        <v>184</v>
      </c>
      <c r="AC541" t="s">
        <v>184</v>
      </c>
      <c r="AD541" t="s">
        <v>184</v>
      </c>
    </row>
    <row r="542" spans="1:30" x14ac:dyDescent="0.25">
      <c r="A542" s="8" t="s">
        <v>51</v>
      </c>
      <c r="B542">
        <v>6</v>
      </c>
      <c r="C542">
        <v>233</v>
      </c>
      <c r="D542">
        <v>0.58901328100000605</v>
      </c>
      <c r="E542">
        <v>1.2656465620002499</v>
      </c>
      <c r="F542">
        <v>2.0354897910001402</v>
      </c>
      <c r="G542">
        <v>2.2135353639987398</v>
      </c>
      <c r="H542">
        <v>2.2221497390000802</v>
      </c>
      <c r="I542">
        <v>2.7879892700002502</v>
      </c>
      <c r="J542">
        <f t="shared" si="324"/>
        <v>2.1989759890002443</v>
      </c>
      <c r="K542">
        <f t="shared" si="308"/>
        <v>0</v>
      </c>
      <c r="L542">
        <f t="shared" si="309"/>
        <v>0.30770380594645441</v>
      </c>
      <c r="M542">
        <f t="shared" si="310"/>
        <v>0.65779549992165631</v>
      </c>
      <c r="N542">
        <f t="shared" si="311"/>
        <v>0.73876299292259051</v>
      </c>
      <c r="O542">
        <f t="shared" si="312"/>
        <v>0.74268044133695765</v>
      </c>
      <c r="P542">
        <f t="shared" si="313"/>
        <v>1</v>
      </c>
      <c r="Q542" t="s">
        <v>184</v>
      </c>
      <c r="R542" t="s">
        <v>184</v>
      </c>
      <c r="S542" t="s">
        <v>184</v>
      </c>
      <c r="T542" t="s">
        <v>184</v>
      </c>
      <c r="U542" t="s">
        <v>184</v>
      </c>
      <c r="V542" t="s">
        <v>184</v>
      </c>
      <c r="W542" t="s">
        <v>184</v>
      </c>
      <c r="X542" t="s">
        <v>184</v>
      </c>
      <c r="Y542" t="s">
        <v>184</v>
      </c>
      <c r="Z542" t="s">
        <v>184</v>
      </c>
      <c r="AA542" t="s">
        <v>184</v>
      </c>
      <c r="AB542" t="s">
        <v>184</v>
      </c>
      <c r="AC542" t="s">
        <v>184</v>
      </c>
      <c r="AD542" t="s">
        <v>184</v>
      </c>
    </row>
    <row r="543" spans="1:30" x14ac:dyDescent="0.25">
      <c r="A543" s="8" t="s">
        <v>51</v>
      </c>
      <c r="B543">
        <v>6</v>
      </c>
      <c r="C543">
        <v>234</v>
      </c>
      <c r="D543">
        <v>1.30170140600057</v>
      </c>
      <c r="E543">
        <v>2.0474540619998098</v>
      </c>
      <c r="F543">
        <v>2.76870077999956</v>
      </c>
      <c r="G543">
        <v>3.4917358319998999</v>
      </c>
      <c r="H543">
        <v>4.3059909879993903</v>
      </c>
      <c r="I543">
        <v>5.3024640080002401</v>
      </c>
      <c r="J543">
        <f t="shared" si="324"/>
        <v>4.0007626019996696</v>
      </c>
      <c r="K543">
        <f t="shared" si="308"/>
        <v>0</v>
      </c>
      <c r="L543">
        <f t="shared" si="309"/>
        <v>0.18640262624593024</v>
      </c>
      <c r="M543">
        <f t="shared" si="310"/>
        <v>0.36667993578668007</v>
      </c>
      <c r="N543">
        <f t="shared" si="311"/>
        <v>0.5474042436071318</v>
      </c>
      <c r="O543">
        <f t="shared" si="312"/>
        <v>0.75092923046651405</v>
      </c>
      <c r="P543">
        <f t="shared" si="313"/>
        <v>1</v>
      </c>
      <c r="Q543" t="s">
        <v>184</v>
      </c>
      <c r="R543" t="s">
        <v>184</v>
      </c>
      <c r="S543" t="s">
        <v>184</v>
      </c>
      <c r="T543" t="s">
        <v>184</v>
      </c>
      <c r="U543" t="s">
        <v>184</v>
      </c>
      <c r="V543" t="s">
        <v>184</v>
      </c>
      <c r="W543" t="s">
        <v>184</v>
      </c>
      <c r="X543" t="s">
        <v>184</v>
      </c>
      <c r="Y543" t="s">
        <v>184</v>
      </c>
      <c r="Z543" t="s">
        <v>184</v>
      </c>
      <c r="AA543" t="s">
        <v>184</v>
      </c>
      <c r="AB543" t="s">
        <v>184</v>
      </c>
      <c r="AC543" t="s">
        <v>184</v>
      </c>
      <c r="AD543" t="s">
        <v>184</v>
      </c>
    </row>
    <row r="544" spans="1:30" x14ac:dyDescent="0.25">
      <c r="A544" s="8" t="s">
        <v>51</v>
      </c>
      <c r="B544">
        <v>6</v>
      </c>
      <c r="C544">
        <v>235</v>
      </c>
      <c r="D544">
        <v>0.77341911400071695</v>
      </c>
      <c r="E544">
        <v>1.51082145700092</v>
      </c>
      <c r="F544">
        <v>2.22206098800052</v>
      </c>
      <c r="G544">
        <v>2.9856939569999601</v>
      </c>
      <c r="H544">
        <v>3.6903326550000202</v>
      </c>
      <c r="I544">
        <v>4.5383743210004397</v>
      </c>
      <c r="J544">
        <f t="shared" si="324"/>
        <v>3.7649552069997227</v>
      </c>
      <c r="K544">
        <f t="shared" si="308"/>
        <v>0</v>
      </c>
      <c r="L544">
        <f t="shared" si="309"/>
        <v>0.19585952619814456</v>
      </c>
      <c r="M544">
        <f t="shared" si="310"/>
        <v>0.38477001567150643</v>
      </c>
      <c r="N544">
        <f t="shared" si="311"/>
        <v>0.58759659049494928</v>
      </c>
      <c r="O544">
        <f t="shared" si="312"/>
        <v>0.77475384981373507</v>
      </c>
      <c r="P544">
        <f t="shared" si="313"/>
        <v>1</v>
      </c>
      <c r="Q544" t="s">
        <v>184</v>
      </c>
      <c r="R544" t="s">
        <v>184</v>
      </c>
      <c r="S544" t="s">
        <v>184</v>
      </c>
      <c r="T544" t="s">
        <v>184</v>
      </c>
      <c r="U544" t="s">
        <v>184</v>
      </c>
      <c r="V544" t="s">
        <v>184</v>
      </c>
      <c r="W544" t="s">
        <v>184</v>
      </c>
      <c r="X544" t="s">
        <v>184</v>
      </c>
      <c r="Y544" t="s">
        <v>184</v>
      </c>
      <c r="Z544" t="s">
        <v>184</v>
      </c>
      <c r="AA544" t="s">
        <v>184</v>
      </c>
      <c r="AB544" t="s">
        <v>184</v>
      </c>
      <c r="AC544" t="s">
        <v>184</v>
      </c>
      <c r="AD544" t="s">
        <v>184</v>
      </c>
    </row>
    <row r="545" spans="1:58" s="17" customFormat="1" x14ac:dyDescent="0.25">
      <c r="A545" s="16">
        <v>32</v>
      </c>
      <c r="D545" s="17">
        <f>AVERAGE(D530:D544)</f>
        <v>0.82191145446692271</v>
      </c>
      <c r="E545" s="17">
        <f t="shared" ref="E545:P545" si="325">AVERAGE(E530:E544)</f>
        <v>1.5656487249332678</v>
      </c>
      <c r="F545" s="17">
        <f t="shared" si="325"/>
        <v>2.3095133844000246</v>
      </c>
      <c r="G545" s="17">
        <f t="shared" si="325"/>
        <v>3.0719797348666602</v>
      </c>
      <c r="H545" s="17">
        <f t="shared" si="325"/>
        <v>3.8464194811333621</v>
      </c>
      <c r="I545" s="17">
        <f t="shared" si="325"/>
        <v>4.7321947481334048</v>
      </c>
      <c r="J545" s="25">
        <f>AVERAGE(J530:J544)</f>
        <v>3.9102832936664806</v>
      </c>
      <c r="K545" s="17">
        <f t="shared" si="325"/>
        <v>0</v>
      </c>
      <c r="L545" s="17">
        <f t="shared" si="325"/>
        <v>0.19107107129922488</v>
      </c>
      <c r="M545" s="17">
        <f t="shared" si="325"/>
        <v>0.38591958452051311</v>
      </c>
      <c r="N545" s="17">
        <f t="shared" si="325"/>
        <v>0.57793184836427414</v>
      </c>
      <c r="O545" s="17">
        <f t="shared" si="325"/>
        <v>0.77127350488573898</v>
      </c>
      <c r="P545" s="17">
        <f t="shared" si="325"/>
        <v>1</v>
      </c>
    </row>
    <row r="546" spans="1:58" x14ac:dyDescent="0.25">
      <c r="A546" s="8" t="s">
        <v>52</v>
      </c>
      <c r="B546">
        <v>27</v>
      </c>
      <c r="C546">
        <v>251</v>
      </c>
      <c r="D546">
        <v>12.8615728080003</v>
      </c>
      <c r="E546">
        <v>13.1768205160005</v>
      </c>
      <c r="F546">
        <v>13.7767716090002</v>
      </c>
      <c r="G546">
        <v>14.0628684840012</v>
      </c>
      <c r="H546">
        <v>14.531131712999899</v>
      </c>
      <c r="I546">
        <v>14.685774212999601</v>
      </c>
      <c r="J546">
        <v>15.1629672340004</v>
      </c>
      <c r="K546">
        <v>15.584259838000399</v>
      </c>
      <c r="L546">
        <v>15.718825202000501</v>
      </c>
      <c r="M546">
        <v>16.030246399999601</v>
      </c>
      <c r="N546">
        <v>16.166108430999799</v>
      </c>
      <c r="O546">
        <v>16.331364108000301</v>
      </c>
      <c r="P546">
        <v>17.581388847000198</v>
      </c>
      <c r="Q546">
        <v>18.0273415030005</v>
      </c>
      <c r="R546">
        <v>18.181135097000102</v>
      </c>
      <c r="S546">
        <v>18.307679837000201</v>
      </c>
      <c r="T546">
        <v>18.806828534001301</v>
      </c>
      <c r="U546">
        <v>19.259933743000101</v>
      </c>
      <c r="V546">
        <v>19.3966411380006</v>
      </c>
      <c r="W546">
        <v>19.556157439999801</v>
      </c>
      <c r="X546">
        <v>20.016609575999599</v>
      </c>
      <c r="Y546">
        <v>20.146207232000901</v>
      </c>
      <c r="Z546">
        <v>20.3030555650002</v>
      </c>
      <c r="AA546">
        <v>20.4457922319998</v>
      </c>
      <c r="AB546">
        <v>20.622170357000801</v>
      </c>
      <c r="AC546">
        <v>21.075425044000401</v>
      </c>
      <c r="AD546">
        <v>21.2211686379996</v>
      </c>
      <c r="AE546" s="3">
        <f>AD546-D546</f>
        <v>8.3595958299993001</v>
      </c>
      <c r="AF546" s="3">
        <f>(D546-D546)/(AD546-D546)</f>
        <v>0</v>
      </c>
      <c r="AG546" s="3">
        <f>(E546-D546)/(AD546-D546)</f>
        <v>3.7710879139503384E-2</v>
      </c>
      <c r="AH546" s="3">
        <f>(F546-D546)/(AD546-D546)</f>
        <v>0.10947883361963638</v>
      </c>
      <c r="AI546" s="3">
        <f>(G546-D546)/(AD546-D546)</f>
        <v>0.14370260242605537</v>
      </c>
      <c r="AJ546" s="3">
        <f>(H546-D546)/(AD546-D546)</f>
        <v>0.19971765847915868</v>
      </c>
      <c r="AK546" s="3">
        <f>(I546-D546)/(AD546-D546)</f>
        <v>0.21821645951505925</v>
      </c>
      <c r="AL546" s="3">
        <f>(J546-D546)/(AD546-D546)</f>
        <v>0.27529972414949777</v>
      </c>
      <c r="AM546" s="3">
        <f>(K546-D546)/(AD546-D546)</f>
        <v>0.32569601274614812</v>
      </c>
      <c r="AN546" s="3">
        <f>(L546-D546)/(AD546-D546)</f>
        <v>0.34179312637898662</v>
      </c>
      <c r="AO546" s="3">
        <f>(M546-D546)/(AD546-D546)</f>
        <v>0.37904626688148946</v>
      </c>
      <c r="AP546" s="3">
        <f>(N546-D546)/(AD546-D546)</f>
        <v>0.39529849172143233</v>
      </c>
      <c r="AQ546" s="3">
        <f>(O546-D546)/(AD546-D546)</f>
        <v>0.4150668729160667</v>
      </c>
      <c r="AR546" s="3">
        <f>(P546-D546)/(AD546-D546)</f>
        <v>0.56459859244179433</v>
      </c>
      <c r="AS546" s="3">
        <f>(Q546-D546)/(AD546-D546)</f>
        <v>0.61794479063955321</v>
      </c>
      <c r="AT546" s="3">
        <f>(R546-D546)/(AD546-D546)</f>
        <v>0.63634204298609576</v>
      </c>
      <c r="AU546" s="3">
        <f>(S546-D546)/(AD546-D546)</f>
        <v>0.65147970544891243</v>
      </c>
      <c r="AV546" s="3">
        <f>(T546-D546)/(AD546-D546)</f>
        <v>0.71118937409220406</v>
      </c>
      <c r="AW546" s="3">
        <f>(U546-D546)/(AD546-D546)</f>
        <v>0.76539118219550772</v>
      </c>
      <c r="AX546" s="3">
        <f>(V546-D546)/(AD546-D546)</f>
        <v>0.78174453202013794</v>
      </c>
      <c r="AY546" s="3">
        <f>(W546-D546)/(AD546-D546)</f>
        <v>0.80082635191228635</v>
      </c>
      <c r="AZ546" s="3">
        <f>(X546-D546)/(AD546-D546)</f>
        <v>0.85590702152401765</v>
      </c>
      <c r="BA546" s="3">
        <f>(Y546-D546)/(AD546-D546)</f>
        <v>0.87140988298248989</v>
      </c>
      <c r="BB546" s="3">
        <f>(Z546-D546)/(AD546-D546)</f>
        <v>0.89017255239725179</v>
      </c>
      <c r="BC546">
        <f>(AA546-D546)/(AD546-D546)</f>
        <v>0.90724714187529498</v>
      </c>
      <c r="BD546">
        <f>(AB546-D546)/(AD546-D546)</f>
        <v>0.92834602375760444</v>
      </c>
      <c r="BE546">
        <f>(AC546-D546)/(AD546-D546)</f>
        <v>0.98256571286901417</v>
      </c>
      <c r="BF546">
        <f>(AD546-D546)/(AD546-D546)</f>
        <v>1</v>
      </c>
    </row>
    <row r="547" spans="1:58" x14ac:dyDescent="0.25">
      <c r="A547" s="8" t="s">
        <v>52</v>
      </c>
      <c r="B547">
        <v>27</v>
      </c>
      <c r="C547">
        <v>252</v>
      </c>
      <c r="D547">
        <v>5.7360480709994501</v>
      </c>
      <c r="E547">
        <v>5.9904292690007397</v>
      </c>
      <c r="F547">
        <v>6.6212824459998902</v>
      </c>
      <c r="G547">
        <v>6.9293769249998096</v>
      </c>
      <c r="H547">
        <v>7.3927864560009704</v>
      </c>
      <c r="I547">
        <v>7.5281436429995603</v>
      </c>
      <c r="J547">
        <v>8.0489594240007101</v>
      </c>
      <c r="K547">
        <v>8.4727866120010695</v>
      </c>
      <c r="L547">
        <v>8.6304072370003198</v>
      </c>
      <c r="M547">
        <v>9.0515097370007407</v>
      </c>
      <c r="N547">
        <v>9.1787755179993802</v>
      </c>
      <c r="O547">
        <v>9.3387628090004</v>
      </c>
      <c r="P547">
        <v>10.523422964999501</v>
      </c>
      <c r="Q547">
        <v>10.9763071840006</v>
      </c>
      <c r="R547">
        <v>11.110427495999801</v>
      </c>
      <c r="S547">
        <v>11.2560866109997</v>
      </c>
      <c r="T547">
        <v>11.712162808000301</v>
      </c>
      <c r="U547">
        <v>12.1353415579997</v>
      </c>
      <c r="V547">
        <v>12.2874709850002</v>
      </c>
      <c r="W547">
        <v>12.446635255999301</v>
      </c>
      <c r="X547">
        <v>12.931534422999899</v>
      </c>
      <c r="Y547">
        <v>13.0614092140003</v>
      </c>
      <c r="Z547">
        <v>13.2122789540007</v>
      </c>
      <c r="AA547">
        <v>13.3673458289995</v>
      </c>
      <c r="AB547">
        <v>13.5319187450004</v>
      </c>
      <c r="AC547">
        <v>13.9644040580005</v>
      </c>
      <c r="AD547">
        <v>14.110605412000901</v>
      </c>
      <c r="AE547" s="3">
        <f t="shared" ref="AE547:AE560" si="326">AD547-D547</f>
        <v>8.3745573410014504</v>
      </c>
      <c r="AF547" s="3">
        <f t="shared" ref="AF547:AF560" si="327">(D547-D547)/(AD547-D547)</f>
        <v>0</v>
      </c>
      <c r="AG547" s="3">
        <f t="shared" ref="AG547:AG560" si="328">(E547-D547)/(AD547-D547)</f>
        <v>3.0375479878303635E-2</v>
      </c>
      <c r="AH547" s="3">
        <f t="shared" ref="AH547:AH560" si="329">(F547-D547)/(AD547-D547)</f>
        <v>0.1057052138942763</v>
      </c>
      <c r="AI547" s="3">
        <f t="shared" ref="AI547:AI560" si="330">(G547-D547)/(AD547-D547)</f>
        <v>0.14249455886556248</v>
      </c>
      <c r="AJ547" s="3">
        <f t="shared" ref="AJ547:AJ560" si="331">(H547-D547)/(AD547-D547)</f>
        <v>0.19782996492127466</v>
      </c>
      <c r="AK547" s="3">
        <f t="shared" ref="AK547:AK560" si="332">(I547-D547)/(AD547-D547)</f>
        <v>0.21399287138749318</v>
      </c>
      <c r="AL547" s="3">
        <f t="shared" ref="AL547:AL560" si="333">(J547-D547)/(AD547-D547)</f>
        <v>0.2761831173663773</v>
      </c>
      <c r="AM547" s="3">
        <f t="shared" ref="AM547:AM560" si="334">(K547-D547)/(AD547-D547)</f>
        <v>0.32679202369332078</v>
      </c>
      <c r="AN547" s="3">
        <f t="shared" ref="AN547:AN560" si="335">(L547-D547)/(AD547-D547)</f>
        <v>0.34561339162730659</v>
      </c>
      <c r="AO547" s="3">
        <f t="shared" ref="AO547:AO560" si="336">(M547-D547)/(AD547-D547)</f>
        <v>0.39589694487718669</v>
      </c>
      <c r="AP547" s="3">
        <f t="shared" ref="AP547:AP560" si="337">(N547-D547)/(AD547-D547)</f>
        <v>0.41109366224582328</v>
      </c>
      <c r="AQ547" s="3">
        <f t="shared" ref="AQ547:AQ560" si="338">(O547-D547)/(AD547-D547)</f>
        <v>0.43019763210196471</v>
      </c>
      <c r="AR547" s="3">
        <f t="shared" ref="AR547:AR560" si="339">(P547-D547)/(AD547-D547)</f>
        <v>0.57165706783823445</v>
      </c>
      <c r="AS547" s="3">
        <f t="shared" ref="AS547:AS560" si="340">(Q547-D547)/(AD547-D547)</f>
        <v>0.62573565379331519</v>
      </c>
      <c r="AT547" s="3">
        <f t="shared" ref="AT547:AT560" si="341">(R547-D547)/(AD547-D547)</f>
        <v>0.64175086588608499</v>
      </c>
      <c r="AU547" s="3">
        <f t="shared" ref="AU547:AU560" si="342">(S547-D547)/(AD547-D547)</f>
        <v>0.65914391832681041</v>
      </c>
      <c r="AV547" s="3">
        <f t="shared" ref="AV547:AV560" si="343">(T547-D547)/(AD547-D547)</f>
        <v>0.71360365612903087</v>
      </c>
      <c r="AW547" s="3">
        <f t="shared" ref="AW547:AW560" si="344">(U547-D547)/(AD547-D547)</f>
        <v>0.76413513293050139</v>
      </c>
      <c r="AX547" s="3">
        <f t="shared" ref="AX547:AX560" si="345">(V547-D547)/(AD547-D547)</f>
        <v>0.78230080077489972</v>
      </c>
      <c r="AY547" s="3">
        <f t="shared" ref="AY547:AY560" si="346">(W547-D547)/(AD547-D547)</f>
        <v>0.80130649439166435</v>
      </c>
      <c r="AZ547" s="3">
        <f t="shared" ref="AZ547:AZ560" si="347">(X547-D547)/(AD547-D547)</f>
        <v>0.85920796276260192</v>
      </c>
      <c r="BA547" s="3">
        <f t="shared" ref="BA547:BA560" si="348">(Y547-D547)/(AD547-D547)</f>
        <v>0.87471622017992712</v>
      </c>
      <c r="BB547" s="3">
        <f t="shared" ref="BB547:BB560" si="349">(Z547-D547)/(AD547-D547)</f>
        <v>0.89273146968592176</v>
      </c>
      <c r="BC547">
        <f t="shared" ref="BC547:BC560" si="350">(AA547-D547)/(AD547-D547)</f>
        <v>0.91124789612909629</v>
      </c>
      <c r="BD547">
        <f t="shared" ref="BD547:BD560" si="351">(AB547-D547)/(AD547-D547)</f>
        <v>0.93089943224016425</v>
      </c>
      <c r="BE547">
        <f t="shared" ref="BE547:BE560" si="352">(AC547-D547)/(AD547-D547)</f>
        <v>0.98254219918172814</v>
      </c>
      <c r="BF547">
        <f t="shared" ref="BF547:BF560" si="353">(AD547-D547)/(AD547-D547)</f>
        <v>1</v>
      </c>
    </row>
    <row r="548" spans="1:58" x14ac:dyDescent="0.25">
      <c r="A548" s="8" t="s">
        <v>52</v>
      </c>
      <c r="B548">
        <v>27</v>
      </c>
      <c r="C548">
        <v>253</v>
      </c>
      <c r="D548">
        <v>1.89101713500167</v>
      </c>
      <c r="E548">
        <v>2.1785372390004301</v>
      </c>
      <c r="F548">
        <v>2.7615189050011302</v>
      </c>
      <c r="G548">
        <v>3.0803396340015698</v>
      </c>
      <c r="H548">
        <v>3.54519114499998</v>
      </c>
      <c r="I548">
        <v>3.6874667700012602</v>
      </c>
      <c r="J548">
        <v>4.2410544780013799</v>
      </c>
      <c r="K548">
        <v>4.6801368730011701</v>
      </c>
      <c r="L548">
        <v>4.83142718599992</v>
      </c>
      <c r="M548">
        <v>5.1327832800015996</v>
      </c>
      <c r="N548">
        <v>5.2799652070007097</v>
      </c>
      <c r="O548">
        <v>5.4393584360004699</v>
      </c>
      <c r="P548">
        <v>6.5971926540005299</v>
      </c>
      <c r="Q548">
        <v>7.0639500500001304</v>
      </c>
      <c r="R548">
        <v>7.1906708830010704</v>
      </c>
      <c r="S548">
        <v>7.3310741640016204</v>
      </c>
      <c r="T548">
        <v>7.7996329659999901</v>
      </c>
      <c r="U548">
        <v>8.2454507780003006</v>
      </c>
      <c r="V548">
        <v>8.3976725490010704</v>
      </c>
      <c r="W548">
        <v>8.5574367160006606</v>
      </c>
      <c r="X548">
        <v>8.9819684860012696</v>
      </c>
      <c r="Y548">
        <v>9.12829140300164</v>
      </c>
      <c r="Z548">
        <v>9.2771345280016195</v>
      </c>
      <c r="AA548">
        <v>9.4380598400002693</v>
      </c>
      <c r="AB548">
        <v>9.6045992670005909</v>
      </c>
      <c r="AC548">
        <v>10.0709753090013</v>
      </c>
      <c r="AD548">
        <v>10.221124476000099</v>
      </c>
      <c r="AE548" s="3">
        <f t="shared" si="326"/>
        <v>8.3301073409984294</v>
      </c>
      <c r="AF548" s="3">
        <f t="shared" si="327"/>
        <v>0</v>
      </c>
      <c r="AG548" s="3">
        <f t="shared" si="328"/>
        <v>3.4515774194609418E-2</v>
      </c>
      <c r="AH548" s="3">
        <f t="shared" si="329"/>
        <v>0.10450066660186921</v>
      </c>
      <c r="AI548" s="3">
        <f t="shared" si="330"/>
        <v>0.1427739704080872</v>
      </c>
      <c r="AJ548" s="3">
        <f t="shared" si="331"/>
        <v>0.19857775443744091</v>
      </c>
      <c r="AK548" s="3">
        <f t="shared" si="332"/>
        <v>0.21565744131026665</v>
      </c>
      <c r="AL548" s="3">
        <f t="shared" si="333"/>
        <v>0.28211369275321241</v>
      </c>
      <c r="AM548" s="3">
        <f t="shared" si="334"/>
        <v>0.33482398531315949</v>
      </c>
      <c r="AN548" s="3">
        <f t="shared" si="335"/>
        <v>0.35298585367878565</v>
      </c>
      <c r="AO548" s="3">
        <f t="shared" si="336"/>
        <v>0.38916258966374595</v>
      </c>
      <c r="AP548" s="3">
        <f t="shared" si="337"/>
        <v>0.40683126078335113</v>
      </c>
      <c r="AQ548" s="3">
        <f t="shared" si="338"/>
        <v>0.42596585563007922</v>
      </c>
      <c r="AR548" s="3">
        <f t="shared" si="339"/>
        <v>0.56495976898597655</v>
      </c>
      <c r="AS548" s="3">
        <f t="shared" si="340"/>
        <v>0.62099234778629431</v>
      </c>
      <c r="AT548" s="3">
        <f t="shared" si="341"/>
        <v>0.63620473675243117</v>
      </c>
      <c r="AU548" s="3">
        <f t="shared" si="342"/>
        <v>0.65305965533307475</v>
      </c>
      <c r="AV548" s="3">
        <f t="shared" si="343"/>
        <v>0.70930848656868872</v>
      </c>
      <c r="AW548" s="3">
        <f t="shared" si="344"/>
        <v>0.76282734217888259</v>
      </c>
      <c r="AX548" s="3">
        <f t="shared" si="345"/>
        <v>0.78110102879172816</v>
      </c>
      <c r="AY548" s="3">
        <f t="shared" si="346"/>
        <v>0.80028015343677039</v>
      </c>
      <c r="AZ548" s="3">
        <f t="shared" si="347"/>
        <v>0.85124369479609763</v>
      </c>
      <c r="BA548" s="3">
        <f t="shared" si="348"/>
        <v>0.86880924479570099</v>
      </c>
      <c r="BB548" s="3">
        <f t="shared" si="349"/>
        <v>0.886677336875069</v>
      </c>
      <c r="BC548">
        <f t="shared" si="350"/>
        <v>0.90599585288105378</v>
      </c>
      <c r="BD548">
        <f t="shared" si="351"/>
        <v>0.92598832358796312</v>
      </c>
      <c r="BE548">
        <f t="shared" si="352"/>
        <v>0.98197512218602423</v>
      </c>
      <c r="BF548">
        <f t="shared" si="353"/>
        <v>1</v>
      </c>
    </row>
    <row r="549" spans="1:58" x14ac:dyDescent="0.25">
      <c r="A549" s="8" t="s">
        <v>52</v>
      </c>
      <c r="B549">
        <v>27</v>
      </c>
      <c r="C549">
        <v>254</v>
      </c>
      <c r="D549">
        <v>2.29564088400002</v>
      </c>
      <c r="E549">
        <v>2.5840085399995498</v>
      </c>
      <c r="F549">
        <v>3.1661882280004598</v>
      </c>
      <c r="G549">
        <v>3.47138463400006</v>
      </c>
      <c r="H549">
        <v>3.9120264569992198</v>
      </c>
      <c r="I549">
        <v>4.0651694249991097</v>
      </c>
      <c r="J549">
        <v>4.5985678100005298</v>
      </c>
      <c r="K549">
        <v>4.9757314559992603</v>
      </c>
      <c r="L549">
        <v>5.1257039560004998</v>
      </c>
      <c r="M549">
        <v>5.4426858829992799</v>
      </c>
      <c r="N549">
        <v>5.5725345810005802</v>
      </c>
      <c r="O549">
        <v>5.7321336950008099</v>
      </c>
      <c r="P549">
        <v>6.8527695279990404</v>
      </c>
      <c r="Q549">
        <v>7.33144791400081</v>
      </c>
      <c r="R549">
        <v>7.4660417680006503</v>
      </c>
      <c r="S549">
        <v>7.6026422359991503</v>
      </c>
      <c r="T549">
        <v>8.0497089550008205</v>
      </c>
      <c r="U549">
        <v>8.5051172879993793</v>
      </c>
      <c r="V549">
        <v>8.6505623920002108</v>
      </c>
      <c r="W549">
        <v>8.7944556729999004</v>
      </c>
      <c r="X549">
        <v>9.3090943709994391</v>
      </c>
      <c r="Y549">
        <v>9.4471189539999596</v>
      </c>
      <c r="Z549">
        <v>9.5992872360002295</v>
      </c>
      <c r="AA549">
        <v>9.7506357250003894</v>
      </c>
      <c r="AB549">
        <v>9.91826442300043</v>
      </c>
      <c r="AC549">
        <v>10.415774995999501</v>
      </c>
      <c r="AD549">
        <v>10.5639033810002</v>
      </c>
      <c r="AE549" s="3">
        <f t="shared" si="326"/>
        <v>8.2682624970001797</v>
      </c>
      <c r="AF549" s="3">
        <f t="shared" si="327"/>
        <v>0</v>
      </c>
      <c r="AG549" s="3">
        <f t="shared" si="328"/>
        <v>3.4876451504067867E-2</v>
      </c>
      <c r="AH549" s="3">
        <f t="shared" si="329"/>
        <v>0.10528782127034361</v>
      </c>
      <c r="AI549" s="3">
        <f t="shared" si="330"/>
        <v>0.1421996157507836</v>
      </c>
      <c r="AJ549" s="3">
        <f t="shared" si="331"/>
        <v>0.1954927741572843</v>
      </c>
      <c r="AK549" s="3">
        <f t="shared" si="332"/>
        <v>0.21401455767050151</v>
      </c>
      <c r="AL549" s="3">
        <f t="shared" si="333"/>
        <v>0.27852610229005648</v>
      </c>
      <c r="AM549" s="3">
        <f t="shared" si="334"/>
        <v>0.32414193102500166</v>
      </c>
      <c r="AN549" s="3">
        <f t="shared" si="335"/>
        <v>0.34228026420632618</v>
      </c>
      <c r="AO549" s="3">
        <f t="shared" si="336"/>
        <v>0.38061745138607345</v>
      </c>
      <c r="AP549" s="3">
        <f t="shared" si="337"/>
        <v>0.39632192352256046</v>
      </c>
      <c r="AQ549" s="3">
        <f t="shared" si="338"/>
        <v>0.41562454170360325</v>
      </c>
      <c r="AR549" s="3">
        <f t="shared" si="339"/>
        <v>0.55115916380888952</v>
      </c>
      <c r="AS549" s="3">
        <f t="shared" si="340"/>
        <v>0.60905263129077458</v>
      </c>
      <c r="AT549" s="3">
        <f t="shared" si="341"/>
        <v>0.62533100344558612</v>
      </c>
      <c r="AU549" s="3">
        <f t="shared" si="342"/>
        <v>0.6418520643151534</v>
      </c>
      <c r="AV549" s="3">
        <f t="shared" si="343"/>
        <v>0.69592227787741889</v>
      </c>
      <c r="AW549" s="3">
        <f t="shared" si="344"/>
        <v>0.75100136289241282</v>
      </c>
      <c r="AX549" s="3">
        <f t="shared" si="345"/>
        <v>0.76859213290649986</v>
      </c>
      <c r="AY549" s="3">
        <f t="shared" si="346"/>
        <v>0.78599521862758037</v>
      </c>
      <c r="AZ549" s="3">
        <f t="shared" si="347"/>
        <v>0.84823788426455737</v>
      </c>
      <c r="BA549" s="3">
        <f t="shared" si="348"/>
        <v>0.86493118386052414</v>
      </c>
      <c r="BB549" s="3">
        <f t="shared" si="349"/>
        <v>0.88333508456583898</v>
      </c>
      <c r="BC549">
        <f t="shared" si="350"/>
        <v>0.9016398359032658</v>
      </c>
      <c r="BD549">
        <f t="shared" si="351"/>
        <v>0.92191358725802242</v>
      </c>
      <c r="BE549">
        <f t="shared" si="352"/>
        <v>0.98208470219052157</v>
      </c>
      <c r="BF549">
        <f t="shared" si="353"/>
        <v>1</v>
      </c>
    </row>
    <row r="550" spans="1:58" x14ac:dyDescent="0.25">
      <c r="A550" s="8" t="s">
        <v>52</v>
      </c>
      <c r="B550">
        <v>27</v>
      </c>
      <c r="C550">
        <v>255</v>
      </c>
      <c r="D550">
        <v>1.2024436980009301</v>
      </c>
      <c r="E550">
        <v>1.4794785410012901</v>
      </c>
      <c r="F550">
        <v>2.0695423950000902</v>
      </c>
      <c r="G550">
        <v>2.3449198950002001</v>
      </c>
      <c r="H550">
        <v>2.7984286970004102</v>
      </c>
      <c r="I550">
        <v>2.9238932799998998</v>
      </c>
      <c r="J550">
        <v>3.4434120300011202</v>
      </c>
      <c r="K550">
        <v>3.8507169780004902</v>
      </c>
      <c r="L550">
        <v>4.0044966130008097</v>
      </c>
      <c r="M550">
        <v>4.3115301550005798</v>
      </c>
      <c r="N550">
        <v>4.4334178629996996</v>
      </c>
      <c r="O550">
        <v>4.6071720820000301</v>
      </c>
      <c r="P550">
        <v>5.7027629149997603</v>
      </c>
      <c r="Q550">
        <v>6.1688519769995702</v>
      </c>
      <c r="R550">
        <v>6.3051664040012803</v>
      </c>
      <c r="S550">
        <v>6.4485027059999904</v>
      </c>
      <c r="T550">
        <v>6.90946833099951</v>
      </c>
      <c r="U550">
        <v>7.3505263509996404</v>
      </c>
      <c r="V550">
        <v>7.4853857779999</v>
      </c>
      <c r="W550">
        <v>7.6400530179998896</v>
      </c>
      <c r="X550">
        <v>8.0964894240005307</v>
      </c>
      <c r="Y550">
        <v>8.2280235910002304</v>
      </c>
      <c r="Z550">
        <v>8.3751241110003303</v>
      </c>
      <c r="AA550">
        <v>8.5357092160011199</v>
      </c>
      <c r="AB550">
        <v>8.7030957780007103</v>
      </c>
      <c r="AC550">
        <v>9.1566025490010308</v>
      </c>
      <c r="AD550">
        <v>9.3190411939995101</v>
      </c>
      <c r="AE550" s="3">
        <f t="shared" si="326"/>
        <v>8.1165974959985796</v>
      </c>
      <c r="AF550" s="3">
        <f t="shared" si="327"/>
        <v>0</v>
      </c>
      <c r="AG550" s="3">
        <f t="shared" si="328"/>
        <v>3.4131893707546296E-2</v>
      </c>
      <c r="AH550" s="3">
        <f t="shared" si="329"/>
        <v>0.10683031866821449</v>
      </c>
      <c r="AI550" s="3">
        <f t="shared" si="330"/>
        <v>0.14075802053292677</v>
      </c>
      <c r="AJ550" s="3">
        <f t="shared" si="331"/>
        <v>0.19663227107002515</v>
      </c>
      <c r="AK550" s="3">
        <f t="shared" si="332"/>
        <v>0.21209005163156497</v>
      </c>
      <c r="AL550" s="3">
        <f t="shared" si="333"/>
        <v>0.27609701394025887</v>
      </c>
      <c r="AM550" s="3">
        <f t="shared" si="334"/>
        <v>0.32627874935342532</v>
      </c>
      <c r="AN550" s="3">
        <f t="shared" si="335"/>
        <v>0.34522506707783285</v>
      </c>
      <c r="AO550" s="3">
        <f t="shared" si="336"/>
        <v>0.38305293055771283</v>
      </c>
      <c r="AP550" s="3">
        <f t="shared" si="337"/>
        <v>0.39807002461211305</v>
      </c>
      <c r="AQ550" s="3">
        <f t="shared" si="338"/>
        <v>0.41947729768263181</v>
      </c>
      <c r="AR550" s="3">
        <f t="shared" si="339"/>
        <v>0.55445883810518548</v>
      </c>
      <c r="AS550" s="3">
        <f t="shared" si="340"/>
        <v>0.61188303121437793</v>
      </c>
      <c r="AT550" s="3">
        <f t="shared" si="341"/>
        <v>0.62867755959513238</v>
      </c>
      <c r="AU550" s="3">
        <f t="shared" si="342"/>
        <v>0.64633721341797801</v>
      </c>
      <c r="AV550" s="3">
        <f t="shared" si="343"/>
        <v>0.70313017687671464</v>
      </c>
      <c r="AW550" s="3">
        <f t="shared" si="344"/>
        <v>0.75747043709259543</v>
      </c>
      <c r="AX550" s="3">
        <f t="shared" si="345"/>
        <v>0.77408570316520087</v>
      </c>
      <c r="AY550" s="3">
        <f t="shared" si="346"/>
        <v>0.79314137767366821</v>
      </c>
      <c r="AZ550" s="3">
        <f t="shared" si="347"/>
        <v>0.84937632171588062</v>
      </c>
      <c r="BA550" s="3">
        <f t="shared" si="348"/>
        <v>0.86558190134016832</v>
      </c>
      <c r="BB550" s="3">
        <f t="shared" si="349"/>
        <v>0.88370532314008132</v>
      </c>
      <c r="BC550">
        <f t="shared" si="350"/>
        <v>0.90349010427281051</v>
      </c>
      <c r="BD550">
        <f t="shared" si="351"/>
        <v>0.92411285439465785</v>
      </c>
      <c r="BE550">
        <f t="shared" si="352"/>
        <v>0.97998685470376468</v>
      </c>
      <c r="BF550">
        <f t="shared" si="353"/>
        <v>1</v>
      </c>
    </row>
    <row r="551" spans="1:58" x14ac:dyDescent="0.25">
      <c r="A551" s="8" t="s">
        <v>52</v>
      </c>
      <c r="B551">
        <v>27</v>
      </c>
      <c r="C551">
        <v>256</v>
      </c>
      <c r="D551">
        <v>1.4847177080009699</v>
      </c>
      <c r="E551">
        <v>1.7326935410001101</v>
      </c>
      <c r="F551">
        <v>2.33383697800127</v>
      </c>
      <c r="G551">
        <v>2.5815999470014499</v>
      </c>
      <c r="H551">
        <v>3.0859708320003798</v>
      </c>
      <c r="I551">
        <v>3.2278290090016499</v>
      </c>
      <c r="J551">
        <v>3.7979196340002002</v>
      </c>
      <c r="K551">
        <v>4.2333402069998503</v>
      </c>
      <c r="L551">
        <v>4.3781034880012104</v>
      </c>
      <c r="M551">
        <v>4.6483573420009598</v>
      </c>
      <c r="N551">
        <v>4.8008226030015004</v>
      </c>
      <c r="O551">
        <v>4.9448433320012501</v>
      </c>
      <c r="P551">
        <v>6.1400433310009204</v>
      </c>
      <c r="Q551">
        <v>6.5882322370016402</v>
      </c>
      <c r="R551">
        <v>6.71386046600127</v>
      </c>
      <c r="S551">
        <v>6.8746020290000098</v>
      </c>
      <c r="T551">
        <v>7.3709061429999503</v>
      </c>
      <c r="U551">
        <v>7.8095684870004298</v>
      </c>
      <c r="V551">
        <v>7.9755573410002398</v>
      </c>
      <c r="W551">
        <v>8.1289039030016195</v>
      </c>
      <c r="X551">
        <v>8.5934541110000193</v>
      </c>
      <c r="Y551">
        <v>8.7283076010007701</v>
      </c>
      <c r="Z551">
        <v>8.8802421320015092</v>
      </c>
      <c r="AA551">
        <v>9.0376795800002494</v>
      </c>
      <c r="AB551">
        <v>9.1979245279999304</v>
      </c>
      <c r="AC551">
        <v>9.6688299960005608</v>
      </c>
      <c r="AD551">
        <v>9.8053014550005102</v>
      </c>
      <c r="AE551" s="3">
        <f t="shared" si="326"/>
        <v>8.3205837469995405</v>
      </c>
      <c r="AF551" s="3">
        <f t="shared" si="327"/>
        <v>0</v>
      </c>
      <c r="AG551" s="3">
        <f t="shared" si="328"/>
        <v>2.9802696606300243E-2</v>
      </c>
      <c r="AH551" s="3">
        <f t="shared" si="329"/>
        <v>0.10205044451436454</v>
      </c>
      <c r="AI551" s="3">
        <f t="shared" si="330"/>
        <v>0.1318275583003444</v>
      </c>
      <c r="AJ551" s="3">
        <f t="shared" si="331"/>
        <v>0.19244480587997601</v>
      </c>
      <c r="AK551" s="3">
        <f t="shared" si="332"/>
        <v>0.20949387134397365</v>
      </c>
      <c r="AL551" s="3">
        <f t="shared" si="333"/>
        <v>0.27800957196463372</v>
      </c>
      <c r="AM551" s="3">
        <f t="shared" si="334"/>
        <v>0.33034010384067736</v>
      </c>
      <c r="AN551" s="3">
        <f t="shared" si="335"/>
        <v>0.34773831596173954</v>
      </c>
      <c r="AO551" s="3">
        <f t="shared" si="336"/>
        <v>0.38021847146731985</v>
      </c>
      <c r="AP551" s="3">
        <f t="shared" si="337"/>
        <v>0.39854233739265482</v>
      </c>
      <c r="AQ551" s="3">
        <f t="shared" si="338"/>
        <v>0.41585130673650456</v>
      </c>
      <c r="AR551" s="3">
        <f t="shared" si="339"/>
        <v>0.55949507445059887</v>
      </c>
      <c r="AS551" s="3">
        <f t="shared" si="340"/>
        <v>0.61336015406864131</v>
      </c>
      <c r="AT551" s="3">
        <f t="shared" si="341"/>
        <v>0.62845864148485553</v>
      </c>
      <c r="AU551" s="3">
        <f t="shared" si="342"/>
        <v>0.64777718545801177</v>
      </c>
      <c r="AV551" s="3">
        <f t="shared" si="343"/>
        <v>0.70742493723731592</v>
      </c>
      <c r="AW551" s="3">
        <f t="shared" si="344"/>
        <v>0.76014507771527984</v>
      </c>
      <c r="AX551" s="3">
        <f t="shared" si="345"/>
        <v>0.78009426145610417</v>
      </c>
      <c r="AY551" s="3">
        <f t="shared" si="346"/>
        <v>0.79852404555108158</v>
      </c>
      <c r="AZ551" s="3">
        <f t="shared" si="347"/>
        <v>0.85435548984919585</v>
      </c>
      <c r="BA551" s="3">
        <f t="shared" si="348"/>
        <v>0.87056270488376353</v>
      </c>
      <c r="BB551" s="3">
        <f t="shared" si="349"/>
        <v>0.88882278562095074</v>
      </c>
      <c r="BC551">
        <f t="shared" si="350"/>
        <v>0.90774422824876078</v>
      </c>
      <c r="BD551">
        <f t="shared" si="351"/>
        <v>0.92700308710676649</v>
      </c>
      <c r="BE551">
        <f t="shared" si="352"/>
        <v>0.98359833118089079</v>
      </c>
      <c r="BF551">
        <f t="shared" si="353"/>
        <v>1</v>
      </c>
    </row>
    <row r="552" spans="1:58" x14ac:dyDescent="0.25">
      <c r="A552" s="8" t="s">
        <v>52</v>
      </c>
      <c r="B552">
        <v>27</v>
      </c>
      <c r="C552">
        <v>257</v>
      </c>
      <c r="D552">
        <v>3.3874644770003202</v>
      </c>
      <c r="E552">
        <v>3.6643767170007702</v>
      </c>
      <c r="F552">
        <v>4.2885005709995303</v>
      </c>
      <c r="G552">
        <v>4.5576196849997297</v>
      </c>
      <c r="H552">
        <v>4.9935165599999802</v>
      </c>
      <c r="I552">
        <v>5.13744478899934</v>
      </c>
      <c r="J552">
        <v>5.6377110909998001</v>
      </c>
      <c r="K552">
        <v>6.0527294759995103</v>
      </c>
      <c r="L552">
        <v>6.1952176529994096</v>
      </c>
      <c r="M552">
        <v>6.5357264030008002</v>
      </c>
      <c r="N552">
        <v>6.6839490599995699</v>
      </c>
      <c r="O552">
        <v>6.8420864550007501</v>
      </c>
      <c r="P552">
        <v>8.0031685899993992</v>
      </c>
      <c r="Q552">
        <v>8.4405803089994098</v>
      </c>
      <c r="R552">
        <v>8.5695514550006902</v>
      </c>
      <c r="S552">
        <v>8.7198351000006298</v>
      </c>
      <c r="T552">
        <v>9.1904905690007492</v>
      </c>
      <c r="U552">
        <v>9.5905458289998897</v>
      </c>
      <c r="V552">
        <v>9.7576799439993902</v>
      </c>
      <c r="W552">
        <v>9.9046374440004001</v>
      </c>
      <c r="X552">
        <v>10.3757531730007</v>
      </c>
      <c r="Y552">
        <v>10.512343484999199</v>
      </c>
      <c r="Z552">
        <v>10.664253536999199</v>
      </c>
      <c r="AA552">
        <v>10.815825359999501</v>
      </c>
      <c r="AB552">
        <v>10.980871922</v>
      </c>
      <c r="AC552">
        <v>11.465810099</v>
      </c>
      <c r="AD552">
        <v>11.6170958809998</v>
      </c>
      <c r="AE552" s="3">
        <f t="shared" si="326"/>
        <v>8.2296314039994805</v>
      </c>
      <c r="AF552" s="3">
        <f t="shared" si="327"/>
        <v>0</v>
      </c>
      <c r="AG552" s="3">
        <f t="shared" si="328"/>
        <v>3.3648194725449637E-2</v>
      </c>
      <c r="AH552" s="3">
        <f t="shared" si="329"/>
        <v>0.10948681049813723</v>
      </c>
      <c r="AI552" s="3">
        <f t="shared" si="330"/>
        <v>0.14218804592277745</v>
      </c>
      <c r="AJ552" s="3">
        <f t="shared" si="331"/>
        <v>0.19515480149197717</v>
      </c>
      <c r="AK552" s="3">
        <f t="shared" si="332"/>
        <v>0.21264382644750712</v>
      </c>
      <c r="AL552" s="3">
        <f t="shared" si="333"/>
        <v>0.27343224787757725</v>
      </c>
      <c r="AM552" s="3">
        <f t="shared" si="334"/>
        <v>0.32386201375968193</v>
      </c>
      <c r="AN552" s="3">
        <f t="shared" si="335"/>
        <v>0.34117605493662356</v>
      </c>
      <c r="AO552" s="3">
        <f t="shared" si="336"/>
        <v>0.38255199673590129</v>
      </c>
      <c r="AP552" s="3">
        <f t="shared" si="337"/>
        <v>0.40056284676336856</v>
      </c>
      <c r="AQ552" s="3">
        <f t="shared" si="338"/>
        <v>0.41977845767448763</v>
      </c>
      <c r="AR552" s="3">
        <f t="shared" si="339"/>
        <v>0.56086401521651563</v>
      </c>
      <c r="AS552" s="3">
        <f t="shared" si="340"/>
        <v>0.61401484269919426</v>
      </c>
      <c r="AT552" s="3">
        <f t="shared" si="341"/>
        <v>0.6296864007155839</v>
      </c>
      <c r="AU552" s="3">
        <f t="shared" si="342"/>
        <v>0.64794768577470629</v>
      </c>
      <c r="AV552" s="3">
        <f t="shared" si="343"/>
        <v>0.7051380319634053</v>
      </c>
      <c r="AW552" s="3">
        <f t="shared" si="344"/>
        <v>0.75374959672980779</v>
      </c>
      <c r="AX552" s="3">
        <f t="shared" si="345"/>
        <v>0.77405841820609844</v>
      </c>
      <c r="AY552" s="3">
        <f t="shared" si="346"/>
        <v>0.79191553631828882</v>
      </c>
      <c r="AZ552" s="3">
        <f t="shared" si="347"/>
        <v>0.84916180967766963</v>
      </c>
      <c r="BA552" s="3">
        <f t="shared" si="348"/>
        <v>0.86575918874523261</v>
      </c>
      <c r="BB552" s="3">
        <f t="shared" si="349"/>
        <v>0.88421810197507344</v>
      </c>
      <c r="BC552">
        <f t="shared" si="350"/>
        <v>0.90263591628041884</v>
      </c>
      <c r="BD552">
        <f t="shared" si="351"/>
        <v>0.92269107475571699</v>
      </c>
      <c r="BE552">
        <f t="shared" si="352"/>
        <v>0.98161694314446735</v>
      </c>
      <c r="BF552">
        <f t="shared" si="353"/>
        <v>1</v>
      </c>
    </row>
    <row r="553" spans="1:58" x14ac:dyDescent="0.25">
      <c r="A553" s="8" t="s">
        <v>52</v>
      </c>
      <c r="B553">
        <v>27</v>
      </c>
      <c r="C553">
        <v>258</v>
      </c>
      <c r="D553">
        <v>1.2797227589999201</v>
      </c>
      <c r="E553">
        <v>1.5554306240010101</v>
      </c>
      <c r="F553">
        <v>2.16443067600084</v>
      </c>
      <c r="G553">
        <v>2.4569179669997498</v>
      </c>
      <c r="H553">
        <v>2.9124551029999499</v>
      </c>
      <c r="I553">
        <v>3.0534969780001102</v>
      </c>
      <c r="J553">
        <v>3.5762008840010799</v>
      </c>
      <c r="K553">
        <v>3.9680068210000101</v>
      </c>
      <c r="L553">
        <v>4.12038150800071</v>
      </c>
      <c r="M553">
        <v>4.4061838520010497</v>
      </c>
      <c r="N553">
        <v>4.5507068730003004</v>
      </c>
      <c r="O553">
        <v>4.7177806750005402</v>
      </c>
      <c r="P553">
        <v>5.7968518720008397</v>
      </c>
      <c r="Q553">
        <v>6.2338092160007301</v>
      </c>
      <c r="R553">
        <v>6.3747928100001401</v>
      </c>
      <c r="S553">
        <v>6.5187314030008503</v>
      </c>
      <c r="T553">
        <v>6.9805719240011896</v>
      </c>
      <c r="U553">
        <v>7.4176949450011298</v>
      </c>
      <c r="V553">
        <v>7.5372942150006503</v>
      </c>
      <c r="W553">
        <v>7.7044147360011204</v>
      </c>
      <c r="X553">
        <v>8.1971293710012105</v>
      </c>
      <c r="Y553">
        <v>8.3313959860006399</v>
      </c>
      <c r="Z553">
        <v>8.4887001530005293</v>
      </c>
      <c r="AA553">
        <v>8.6381009340002493</v>
      </c>
      <c r="AB553">
        <v>8.8070808820011699</v>
      </c>
      <c r="AC553">
        <v>9.2857136420006992</v>
      </c>
      <c r="AD553">
        <v>9.4619535380006692</v>
      </c>
      <c r="AE553" s="3">
        <f t="shared" si="326"/>
        <v>8.1822307790007489</v>
      </c>
      <c r="AF553" s="3">
        <f t="shared" si="327"/>
        <v>0</v>
      </c>
      <c r="AG553" s="3">
        <f t="shared" si="328"/>
        <v>3.369592870793614E-2</v>
      </c>
      <c r="AH553" s="3">
        <f t="shared" si="329"/>
        <v>0.10812551502109606</v>
      </c>
      <c r="AI553" s="3">
        <f t="shared" si="330"/>
        <v>0.1438721590475103</v>
      </c>
      <c r="AJ553" s="3">
        <f t="shared" si="331"/>
        <v>0.19954611255775734</v>
      </c>
      <c r="AK553" s="3">
        <f t="shared" si="332"/>
        <v>0.21678369468048805</v>
      </c>
      <c r="AL553" s="3">
        <f t="shared" si="333"/>
        <v>0.28066650611896043</v>
      </c>
      <c r="AM553" s="3">
        <f t="shared" si="334"/>
        <v>0.32855148364910763</v>
      </c>
      <c r="AN553" s="3">
        <f t="shared" si="335"/>
        <v>0.34717411739243365</v>
      </c>
      <c r="AO553" s="3">
        <f t="shared" si="336"/>
        <v>0.38210375354176296</v>
      </c>
      <c r="AP553" s="3">
        <f t="shared" si="337"/>
        <v>0.39976678760946016</v>
      </c>
      <c r="AQ553" s="3">
        <f t="shared" si="338"/>
        <v>0.42018588925946809</v>
      </c>
      <c r="AR553" s="3">
        <f t="shared" si="339"/>
        <v>0.55206571838500162</v>
      </c>
      <c r="AS553" s="3">
        <f t="shared" si="340"/>
        <v>0.60546892293910892</v>
      </c>
      <c r="AT553" s="3">
        <f t="shared" si="341"/>
        <v>0.62269938218761078</v>
      </c>
      <c r="AU553" s="3">
        <f t="shared" si="342"/>
        <v>0.64029098976853127</v>
      </c>
      <c r="AV553" s="3">
        <f t="shared" si="343"/>
        <v>0.69673531815213396</v>
      </c>
      <c r="AW553" s="3">
        <f t="shared" si="344"/>
        <v>0.75015877109626161</v>
      </c>
      <c r="AX553" s="3">
        <f t="shared" si="345"/>
        <v>0.76477572254017179</v>
      </c>
      <c r="AY553" s="3">
        <f t="shared" si="346"/>
        <v>0.7852005340022703</v>
      </c>
      <c r="AZ553" s="3">
        <f t="shared" si="347"/>
        <v>0.84541817492540527</v>
      </c>
      <c r="BA553" s="3">
        <f t="shared" si="348"/>
        <v>0.86182771147184656</v>
      </c>
      <c r="BB553" s="3">
        <f t="shared" si="349"/>
        <v>0.88105280683381093</v>
      </c>
      <c r="BC553">
        <f t="shared" si="350"/>
        <v>0.89931198150572911</v>
      </c>
      <c r="BD553">
        <f t="shared" si="351"/>
        <v>0.91996404480790317</v>
      </c>
      <c r="BE553">
        <f t="shared" si="352"/>
        <v>0.97846065446451591</v>
      </c>
      <c r="BF553">
        <f t="shared" si="353"/>
        <v>1</v>
      </c>
    </row>
    <row r="554" spans="1:58" x14ac:dyDescent="0.25">
      <c r="A554" s="8" t="s">
        <v>52</v>
      </c>
      <c r="B554">
        <v>27</v>
      </c>
      <c r="C554">
        <v>259</v>
      </c>
      <c r="D554">
        <v>0.66230885400000195</v>
      </c>
      <c r="E554">
        <v>0.97475119699993196</v>
      </c>
      <c r="F554">
        <v>1.5347353119996101</v>
      </c>
      <c r="G554">
        <v>1.8117570829999701</v>
      </c>
      <c r="H554">
        <v>2.2582555199987802</v>
      </c>
      <c r="I554">
        <v>2.3974817700000099</v>
      </c>
      <c r="J554">
        <v>2.9215393739996198</v>
      </c>
      <c r="K554">
        <v>3.3382093740001402</v>
      </c>
      <c r="L554">
        <v>3.4922049460001201</v>
      </c>
      <c r="M554">
        <v>3.78066395699897</v>
      </c>
      <c r="N554">
        <v>3.9176200499987299</v>
      </c>
      <c r="O554">
        <v>4.0689049459997397</v>
      </c>
      <c r="P554">
        <v>5.1734164039989903</v>
      </c>
      <c r="Q554">
        <v>5.6125964559996602</v>
      </c>
      <c r="R554">
        <v>5.7661750499992097</v>
      </c>
      <c r="S554">
        <v>5.9177456749985096</v>
      </c>
      <c r="T554">
        <v>6.3472769250001804</v>
      </c>
      <c r="U554">
        <v>6.8190422369989303</v>
      </c>
      <c r="V554">
        <v>6.9627976529991402</v>
      </c>
      <c r="W554">
        <v>7.1226163510000298</v>
      </c>
      <c r="X554">
        <v>7.6110326529997101</v>
      </c>
      <c r="Y554">
        <v>7.7561560909998599</v>
      </c>
      <c r="Z554">
        <v>7.9077157779993197</v>
      </c>
      <c r="AA554">
        <v>8.0671692679988993</v>
      </c>
      <c r="AB554">
        <v>8.2261509339987207</v>
      </c>
      <c r="AC554">
        <v>8.6948766109999198</v>
      </c>
      <c r="AD554">
        <v>8.8394934859989007</v>
      </c>
      <c r="AE554" s="3">
        <f t="shared" si="326"/>
        <v>8.1771846319988981</v>
      </c>
      <c r="AF554" s="3">
        <f t="shared" si="327"/>
        <v>0</v>
      </c>
      <c r="AG554" s="3">
        <f t="shared" si="328"/>
        <v>3.8209036124399458E-2</v>
      </c>
      <c r="AH554" s="3">
        <f t="shared" si="329"/>
        <v>0.10669032157909648</v>
      </c>
      <c r="AI554" s="3">
        <f t="shared" si="330"/>
        <v>0.14056772357835187</v>
      </c>
      <c r="AJ554" s="3">
        <f t="shared" si="331"/>
        <v>0.19517067766252111</v>
      </c>
      <c r="AK554" s="3">
        <f t="shared" si="332"/>
        <v>0.21219686164476981</v>
      </c>
      <c r="AL554" s="3">
        <f t="shared" si="333"/>
        <v>0.27628464094583532</v>
      </c>
      <c r="AM554" s="3">
        <f t="shared" si="334"/>
        <v>0.3272398313630861</v>
      </c>
      <c r="AN554" s="3">
        <f t="shared" si="335"/>
        <v>0.34607217757150671</v>
      </c>
      <c r="AO554" s="3">
        <f t="shared" si="336"/>
        <v>0.38134825656207438</v>
      </c>
      <c r="AP554" s="3">
        <f t="shared" si="337"/>
        <v>0.3980968196878017</v>
      </c>
      <c r="AQ554" s="3">
        <f t="shared" si="338"/>
        <v>0.41659767332011455</v>
      </c>
      <c r="AR554" s="3">
        <f t="shared" si="339"/>
        <v>0.55167001272615956</v>
      </c>
      <c r="AS554" s="3">
        <f t="shared" si="340"/>
        <v>0.60537799068743414</v>
      </c>
      <c r="AT554" s="3">
        <f t="shared" si="341"/>
        <v>0.62415934403960949</v>
      </c>
      <c r="AU554" s="3">
        <f t="shared" si="342"/>
        <v>0.64269513989362204</v>
      </c>
      <c r="AV554" s="3">
        <f t="shared" si="343"/>
        <v>0.69522315159105053</v>
      </c>
      <c r="AW554" s="3">
        <f t="shared" si="344"/>
        <v>0.75291602918031775</v>
      </c>
      <c r="AX554" s="3">
        <f t="shared" si="345"/>
        <v>0.77049609156972099</v>
      </c>
      <c r="AY554" s="3">
        <f t="shared" si="346"/>
        <v>0.79004055646727123</v>
      </c>
      <c r="AZ554" s="3">
        <f t="shared" si="347"/>
        <v>0.84976970824506204</v>
      </c>
      <c r="BA554" s="3">
        <f t="shared" si="348"/>
        <v>0.86751706806769013</v>
      </c>
      <c r="BB554" s="3">
        <f t="shared" si="349"/>
        <v>0.88605152629752859</v>
      </c>
      <c r="BC554">
        <f t="shared" si="350"/>
        <v>0.90555132936857663</v>
      </c>
      <c r="BD554">
        <f t="shared" si="351"/>
        <v>0.92499343238502263</v>
      </c>
      <c r="BE554">
        <f t="shared" si="352"/>
        <v>0.98231458851582398</v>
      </c>
      <c r="BF554">
        <f t="shared" si="353"/>
        <v>1</v>
      </c>
    </row>
    <row r="555" spans="1:58" x14ac:dyDescent="0.25">
      <c r="A555" s="8" t="s">
        <v>52</v>
      </c>
      <c r="B555">
        <v>27</v>
      </c>
      <c r="C555">
        <v>260</v>
      </c>
      <c r="D555">
        <v>1.14275307199932</v>
      </c>
      <c r="E555">
        <v>1.39810666599987</v>
      </c>
      <c r="F555">
        <v>1.9816716660006899</v>
      </c>
      <c r="G555">
        <v>2.2680807279994002</v>
      </c>
      <c r="H555">
        <v>2.67927353999948</v>
      </c>
      <c r="I555">
        <v>2.83410786300009</v>
      </c>
      <c r="J555">
        <v>3.3363403630009998</v>
      </c>
      <c r="K555">
        <v>3.7432857269995998</v>
      </c>
      <c r="L555">
        <v>3.8819164560009001</v>
      </c>
      <c r="M555">
        <v>4.1991615080005404</v>
      </c>
      <c r="N555">
        <v>4.33362780999959</v>
      </c>
      <c r="O555">
        <v>4.4964930189998897</v>
      </c>
      <c r="P555">
        <v>5.5845043200006304</v>
      </c>
      <c r="Q555">
        <v>6.0353796849994898</v>
      </c>
      <c r="R555">
        <v>6.1818076540002904</v>
      </c>
      <c r="S555">
        <v>6.3256719759992803</v>
      </c>
      <c r="T555">
        <v>6.7857173930005903</v>
      </c>
      <c r="U555">
        <v>7.2327023409998201</v>
      </c>
      <c r="V555">
        <v>7.3823594759996896</v>
      </c>
      <c r="W555">
        <v>7.5258922360008</v>
      </c>
      <c r="X555">
        <v>7.9802579650004102</v>
      </c>
      <c r="Y555">
        <v>8.1095116110009204</v>
      </c>
      <c r="Z555">
        <v>8.2678922880004393</v>
      </c>
      <c r="AA555">
        <v>8.4167348920000205</v>
      </c>
      <c r="AB555">
        <v>8.57911067299937</v>
      </c>
      <c r="AC555">
        <v>9.0772760899999394</v>
      </c>
      <c r="AD555">
        <v>9.2136701519993895</v>
      </c>
      <c r="AE555" s="3">
        <f t="shared" si="326"/>
        <v>8.0709170800000702</v>
      </c>
      <c r="AF555" s="3">
        <f t="shared" si="327"/>
        <v>0</v>
      </c>
      <c r="AG555" s="3">
        <f t="shared" si="328"/>
        <v>3.1638733426381307E-2</v>
      </c>
      <c r="AH555" s="3">
        <f t="shared" si="329"/>
        <v>0.10394340391381678</v>
      </c>
      <c r="AI555" s="3">
        <f t="shared" si="330"/>
        <v>0.13942996128515181</v>
      </c>
      <c r="AJ555" s="3">
        <f t="shared" si="331"/>
        <v>0.19037743205263444</v>
      </c>
      <c r="AK555" s="3">
        <f t="shared" si="332"/>
        <v>0.20956166123822392</v>
      </c>
      <c r="AL555" s="3">
        <f t="shared" si="333"/>
        <v>0.27178910020491259</v>
      </c>
      <c r="AM555" s="3">
        <f t="shared" si="334"/>
        <v>0.32221030512684407</v>
      </c>
      <c r="AN555" s="3">
        <f t="shared" si="335"/>
        <v>0.33938688216600493</v>
      </c>
      <c r="AO555" s="3">
        <f t="shared" si="336"/>
        <v>0.37869406979475417</v>
      </c>
      <c r="AP555" s="3">
        <f t="shared" si="337"/>
        <v>0.39535466742773695</v>
      </c>
      <c r="AQ555" s="3">
        <f t="shared" si="338"/>
        <v>0.41553393669614314</v>
      </c>
      <c r="AR555" s="3">
        <f t="shared" si="339"/>
        <v>0.55034033976238939</v>
      </c>
      <c r="AS555" s="3">
        <f t="shared" si="340"/>
        <v>0.60620454460177986</v>
      </c>
      <c r="AT555" s="3">
        <f t="shared" si="341"/>
        <v>0.62434721259717441</v>
      </c>
      <c r="AU555" s="3">
        <f t="shared" si="342"/>
        <v>0.64217224048099319</v>
      </c>
      <c r="AV555" s="3">
        <f t="shared" si="343"/>
        <v>0.69917262995857976</v>
      </c>
      <c r="AW555" s="3">
        <f t="shared" si="344"/>
        <v>0.75455480568516098</v>
      </c>
      <c r="AX555" s="3">
        <f t="shared" si="345"/>
        <v>0.77309757269867962</v>
      </c>
      <c r="AY555" s="3">
        <f t="shared" si="346"/>
        <v>0.79088151950155139</v>
      </c>
      <c r="AZ555" s="3">
        <f t="shared" si="347"/>
        <v>0.84717818622428842</v>
      </c>
      <c r="BA555" s="3">
        <f t="shared" si="348"/>
        <v>0.86319292714150142</v>
      </c>
      <c r="BB555" s="3">
        <f t="shared" si="349"/>
        <v>0.88281655546398663</v>
      </c>
      <c r="BC555">
        <f t="shared" si="350"/>
        <v>0.90125840073686359</v>
      </c>
      <c r="BD555">
        <f t="shared" si="351"/>
        <v>0.92137702906495289</v>
      </c>
      <c r="BE555">
        <f t="shared" si="352"/>
        <v>0.98310054970860261</v>
      </c>
      <c r="BF555">
        <f t="shared" si="353"/>
        <v>1</v>
      </c>
    </row>
    <row r="556" spans="1:58" x14ac:dyDescent="0.25">
      <c r="A556" s="8" t="s">
        <v>52</v>
      </c>
      <c r="B556">
        <v>27</v>
      </c>
      <c r="C556">
        <v>261</v>
      </c>
      <c r="D556">
        <v>0.610940833999848</v>
      </c>
      <c r="E556">
        <v>0.88333208299991295</v>
      </c>
      <c r="F556">
        <v>1.5000448959999599</v>
      </c>
      <c r="G556">
        <v>1.7720559370009099</v>
      </c>
      <c r="H556">
        <v>2.2022366660003101</v>
      </c>
      <c r="I556">
        <v>2.35541328100043</v>
      </c>
      <c r="J556">
        <v>2.8447954679995702</v>
      </c>
      <c r="K556">
        <v>3.2638668220006299</v>
      </c>
      <c r="L556">
        <v>3.4077128640001302</v>
      </c>
      <c r="M556">
        <v>3.7383120819995299</v>
      </c>
      <c r="N556">
        <v>3.8880533320007</v>
      </c>
      <c r="O556">
        <v>4.0500450510007697</v>
      </c>
      <c r="P556">
        <v>5.0968676030006401</v>
      </c>
      <c r="Q556">
        <v>5.5384822380001397</v>
      </c>
      <c r="R556">
        <v>5.6676824460009803</v>
      </c>
      <c r="S556">
        <v>5.8257337480008502</v>
      </c>
      <c r="T556">
        <v>6.2533862479995097</v>
      </c>
      <c r="U556">
        <v>6.7135789559997603</v>
      </c>
      <c r="V556">
        <v>6.8629339039998696</v>
      </c>
      <c r="W556">
        <v>7.0074794249994703</v>
      </c>
      <c r="X556">
        <v>7.4676019769995001</v>
      </c>
      <c r="Y556">
        <v>7.6048581230006604</v>
      </c>
      <c r="Z556">
        <v>7.7552001540006996</v>
      </c>
      <c r="AA556">
        <v>7.9119701020008497</v>
      </c>
      <c r="AB556">
        <v>8.08876796600088</v>
      </c>
      <c r="AC556">
        <v>8.5390971850010793</v>
      </c>
      <c r="AD556">
        <v>8.70558489300128</v>
      </c>
      <c r="AE556" s="3">
        <f t="shared" si="326"/>
        <v>8.0946440590014319</v>
      </c>
      <c r="AF556" s="3">
        <f t="shared" si="327"/>
        <v>0</v>
      </c>
      <c r="AG556" s="3">
        <f t="shared" si="328"/>
        <v>3.3650800086405225E-2</v>
      </c>
      <c r="AH556" s="3">
        <f t="shared" si="329"/>
        <v>0.10983856183415595</v>
      </c>
      <c r="AI556" s="3">
        <f t="shared" si="330"/>
        <v>0.14344239160335595</v>
      </c>
      <c r="AJ556" s="3">
        <f t="shared" si="331"/>
        <v>0.19658626375682375</v>
      </c>
      <c r="AK556" s="3">
        <f t="shared" si="332"/>
        <v>0.21550946950665337</v>
      </c>
      <c r="AL556" s="3">
        <f t="shared" si="333"/>
        <v>0.27596699962558874</v>
      </c>
      <c r="AM556" s="3">
        <f t="shared" si="334"/>
        <v>0.32773843650983847</v>
      </c>
      <c r="AN556" s="3">
        <f t="shared" si="335"/>
        <v>0.3455089574803733</v>
      </c>
      <c r="AO556" s="3">
        <f t="shared" si="336"/>
        <v>0.38635068141408546</v>
      </c>
      <c r="AP556" s="3">
        <f t="shared" si="337"/>
        <v>0.40484948740354149</v>
      </c>
      <c r="AQ556" s="3">
        <f t="shared" si="338"/>
        <v>0.42486169767731269</v>
      </c>
      <c r="AR556" s="3">
        <f t="shared" si="339"/>
        <v>0.55418456158209173</v>
      </c>
      <c r="AS556" s="3">
        <f t="shared" si="340"/>
        <v>0.60874096107051812</v>
      </c>
      <c r="AT556" s="3">
        <f t="shared" si="341"/>
        <v>0.62470215801248463</v>
      </c>
      <c r="AU556" s="3">
        <f t="shared" si="342"/>
        <v>0.64422757517077378</v>
      </c>
      <c r="AV556" s="3">
        <f t="shared" si="343"/>
        <v>0.69705911376364116</v>
      </c>
      <c r="AW556" s="3">
        <f t="shared" si="344"/>
        <v>0.7539106200986857</v>
      </c>
      <c r="AX556" s="3">
        <f t="shared" si="345"/>
        <v>0.7723617029272164</v>
      </c>
      <c r="AY556" s="3">
        <f t="shared" si="346"/>
        <v>0.79021863646821167</v>
      </c>
      <c r="AZ556" s="3">
        <f t="shared" si="347"/>
        <v>0.84706147583782709</v>
      </c>
      <c r="BA556" s="3">
        <f t="shared" si="348"/>
        <v>0.86401789109224814</v>
      </c>
      <c r="BB556" s="3">
        <f t="shared" si="349"/>
        <v>0.88259091665139611</v>
      </c>
      <c r="BC556">
        <f t="shared" si="350"/>
        <v>0.90195803728788881</v>
      </c>
      <c r="BD556">
        <f t="shared" si="351"/>
        <v>0.92379937616719721</v>
      </c>
      <c r="BE556">
        <f t="shared" si="352"/>
        <v>0.97943236209193629</v>
      </c>
      <c r="BF556">
        <f t="shared" si="353"/>
        <v>1</v>
      </c>
    </row>
    <row r="557" spans="1:58" x14ac:dyDescent="0.25">
      <c r="A557" s="8" t="s">
        <v>52</v>
      </c>
      <c r="B557">
        <v>27</v>
      </c>
      <c r="C557">
        <v>262</v>
      </c>
      <c r="D557">
        <v>0.83562609399996202</v>
      </c>
      <c r="E557">
        <v>1.1142749999999</v>
      </c>
      <c r="F557">
        <v>1.6746550000007101</v>
      </c>
      <c r="G557">
        <v>1.9927666660005301</v>
      </c>
      <c r="H557">
        <v>2.4366051039996801</v>
      </c>
      <c r="I557">
        <v>2.5890195310003001</v>
      </c>
      <c r="J557">
        <v>3.1120933849997501</v>
      </c>
      <c r="K557">
        <v>3.5427043740000901</v>
      </c>
      <c r="L557">
        <v>3.6858383319995398</v>
      </c>
      <c r="M557">
        <v>3.9573393740010898</v>
      </c>
      <c r="N557">
        <v>4.11026348800078</v>
      </c>
      <c r="O557">
        <v>4.2742393740008904</v>
      </c>
      <c r="P557">
        <v>5.3131577069998404</v>
      </c>
      <c r="Q557">
        <v>5.7748451540010102</v>
      </c>
      <c r="R557">
        <v>5.8997271330008498</v>
      </c>
      <c r="S557">
        <v>6.0511729669997196</v>
      </c>
      <c r="T557">
        <v>6.4900846849995997</v>
      </c>
      <c r="U557">
        <v>6.9178094769995297</v>
      </c>
      <c r="V557">
        <v>7.0527205710004601</v>
      </c>
      <c r="W557">
        <v>7.2202640600007699</v>
      </c>
      <c r="X557">
        <v>7.6181693199996499</v>
      </c>
      <c r="Y557">
        <v>7.7631297370007797</v>
      </c>
      <c r="Z557">
        <v>7.9070455180008103</v>
      </c>
      <c r="AA557">
        <v>8.0543879659999202</v>
      </c>
      <c r="AB557">
        <v>8.2271956220010907</v>
      </c>
      <c r="AC557">
        <v>8.6870929140004591</v>
      </c>
      <c r="AD557">
        <v>8.8436963509993802</v>
      </c>
      <c r="AE557" s="3">
        <f t="shared" si="326"/>
        <v>8.0080702569994173</v>
      </c>
      <c r="AF557" s="3">
        <f t="shared" si="327"/>
        <v>0</v>
      </c>
      <c r="AG557" s="3">
        <f t="shared" si="328"/>
        <v>3.4796011655415508E-2</v>
      </c>
      <c r="AH557" s="3">
        <f t="shared" si="329"/>
        <v>0.1047729202010183</v>
      </c>
      <c r="AI557" s="3">
        <f t="shared" si="330"/>
        <v>0.14449680570536635</v>
      </c>
      <c r="AJ557" s="3">
        <f t="shared" si="331"/>
        <v>0.19992069982158181</v>
      </c>
      <c r="AK557" s="3">
        <f t="shared" si="332"/>
        <v>0.21895330344633185</v>
      </c>
      <c r="AL557" s="3">
        <f t="shared" si="333"/>
        <v>0.28427164322266679</v>
      </c>
      <c r="AM557" s="3">
        <f t="shared" si="334"/>
        <v>0.33804377248489031</v>
      </c>
      <c r="AN557" s="3">
        <f t="shared" si="335"/>
        <v>0.35591748655156502</v>
      </c>
      <c r="AO557" s="3">
        <f t="shared" si="336"/>
        <v>0.38982091562853216</v>
      </c>
      <c r="AP557" s="3">
        <f t="shared" si="337"/>
        <v>0.40891716592254373</v>
      </c>
      <c r="AQ557" s="3">
        <f t="shared" si="338"/>
        <v>0.42939349551727823</v>
      </c>
      <c r="AR557" s="3">
        <f t="shared" si="339"/>
        <v>0.55912741388430154</v>
      </c>
      <c r="AS557" s="3">
        <f t="shared" si="340"/>
        <v>0.61678018567381399</v>
      </c>
      <c r="AT557" s="3">
        <f t="shared" si="341"/>
        <v>0.63237470157990106</v>
      </c>
      <c r="AU557" s="3">
        <f t="shared" si="342"/>
        <v>0.65128635309375971</v>
      </c>
      <c r="AV557" s="3">
        <f t="shared" si="343"/>
        <v>0.70609502783237743</v>
      </c>
      <c r="AW557" s="3">
        <f t="shared" si="344"/>
        <v>0.7595067460457734</v>
      </c>
      <c r="AX557" s="3">
        <f t="shared" si="345"/>
        <v>0.77635363795247359</v>
      </c>
      <c r="AY557" s="3">
        <f t="shared" si="346"/>
        <v>0.79727546850882636</v>
      </c>
      <c r="AZ557" s="3">
        <f t="shared" si="347"/>
        <v>0.84696350160907208</v>
      </c>
      <c r="BA557" s="3">
        <f t="shared" si="348"/>
        <v>0.86506529297065848</v>
      </c>
      <c r="BB557" s="3">
        <f t="shared" si="349"/>
        <v>0.88303663642562402</v>
      </c>
      <c r="BC557">
        <f t="shared" si="350"/>
        <v>0.90143588159587285</v>
      </c>
      <c r="BD557">
        <f t="shared" si="351"/>
        <v>0.92301506989659099</v>
      </c>
      <c r="BE557">
        <f t="shared" si="352"/>
        <v>0.98044429781793663</v>
      </c>
      <c r="BF557">
        <f t="shared" si="353"/>
        <v>1</v>
      </c>
    </row>
    <row r="558" spans="1:58" x14ac:dyDescent="0.25">
      <c r="A558" s="8" t="s">
        <v>52</v>
      </c>
      <c r="B558">
        <v>27</v>
      </c>
      <c r="C558">
        <v>263</v>
      </c>
      <c r="D558">
        <v>1.0404680720002899</v>
      </c>
      <c r="E558">
        <v>1.3540270299999899</v>
      </c>
      <c r="F558">
        <v>1.8860804679989001</v>
      </c>
      <c r="G558">
        <v>2.1570190610000202</v>
      </c>
      <c r="H558">
        <v>2.5657031760001701</v>
      </c>
      <c r="I558">
        <v>2.7180456759997398</v>
      </c>
      <c r="J558">
        <v>3.2033573939988802</v>
      </c>
      <c r="K558">
        <v>3.57073979000051</v>
      </c>
      <c r="L558">
        <v>3.7281091129989301</v>
      </c>
      <c r="M558">
        <v>3.9888312999992102</v>
      </c>
      <c r="N558">
        <v>4.1370138000001999</v>
      </c>
      <c r="O558">
        <v>4.3163106230003896</v>
      </c>
      <c r="P558">
        <v>5.2712740599999899</v>
      </c>
      <c r="Q558">
        <v>5.7037319249993699</v>
      </c>
      <c r="R558">
        <v>5.8547960910000203</v>
      </c>
      <c r="S558">
        <v>6.0250554140002297</v>
      </c>
      <c r="T558">
        <v>6.4512915079994801</v>
      </c>
      <c r="U558">
        <v>6.9077436429997698</v>
      </c>
      <c r="V558">
        <v>7.0519051529990904</v>
      </c>
      <c r="W558">
        <v>7.1963090589997503</v>
      </c>
      <c r="X558">
        <v>7.6329377570000299</v>
      </c>
      <c r="Y558">
        <v>7.7538368719997299</v>
      </c>
      <c r="Z558">
        <v>7.91598525699919</v>
      </c>
      <c r="AA558">
        <v>8.0721868189993895</v>
      </c>
      <c r="AB558">
        <v>8.2581017150005191</v>
      </c>
      <c r="AC558">
        <v>8.6903323919996094</v>
      </c>
      <c r="AD558">
        <v>8.8336016109988105</v>
      </c>
      <c r="AE558" s="3">
        <f t="shared" si="326"/>
        <v>7.7931335389985206</v>
      </c>
      <c r="AF558" s="3">
        <f t="shared" si="327"/>
        <v>0</v>
      </c>
      <c r="AG558" s="3">
        <f t="shared" si="328"/>
        <v>4.0235286156792179E-2</v>
      </c>
      <c r="AH558" s="3">
        <f t="shared" si="329"/>
        <v>0.10850736635872893</v>
      </c>
      <c r="AI558" s="3">
        <f t="shared" si="330"/>
        <v>0.14327368874307983</v>
      </c>
      <c r="AJ558" s="3">
        <f t="shared" si="331"/>
        <v>0.1957152532248132</v>
      </c>
      <c r="AK558" s="3">
        <f t="shared" si="332"/>
        <v>0.21526355163869448</v>
      </c>
      <c r="AL558" s="3">
        <f t="shared" si="333"/>
        <v>0.27753782367195762</v>
      </c>
      <c r="AM558" s="3">
        <f t="shared" si="334"/>
        <v>0.32467963051552945</v>
      </c>
      <c r="AN558" s="3">
        <f t="shared" si="335"/>
        <v>0.34487296124839961</v>
      </c>
      <c r="AO558" s="3">
        <f t="shared" si="336"/>
        <v>0.37832833394226789</v>
      </c>
      <c r="AP558" s="3">
        <f t="shared" si="337"/>
        <v>0.3973428291077174</v>
      </c>
      <c r="AQ558" s="3">
        <f t="shared" si="338"/>
        <v>0.42034985472879133</v>
      </c>
      <c r="AR558" s="3">
        <f t="shared" si="339"/>
        <v>0.54288893765618595</v>
      </c>
      <c r="AS558" s="3">
        <f t="shared" si="340"/>
        <v>0.59838110429689184</v>
      </c>
      <c r="AT558" s="3">
        <f t="shared" si="341"/>
        <v>0.61776536933542781</v>
      </c>
      <c r="AU558" s="3">
        <f t="shared" si="342"/>
        <v>0.63961272023069926</v>
      </c>
      <c r="AV558" s="3">
        <f t="shared" si="343"/>
        <v>0.69430652110890478</v>
      </c>
      <c r="AW558" s="3">
        <f t="shared" si="344"/>
        <v>0.75287758661369886</v>
      </c>
      <c r="AX558" s="3">
        <f t="shared" si="345"/>
        <v>0.77137611602781775</v>
      </c>
      <c r="AY558" s="3">
        <f t="shared" si="346"/>
        <v>0.78990574923351498</v>
      </c>
      <c r="AZ558" s="3">
        <f t="shared" si="347"/>
        <v>0.84593310919280418</v>
      </c>
      <c r="BA558" s="3">
        <f t="shared" si="348"/>
        <v>0.86144665254410113</v>
      </c>
      <c r="BB558" s="3">
        <f t="shared" si="349"/>
        <v>0.88225322337828926</v>
      </c>
      <c r="BC558">
        <f t="shared" si="350"/>
        <v>0.90229670925191552</v>
      </c>
      <c r="BD558">
        <f t="shared" si="351"/>
        <v>0.92615295335074577</v>
      </c>
      <c r="BE558">
        <f t="shared" si="352"/>
        <v>0.98161596766149961</v>
      </c>
      <c r="BF558">
        <f t="shared" si="353"/>
        <v>1</v>
      </c>
    </row>
    <row r="559" spans="1:58" x14ac:dyDescent="0.25">
      <c r="A559" s="8" t="s">
        <v>52</v>
      </c>
      <c r="B559">
        <v>27</v>
      </c>
      <c r="C559">
        <v>264</v>
      </c>
      <c r="D559">
        <v>2.88352067599953</v>
      </c>
      <c r="E559">
        <v>3.1369760929992401</v>
      </c>
      <c r="F559">
        <v>3.6942877069995999</v>
      </c>
      <c r="G559">
        <v>3.94124588399972</v>
      </c>
      <c r="H559">
        <v>4.3740257270001104</v>
      </c>
      <c r="I559">
        <v>4.52075843599959</v>
      </c>
      <c r="J559">
        <v>5.03905525799928</v>
      </c>
      <c r="K559">
        <v>5.4591773939991901</v>
      </c>
      <c r="L559">
        <v>5.6189545289998897</v>
      </c>
      <c r="M559">
        <v>5.9154961439999099</v>
      </c>
      <c r="N559">
        <v>6.0717089559984698</v>
      </c>
      <c r="O559">
        <v>6.2348353099987399</v>
      </c>
      <c r="P559">
        <v>7.3855592679992697</v>
      </c>
      <c r="Q559">
        <v>7.8241801529984496</v>
      </c>
      <c r="R559">
        <v>7.9572774449989003</v>
      </c>
      <c r="S559">
        <v>8.1102514549984299</v>
      </c>
      <c r="T559">
        <v>8.5425605700001999</v>
      </c>
      <c r="U559">
        <v>8.9544890069992107</v>
      </c>
      <c r="V559">
        <v>9.1035927569992001</v>
      </c>
      <c r="W559">
        <v>9.2601248920000199</v>
      </c>
      <c r="X559">
        <v>9.6615284339986793</v>
      </c>
      <c r="Y559">
        <v>9.8058638499987794</v>
      </c>
      <c r="Z559">
        <v>9.9573258290001796</v>
      </c>
      <c r="AA559">
        <v>10.1050389020001</v>
      </c>
      <c r="AB559">
        <v>10.2686778089992</v>
      </c>
      <c r="AC559">
        <v>10.7011956729984</v>
      </c>
      <c r="AD559">
        <v>10.841107131000101</v>
      </c>
      <c r="AE559" s="3">
        <f t="shared" si="326"/>
        <v>7.9575864550005706</v>
      </c>
      <c r="AF559" s="3">
        <f t="shared" si="327"/>
        <v>0</v>
      </c>
      <c r="AG559" s="3">
        <f t="shared" si="328"/>
        <v>3.1850790240605928E-2</v>
      </c>
      <c r="AH559" s="3">
        <f t="shared" si="329"/>
        <v>0.10188604743220622</v>
      </c>
      <c r="AI559" s="3">
        <f t="shared" si="330"/>
        <v>0.13292035392659948</v>
      </c>
      <c r="AJ559" s="3">
        <f t="shared" si="331"/>
        <v>0.18730617121526122</v>
      </c>
      <c r="AK559" s="3">
        <f t="shared" si="332"/>
        <v>0.20574551960679172</v>
      </c>
      <c r="AL559" s="3">
        <f t="shared" si="333"/>
        <v>0.27087793443264518</v>
      </c>
      <c r="AM559" s="3">
        <f t="shared" si="334"/>
        <v>0.32367310522666204</v>
      </c>
      <c r="AN559" s="3">
        <f t="shared" si="335"/>
        <v>0.34375169763709007</v>
      </c>
      <c r="AO559" s="3">
        <f t="shared" si="336"/>
        <v>0.38101696854265121</v>
      </c>
      <c r="AP559" s="3">
        <f t="shared" si="337"/>
        <v>0.40064764586949264</v>
      </c>
      <c r="AQ559" s="3">
        <f t="shared" si="338"/>
        <v>0.42114712205146498</v>
      </c>
      <c r="AR559" s="3">
        <f t="shared" si="339"/>
        <v>0.56575427957438595</v>
      </c>
      <c r="AS559" s="3">
        <f t="shared" si="340"/>
        <v>0.62087411867127063</v>
      </c>
      <c r="AT559" s="3">
        <f t="shared" si="341"/>
        <v>0.6375999554250531</v>
      </c>
      <c r="AU559" s="3">
        <f t="shared" si="342"/>
        <v>0.6568236246700665</v>
      </c>
      <c r="AV559" s="3">
        <f t="shared" si="343"/>
        <v>0.71115028733926133</v>
      </c>
      <c r="AW559" s="3">
        <f t="shared" si="344"/>
        <v>0.76291578675650662</v>
      </c>
      <c r="AX559" s="3">
        <f t="shared" si="345"/>
        <v>0.78165309496461188</v>
      </c>
      <c r="AY559" s="3">
        <f t="shared" si="346"/>
        <v>0.8013239004137257</v>
      </c>
      <c r="AZ559" s="3">
        <f t="shared" si="347"/>
        <v>0.8517667758092442</v>
      </c>
      <c r="BA559" s="3">
        <f t="shared" si="348"/>
        <v>0.86990486539410816</v>
      </c>
      <c r="BB559" s="3">
        <f t="shared" si="349"/>
        <v>0.88893852338298507</v>
      </c>
      <c r="BC559">
        <f t="shared" si="350"/>
        <v>0.90750107043606754</v>
      </c>
      <c r="BD559">
        <f t="shared" si="351"/>
        <v>0.92806495722818272</v>
      </c>
      <c r="BE559">
        <f t="shared" si="352"/>
        <v>0.98241785259979431</v>
      </c>
      <c r="BF559">
        <f t="shared" si="353"/>
        <v>1</v>
      </c>
    </row>
    <row r="560" spans="1:58" x14ac:dyDescent="0.25">
      <c r="A560" s="8" t="s">
        <v>52</v>
      </c>
      <c r="B560">
        <v>27</v>
      </c>
      <c r="C560">
        <v>265</v>
      </c>
      <c r="D560">
        <v>1.23448296800052</v>
      </c>
      <c r="E560">
        <v>1.5109107810003399</v>
      </c>
      <c r="F560">
        <v>2.09773421799945</v>
      </c>
      <c r="G560">
        <v>2.3867671339994501</v>
      </c>
      <c r="H560">
        <v>2.7953149990007602</v>
      </c>
      <c r="I560">
        <v>2.9533759360001501</v>
      </c>
      <c r="J560">
        <v>3.4721483319990498</v>
      </c>
      <c r="K560">
        <v>3.8563003109993499</v>
      </c>
      <c r="L560">
        <v>4.0092590610001899</v>
      </c>
      <c r="M560">
        <v>4.33216359200014</v>
      </c>
      <c r="N560">
        <v>4.4460549460000003</v>
      </c>
      <c r="O560">
        <v>4.6209448939989599</v>
      </c>
      <c r="P560">
        <v>5.7188298420005497</v>
      </c>
      <c r="Q560">
        <v>6.1439769249991496</v>
      </c>
      <c r="R560">
        <v>6.2890366640003696</v>
      </c>
      <c r="S560">
        <v>6.4400659349994296</v>
      </c>
      <c r="T560">
        <v>6.89262161199985</v>
      </c>
      <c r="U560">
        <v>7.2706347370003597</v>
      </c>
      <c r="V560">
        <v>7.41314265300025</v>
      </c>
      <c r="W560">
        <v>7.5672414549990199</v>
      </c>
      <c r="X560">
        <v>8.0237848929991706</v>
      </c>
      <c r="Y560">
        <v>8.1319728090002101</v>
      </c>
      <c r="Z560">
        <v>8.2792691110007492</v>
      </c>
      <c r="AA560">
        <v>8.4475466109997797</v>
      </c>
      <c r="AB560">
        <v>8.6074833299990097</v>
      </c>
      <c r="AC560">
        <v>9.0261370799998897</v>
      </c>
      <c r="AD560">
        <v>9.1747179649992106</v>
      </c>
      <c r="AE560" s="3">
        <f t="shared" si="326"/>
        <v>7.9402349969986901</v>
      </c>
      <c r="AF560" s="3">
        <f t="shared" si="327"/>
        <v>0</v>
      </c>
      <c r="AG560" s="3">
        <f t="shared" si="328"/>
        <v>3.4813555657270366E-2</v>
      </c>
      <c r="AH560" s="3">
        <f t="shared" si="329"/>
        <v>0.10871860219820045</v>
      </c>
      <c r="AI560" s="3">
        <f t="shared" si="330"/>
        <v>0.14511965532940513</v>
      </c>
      <c r="AJ560" s="3">
        <f t="shared" si="331"/>
        <v>0.19657252355757923</v>
      </c>
      <c r="AK560" s="3">
        <f t="shared" si="332"/>
        <v>0.21647885341546569</v>
      </c>
      <c r="AL560" s="3">
        <f t="shared" si="333"/>
        <v>0.28181349353568746</v>
      </c>
      <c r="AM560" s="3">
        <f t="shared" si="334"/>
        <v>0.3301939229745523</v>
      </c>
      <c r="AN560" s="3">
        <f t="shared" si="335"/>
        <v>0.34945767902946206</v>
      </c>
      <c r="AO560" s="3">
        <f t="shared" si="336"/>
        <v>0.39012455238044019</v>
      </c>
      <c r="AP560" s="3">
        <f t="shared" si="337"/>
        <v>0.40446812710372104</v>
      </c>
      <c r="AQ560" s="3">
        <f t="shared" si="338"/>
        <v>0.42649391702871264</v>
      </c>
      <c r="AR560" s="3">
        <f t="shared" si="339"/>
        <v>0.5647624882254817</v>
      </c>
      <c r="AS560" s="3">
        <f t="shared" si="340"/>
        <v>0.61830587619312993</v>
      </c>
      <c r="AT560" s="3">
        <f t="shared" si="341"/>
        <v>0.636574824033597</v>
      </c>
      <c r="AU560" s="3">
        <f t="shared" si="342"/>
        <v>0.65559557984953276</v>
      </c>
      <c r="AV560" s="3">
        <f t="shared" si="343"/>
        <v>0.71259082963388809</v>
      </c>
      <c r="AW560" s="3">
        <f t="shared" si="344"/>
        <v>0.76019812653925611</v>
      </c>
      <c r="AX560" s="3">
        <f t="shared" si="345"/>
        <v>0.77814569560412072</v>
      </c>
      <c r="AY560" s="3">
        <f t="shared" si="346"/>
        <v>0.79755303078463091</v>
      </c>
      <c r="AZ560" s="3">
        <f t="shared" si="347"/>
        <v>0.85505050260665105</v>
      </c>
      <c r="BA560" s="3">
        <f t="shared" si="348"/>
        <v>0.86867578146073199</v>
      </c>
      <c r="BB560" s="3">
        <f t="shared" si="349"/>
        <v>0.88722640396198227</v>
      </c>
      <c r="BC560">
        <f t="shared" si="350"/>
        <v>0.90841941651924751</v>
      </c>
      <c r="BD560">
        <f t="shared" si="351"/>
        <v>0.92856198396966738</v>
      </c>
      <c r="BE560">
        <f t="shared" si="352"/>
        <v>0.98128759601504456</v>
      </c>
      <c r="BF560">
        <f t="shared" si="353"/>
        <v>1</v>
      </c>
    </row>
    <row r="561" spans="1:58" s="17" customFormat="1" x14ac:dyDescent="0.25">
      <c r="A561" s="16">
        <v>33</v>
      </c>
      <c r="D561" s="17">
        <f>AVERAGE(D546:D560)</f>
        <v>2.5699152073335365</v>
      </c>
      <c r="E561" s="17">
        <f t="shared" ref="E561:BF561" si="354">AVERAGE(E546:E560)</f>
        <v>2.8489435891335719</v>
      </c>
      <c r="F561" s="17">
        <f t="shared" si="354"/>
        <v>3.4367520716668229</v>
      </c>
      <c r="G561" s="17">
        <f t="shared" si="354"/>
        <v>3.720981310933583</v>
      </c>
      <c r="H561" s="17">
        <f t="shared" si="354"/>
        <v>4.165528113000005</v>
      </c>
      <c r="I561" s="17">
        <f t="shared" si="354"/>
        <v>4.3118280400000568</v>
      </c>
      <c r="J561" s="17">
        <f t="shared" si="354"/>
        <v>4.8290748106001589</v>
      </c>
      <c r="K561" s="17">
        <f t="shared" si="354"/>
        <v>5.239466136866751</v>
      </c>
      <c r="L561" s="17">
        <f t="shared" si="354"/>
        <v>5.3885705429335395</v>
      </c>
      <c r="M561" s="17">
        <f t="shared" si="354"/>
        <v>5.6980660672669332</v>
      </c>
      <c r="N561" s="17">
        <f t="shared" si="354"/>
        <v>5.8380415012000011</v>
      </c>
      <c r="O561" s="17">
        <f t="shared" si="354"/>
        <v>6.0010183206002621</v>
      </c>
      <c r="P561" s="17">
        <f t="shared" si="354"/>
        <v>7.1160806604000069</v>
      </c>
      <c r="Q561" s="17">
        <f t="shared" si="354"/>
        <v>7.5642475284000454</v>
      </c>
      <c r="R561" s="17">
        <f t="shared" si="354"/>
        <v>7.7018765908003752</v>
      </c>
      <c r="S561" s="17">
        <f t="shared" si="354"/>
        <v>7.8503234170665754</v>
      </c>
      <c r="T561" s="17">
        <f t="shared" si="354"/>
        <v>8.3055139447335495</v>
      </c>
      <c r="U561" s="17">
        <f t="shared" si="354"/>
        <v>8.7420119584665308</v>
      </c>
      <c r="V561" s="17">
        <f t="shared" si="354"/>
        <v>8.8878477672666669</v>
      </c>
      <c r="W561" s="17">
        <f t="shared" si="354"/>
        <v>9.0421747776001702</v>
      </c>
      <c r="X561" s="17">
        <f t="shared" si="354"/>
        <v>9.4998230622666551</v>
      </c>
      <c r="Y561" s="17">
        <f t="shared" si="354"/>
        <v>9.6338951039336393</v>
      </c>
      <c r="Z561" s="17">
        <f t="shared" si="354"/>
        <v>9.7860340100670484</v>
      </c>
      <c r="AA561" s="17">
        <f t="shared" si="354"/>
        <v>9.9402788850666717</v>
      </c>
      <c r="AB561" s="17">
        <f t="shared" si="354"/>
        <v>10.108094263400188</v>
      </c>
      <c r="AC561" s="17">
        <f t="shared" si="354"/>
        <v>10.567969575866888</v>
      </c>
      <c r="AD561" s="17">
        <f t="shared" si="354"/>
        <v>10.718137704266557</v>
      </c>
      <c r="AE561" s="25">
        <f>AVERAGE(AE546:AE560)</f>
        <v>8.1482224969330197</v>
      </c>
      <c r="AF561" s="17">
        <f t="shared" si="354"/>
        <v>0</v>
      </c>
      <c r="AG561" s="17">
        <f t="shared" si="354"/>
        <v>3.426343412073244E-2</v>
      </c>
      <c r="AH561" s="17">
        <f t="shared" si="354"/>
        <v>0.10638818984034408</v>
      </c>
      <c r="AI561" s="17">
        <f t="shared" si="354"/>
        <v>0.14127114076169053</v>
      </c>
      <c r="AJ561" s="17">
        <f t="shared" si="354"/>
        <v>0.19580301095240724</v>
      </c>
      <c r="AK561" s="17">
        <f t="shared" si="354"/>
        <v>0.213773466298919</v>
      </c>
      <c r="AL561" s="17">
        <f t="shared" si="354"/>
        <v>0.2772579741399912</v>
      </c>
      <c r="AM561" s="17">
        <f t="shared" si="354"/>
        <v>0.3276176871721283</v>
      </c>
      <c r="AN561" s="17">
        <f t="shared" si="354"/>
        <v>0.34593026886296241</v>
      </c>
      <c r="AO561" s="17">
        <f t="shared" si="354"/>
        <v>0.38388894555839992</v>
      </c>
      <c r="AP561" s="17">
        <f t="shared" si="354"/>
        <v>0.40107760514488788</v>
      </c>
      <c r="AQ561" s="17">
        <f t="shared" si="354"/>
        <v>0.42110170338164149</v>
      </c>
      <c r="AR561" s="17">
        <f t="shared" si="354"/>
        <v>0.55786575150954609</v>
      </c>
      <c r="AS561" s="17">
        <f t="shared" si="354"/>
        <v>0.61287447704173981</v>
      </c>
      <c r="AT561" s="17">
        <f t="shared" si="354"/>
        <v>0.62977827987177526</v>
      </c>
      <c r="AU561" s="17">
        <f t="shared" si="354"/>
        <v>0.64802011008217497</v>
      </c>
      <c r="AV561" s="17">
        <f t="shared" si="354"/>
        <v>0.70386998800830758</v>
      </c>
      <c r="AW561" s="17">
        <f t="shared" si="354"/>
        <v>0.75745057358337664</v>
      </c>
      <c r="AX561" s="17">
        <f t="shared" si="354"/>
        <v>0.7753491007736989</v>
      </c>
      <c r="AY561" s="17">
        <f t="shared" si="354"/>
        <v>0.79429257155275612</v>
      </c>
      <c r="AZ561" s="17">
        <f t="shared" si="354"/>
        <v>0.85044210793602504</v>
      </c>
      <c r="BA561" s="17">
        <f t="shared" si="354"/>
        <v>0.86689456779537954</v>
      </c>
      <c r="BB561" s="17">
        <f t="shared" si="354"/>
        <v>0.88557528311038591</v>
      </c>
      <c r="BC561" s="17">
        <f t="shared" si="354"/>
        <v>0.90451558681952415</v>
      </c>
      <c r="BD561" s="17">
        <f t="shared" si="354"/>
        <v>0.92512554866474384</v>
      </c>
      <c r="BE561" s="17">
        <f t="shared" si="354"/>
        <v>0.98156291562210429</v>
      </c>
      <c r="BF561" s="17">
        <f t="shared" si="354"/>
        <v>1</v>
      </c>
    </row>
    <row r="564" spans="1:58" x14ac:dyDescent="0.25">
      <c r="A564" s="2">
        <v>16.015342765</v>
      </c>
      <c r="B564" s="2">
        <v>16.198678332999901</v>
      </c>
      <c r="C564" s="2">
        <v>16.364734670000001</v>
      </c>
      <c r="D564" s="2">
        <v>16.724979136000002</v>
      </c>
      <c r="E564" s="2">
        <v>17.167739744999999</v>
      </c>
      <c r="F564" s="2">
        <v>17.497843231000001</v>
      </c>
      <c r="G564" s="28">
        <f>F564-A564</f>
        <v>1.4825004660000012</v>
      </c>
      <c r="H564" s="2" t="s">
        <v>184</v>
      </c>
      <c r="I564" s="2" t="s">
        <v>184</v>
      </c>
      <c r="J564" s="2" t="s">
        <v>184</v>
      </c>
      <c r="K564" s="2" t="s">
        <v>184</v>
      </c>
      <c r="L564" s="2" t="s">
        <v>184</v>
      </c>
      <c r="M564" s="2" t="s">
        <v>184</v>
      </c>
      <c r="N564" s="2" t="s">
        <v>184</v>
      </c>
      <c r="O564" s="2" t="s">
        <v>184</v>
      </c>
      <c r="P564" s="2" t="s">
        <v>184</v>
      </c>
      <c r="Q564" s="2" t="s">
        <v>184</v>
      </c>
      <c r="R564" s="2" t="s">
        <v>184</v>
      </c>
      <c r="S564" s="2" t="s">
        <v>184</v>
      </c>
      <c r="T564" s="2" t="s">
        <v>184</v>
      </c>
      <c r="U564" s="2" t="s">
        <v>184</v>
      </c>
      <c r="V564" s="2" t="s">
        <v>184</v>
      </c>
      <c r="W564" s="2" t="s">
        <v>184</v>
      </c>
      <c r="X564" s="2" t="s">
        <v>184</v>
      </c>
      <c r="Y564" s="2" t="s">
        <v>184</v>
      </c>
      <c r="Z564" s="2" t="s">
        <v>184</v>
      </c>
      <c r="AA564" s="2" t="s">
        <v>184</v>
      </c>
    </row>
    <row r="565" spans="1:58" x14ac:dyDescent="0.25">
      <c r="A565" s="2">
        <v>0.706818441999985</v>
      </c>
      <c r="B565" s="2">
        <v>0.89591225200001601</v>
      </c>
      <c r="C565" s="2">
        <v>1.0462732189999899</v>
      </c>
      <c r="D565" s="2">
        <v>1.4623216369999401</v>
      </c>
      <c r="E565" s="2">
        <v>1.8474737190000401</v>
      </c>
      <c r="F565" s="2">
        <v>2.07728491700004</v>
      </c>
      <c r="G565" s="28">
        <f t="shared" ref="G565:G578" si="355">F565-A565</f>
        <v>1.370466475000055</v>
      </c>
      <c r="H565" s="2" t="s">
        <v>184</v>
      </c>
      <c r="I565" s="2" t="s">
        <v>184</v>
      </c>
      <c r="J565" s="2" t="s">
        <v>184</v>
      </c>
      <c r="K565" s="2" t="s">
        <v>184</v>
      </c>
      <c r="L565" s="2" t="s">
        <v>184</v>
      </c>
      <c r="M565" s="2" t="s">
        <v>184</v>
      </c>
      <c r="N565" s="2" t="s">
        <v>184</v>
      </c>
      <c r="O565" s="2" t="s">
        <v>184</v>
      </c>
      <c r="P565" s="2" t="s">
        <v>184</v>
      </c>
      <c r="Q565" s="2" t="s">
        <v>184</v>
      </c>
      <c r="R565" s="2" t="s">
        <v>184</v>
      </c>
      <c r="S565" s="2" t="s">
        <v>184</v>
      </c>
      <c r="T565" s="2" t="s">
        <v>184</v>
      </c>
      <c r="U565" s="2" t="s">
        <v>184</v>
      </c>
      <c r="V565" s="2" t="s">
        <v>184</v>
      </c>
      <c r="W565" s="2" t="s">
        <v>184</v>
      </c>
      <c r="X565" s="2" t="s">
        <v>184</v>
      </c>
      <c r="Y565" s="2" t="s">
        <v>184</v>
      </c>
      <c r="Z565" s="2" t="s">
        <v>184</v>
      </c>
      <c r="AA565" s="2" t="s">
        <v>184</v>
      </c>
    </row>
    <row r="566" spans="1:58" x14ac:dyDescent="0.25">
      <c r="A566" s="2">
        <v>0.86079863899999498</v>
      </c>
      <c r="B566" s="2">
        <v>1.0373855200000399</v>
      </c>
      <c r="C566" s="2">
        <v>1.20758427200007</v>
      </c>
      <c r="D566" s="2">
        <v>1.6343902590000401</v>
      </c>
      <c r="E566" s="2">
        <v>1.9589382789999901</v>
      </c>
      <c r="F566" s="2">
        <v>2.1977614590000401</v>
      </c>
      <c r="G566" s="28">
        <f t="shared" si="355"/>
        <v>1.336962820000045</v>
      </c>
      <c r="H566" s="2" t="s">
        <v>184</v>
      </c>
      <c r="I566" s="2" t="s">
        <v>184</v>
      </c>
      <c r="J566" s="2" t="s">
        <v>184</v>
      </c>
      <c r="K566" s="2" t="s">
        <v>184</v>
      </c>
      <c r="L566" s="2" t="s">
        <v>184</v>
      </c>
      <c r="M566" s="2" t="s">
        <v>184</v>
      </c>
      <c r="N566" s="2" t="s">
        <v>184</v>
      </c>
      <c r="O566" s="2" t="s">
        <v>184</v>
      </c>
      <c r="P566" s="2" t="s">
        <v>184</v>
      </c>
      <c r="Q566" s="2" t="s">
        <v>184</v>
      </c>
      <c r="R566" s="2" t="s">
        <v>184</v>
      </c>
      <c r="S566" s="2" t="s">
        <v>184</v>
      </c>
      <c r="T566" s="2" t="s">
        <v>184</v>
      </c>
      <c r="U566" s="2" t="s">
        <v>184</v>
      </c>
      <c r="V566" s="2" t="s">
        <v>184</v>
      </c>
      <c r="W566" s="2" t="s">
        <v>184</v>
      </c>
      <c r="X566" s="2" t="s">
        <v>184</v>
      </c>
      <c r="Y566" s="2" t="s">
        <v>184</v>
      </c>
      <c r="Z566" s="2" t="s">
        <v>184</v>
      </c>
      <c r="AA566" s="2" t="s">
        <v>184</v>
      </c>
    </row>
    <row r="567" spans="1:58" x14ac:dyDescent="0.25">
      <c r="A567" s="2">
        <v>0.69920710099995598</v>
      </c>
      <c r="B567" s="2">
        <v>0.84122731299998998</v>
      </c>
      <c r="C567" s="2">
        <v>0.99314844899993204</v>
      </c>
      <c r="D567" s="2">
        <v>1.6582335909999899</v>
      </c>
      <c r="E567" s="2">
        <v>1.8491856489999901</v>
      </c>
      <c r="F567" s="2">
        <v>2.1718097509999499</v>
      </c>
      <c r="G567" s="28">
        <f t="shared" si="355"/>
        <v>1.472602649999994</v>
      </c>
      <c r="H567" s="2" t="s">
        <v>184</v>
      </c>
      <c r="I567" s="2" t="s">
        <v>184</v>
      </c>
      <c r="J567" s="2" t="s">
        <v>184</v>
      </c>
      <c r="K567" s="2" t="s">
        <v>184</v>
      </c>
      <c r="L567" s="2" t="s">
        <v>184</v>
      </c>
      <c r="M567" s="2" t="s">
        <v>184</v>
      </c>
      <c r="N567" s="2" t="s">
        <v>184</v>
      </c>
      <c r="O567" s="2" t="s">
        <v>184</v>
      </c>
      <c r="P567" s="2" t="s">
        <v>184</v>
      </c>
      <c r="Q567" s="2" t="s">
        <v>184</v>
      </c>
      <c r="R567" s="2" t="s">
        <v>184</v>
      </c>
      <c r="S567" s="2" t="s">
        <v>184</v>
      </c>
      <c r="T567" s="2" t="s">
        <v>184</v>
      </c>
      <c r="U567" s="2" t="s">
        <v>184</v>
      </c>
      <c r="V567" s="2" t="s">
        <v>184</v>
      </c>
      <c r="W567" s="2" t="s">
        <v>184</v>
      </c>
      <c r="X567" s="2" t="s">
        <v>184</v>
      </c>
      <c r="Y567" s="2" t="s">
        <v>184</v>
      </c>
      <c r="Z567" s="2" t="s">
        <v>184</v>
      </c>
      <c r="AA567" s="2" t="s">
        <v>184</v>
      </c>
    </row>
    <row r="568" spans="1:58" x14ac:dyDescent="0.25">
      <c r="A568" s="2">
        <v>0.906991156999993</v>
      </c>
      <c r="B568" s="2">
        <v>1.0634889619999499</v>
      </c>
      <c r="C568" s="2">
        <v>1.2255806619999701</v>
      </c>
      <c r="D568" s="2">
        <v>1.67753353899991</v>
      </c>
      <c r="E568" s="2">
        <v>2.0774851379999202</v>
      </c>
      <c r="F568" s="2">
        <v>2.4055182199999701</v>
      </c>
      <c r="G568" s="28">
        <f t="shared" si="355"/>
        <v>1.498527062999977</v>
      </c>
      <c r="H568" s="2" t="s">
        <v>184</v>
      </c>
      <c r="I568" s="2" t="s">
        <v>184</v>
      </c>
      <c r="J568" s="2" t="s">
        <v>184</v>
      </c>
      <c r="K568" s="2" t="s">
        <v>184</v>
      </c>
      <c r="L568" s="2" t="s">
        <v>184</v>
      </c>
      <c r="M568" s="2" t="s">
        <v>184</v>
      </c>
      <c r="N568" s="2" t="s">
        <v>184</v>
      </c>
      <c r="O568" s="2" t="s">
        <v>184</v>
      </c>
      <c r="P568" s="2" t="s">
        <v>184</v>
      </c>
      <c r="Q568" s="2" t="s">
        <v>184</v>
      </c>
      <c r="R568" s="2" t="s">
        <v>184</v>
      </c>
      <c r="S568" s="2" t="s">
        <v>184</v>
      </c>
      <c r="T568" s="2" t="s">
        <v>184</v>
      </c>
      <c r="U568" s="2" t="s">
        <v>184</v>
      </c>
      <c r="V568" s="2" t="s">
        <v>184</v>
      </c>
      <c r="W568" s="2" t="s">
        <v>184</v>
      </c>
      <c r="X568" s="2" t="s">
        <v>184</v>
      </c>
      <c r="Y568" s="2" t="s">
        <v>184</v>
      </c>
      <c r="Z568" s="2" t="s">
        <v>184</v>
      </c>
      <c r="AA568" s="2" t="s">
        <v>184</v>
      </c>
    </row>
    <row r="569" spans="1:58" x14ac:dyDescent="0.25">
      <c r="A569" s="2">
        <v>8.5642008940000096</v>
      </c>
      <c r="B569" s="2">
        <v>8.7207202199999703</v>
      </c>
      <c r="C569" s="2">
        <v>8.8796432579999802</v>
      </c>
      <c r="D569" s="2">
        <v>9.2667143560000795</v>
      </c>
      <c r="E569" s="2">
        <v>9.6133890470000498</v>
      </c>
      <c r="F569" s="2">
        <v>9.9338273739999696</v>
      </c>
      <c r="G569" s="28">
        <f t="shared" si="355"/>
        <v>1.36962647999996</v>
      </c>
      <c r="H569" s="2" t="s">
        <v>184</v>
      </c>
      <c r="I569" s="2" t="s">
        <v>184</v>
      </c>
      <c r="J569" s="2" t="s">
        <v>184</v>
      </c>
      <c r="K569" s="2" t="s">
        <v>184</v>
      </c>
      <c r="L569" s="2" t="s">
        <v>184</v>
      </c>
      <c r="M569" s="2" t="s">
        <v>184</v>
      </c>
      <c r="N569" s="2" t="s">
        <v>184</v>
      </c>
      <c r="O569" s="2" t="s">
        <v>184</v>
      </c>
      <c r="P569" s="2" t="s">
        <v>184</v>
      </c>
      <c r="Q569" s="2" t="s">
        <v>184</v>
      </c>
      <c r="R569" s="2" t="s">
        <v>184</v>
      </c>
      <c r="S569" s="2" t="s">
        <v>184</v>
      </c>
      <c r="T569" s="2" t="s">
        <v>184</v>
      </c>
      <c r="U569" s="2" t="s">
        <v>184</v>
      </c>
      <c r="V569" s="2" t="s">
        <v>184</v>
      </c>
      <c r="W569" s="2" t="s">
        <v>184</v>
      </c>
      <c r="X569" s="2" t="s">
        <v>184</v>
      </c>
      <c r="Y569" s="2" t="s">
        <v>184</v>
      </c>
      <c r="Z569" s="2" t="s">
        <v>184</v>
      </c>
      <c r="AA569" s="2" t="s">
        <v>184</v>
      </c>
    </row>
    <row r="570" spans="1:58" x14ac:dyDescent="0.25">
      <c r="A570" s="2">
        <v>0.75950145499996302</v>
      </c>
      <c r="B570" s="2">
        <v>0.90049166500000399</v>
      </c>
      <c r="C570" s="2">
        <v>1.0499124969999201</v>
      </c>
      <c r="D570" s="2">
        <v>1.42933869899991</v>
      </c>
      <c r="E570" s="2">
        <v>1.8084849449999101</v>
      </c>
      <c r="F570" s="2">
        <v>2.0912996799999002</v>
      </c>
      <c r="G570" s="28">
        <f t="shared" si="355"/>
        <v>1.3317982249999372</v>
      </c>
      <c r="H570" s="2" t="s">
        <v>184</v>
      </c>
      <c r="I570" s="2" t="s">
        <v>184</v>
      </c>
      <c r="J570" s="2" t="s">
        <v>184</v>
      </c>
      <c r="K570" s="2" t="s">
        <v>184</v>
      </c>
      <c r="L570" s="2" t="s">
        <v>184</v>
      </c>
      <c r="M570" s="2" t="s">
        <v>184</v>
      </c>
      <c r="N570" s="2" t="s">
        <v>184</v>
      </c>
      <c r="O570" s="2" t="s">
        <v>184</v>
      </c>
      <c r="P570" s="2" t="s">
        <v>184</v>
      </c>
      <c r="Q570" s="2" t="s">
        <v>184</v>
      </c>
      <c r="R570" s="2" t="s">
        <v>184</v>
      </c>
      <c r="S570" s="2" t="s">
        <v>184</v>
      </c>
      <c r="T570" s="2" t="s">
        <v>184</v>
      </c>
      <c r="U570" s="2" t="s">
        <v>184</v>
      </c>
      <c r="V570" s="2" t="s">
        <v>184</v>
      </c>
      <c r="W570" s="2" t="s">
        <v>184</v>
      </c>
      <c r="X570" s="2" t="s">
        <v>184</v>
      </c>
      <c r="Y570" s="2" t="s">
        <v>184</v>
      </c>
      <c r="Z570" s="2" t="s">
        <v>184</v>
      </c>
      <c r="AA570" s="2" t="s">
        <v>184</v>
      </c>
    </row>
    <row r="571" spans="1:58" x14ac:dyDescent="0.25">
      <c r="A571" s="2">
        <v>0.67673453200006795</v>
      </c>
      <c r="B571" s="2">
        <v>0.83915760600007105</v>
      </c>
      <c r="C571" s="2">
        <v>0.99486724100006496</v>
      </c>
      <c r="D571" s="2">
        <v>1.3411144909999799</v>
      </c>
      <c r="E571" s="2">
        <v>1.73465921600006</v>
      </c>
      <c r="F571" s="2">
        <v>2.0438247390000002</v>
      </c>
      <c r="G571" s="28">
        <f t="shared" si="355"/>
        <v>1.3670902069999322</v>
      </c>
      <c r="H571" s="2" t="s">
        <v>184</v>
      </c>
      <c r="I571" s="2" t="s">
        <v>184</v>
      </c>
      <c r="J571" s="2" t="s">
        <v>184</v>
      </c>
      <c r="K571" s="2" t="s">
        <v>184</v>
      </c>
      <c r="L571" s="2" t="s">
        <v>184</v>
      </c>
      <c r="M571" s="2" t="s">
        <v>184</v>
      </c>
      <c r="N571" s="2" t="s">
        <v>184</v>
      </c>
      <c r="O571" s="2" t="s">
        <v>184</v>
      </c>
      <c r="P571" s="2" t="s">
        <v>184</v>
      </c>
      <c r="Q571" s="2" t="s">
        <v>184</v>
      </c>
      <c r="R571" s="2" t="s">
        <v>184</v>
      </c>
      <c r="S571" s="2" t="s">
        <v>184</v>
      </c>
      <c r="T571" s="2" t="s">
        <v>184</v>
      </c>
      <c r="U571" s="2" t="s">
        <v>184</v>
      </c>
      <c r="V571" s="2" t="s">
        <v>184</v>
      </c>
      <c r="W571" s="2" t="s">
        <v>184</v>
      </c>
      <c r="X571" s="2" t="s">
        <v>184</v>
      </c>
      <c r="Y571" s="2" t="s">
        <v>184</v>
      </c>
      <c r="Z571" s="2" t="s">
        <v>184</v>
      </c>
      <c r="AA571" s="2" t="s">
        <v>184</v>
      </c>
    </row>
    <row r="572" spans="1:58" x14ac:dyDescent="0.25">
      <c r="A572" s="2">
        <v>0.79175489099998198</v>
      </c>
      <c r="B572" s="2">
        <v>0.97567303000005201</v>
      </c>
      <c r="C572" s="2">
        <v>1.12487328099996</v>
      </c>
      <c r="D572" s="2">
        <v>1.53544952499999</v>
      </c>
      <c r="E572" s="2">
        <v>1.8613533310000301</v>
      </c>
      <c r="F572" s="2">
        <v>2.1571299500000101</v>
      </c>
      <c r="G572" s="28">
        <f t="shared" si="355"/>
        <v>1.3653750590000282</v>
      </c>
      <c r="H572" s="2" t="s">
        <v>184</v>
      </c>
      <c r="I572" s="2" t="s">
        <v>184</v>
      </c>
      <c r="J572" s="2" t="s">
        <v>184</v>
      </c>
      <c r="K572" s="2" t="s">
        <v>184</v>
      </c>
      <c r="L572" s="2" t="s">
        <v>184</v>
      </c>
      <c r="M572" s="2" t="s">
        <v>184</v>
      </c>
      <c r="N572" s="2" t="s">
        <v>184</v>
      </c>
      <c r="O572" s="2" t="s">
        <v>184</v>
      </c>
      <c r="P572" s="2" t="s">
        <v>184</v>
      </c>
      <c r="Q572" s="2" t="s">
        <v>184</v>
      </c>
      <c r="R572" s="2" t="s">
        <v>184</v>
      </c>
      <c r="S572" s="2" t="s">
        <v>184</v>
      </c>
      <c r="T572" s="2" t="s">
        <v>184</v>
      </c>
      <c r="U572" s="2" t="s">
        <v>184</v>
      </c>
      <c r="V572" s="2" t="s">
        <v>184</v>
      </c>
      <c r="W572" s="2" t="s">
        <v>184</v>
      </c>
      <c r="X572" s="2" t="s">
        <v>184</v>
      </c>
      <c r="Y572" s="2" t="s">
        <v>184</v>
      </c>
      <c r="Z572" s="2" t="s">
        <v>184</v>
      </c>
      <c r="AA572" s="2" t="s">
        <v>184</v>
      </c>
    </row>
    <row r="573" spans="1:58" x14ac:dyDescent="0.25">
      <c r="A573" s="2">
        <v>0.56703516699997103</v>
      </c>
      <c r="B573" s="2">
        <v>0.72665931300002695</v>
      </c>
      <c r="C573" s="2">
        <v>0.88439738399995305</v>
      </c>
      <c r="D573" s="2">
        <v>1.2658968629999601</v>
      </c>
      <c r="E573" s="2">
        <v>1.6042137959999501</v>
      </c>
      <c r="F573" s="2">
        <v>2.0009328080000102</v>
      </c>
      <c r="G573" s="28">
        <f t="shared" si="355"/>
        <v>1.4338976410000392</v>
      </c>
      <c r="H573" s="2" t="s">
        <v>184</v>
      </c>
      <c r="I573" s="2" t="s">
        <v>184</v>
      </c>
      <c r="J573" s="2" t="s">
        <v>184</v>
      </c>
      <c r="K573" s="2" t="s">
        <v>184</v>
      </c>
      <c r="L573" s="2" t="s">
        <v>184</v>
      </c>
      <c r="M573" s="2" t="s">
        <v>184</v>
      </c>
      <c r="N573" s="2" t="s">
        <v>184</v>
      </c>
      <c r="O573" s="2" t="s">
        <v>184</v>
      </c>
      <c r="P573" s="2" t="s">
        <v>184</v>
      </c>
      <c r="Q573" s="2" t="s">
        <v>184</v>
      </c>
      <c r="R573" s="2" t="s">
        <v>184</v>
      </c>
      <c r="S573" s="2" t="s">
        <v>184</v>
      </c>
      <c r="T573" s="2" t="s">
        <v>184</v>
      </c>
      <c r="U573" s="2" t="s">
        <v>184</v>
      </c>
      <c r="V573" s="2" t="s">
        <v>184</v>
      </c>
      <c r="W573" s="2" t="s">
        <v>184</v>
      </c>
      <c r="X573" s="2" t="s">
        <v>184</v>
      </c>
      <c r="Y573" s="2" t="s">
        <v>184</v>
      </c>
      <c r="Z573" s="2" t="s">
        <v>184</v>
      </c>
      <c r="AA573" s="2" t="s">
        <v>184</v>
      </c>
    </row>
    <row r="574" spans="1:58" x14ac:dyDescent="0.25">
      <c r="A574" s="2">
        <v>11.090056970999999</v>
      </c>
      <c r="B574" s="2">
        <v>11.227816765</v>
      </c>
      <c r="C574" s="2">
        <v>11.370838534000001</v>
      </c>
      <c r="D574" s="2">
        <v>11.715622859</v>
      </c>
      <c r="E574" s="2">
        <v>12.059260828999999</v>
      </c>
      <c r="F574" s="2">
        <v>12.272193535</v>
      </c>
      <c r="G574" s="28">
        <f t="shared" si="355"/>
        <v>1.1821365640000003</v>
      </c>
      <c r="H574" s="2" t="s">
        <v>184</v>
      </c>
      <c r="I574" s="2" t="s">
        <v>184</v>
      </c>
      <c r="J574" s="2" t="s">
        <v>184</v>
      </c>
      <c r="K574" s="2" t="s">
        <v>184</v>
      </c>
      <c r="L574" s="2" t="s">
        <v>184</v>
      </c>
      <c r="M574" s="2" t="s">
        <v>184</v>
      </c>
      <c r="N574" s="2" t="s">
        <v>184</v>
      </c>
      <c r="O574" s="2" t="s">
        <v>184</v>
      </c>
      <c r="P574" s="2" t="s">
        <v>184</v>
      </c>
      <c r="Q574" s="2" t="s">
        <v>184</v>
      </c>
      <c r="R574" s="2" t="s">
        <v>184</v>
      </c>
      <c r="S574" s="2" t="s">
        <v>184</v>
      </c>
      <c r="T574" s="2" t="s">
        <v>184</v>
      </c>
      <c r="U574" s="2" t="s">
        <v>184</v>
      </c>
      <c r="V574" s="2" t="s">
        <v>184</v>
      </c>
      <c r="W574" s="2" t="s">
        <v>184</v>
      </c>
      <c r="X574" s="2" t="s">
        <v>184</v>
      </c>
      <c r="Y574" s="2" t="s">
        <v>184</v>
      </c>
      <c r="Z574" s="2" t="s">
        <v>184</v>
      </c>
      <c r="AA574" s="2" t="s">
        <v>184</v>
      </c>
    </row>
    <row r="575" spans="1:58" x14ac:dyDescent="0.25">
      <c r="A575" s="2">
        <v>0.43186443000001801</v>
      </c>
      <c r="B575" s="2">
        <v>0.59345154999993999</v>
      </c>
      <c r="C575" s="2">
        <v>0.739390507999928</v>
      </c>
      <c r="D575" s="2">
        <v>1.11811521300001</v>
      </c>
      <c r="E575" s="2">
        <v>1.4215280319999599</v>
      </c>
      <c r="F575" s="2">
        <v>1.6082007539999901</v>
      </c>
      <c r="G575" s="28">
        <f t="shared" si="355"/>
        <v>1.176336323999972</v>
      </c>
      <c r="H575" s="2" t="s">
        <v>184</v>
      </c>
      <c r="I575" s="2" t="s">
        <v>184</v>
      </c>
      <c r="J575" s="2" t="s">
        <v>184</v>
      </c>
      <c r="K575" s="2" t="s">
        <v>184</v>
      </c>
      <c r="L575" s="2" t="s">
        <v>184</v>
      </c>
      <c r="M575" s="2" t="s">
        <v>184</v>
      </c>
      <c r="N575" s="2" t="s">
        <v>184</v>
      </c>
      <c r="O575" s="2" t="s">
        <v>184</v>
      </c>
      <c r="P575" s="2" t="s">
        <v>184</v>
      </c>
      <c r="Q575" s="2" t="s">
        <v>184</v>
      </c>
      <c r="R575" s="2" t="s">
        <v>184</v>
      </c>
      <c r="S575" s="2" t="s">
        <v>184</v>
      </c>
      <c r="T575" s="2" t="s">
        <v>184</v>
      </c>
      <c r="U575" s="2" t="s">
        <v>184</v>
      </c>
      <c r="V575" s="2" t="s">
        <v>184</v>
      </c>
      <c r="W575" s="2" t="s">
        <v>184</v>
      </c>
      <c r="X575" s="2" t="s">
        <v>184</v>
      </c>
      <c r="Y575" s="2" t="s">
        <v>184</v>
      </c>
      <c r="Z575" s="2" t="s">
        <v>184</v>
      </c>
      <c r="AA575" s="2" t="s">
        <v>184</v>
      </c>
    </row>
    <row r="576" spans="1:58" x14ac:dyDescent="0.25">
      <c r="A576" s="2">
        <v>0.45893038799999802</v>
      </c>
      <c r="B576" s="2">
        <v>0.61310967900010305</v>
      </c>
      <c r="C576" s="2">
        <v>0.74050247600007402</v>
      </c>
      <c r="D576" s="2">
        <v>1.2265275800000299</v>
      </c>
      <c r="E576" s="2">
        <v>1.60607139500007</v>
      </c>
      <c r="F576" s="2">
        <v>1.83315091000008</v>
      </c>
      <c r="G576" s="28">
        <f t="shared" si="355"/>
        <v>1.374220522000082</v>
      </c>
      <c r="H576" s="2" t="s">
        <v>184</v>
      </c>
      <c r="I576" s="2" t="s">
        <v>184</v>
      </c>
      <c r="J576" s="2" t="s">
        <v>184</v>
      </c>
      <c r="K576" s="2" t="s">
        <v>184</v>
      </c>
      <c r="L576" s="2" t="s">
        <v>184</v>
      </c>
      <c r="M576" s="2" t="s">
        <v>184</v>
      </c>
      <c r="N576" s="2" t="s">
        <v>184</v>
      </c>
      <c r="O576" s="2" t="s">
        <v>184</v>
      </c>
      <c r="P576" s="2" t="s">
        <v>184</v>
      </c>
      <c r="Q576" s="2" t="s">
        <v>184</v>
      </c>
      <c r="R576" s="2" t="s">
        <v>184</v>
      </c>
      <c r="S576" s="2" t="s">
        <v>184</v>
      </c>
      <c r="T576" s="2" t="s">
        <v>184</v>
      </c>
      <c r="U576" s="2" t="s">
        <v>184</v>
      </c>
      <c r="V576" s="2" t="s">
        <v>184</v>
      </c>
      <c r="W576" s="2" t="s">
        <v>184</v>
      </c>
      <c r="X576" s="2" t="s">
        <v>184</v>
      </c>
      <c r="Y576" s="2" t="s">
        <v>184</v>
      </c>
      <c r="Z576" s="2" t="s">
        <v>184</v>
      </c>
      <c r="AA576" s="2" t="s">
        <v>184</v>
      </c>
    </row>
    <row r="577" spans="1:27" x14ac:dyDescent="0.25">
      <c r="A577" s="2">
        <v>2.7006740069999702</v>
      </c>
      <c r="B577" s="2">
        <v>2.83028510199994</v>
      </c>
      <c r="C577" s="2">
        <v>2.9655264570000099</v>
      </c>
      <c r="D577" s="2">
        <v>3.3436840609999701</v>
      </c>
      <c r="E577" s="2">
        <v>3.6736407790000301</v>
      </c>
      <c r="F577" s="2">
        <v>3.9037714529999898</v>
      </c>
      <c r="G577" s="28">
        <f t="shared" si="355"/>
        <v>1.2030974460000197</v>
      </c>
      <c r="H577" s="2" t="s">
        <v>184</v>
      </c>
      <c r="I577" s="2" t="s">
        <v>184</v>
      </c>
      <c r="J577" s="2" t="s">
        <v>184</v>
      </c>
      <c r="K577" s="2" t="s">
        <v>184</v>
      </c>
      <c r="L577" s="2" t="s">
        <v>184</v>
      </c>
      <c r="M577" s="2" t="s">
        <v>184</v>
      </c>
      <c r="N577" s="2" t="s">
        <v>184</v>
      </c>
      <c r="O577" s="2" t="s">
        <v>184</v>
      </c>
      <c r="P577" s="2" t="s">
        <v>184</v>
      </c>
      <c r="Q577" s="2" t="s">
        <v>184</v>
      </c>
      <c r="R577" s="2" t="s">
        <v>184</v>
      </c>
      <c r="S577" s="2" t="s">
        <v>184</v>
      </c>
      <c r="T577" s="2" t="s">
        <v>184</v>
      </c>
      <c r="U577" s="2" t="s">
        <v>184</v>
      </c>
      <c r="V577" s="2" t="s">
        <v>184</v>
      </c>
      <c r="W577" s="2" t="s">
        <v>184</v>
      </c>
      <c r="X577" s="2" t="s">
        <v>184</v>
      </c>
      <c r="Y577" s="2" t="s">
        <v>184</v>
      </c>
      <c r="Z577" s="2" t="s">
        <v>184</v>
      </c>
      <c r="AA577" s="2" t="s">
        <v>184</v>
      </c>
    </row>
    <row r="578" spans="1:27" x14ac:dyDescent="0.25">
      <c r="A578" s="2">
        <v>0.53180542300003697</v>
      </c>
      <c r="B578" s="2">
        <v>0.68474812400006602</v>
      </c>
      <c r="C578" s="2">
        <v>0.82516026100006401</v>
      </c>
      <c r="D578" s="2">
        <v>1.1107727790000499</v>
      </c>
      <c r="E578" s="2">
        <v>1.4020017500000601</v>
      </c>
      <c r="F578" s="2">
        <v>1.7104766520000101</v>
      </c>
      <c r="G578" s="28">
        <f t="shared" si="355"/>
        <v>1.1786712289999732</v>
      </c>
      <c r="H578" s="2" t="s">
        <v>184</v>
      </c>
      <c r="I578" s="2" t="s">
        <v>184</v>
      </c>
      <c r="J578" s="2" t="s">
        <v>184</v>
      </c>
      <c r="K578" s="2" t="s">
        <v>184</v>
      </c>
      <c r="L578" s="2" t="s">
        <v>184</v>
      </c>
      <c r="M578" s="2" t="s">
        <v>184</v>
      </c>
      <c r="N578" s="2" t="s">
        <v>184</v>
      </c>
      <c r="O578" s="2" t="s">
        <v>184</v>
      </c>
      <c r="P578" s="2" t="s">
        <v>184</v>
      </c>
      <c r="Q578" s="2" t="s">
        <v>184</v>
      </c>
      <c r="R578" s="2" t="s">
        <v>184</v>
      </c>
      <c r="S578" s="2" t="s">
        <v>184</v>
      </c>
      <c r="T578" s="2" t="s">
        <v>184</v>
      </c>
      <c r="U578" s="2" t="s">
        <v>184</v>
      </c>
      <c r="V578" s="2" t="s">
        <v>184</v>
      </c>
      <c r="W578" s="2" t="s">
        <v>184</v>
      </c>
      <c r="X578" s="2" t="s">
        <v>184</v>
      </c>
      <c r="Y578" s="2" t="s">
        <v>184</v>
      </c>
      <c r="Z578" s="2" t="s">
        <v>184</v>
      </c>
      <c r="AA578" s="2" t="s">
        <v>184</v>
      </c>
    </row>
    <row r="579" spans="1:27" s="3" customFormat="1" x14ac:dyDescent="0.25"/>
    <row r="580" spans="1:27" x14ac:dyDescent="0.25">
      <c r="A580" s="2">
        <v>6.8717886040000096</v>
      </c>
      <c r="B580" s="2">
        <v>7.99700894099999</v>
      </c>
      <c r="C580" s="2">
        <v>9.11530169700006</v>
      </c>
      <c r="D580" s="2">
        <v>9.4918457940000192</v>
      </c>
      <c r="E580" s="2">
        <v>9.6637827470000204</v>
      </c>
      <c r="F580" s="2">
        <v>9.9349429180000399</v>
      </c>
      <c r="G580" s="2">
        <v>10.237981292000001</v>
      </c>
      <c r="H580" s="28">
        <f>G580-A580</f>
        <v>3.3661926879999911</v>
      </c>
      <c r="I580" s="2" t="s">
        <v>184</v>
      </c>
      <c r="J580" s="2" t="s">
        <v>184</v>
      </c>
      <c r="K580" s="2" t="s">
        <v>184</v>
      </c>
      <c r="L580" s="2" t="s">
        <v>184</v>
      </c>
      <c r="M580" s="2" t="s">
        <v>184</v>
      </c>
      <c r="N580" s="2" t="s">
        <v>184</v>
      </c>
      <c r="O580" s="2" t="s">
        <v>184</v>
      </c>
      <c r="P580" s="2" t="s">
        <v>184</v>
      </c>
      <c r="Q580" s="2" t="s">
        <v>184</v>
      </c>
      <c r="R580" s="2" t="s">
        <v>184</v>
      </c>
      <c r="S580" s="2" t="s">
        <v>184</v>
      </c>
      <c r="T580" s="2" t="s">
        <v>184</v>
      </c>
      <c r="U580" s="2" t="s">
        <v>184</v>
      </c>
      <c r="V580" s="2" t="s">
        <v>184</v>
      </c>
      <c r="W580" s="2" t="s">
        <v>184</v>
      </c>
      <c r="X580" s="2" t="s">
        <v>184</v>
      </c>
      <c r="Y580" s="2" t="s">
        <v>184</v>
      </c>
      <c r="Z580" s="2" t="s">
        <v>184</v>
      </c>
      <c r="AA580" s="2" t="s">
        <v>184</v>
      </c>
    </row>
    <row r="581" spans="1:27" x14ac:dyDescent="0.25">
      <c r="A581" s="2">
        <v>0.88762342999996202</v>
      </c>
      <c r="B581" s="2">
        <v>2.2367363949999799</v>
      </c>
      <c r="C581" s="2">
        <v>3.53400929499991</v>
      </c>
      <c r="D581" s="2">
        <v>3.92938844599996</v>
      </c>
      <c r="E581" s="2">
        <v>4.1161566969999503</v>
      </c>
      <c r="F581" s="2">
        <v>4.3496402969999499</v>
      </c>
      <c r="G581" s="2">
        <v>4.6705062869999603</v>
      </c>
      <c r="H581" s="28">
        <f t="shared" ref="H581:H594" si="356">G581-A581</f>
        <v>3.7828828569999984</v>
      </c>
      <c r="I581" s="2" t="s">
        <v>184</v>
      </c>
      <c r="J581" s="2" t="s">
        <v>184</v>
      </c>
      <c r="K581" s="2" t="s">
        <v>184</v>
      </c>
      <c r="L581" s="2" t="s">
        <v>184</v>
      </c>
      <c r="M581" s="2" t="s">
        <v>184</v>
      </c>
      <c r="N581" s="2" t="s">
        <v>184</v>
      </c>
      <c r="O581" s="2" t="s">
        <v>184</v>
      </c>
      <c r="P581" s="2" t="s">
        <v>184</v>
      </c>
      <c r="Q581" s="2" t="s">
        <v>184</v>
      </c>
      <c r="R581" s="2" t="s">
        <v>184</v>
      </c>
      <c r="S581" s="2" t="s">
        <v>184</v>
      </c>
      <c r="T581" s="2" t="s">
        <v>184</v>
      </c>
      <c r="U581" s="2" t="s">
        <v>184</v>
      </c>
      <c r="V581" s="2" t="s">
        <v>184</v>
      </c>
      <c r="W581" s="2" t="s">
        <v>184</v>
      </c>
      <c r="X581" s="2" t="s">
        <v>184</v>
      </c>
      <c r="Y581" s="2" t="s">
        <v>184</v>
      </c>
      <c r="Z581" s="2" t="s">
        <v>184</v>
      </c>
      <c r="AA581" s="2" t="s">
        <v>184</v>
      </c>
    </row>
    <row r="582" spans="1:27" x14ac:dyDescent="0.25">
      <c r="A582" s="2">
        <v>0.76747708500010903</v>
      </c>
      <c r="B582" s="2">
        <v>2.00222674500003</v>
      </c>
      <c r="C582" s="2">
        <v>3.2164481750000902</v>
      </c>
      <c r="D582" s="2">
        <v>3.5906138690000899</v>
      </c>
      <c r="E582" s="2">
        <v>3.8014842250000802</v>
      </c>
      <c r="F582" s="2">
        <v>4.1144421549999999</v>
      </c>
      <c r="G582" s="2">
        <v>4.4315490009999996</v>
      </c>
      <c r="H582" s="28">
        <f t="shared" si="356"/>
        <v>3.6640719159998905</v>
      </c>
      <c r="I582" s="2" t="s">
        <v>184</v>
      </c>
      <c r="J582" s="2" t="s">
        <v>184</v>
      </c>
      <c r="K582" s="2" t="s">
        <v>184</v>
      </c>
      <c r="L582" s="2" t="s">
        <v>184</v>
      </c>
      <c r="M582" s="2" t="s">
        <v>184</v>
      </c>
      <c r="N582" s="2" t="s">
        <v>184</v>
      </c>
      <c r="O582" s="2" t="s">
        <v>184</v>
      </c>
      <c r="P582" s="2" t="s">
        <v>184</v>
      </c>
      <c r="Q582" s="2" t="s">
        <v>184</v>
      </c>
      <c r="R582" s="2" t="s">
        <v>184</v>
      </c>
      <c r="S582" s="2" t="s">
        <v>184</v>
      </c>
      <c r="T582" s="2" t="s">
        <v>184</v>
      </c>
      <c r="U582" s="2" t="s">
        <v>184</v>
      </c>
      <c r="V582" s="2" t="s">
        <v>184</v>
      </c>
      <c r="W582" s="2" t="s">
        <v>184</v>
      </c>
      <c r="X582" s="2" t="s">
        <v>184</v>
      </c>
      <c r="Y582" s="2" t="s">
        <v>184</v>
      </c>
      <c r="Z582" s="2" t="s">
        <v>184</v>
      </c>
      <c r="AA582" s="2" t="s">
        <v>184</v>
      </c>
    </row>
    <row r="583" spans="1:27" x14ac:dyDescent="0.25">
      <c r="A583" s="2">
        <v>0.79754145399999699</v>
      </c>
      <c r="B583" s="2">
        <v>2.2468960759999801</v>
      </c>
      <c r="C583" s="2">
        <v>3.4841365959999799</v>
      </c>
      <c r="D583" s="2">
        <v>4.0010626869999397</v>
      </c>
      <c r="E583" s="2">
        <v>4.2135959499998901</v>
      </c>
      <c r="F583" s="2">
        <v>4.5270004929999397</v>
      </c>
      <c r="G583" s="2">
        <v>4.8492679629999804</v>
      </c>
      <c r="H583" s="28">
        <f t="shared" si="356"/>
        <v>4.0517265089999839</v>
      </c>
      <c r="I583" s="2" t="s">
        <v>184</v>
      </c>
      <c r="J583" s="2" t="s">
        <v>184</v>
      </c>
      <c r="K583" s="2" t="s">
        <v>184</v>
      </c>
      <c r="L583" s="2" t="s">
        <v>184</v>
      </c>
      <c r="M583" s="2" t="s">
        <v>184</v>
      </c>
      <c r="N583" s="2" t="s">
        <v>184</v>
      </c>
      <c r="O583" s="2" t="s">
        <v>184</v>
      </c>
      <c r="P583" s="2" t="s">
        <v>184</v>
      </c>
      <c r="Q583" s="2" t="s">
        <v>184</v>
      </c>
      <c r="R583" s="2" t="s">
        <v>184</v>
      </c>
      <c r="S583" s="2" t="s">
        <v>184</v>
      </c>
      <c r="T583" s="2" t="s">
        <v>184</v>
      </c>
      <c r="U583" s="2" t="s">
        <v>184</v>
      </c>
      <c r="V583" s="2" t="s">
        <v>184</v>
      </c>
      <c r="W583" s="2" t="s">
        <v>184</v>
      </c>
      <c r="X583" s="2" t="s">
        <v>184</v>
      </c>
      <c r="Y583" s="2" t="s">
        <v>184</v>
      </c>
      <c r="Z583" s="2" t="s">
        <v>184</v>
      </c>
      <c r="AA583" s="2" t="s">
        <v>184</v>
      </c>
    </row>
    <row r="584" spans="1:27" x14ac:dyDescent="0.25">
      <c r="A584" s="2">
        <v>0.736740632000078</v>
      </c>
      <c r="B584" s="2">
        <v>1.9253355060000099</v>
      </c>
      <c r="C584" s="2">
        <v>3.2192554790000201</v>
      </c>
      <c r="D584" s="2">
        <v>3.6766634699999901</v>
      </c>
      <c r="E584" s="2">
        <v>3.8658702150000801</v>
      </c>
      <c r="F584" s="2">
        <v>4.1511417440000198</v>
      </c>
      <c r="G584" s="2">
        <v>4.5048134570000604</v>
      </c>
      <c r="H584" s="28">
        <f t="shared" si="356"/>
        <v>3.7680728249999822</v>
      </c>
      <c r="I584" s="2" t="s">
        <v>184</v>
      </c>
      <c r="J584" s="2" t="s">
        <v>184</v>
      </c>
      <c r="K584" s="2" t="s">
        <v>184</v>
      </c>
      <c r="L584" s="2" t="s">
        <v>184</v>
      </c>
      <c r="M584" s="2" t="s">
        <v>184</v>
      </c>
      <c r="N584" s="2" t="s">
        <v>184</v>
      </c>
      <c r="O584" s="2" t="s">
        <v>184</v>
      </c>
      <c r="P584" s="2" t="s">
        <v>184</v>
      </c>
      <c r="Q584" s="2" t="s">
        <v>184</v>
      </c>
      <c r="R584" s="2" t="s">
        <v>184</v>
      </c>
      <c r="S584" s="2" t="s">
        <v>184</v>
      </c>
      <c r="T584" s="2" t="s">
        <v>184</v>
      </c>
      <c r="U584" s="2" t="s">
        <v>184</v>
      </c>
      <c r="V584" s="2" t="s">
        <v>184</v>
      </c>
      <c r="W584" s="2" t="s">
        <v>184</v>
      </c>
      <c r="X584" s="2" t="s">
        <v>184</v>
      </c>
      <c r="Y584" s="2" t="s">
        <v>184</v>
      </c>
      <c r="Z584" s="2" t="s">
        <v>184</v>
      </c>
      <c r="AA584" s="2" t="s">
        <v>184</v>
      </c>
    </row>
    <row r="585" spans="1:27" x14ac:dyDescent="0.25">
      <c r="A585" s="2">
        <v>6.1416207360000499</v>
      </c>
      <c r="B585" s="2">
        <v>7.2910060779999997</v>
      </c>
      <c r="C585" s="2">
        <v>8.5126461260000497</v>
      </c>
      <c r="D585" s="2">
        <v>8.9495926840000894</v>
      </c>
      <c r="E585" s="2">
        <v>9.1343036020000401</v>
      </c>
      <c r="F585" s="2">
        <v>9.4074823250000392</v>
      </c>
      <c r="G585" s="2">
        <v>9.6881697820000401</v>
      </c>
      <c r="H585" s="28">
        <f t="shared" si="356"/>
        <v>3.5465490459999902</v>
      </c>
      <c r="I585" s="2" t="s">
        <v>184</v>
      </c>
      <c r="J585" s="2" t="s">
        <v>184</v>
      </c>
      <c r="K585" s="2" t="s">
        <v>184</v>
      </c>
      <c r="L585" s="2" t="s">
        <v>184</v>
      </c>
      <c r="M585" s="2" t="s">
        <v>184</v>
      </c>
      <c r="N585" s="2" t="s">
        <v>184</v>
      </c>
      <c r="O585" s="2" t="s">
        <v>184</v>
      </c>
      <c r="P585" s="2" t="s">
        <v>184</v>
      </c>
      <c r="Q585" s="2" t="s">
        <v>184</v>
      </c>
      <c r="R585" s="2" t="s">
        <v>184</v>
      </c>
      <c r="S585" s="2" t="s">
        <v>184</v>
      </c>
      <c r="T585" s="2" t="s">
        <v>184</v>
      </c>
      <c r="U585" s="2" t="s">
        <v>184</v>
      </c>
      <c r="V585" s="2" t="s">
        <v>184</v>
      </c>
      <c r="W585" s="2" t="s">
        <v>184</v>
      </c>
      <c r="X585" s="2" t="s">
        <v>184</v>
      </c>
      <c r="Y585" s="2" t="s">
        <v>184</v>
      </c>
      <c r="Z585" s="2" t="s">
        <v>184</v>
      </c>
      <c r="AA585" s="2" t="s">
        <v>184</v>
      </c>
    </row>
    <row r="586" spans="1:27" x14ac:dyDescent="0.25">
      <c r="A586" s="2">
        <v>0.55856025900004602</v>
      </c>
      <c r="B586" s="2">
        <v>1.7705127280000801</v>
      </c>
      <c r="C586" s="2">
        <v>2.91232860700006</v>
      </c>
      <c r="D586" s="2">
        <v>3.3540628379999999</v>
      </c>
      <c r="E586" s="2">
        <v>3.5427610020000202</v>
      </c>
      <c r="F586" s="2">
        <v>3.80727256900001</v>
      </c>
      <c r="G586" s="2">
        <v>4.1315678360000403</v>
      </c>
      <c r="H586" s="28">
        <f t="shared" si="356"/>
        <v>3.5730075769999941</v>
      </c>
      <c r="I586" s="2" t="s">
        <v>184</v>
      </c>
      <c r="J586" s="2" t="s">
        <v>184</v>
      </c>
      <c r="K586" s="2" t="s">
        <v>184</v>
      </c>
      <c r="L586" s="2" t="s">
        <v>184</v>
      </c>
      <c r="M586" s="2" t="s">
        <v>184</v>
      </c>
      <c r="N586" s="2" t="s">
        <v>184</v>
      </c>
      <c r="O586" s="2" t="s">
        <v>184</v>
      </c>
      <c r="P586" s="2" t="s">
        <v>184</v>
      </c>
      <c r="Q586" s="2" t="s">
        <v>184</v>
      </c>
      <c r="R586" s="2" t="s">
        <v>184</v>
      </c>
      <c r="S586" s="2" t="s">
        <v>184</v>
      </c>
      <c r="T586" s="2" t="s">
        <v>184</v>
      </c>
      <c r="U586" s="2" t="s">
        <v>184</v>
      </c>
      <c r="V586" s="2" t="s">
        <v>184</v>
      </c>
      <c r="W586" s="2" t="s">
        <v>184</v>
      </c>
      <c r="X586" s="2" t="s">
        <v>184</v>
      </c>
      <c r="Y586" s="2" t="s">
        <v>184</v>
      </c>
      <c r="Z586" s="2" t="s">
        <v>184</v>
      </c>
      <c r="AA586" s="2" t="s">
        <v>184</v>
      </c>
    </row>
    <row r="587" spans="1:27" x14ac:dyDescent="0.25">
      <c r="A587" s="2">
        <v>0.68374409799991998</v>
      </c>
      <c r="B587" s="2">
        <v>1.9775137839999299</v>
      </c>
      <c r="C587" s="2">
        <v>3.5044303959999699</v>
      </c>
      <c r="D587" s="2">
        <v>3.9792436519999201</v>
      </c>
      <c r="E587" s="2">
        <v>4.1637893729999798</v>
      </c>
      <c r="F587" s="2">
        <v>4.4595847889998996</v>
      </c>
      <c r="G587" s="2">
        <v>4.8591698379999499</v>
      </c>
      <c r="H587" s="28">
        <f t="shared" si="356"/>
        <v>4.1754257400000299</v>
      </c>
      <c r="I587" s="2" t="s">
        <v>184</v>
      </c>
      <c r="J587" s="2" t="s">
        <v>184</v>
      </c>
      <c r="K587" s="2" t="s">
        <v>184</v>
      </c>
      <c r="L587" s="2" t="s">
        <v>184</v>
      </c>
      <c r="M587" s="2" t="s">
        <v>184</v>
      </c>
      <c r="N587" s="2" t="s">
        <v>184</v>
      </c>
      <c r="O587" s="2" t="s">
        <v>184</v>
      </c>
      <c r="P587" s="2" t="s">
        <v>184</v>
      </c>
      <c r="Q587" s="2" t="s">
        <v>184</v>
      </c>
      <c r="R587" s="2" t="s">
        <v>184</v>
      </c>
      <c r="S587" s="2" t="s">
        <v>184</v>
      </c>
      <c r="T587" s="2" t="s">
        <v>184</v>
      </c>
      <c r="U587" s="2" t="s">
        <v>184</v>
      </c>
      <c r="V587" s="2" t="s">
        <v>184</v>
      </c>
      <c r="W587" s="2" t="s">
        <v>184</v>
      </c>
      <c r="X587" s="2" t="s">
        <v>184</v>
      </c>
      <c r="Y587" s="2" t="s">
        <v>184</v>
      </c>
      <c r="Z587" s="2" t="s">
        <v>184</v>
      </c>
      <c r="AA587" s="2" t="s">
        <v>184</v>
      </c>
    </row>
    <row r="588" spans="1:27" x14ac:dyDescent="0.25">
      <c r="A588" s="2">
        <v>0.635480774000029</v>
      </c>
      <c r="B588" s="2">
        <v>1.6626987880000501</v>
      </c>
      <c r="C588" s="2">
        <v>2.7497752120000301</v>
      </c>
      <c r="D588" s="2">
        <v>3.0582235689999999</v>
      </c>
      <c r="E588" s="2">
        <v>3.2414192730000102</v>
      </c>
      <c r="F588" s="2">
        <v>3.4705463040000901</v>
      </c>
      <c r="G588" s="2">
        <v>3.7672611440000301</v>
      </c>
      <c r="H588" s="28">
        <f t="shared" si="356"/>
        <v>3.1317803700000013</v>
      </c>
      <c r="I588" s="2" t="s">
        <v>184</v>
      </c>
      <c r="J588" s="2" t="s">
        <v>184</v>
      </c>
      <c r="K588" s="2" t="s">
        <v>184</v>
      </c>
      <c r="L588" s="2" t="s">
        <v>184</v>
      </c>
      <c r="M588" s="2" t="s">
        <v>184</v>
      </c>
      <c r="N588" s="2" t="s">
        <v>184</v>
      </c>
      <c r="O588" s="2" t="s">
        <v>184</v>
      </c>
      <c r="P588" s="2" t="s">
        <v>184</v>
      </c>
      <c r="Q588" s="2" t="s">
        <v>184</v>
      </c>
      <c r="R588" s="2" t="s">
        <v>184</v>
      </c>
      <c r="S588" s="2" t="s">
        <v>184</v>
      </c>
      <c r="T588" s="2" t="s">
        <v>184</v>
      </c>
      <c r="U588" s="2" t="s">
        <v>184</v>
      </c>
      <c r="V588" s="2" t="s">
        <v>184</v>
      </c>
      <c r="W588" s="2" t="s">
        <v>184</v>
      </c>
      <c r="X588" s="2" t="s">
        <v>184</v>
      </c>
      <c r="Y588" s="2" t="s">
        <v>184</v>
      </c>
      <c r="Z588" s="2" t="s">
        <v>184</v>
      </c>
      <c r="AA588" s="2" t="s">
        <v>184</v>
      </c>
    </row>
    <row r="589" spans="1:27" x14ac:dyDescent="0.25">
      <c r="A589" s="2">
        <v>0.63183865099995196</v>
      </c>
      <c r="B589" s="2">
        <v>1.5717828449999101</v>
      </c>
      <c r="C589" s="2">
        <v>2.2074090419999899</v>
      </c>
      <c r="D589" s="2">
        <v>2.7674823419999899</v>
      </c>
      <c r="E589" s="2">
        <v>2.9434703629999599</v>
      </c>
      <c r="F589" s="2">
        <v>3.19862156399995</v>
      </c>
      <c r="G589" s="2">
        <v>3.4640248439999302</v>
      </c>
      <c r="H589" s="28">
        <f t="shared" si="356"/>
        <v>2.8321861929999783</v>
      </c>
      <c r="I589" s="2" t="s">
        <v>184</v>
      </c>
      <c r="J589" s="2" t="s">
        <v>184</v>
      </c>
      <c r="K589" s="2" t="s">
        <v>184</v>
      </c>
      <c r="L589" s="2" t="s">
        <v>184</v>
      </c>
      <c r="M589" s="2" t="s">
        <v>184</v>
      </c>
      <c r="N589" s="2" t="s">
        <v>184</v>
      </c>
      <c r="O589" s="2" t="s">
        <v>184</v>
      </c>
      <c r="P589" s="2" t="s">
        <v>184</v>
      </c>
      <c r="Q589" s="2" t="s">
        <v>184</v>
      </c>
      <c r="R589" s="2" t="s">
        <v>184</v>
      </c>
      <c r="S589" s="2" t="s">
        <v>184</v>
      </c>
      <c r="T589" s="2" t="s">
        <v>184</v>
      </c>
      <c r="U589" s="2" t="s">
        <v>184</v>
      </c>
      <c r="V589" s="2" t="s">
        <v>184</v>
      </c>
      <c r="W589" s="2" t="s">
        <v>184</v>
      </c>
      <c r="X589" s="2" t="s">
        <v>184</v>
      </c>
      <c r="Y589" s="2" t="s">
        <v>184</v>
      </c>
      <c r="Z589" s="2" t="s">
        <v>184</v>
      </c>
      <c r="AA589" s="2" t="s">
        <v>184</v>
      </c>
    </row>
    <row r="590" spans="1:27" x14ac:dyDescent="0.25">
      <c r="A590" s="2">
        <v>12.7315768629999</v>
      </c>
      <c r="B590" s="2">
        <v>13.912573532</v>
      </c>
      <c r="C590" s="2">
        <v>14.936005055000001</v>
      </c>
      <c r="D590" s="2">
        <v>15.2346376629999</v>
      </c>
      <c r="E590" s="2">
        <v>15.40876656</v>
      </c>
      <c r="F590" s="2">
        <v>15.6737282279999</v>
      </c>
      <c r="G590" s="2">
        <v>15.963143383999901</v>
      </c>
      <c r="H590" s="28">
        <f t="shared" si="356"/>
        <v>3.2315665210000013</v>
      </c>
      <c r="I590" s="2" t="s">
        <v>184</v>
      </c>
      <c r="J590" s="2" t="s">
        <v>184</v>
      </c>
      <c r="K590" s="2" t="s">
        <v>184</v>
      </c>
      <c r="L590" s="2" t="s">
        <v>184</v>
      </c>
      <c r="M590" s="2" t="s">
        <v>184</v>
      </c>
      <c r="N590" s="2" t="s">
        <v>184</v>
      </c>
      <c r="O590" s="2" t="s">
        <v>184</v>
      </c>
      <c r="P590" s="2" t="s">
        <v>184</v>
      </c>
      <c r="Q590" s="2" t="s">
        <v>184</v>
      </c>
      <c r="R590" s="2" t="s">
        <v>184</v>
      </c>
      <c r="S590" s="2" t="s">
        <v>184</v>
      </c>
      <c r="T590" s="2" t="s">
        <v>184</v>
      </c>
      <c r="U590" s="2" t="s">
        <v>184</v>
      </c>
      <c r="V590" s="2" t="s">
        <v>184</v>
      </c>
      <c r="W590" s="2" t="s">
        <v>184</v>
      </c>
      <c r="X590" s="2" t="s">
        <v>184</v>
      </c>
      <c r="Y590" s="2" t="s">
        <v>184</v>
      </c>
      <c r="Z590" s="2" t="s">
        <v>184</v>
      </c>
      <c r="AA590" s="2" t="s">
        <v>184</v>
      </c>
    </row>
    <row r="591" spans="1:27" x14ac:dyDescent="0.25">
      <c r="A591" s="2">
        <v>3.5666623380000102</v>
      </c>
      <c r="B591" s="2">
        <v>4.6763112190000102</v>
      </c>
      <c r="C591" s="2">
        <v>5.7308369120000799</v>
      </c>
      <c r="D591" s="2">
        <v>6.0443540810000496</v>
      </c>
      <c r="E591" s="2">
        <v>6.2534218980000498</v>
      </c>
      <c r="F591" s="2">
        <v>6.5741955629999804</v>
      </c>
      <c r="G591" s="2">
        <v>6.9102472550000504</v>
      </c>
      <c r="H591" s="28">
        <f t="shared" si="356"/>
        <v>3.3435849170000402</v>
      </c>
      <c r="I591" s="2" t="s">
        <v>184</v>
      </c>
      <c r="J591" s="2" t="s">
        <v>184</v>
      </c>
      <c r="K591" s="2" t="s">
        <v>184</v>
      </c>
      <c r="L591" s="2" t="s">
        <v>184</v>
      </c>
      <c r="M591" s="2" t="s">
        <v>184</v>
      </c>
      <c r="N591" s="2" t="s">
        <v>184</v>
      </c>
      <c r="O591" s="2" t="s">
        <v>184</v>
      </c>
      <c r="P591" s="2" t="s">
        <v>184</v>
      </c>
      <c r="Q591" s="2" t="s">
        <v>184</v>
      </c>
      <c r="R591" s="2" t="s">
        <v>184</v>
      </c>
      <c r="S591" s="2" t="s">
        <v>184</v>
      </c>
      <c r="T591" s="2" t="s">
        <v>184</v>
      </c>
      <c r="U591" s="2" t="s">
        <v>184</v>
      </c>
      <c r="V591" s="2" t="s">
        <v>184</v>
      </c>
      <c r="W591" s="2" t="s">
        <v>184</v>
      </c>
      <c r="X591" s="2" t="s">
        <v>184</v>
      </c>
      <c r="Y591" s="2" t="s">
        <v>184</v>
      </c>
      <c r="Z591" s="2" t="s">
        <v>184</v>
      </c>
      <c r="AA591" s="2" t="s">
        <v>184</v>
      </c>
    </row>
    <row r="592" spans="1:27" x14ac:dyDescent="0.25">
      <c r="A592" s="2">
        <v>0.69486638700004699</v>
      </c>
      <c r="B592" s="2">
        <v>1.9083906030000399</v>
      </c>
      <c r="C592" s="2">
        <v>2.9199892730000498</v>
      </c>
      <c r="D592" s="2">
        <v>3.3456793130000002</v>
      </c>
      <c r="E592" s="2">
        <v>3.5306366429999798</v>
      </c>
      <c r="F592" s="2">
        <v>3.81355972300002</v>
      </c>
      <c r="G592" s="2">
        <v>4.1437277579999501</v>
      </c>
      <c r="H592" s="28">
        <f t="shared" si="356"/>
        <v>3.4488613709999032</v>
      </c>
      <c r="I592" s="2" t="s">
        <v>184</v>
      </c>
      <c r="J592" s="2" t="s">
        <v>184</v>
      </c>
      <c r="K592" s="2" t="s">
        <v>184</v>
      </c>
      <c r="L592" s="2" t="s">
        <v>184</v>
      </c>
      <c r="M592" s="2" t="s">
        <v>184</v>
      </c>
      <c r="N592" s="2" t="s">
        <v>184</v>
      </c>
      <c r="O592" s="2" t="s">
        <v>184</v>
      </c>
      <c r="P592" s="2" t="s">
        <v>184</v>
      </c>
      <c r="Q592" s="2" t="s">
        <v>184</v>
      </c>
      <c r="R592" s="2" t="s">
        <v>184</v>
      </c>
      <c r="S592" s="2" t="s">
        <v>184</v>
      </c>
      <c r="T592" s="2" t="s">
        <v>184</v>
      </c>
      <c r="U592" s="2" t="s">
        <v>184</v>
      </c>
      <c r="V592" s="2" t="s">
        <v>184</v>
      </c>
      <c r="W592" s="2" t="s">
        <v>184</v>
      </c>
      <c r="X592" s="2" t="s">
        <v>184</v>
      </c>
      <c r="Y592" s="2" t="s">
        <v>184</v>
      </c>
      <c r="Z592" s="2" t="s">
        <v>184</v>
      </c>
      <c r="AA592" s="2" t="s">
        <v>184</v>
      </c>
    </row>
    <row r="593" spans="1:27" x14ac:dyDescent="0.25">
      <c r="A593" s="2">
        <v>0.61418799200009699</v>
      </c>
      <c r="B593" s="2">
        <v>1.7742050720000799</v>
      </c>
      <c r="C593" s="2">
        <v>2.95203535500002</v>
      </c>
      <c r="D593" s="2">
        <v>3.2843549480001002</v>
      </c>
      <c r="E593" s="2">
        <v>3.4614800500000902</v>
      </c>
      <c r="F593" s="2">
        <v>3.737723576</v>
      </c>
      <c r="G593" s="2">
        <v>4.0458227640000297</v>
      </c>
      <c r="H593" s="28">
        <f t="shared" si="356"/>
        <v>3.4316347719999327</v>
      </c>
      <c r="I593" s="2" t="s">
        <v>184</v>
      </c>
      <c r="J593" s="2" t="s">
        <v>184</v>
      </c>
      <c r="K593" s="2" t="s">
        <v>184</v>
      </c>
      <c r="L593" s="2" t="s">
        <v>184</v>
      </c>
      <c r="M593" s="2" t="s">
        <v>184</v>
      </c>
      <c r="N593" s="2" t="s">
        <v>184</v>
      </c>
      <c r="O593" s="2" t="s">
        <v>184</v>
      </c>
      <c r="P593" s="2" t="s">
        <v>184</v>
      </c>
      <c r="Q593" s="2" t="s">
        <v>184</v>
      </c>
      <c r="R593" s="2" t="s">
        <v>184</v>
      </c>
      <c r="S593" s="2" t="s">
        <v>184</v>
      </c>
      <c r="T593" s="2" t="s">
        <v>184</v>
      </c>
      <c r="U593" s="2" t="s">
        <v>184</v>
      </c>
      <c r="V593" s="2" t="s">
        <v>184</v>
      </c>
      <c r="W593" s="2" t="s">
        <v>184</v>
      </c>
      <c r="X593" s="2" t="s">
        <v>184</v>
      </c>
      <c r="Y593" s="2" t="s">
        <v>184</v>
      </c>
      <c r="Z593" s="2" t="s">
        <v>184</v>
      </c>
      <c r="AA593" s="2" t="s">
        <v>184</v>
      </c>
    </row>
    <row r="594" spans="1:27" x14ac:dyDescent="0.25">
      <c r="A594" s="2">
        <v>1.16245141399997</v>
      </c>
      <c r="B594" s="2">
        <v>2.2758318200000001</v>
      </c>
      <c r="C594" s="2">
        <v>3.4414568189999901</v>
      </c>
      <c r="D594" s="2">
        <v>3.7964375000000201</v>
      </c>
      <c r="E594" s="2">
        <v>3.9613898900000701</v>
      </c>
      <c r="F594" s="2">
        <v>4.2554299939999902</v>
      </c>
      <c r="G594" s="2">
        <v>4.5800069410000699</v>
      </c>
      <c r="H594" s="28">
        <f t="shared" si="356"/>
        <v>3.4175555270000997</v>
      </c>
      <c r="I594" s="2" t="s">
        <v>184</v>
      </c>
      <c r="J594" s="2" t="s">
        <v>184</v>
      </c>
      <c r="K594" s="2" t="s">
        <v>184</v>
      </c>
      <c r="L594" s="2" t="s">
        <v>184</v>
      </c>
      <c r="M594" s="2" t="s">
        <v>184</v>
      </c>
      <c r="N594" s="2" t="s">
        <v>184</v>
      </c>
      <c r="O594" s="2" t="s">
        <v>184</v>
      </c>
      <c r="P594" s="2" t="s">
        <v>184</v>
      </c>
      <c r="Q594" s="2" t="s">
        <v>184</v>
      </c>
      <c r="R594" s="2" t="s">
        <v>184</v>
      </c>
      <c r="S594" s="2" t="s">
        <v>184</v>
      </c>
      <c r="T594" s="2" t="s">
        <v>184</v>
      </c>
      <c r="U594" s="2" t="s">
        <v>184</v>
      </c>
      <c r="V594" s="2" t="s">
        <v>184</v>
      </c>
      <c r="W594" s="2" t="s">
        <v>184</v>
      </c>
      <c r="X594" s="2" t="s">
        <v>184</v>
      </c>
      <c r="Y594" s="2" t="s">
        <v>184</v>
      </c>
      <c r="Z594" s="2" t="s">
        <v>184</v>
      </c>
      <c r="AA594" s="2" t="s">
        <v>184</v>
      </c>
    </row>
    <row r="595" spans="1:27" s="3" customFormat="1" x14ac:dyDescent="0.25"/>
    <row r="596" spans="1:27" x14ac:dyDescent="0.25">
      <c r="A596" s="2">
        <v>14.229270497</v>
      </c>
      <c r="B596" s="2">
        <v>14.637120496</v>
      </c>
      <c r="C596" s="2">
        <v>14.899980862000101</v>
      </c>
      <c r="D596" s="2">
        <v>15.1521775820001</v>
      </c>
      <c r="E596" s="2">
        <v>15.6382850970001</v>
      </c>
      <c r="F596" s="2">
        <v>16.030508089000001</v>
      </c>
      <c r="G596" s="2">
        <v>16.269570079999902</v>
      </c>
      <c r="H596" s="2">
        <v>16.4438664860001</v>
      </c>
      <c r="I596" s="28">
        <f>H596-A596</f>
        <v>2.2145959890001006</v>
      </c>
      <c r="J596" s="2" t="s">
        <v>184</v>
      </c>
      <c r="K596" s="2" t="s">
        <v>184</v>
      </c>
      <c r="L596" s="2" t="s">
        <v>184</v>
      </c>
      <c r="M596" s="2" t="s">
        <v>184</v>
      </c>
      <c r="N596" s="2" t="s">
        <v>184</v>
      </c>
      <c r="O596" s="2" t="s">
        <v>184</v>
      </c>
      <c r="P596" s="2" t="s">
        <v>184</v>
      </c>
      <c r="Q596" s="2" t="s">
        <v>184</v>
      </c>
      <c r="R596" s="2" t="s">
        <v>184</v>
      </c>
      <c r="S596" s="2" t="s">
        <v>184</v>
      </c>
      <c r="T596" s="2" t="s">
        <v>184</v>
      </c>
      <c r="U596" s="2" t="s">
        <v>184</v>
      </c>
      <c r="V596" s="2" t="s">
        <v>184</v>
      </c>
      <c r="W596" s="2" t="s">
        <v>184</v>
      </c>
      <c r="X596" s="2" t="s">
        <v>184</v>
      </c>
      <c r="Y596" s="2" t="s">
        <v>184</v>
      </c>
      <c r="Z596" s="2" t="s">
        <v>184</v>
      </c>
      <c r="AA596" s="2" t="s">
        <v>184</v>
      </c>
    </row>
    <row r="597" spans="1:27" x14ac:dyDescent="0.25">
      <c r="A597" s="2">
        <v>5.1202336119999901</v>
      </c>
      <c r="B597" s="2">
        <v>5.5139962010000501</v>
      </c>
      <c r="C597" s="2">
        <v>5.7824371399999501</v>
      </c>
      <c r="D597" s="2">
        <v>6.0190305799999297</v>
      </c>
      <c r="E597" s="2">
        <v>6.5527195810000096</v>
      </c>
      <c r="F597" s="2">
        <v>6.9283212519999298</v>
      </c>
      <c r="G597" s="2">
        <v>7.1820004219998701</v>
      </c>
      <c r="H597" s="2">
        <v>7.3728940119999598</v>
      </c>
      <c r="I597" s="28">
        <f t="shared" ref="I597:I609" si="357">H597-A597</f>
        <v>2.2526603999999697</v>
      </c>
      <c r="J597" s="2" t="s">
        <v>184</v>
      </c>
      <c r="K597" s="2" t="s">
        <v>184</v>
      </c>
      <c r="L597" s="2" t="s">
        <v>184</v>
      </c>
      <c r="M597" s="2" t="s">
        <v>184</v>
      </c>
      <c r="N597" s="2" t="s">
        <v>184</v>
      </c>
      <c r="O597" s="2" t="s">
        <v>184</v>
      </c>
      <c r="P597" s="2" t="s">
        <v>184</v>
      </c>
      <c r="Q597" s="2" t="s">
        <v>184</v>
      </c>
      <c r="R597" s="2" t="s">
        <v>184</v>
      </c>
      <c r="S597" s="2" t="s">
        <v>184</v>
      </c>
      <c r="T597" s="2" t="s">
        <v>184</v>
      </c>
      <c r="U597" s="2" t="s">
        <v>184</v>
      </c>
      <c r="V597" s="2" t="s">
        <v>184</v>
      </c>
      <c r="W597" s="2" t="s">
        <v>184</v>
      </c>
      <c r="X597" s="2" t="s">
        <v>184</v>
      </c>
      <c r="Y597" s="2" t="s">
        <v>184</v>
      </c>
      <c r="Z597" s="2" t="s">
        <v>184</v>
      </c>
      <c r="AA597" s="2" t="s">
        <v>184</v>
      </c>
    </row>
    <row r="598" spans="1:27" x14ac:dyDescent="0.25">
      <c r="A598" s="2">
        <v>1.9590879139998301</v>
      </c>
      <c r="B598" s="2">
        <v>2.39332434199991</v>
      </c>
      <c r="C598" s="2">
        <v>2.6772261989999602</v>
      </c>
      <c r="D598" s="2">
        <v>2.9091422869998902</v>
      </c>
      <c r="E598" s="2">
        <v>3.49503281499983</v>
      </c>
      <c r="F598" s="2">
        <v>3.87834333599994</v>
      </c>
      <c r="G598" s="2">
        <v>4.1660648899999098</v>
      </c>
      <c r="H598" s="2">
        <v>4.3799857769999999</v>
      </c>
      <c r="I598" s="28">
        <f t="shared" si="357"/>
        <v>2.4208978630001701</v>
      </c>
      <c r="J598" s="2" t="s">
        <v>184</v>
      </c>
      <c r="K598" s="2" t="s">
        <v>184</v>
      </c>
      <c r="L598" s="2" t="s">
        <v>184</v>
      </c>
      <c r="M598" s="2" t="s">
        <v>184</v>
      </c>
      <c r="N598" s="2" t="s">
        <v>184</v>
      </c>
      <c r="O598" s="2" t="s">
        <v>184</v>
      </c>
      <c r="P598" s="2" t="s">
        <v>184</v>
      </c>
      <c r="Q598" s="2" t="s">
        <v>184</v>
      </c>
      <c r="R598" s="2" t="s">
        <v>184</v>
      </c>
      <c r="S598" s="2" t="s">
        <v>184</v>
      </c>
      <c r="T598" s="2" t="s">
        <v>184</v>
      </c>
      <c r="U598" s="2" t="s">
        <v>184</v>
      </c>
      <c r="V598" s="2" t="s">
        <v>184</v>
      </c>
      <c r="W598" s="2" t="s">
        <v>184</v>
      </c>
      <c r="X598" s="2" t="s">
        <v>184</v>
      </c>
      <c r="Y598" s="2" t="s">
        <v>184</v>
      </c>
      <c r="Z598" s="2" t="s">
        <v>184</v>
      </c>
      <c r="AA598" s="2" t="s">
        <v>184</v>
      </c>
    </row>
    <row r="599" spans="1:27" x14ac:dyDescent="0.25">
      <c r="A599" s="2">
        <v>0.90161249900006601</v>
      </c>
      <c r="B599" s="2">
        <v>1.32163729100011</v>
      </c>
      <c r="C599" s="2">
        <v>1.56371947899992</v>
      </c>
      <c r="D599" s="2">
        <v>1.7859612520001</v>
      </c>
      <c r="E599" s="2">
        <v>2.2731031099999601</v>
      </c>
      <c r="F599" s="2">
        <v>2.7278048570001299</v>
      </c>
      <c r="G599" s="2">
        <v>2.9795019279999901</v>
      </c>
      <c r="H599" s="2">
        <v>3.1874261990001198</v>
      </c>
      <c r="I599" s="28">
        <f t="shared" si="357"/>
        <v>2.2858137000000536</v>
      </c>
      <c r="J599" s="2" t="s">
        <v>184</v>
      </c>
      <c r="K599" s="2" t="s">
        <v>184</v>
      </c>
      <c r="L599" s="2" t="s">
        <v>184</v>
      </c>
      <c r="M599" s="2" t="s">
        <v>184</v>
      </c>
      <c r="N599" s="2" t="s">
        <v>184</v>
      </c>
      <c r="O599" s="2" t="s">
        <v>184</v>
      </c>
      <c r="P599" s="2" t="s">
        <v>184</v>
      </c>
      <c r="Q599" s="2" t="s">
        <v>184</v>
      </c>
      <c r="R599" s="2" t="s">
        <v>184</v>
      </c>
      <c r="S599" s="2" t="s">
        <v>184</v>
      </c>
      <c r="T599" s="2" t="s">
        <v>184</v>
      </c>
      <c r="U599" s="2" t="s">
        <v>184</v>
      </c>
      <c r="V599" s="2" t="s">
        <v>184</v>
      </c>
      <c r="W599" s="2" t="s">
        <v>184</v>
      </c>
      <c r="X599" s="2" t="s">
        <v>184</v>
      </c>
      <c r="Y599" s="2" t="s">
        <v>184</v>
      </c>
      <c r="Z599" s="2" t="s">
        <v>184</v>
      </c>
      <c r="AA599" s="2" t="s">
        <v>184</v>
      </c>
    </row>
    <row r="600" spans="1:27" x14ac:dyDescent="0.25">
      <c r="A600" s="2">
        <v>0.652922327999931</v>
      </c>
      <c r="B600" s="2">
        <v>1.0679430749998999</v>
      </c>
      <c r="C600" s="2">
        <v>1.30183066199992</v>
      </c>
      <c r="D600" s="2">
        <v>1.4797622229998499</v>
      </c>
      <c r="E600" s="2">
        <v>1.9859972259998799</v>
      </c>
      <c r="F600" s="2">
        <v>2.3643943179999898</v>
      </c>
      <c r="G600" s="2">
        <v>2.6072497249999702</v>
      </c>
      <c r="H600" s="2">
        <v>2.7899456619998002</v>
      </c>
      <c r="I600" s="28">
        <f t="shared" si="357"/>
        <v>2.1370233339998692</v>
      </c>
      <c r="J600" s="2" t="s">
        <v>184</v>
      </c>
      <c r="K600" s="2" t="s">
        <v>184</v>
      </c>
      <c r="L600" s="2" t="s">
        <v>184</v>
      </c>
      <c r="M600" s="2" t="s">
        <v>184</v>
      </c>
      <c r="N600" s="2" t="s">
        <v>184</v>
      </c>
      <c r="O600" s="2" t="s">
        <v>184</v>
      </c>
      <c r="P600" s="2" t="s">
        <v>184</v>
      </c>
      <c r="Q600" s="2" t="s">
        <v>184</v>
      </c>
      <c r="R600" s="2" t="s">
        <v>184</v>
      </c>
      <c r="S600" s="2" t="s">
        <v>184</v>
      </c>
      <c r="T600" s="2" t="s">
        <v>184</v>
      </c>
      <c r="U600" s="2" t="s">
        <v>184</v>
      </c>
      <c r="V600" s="2" t="s">
        <v>184</v>
      </c>
      <c r="W600" s="2" t="s">
        <v>184</v>
      </c>
      <c r="X600" s="2" t="s">
        <v>184</v>
      </c>
      <c r="Y600" s="2" t="s">
        <v>184</v>
      </c>
      <c r="Z600" s="2" t="s">
        <v>184</v>
      </c>
      <c r="AA600" s="2" t="s">
        <v>184</v>
      </c>
    </row>
    <row r="601" spans="1:27" x14ac:dyDescent="0.25">
      <c r="A601" s="2">
        <v>1.7119414989999699</v>
      </c>
      <c r="B601" s="2">
        <v>2.1366040000000299</v>
      </c>
      <c r="C601" s="2">
        <v>2.3858012909999999</v>
      </c>
      <c r="D601" s="2">
        <v>2.5896479059999802</v>
      </c>
      <c r="E601" s="2">
        <v>3.0847913989998599</v>
      </c>
      <c r="F601" s="2">
        <v>3.4955870789999599</v>
      </c>
      <c r="G601" s="2">
        <v>3.7569401969999401</v>
      </c>
      <c r="H601" s="2">
        <v>4.0045568210000502</v>
      </c>
      <c r="I601" s="28">
        <f t="shared" si="357"/>
        <v>2.2926153220000804</v>
      </c>
      <c r="J601" s="2" t="s">
        <v>184</v>
      </c>
      <c r="K601" s="2" t="s">
        <v>184</v>
      </c>
      <c r="L601" s="2" t="s">
        <v>184</v>
      </c>
      <c r="M601" s="2" t="s">
        <v>184</v>
      </c>
      <c r="N601" s="2" t="s">
        <v>184</v>
      </c>
      <c r="O601" s="2" t="s">
        <v>184</v>
      </c>
      <c r="P601" s="2" t="s">
        <v>184</v>
      </c>
      <c r="Q601" s="2" t="s">
        <v>184</v>
      </c>
      <c r="R601" s="2" t="s">
        <v>184</v>
      </c>
      <c r="S601" s="2" t="s">
        <v>184</v>
      </c>
      <c r="T601" s="2" t="s">
        <v>184</v>
      </c>
      <c r="U601" s="2" t="s">
        <v>184</v>
      </c>
      <c r="V601" s="2" t="s">
        <v>184</v>
      </c>
      <c r="W601" s="2" t="s">
        <v>184</v>
      </c>
      <c r="X601" s="2" t="s">
        <v>184</v>
      </c>
      <c r="Y601" s="2" t="s">
        <v>184</v>
      </c>
      <c r="Z601" s="2" t="s">
        <v>184</v>
      </c>
      <c r="AA601" s="2" t="s">
        <v>184</v>
      </c>
    </row>
    <row r="602" spans="1:27" x14ac:dyDescent="0.25">
      <c r="A602" s="2">
        <v>0.767006751000053</v>
      </c>
      <c r="B602" s="2">
        <v>1.1373217749999101</v>
      </c>
      <c r="C602" s="2">
        <v>1.4281108840000301</v>
      </c>
      <c r="D602" s="2">
        <v>1.6717033400000201</v>
      </c>
      <c r="E602" s="2">
        <v>2.1749901099999498</v>
      </c>
      <c r="F602" s="2">
        <v>2.63569937800002</v>
      </c>
      <c r="G602" s="2">
        <v>2.8766730219999701</v>
      </c>
      <c r="H602" s="2">
        <v>3.0761761979999802</v>
      </c>
      <c r="I602" s="28">
        <f t="shared" si="357"/>
        <v>2.3091694469999271</v>
      </c>
      <c r="J602" s="2" t="s">
        <v>184</v>
      </c>
      <c r="K602" s="2" t="s">
        <v>184</v>
      </c>
      <c r="L602" s="2" t="s">
        <v>184</v>
      </c>
      <c r="M602" s="2" t="s">
        <v>184</v>
      </c>
      <c r="N602" s="2" t="s">
        <v>184</v>
      </c>
      <c r="O602" s="2" t="s">
        <v>184</v>
      </c>
      <c r="P602" s="2" t="s">
        <v>184</v>
      </c>
      <c r="Q602" s="2" t="s">
        <v>184</v>
      </c>
      <c r="R602" s="2" t="s">
        <v>184</v>
      </c>
      <c r="S602" s="2" t="s">
        <v>184</v>
      </c>
      <c r="T602" s="2" t="s">
        <v>184</v>
      </c>
      <c r="U602" s="2" t="s">
        <v>184</v>
      </c>
      <c r="V602" s="2" t="s">
        <v>184</v>
      </c>
      <c r="W602" s="2" t="s">
        <v>184</v>
      </c>
      <c r="X602" s="2" t="s">
        <v>184</v>
      </c>
      <c r="Y602" s="2" t="s">
        <v>184</v>
      </c>
      <c r="Z602" s="2" t="s">
        <v>184</v>
      </c>
      <c r="AA602" s="2" t="s">
        <v>184</v>
      </c>
    </row>
    <row r="603" spans="1:27" x14ac:dyDescent="0.25">
      <c r="A603" s="2">
        <v>0.47758587099997302</v>
      </c>
      <c r="B603" s="2">
        <v>0.92058717500003695</v>
      </c>
      <c r="C603" s="2">
        <v>1.18485910799995</v>
      </c>
      <c r="D603" s="2">
        <v>1.41428066499997</v>
      </c>
      <c r="E603" s="2">
        <v>1.88525358099991</v>
      </c>
      <c r="F603" s="2">
        <v>2.35911165199991</v>
      </c>
      <c r="G603" s="2">
        <v>2.6121000389998699</v>
      </c>
      <c r="H603" s="2">
        <v>2.8081136299999798</v>
      </c>
      <c r="I603" s="28">
        <f t="shared" si="357"/>
        <v>2.3305277590000069</v>
      </c>
      <c r="J603" s="2" t="s">
        <v>184</v>
      </c>
      <c r="K603" s="2" t="s">
        <v>184</v>
      </c>
      <c r="L603" s="2" t="s">
        <v>184</v>
      </c>
      <c r="M603" s="2" t="s">
        <v>184</v>
      </c>
      <c r="N603" s="2" t="s">
        <v>184</v>
      </c>
      <c r="O603" s="2" t="s">
        <v>184</v>
      </c>
      <c r="P603" s="2" t="s">
        <v>184</v>
      </c>
      <c r="Q603" s="2" t="s">
        <v>184</v>
      </c>
      <c r="R603" s="2" t="s">
        <v>184</v>
      </c>
      <c r="S603" s="2" t="s">
        <v>184</v>
      </c>
      <c r="T603" s="2" t="s">
        <v>184</v>
      </c>
      <c r="U603" s="2" t="s">
        <v>184</v>
      </c>
      <c r="V603" s="2" t="s">
        <v>184</v>
      </c>
      <c r="W603" s="2" t="s">
        <v>184</v>
      </c>
      <c r="X603" s="2" t="s">
        <v>184</v>
      </c>
      <c r="Y603" s="2" t="s">
        <v>184</v>
      </c>
      <c r="Z603" s="2" t="s">
        <v>184</v>
      </c>
      <c r="AA603" s="2" t="s">
        <v>184</v>
      </c>
    </row>
    <row r="604" spans="1:27" x14ac:dyDescent="0.25">
      <c r="A604" s="2">
        <v>0.48770621100015799</v>
      </c>
      <c r="B604" s="2">
        <v>0.94116980200010403</v>
      </c>
      <c r="C604" s="2">
        <v>1.2181928610000301</v>
      </c>
      <c r="D604" s="2">
        <v>1.4273747350000501</v>
      </c>
      <c r="E604" s="2">
        <v>1.9600766180001301</v>
      </c>
      <c r="F604" s="2">
        <v>2.3545259840000199</v>
      </c>
      <c r="G604" s="2">
        <v>2.58537421400001</v>
      </c>
      <c r="H604" s="2">
        <v>2.7807771840000401</v>
      </c>
      <c r="I604" s="28">
        <f t="shared" si="357"/>
        <v>2.2930709729998822</v>
      </c>
      <c r="J604" s="2" t="s">
        <v>184</v>
      </c>
      <c r="K604" s="2" t="s">
        <v>184</v>
      </c>
      <c r="L604" s="2" t="s">
        <v>184</v>
      </c>
      <c r="M604" s="2" t="s">
        <v>184</v>
      </c>
      <c r="N604" s="2" t="s">
        <v>184</v>
      </c>
      <c r="O604" s="2" t="s">
        <v>184</v>
      </c>
      <c r="P604" s="2" t="s">
        <v>184</v>
      </c>
      <c r="Q604" s="2" t="s">
        <v>184</v>
      </c>
      <c r="R604" s="2" t="s">
        <v>184</v>
      </c>
      <c r="S604" s="2" t="s">
        <v>184</v>
      </c>
      <c r="T604" s="2" t="s">
        <v>184</v>
      </c>
      <c r="U604" s="2" t="s">
        <v>184</v>
      </c>
      <c r="V604" s="2" t="s">
        <v>184</v>
      </c>
      <c r="W604" s="2" t="s">
        <v>184</v>
      </c>
      <c r="X604" s="2" t="s">
        <v>184</v>
      </c>
      <c r="Y604" s="2" t="s">
        <v>184</v>
      </c>
      <c r="Z604" s="2" t="s">
        <v>184</v>
      </c>
      <c r="AA604" s="2" t="s">
        <v>184</v>
      </c>
    </row>
    <row r="605" spans="1:27" x14ac:dyDescent="0.25">
      <c r="A605" s="2">
        <v>0.50197300199988604</v>
      </c>
      <c r="B605" s="2">
        <v>0.92258358899994097</v>
      </c>
      <c r="C605" s="2">
        <v>1.21916373699991</v>
      </c>
      <c r="D605" s="2">
        <v>1.4533635399998199</v>
      </c>
      <c r="E605" s="2">
        <v>1.96240826899997</v>
      </c>
      <c r="F605" s="2">
        <v>2.4094909239997802</v>
      </c>
      <c r="G605" s="2">
        <v>2.6397197269998198</v>
      </c>
      <c r="H605" s="2">
        <v>2.87261218099979</v>
      </c>
      <c r="I605" s="28">
        <f t="shared" si="357"/>
        <v>2.370639178999904</v>
      </c>
      <c r="J605" s="2" t="s">
        <v>184</v>
      </c>
      <c r="K605" s="2" t="s">
        <v>184</v>
      </c>
      <c r="L605" s="2" t="s">
        <v>184</v>
      </c>
      <c r="M605" s="2" t="s">
        <v>184</v>
      </c>
      <c r="N605" s="2" t="s">
        <v>184</v>
      </c>
      <c r="O605" s="2" t="s">
        <v>184</v>
      </c>
      <c r="P605" s="2" t="s">
        <v>184</v>
      </c>
      <c r="Q605" s="2" t="s">
        <v>184</v>
      </c>
      <c r="R605" s="2" t="s">
        <v>184</v>
      </c>
      <c r="S605" s="2" t="s">
        <v>184</v>
      </c>
      <c r="T605" s="2" t="s">
        <v>184</v>
      </c>
      <c r="U605" s="2" t="s">
        <v>184</v>
      </c>
      <c r="V605" s="2" t="s">
        <v>184</v>
      </c>
      <c r="W605" s="2" t="s">
        <v>184</v>
      </c>
      <c r="X605" s="2" t="s">
        <v>184</v>
      </c>
      <c r="Y605" s="2" t="s">
        <v>184</v>
      </c>
      <c r="Z605" s="2" t="s">
        <v>184</v>
      </c>
      <c r="AA605" s="2" t="s">
        <v>184</v>
      </c>
    </row>
    <row r="606" spans="1:27" x14ac:dyDescent="0.25">
      <c r="A606" s="2">
        <v>0.66326337400005198</v>
      </c>
      <c r="B606" s="2">
        <v>1.04201853400013</v>
      </c>
      <c r="C606" s="2">
        <v>1.28072390000011</v>
      </c>
      <c r="D606" s="2">
        <v>1.4399181650001001</v>
      </c>
      <c r="E606" s="2">
        <v>1.8382321750000301</v>
      </c>
      <c r="F606" s="2">
        <v>2.1552199899999702</v>
      </c>
      <c r="G606" s="2">
        <v>2.3929092600001201</v>
      </c>
      <c r="H606" s="2">
        <v>2.5756833230000198</v>
      </c>
      <c r="I606" s="28">
        <f t="shared" si="357"/>
        <v>1.9124199489999678</v>
      </c>
      <c r="J606" s="2" t="s">
        <v>184</v>
      </c>
      <c r="K606" s="2" t="s">
        <v>184</v>
      </c>
      <c r="L606" s="2" t="s">
        <v>184</v>
      </c>
      <c r="M606" s="2" t="s">
        <v>184</v>
      </c>
      <c r="N606" s="2" t="s">
        <v>184</v>
      </c>
      <c r="O606" s="2" t="s">
        <v>184</v>
      </c>
      <c r="P606" s="2" t="s">
        <v>184</v>
      </c>
      <c r="Q606" s="2" t="s">
        <v>184</v>
      </c>
      <c r="R606" s="2" t="s">
        <v>184</v>
      </c>
      <c r="S606" s="2" t="s">
        <v>184</v>
      </c>
      <c r="T606" s="2" t="s">
        <v>184</v>
      </c>
      <c r="U606" s="2" t="s">
        <v>184</v>
      </c>
      <c r="V606" s="2" t="s">
        <v>184</v>
      </c>
      <c r="W606" s="2" t="s">
        <v>184</v>
      </c>
      <c r="X606" s="2" t="s">
        <v>184</v>
      </c>
      <c r="Y606" s="2" t="s">
        <v>184</v>
      </c>
      <c r="Z606" s="2" t="s">
        <v>184</v>
      </c>
      <c r="AA606" s="2" t="s">
        <v>184</v>
      </c>
    </row>
    <row r="607" spans="1:27" x14ac:dyDescent="0.25">
      <c r="A607" s="2">
        <v>0.99908334199994897</v>
      </c>
      <c r="B607" s="2">
        <v>1.3136887479999999</v>
      </c>
      <c r="C607" s="2">
        <v>1.4903096880000199</v>
      </c>
      <c r="D607" s="2">
        <v>1.6587323440001001</v>
      </c>
      <c r="E607" s="2">
        <v>2.0391032820000401</v>
      </c>
      <c r="F607" s="2">
        <v>2.3123141139999399</v>
      </c>
      <c r="G607" s="2">
        <v>2.5137221929999201</v>
      </c>
      <c r="H607" s="2">
        <v>2.6959353659999499</v>
      </c>
      <c r="I607" s="28">
        <f t="shared" si="357"/>
        <v>1.6968520240000009</v>
      </c>
      <c r="J607" s="2" t="s">
        <v>184</v>
      </c>
      <c r="K607" s="2" t="s">
        <v>184</v>
      </c>
      <c r="L607" s="2" t="s">
        <v>184</v>
      </c>
      <c r="M607" s="2" t="s">
        <v>184</v>
      </c>
      <c r="N607" s="2" t="s">
        <v>184</v>
      </c>
      <c r="O607" s="2" t="s">
        <v>184</v>
      </c>
      <c r="P607" s="2" t="s">
        <v>184</v>
      </c>
      <c r="Q607" s="2" t="s">
        <v>184</v>
      </c>
      <c r="R607" s="2" t="s">
        <v>184</v>
      </c>
      <c r="S607" s="2" t="s">
        <v>184</v>
      </c>
      <c r="T607" s="2" t="s">
        <v>184</v>
      </c>
      <c r="U607" s="2" t="s">
        <v>184</v>
      </c>
      <c r="V607" s="2" t="s">
        <v>184</v>
      </c>
      <c r="W607" s="2" t="s">
        <v>184</v>
      </c>
      <c r="X607" s="2" t="s">
        <v>184</v>
      </c>
      <c r="Y607" s="2" t="s">
        <v>184</v>
      </c>
      <c r="Z607" s="2" t="s">
        <v>184</v>
      </c>
      <c r="AA607" s="2" t="s">
        <v>184</v>
      </c>
    </row>
    <row r="608" spans="1:27" x14ac:dyDescent="0.25">
      <c r="A608" s="2">
        <v>2.21469682300016</v>
      </c>
      <c r="B608" s="2">
        <v>2.3685742190000298</v>
      </c>
      <c r="C608" s="2">
        <v>2.5791848960000099</v>
      </c>
      <c r="D608" s="2">
        <v>2.7439036980001599</v>
      </c>
      <c r="E608" s="2">
        <v>3.11998188000006</v>
      </c>
      <c r="F608" s="2">
        <v>3.43181092100007</v>
      </c>
      <c r="G608" s="2">
        <v>3.59265573000016</v>
      </c>
      <c r="H608" s="2">
        <v>3.760712345</v>
      </c>
      <c r="I608" s="28">
        <f t="shared" si="357"/>
        <v>1.5460155219998399</v>
      </c>
      <c r="J608" s="2" t="s">
        <v>184</v>
      </c>
      <c r="K608" s="2" t="s">
        <v>184</v>
      </c>
      <c r="L608" s="2" t="s">
        <v>184</v>
      </c>
      <c r="M608" s="2" t="s">
        <v>184</v>
      </c>
      <c r="N608" s="2" t="s">
        <v>184</v>
      </c>
      <c r="O608" s="2" t="s">
        <v>184</v>
      </c>
      <c r="P608" s="2" t="s">
        <v>184</v>
      </c>
      <c r="Q608" s="2" t="s">
        <v>184</v>
      </c>
      <c r="R608" s="2" t="s">
        <v>184</v>
      </c>
      <c r="S608" s="2" t="s">
        <v>184</v>
      </c>
      <c r="T608" s="2" t="s">
        <v>184</v>
      </c>
      <c r="U608" s="2" t="s">
        <v>184</v>
      </c>
      <c r="V608" s="2" t="s">
        <v>184</v>
      </c>
      <c r="W608" s="2" t="s">
        <v>184</v>
      </c>
      <c r="X608" s="2" t="s">
        <v>184</v>
      </c>
      <c r="Y608" s="2" t="s">
        <v>184</v>
      </c>
      <c r="Z608" s="2" t="s">
        <v>184</v>
      </c>
      <c r="AA608" s="2" t="s">
        <v>184</v>
      </c>
    </row>
    <row r="609" spans="1:27" x14ac:dyDescent="0.25">
      <c r="A609" s="2">
        <v>7.5520200569999298</v>
      </c>
      <c r="B609" s="2">
        <v>7.9788890569998303</v>
      </c>
      <c r="C609" s="2">
        <v>8.2557754160000005</v>
      </c>
      <c r="D609" s="2">
        <v>8.4951718259999307</v>
      </c>
      <c r="E609" s="2">
        <v>8.93005575099982</v>
      </c>
      <c r="F609" s="2">
        <v>9.2972654689999601</v>
      </c>
      <c r="G609" s="2">
        <v>9.5701191649998201</v>
      </c>
      <c r="H609" s="2">
        <v>9.7379613529999407</v>
      </c>
      <c r="I609" s="28">
        <f t="shared" si="357"/>
        <v>2.1859412960000109</v>
      </c>
      <c r="J609" s="2" t="s">
        <v>184</v>
      </c>
      <c r="K609" s="2" t="s">
        <v>184</v>
      </c>
      <c r="L609" s="2" t="s">
        <v>184</v>
      </c>
      <c r="M609" s="2" t="s">
        <v>184</v>
      </c>
      <c r="N609" s="2" t="s">
        <v>184</v>
      </c>
      <c r="O609" s="2" t="s">
        <v>184</v>
      </c>
      <c r="P609" s="2" t="s">
        <v>184</v>
      </c>
      <c r="Q609" s="2" t="s">
        <v>184</v>
      </c>
      <c r="R609" s="2" t="s">
        <v>184</v>
      </c>
      <c r="S609" s="2" t="s">
        <v>184</v>
      </c>
      <c r="T609" s="2" t="s">
        <v>184</v>
      </c>
      <c r="U609" s="2" t="s">
        <v>184</v>
      </c>
      <c r="V609" s="2" t="s">
        <v>184</v>
      </c>
      <c r="W609" s="2" t="s">
        <v>184</v>
      </c>
      <c r="X609" s="2" t="s">
        <v>184</v>
      </c>
      <c r="Y609" s="2" t="s">
        <v>184</v>
      </c>
      <c r="Z609" s="2" t="s">
        <v>184</v>
      </c>
      <c r="AA609" s="2" t="s">
        <v>184</v>
      </c>
    </row>
    <row r="610" spans="1:27" s="3" customFormat="1" x14ac:dyDescent="0.25"/>
    <row r="611" spans="1:27" x14ac:dyDescent="0.25">
      <c r="A611" s="2">
        <v>12.694809387999999</v>
      </c>
      <c r="B611" s="2">
        <v>12.799015412999999</v>
      </c>
      <c r="C611" s="2">
        <v>12.932303901999999</v>
      </c>
      <c r="D611" s="2">
        <v>13.1163455160001</v>
      </c>
      <c r="E611" s="2">
        <v>13.22745463</v>
      </c>
      <c r="F611" s="2">
        <v>13.36118463</v>
      </c>
      <c r="G611" s="28">
        <f>F611-A611</f>
        <v>0.66637524200000087</v>
      </c>
      <c r="H611" s="2" t="s">
        <v>184</v>
      </c>
      <c r="I611" s="2" t="s">
        <v>184</v>
      </c>
      <c r="J611" s="2" t="s">
        <v>184</v>
      </c>
      <c r="K611" s="2" t="s">
        <v>184</v>
      </c>
      <c r="L611" s="2" t="s">
        <v>184</v>
      </c>
      <c r="M611" s="2" t="s">
        <v>184</v>
      </c>
      <c r="N611" s="2" t="s">
        <v>184</v>
      </c>
      <c r="O611" s="2" t="s">
        <v>184</v>
      </c>
      <c r="P611" s="2" t="s">
        <v>184</v>
      </c>
      <c r="Q611" s="2" t="s">
        <v>184</v>
      </c>
      <c r="R611" s="2" t="s">
        <v>184</v>
      </c>
      <c r="S611" s="2" t="s">
        <v>184</v>
      </c>
      <c r="T611" s="2" t="s">
        <v>184</v>
      </c>
      <c r="U611" s="2" t="s">
        <v>184</v>
      </c>
      <c r="V611" s="2" t="s">
        <v>184</v>
      </c>
      <c r="W611" s="2" t="s">
        <v>184</v>
      </c>
      <c r="X611" s="2" t="s">
        <v>184</v>
      </c>
      <c r="Y611" s="2" t="s">
        <v>184</v>
      </c>
      <c r="Z611" s="2" t="s">
        <v>184</v>
      </c>
      <c r="AA611" s="2" t="s">
        <v>184</v>
      </c>
    </row>
    <row r="612" spans="1:27" x14ac:dyDescent="0.25">
      <c r="A612" s="2">
        <v>2.05729305999989</v>
      </c>
      <c r="B612" s="2">
        <v>2.1518418050000001</v>
      </c>
      <c r="C612" s="2">
        <v>2.2571797379998699</v>
      </c>
      <c r="D612" s="2">
        <v>2.3794656239999701</v>
      </c>
      <c r="E612" s="2">
        <v>2.47322239399977</v>
      </c>
      <c r="F612" s="2">
        <v>2.5665840109997999</v>
      </c>
      <c r="G612" s="28">
        <f t="shared" ref="G612:G641" si="358">F612-A612</f>
        <v>0.50929095099990995</v>
      </c>
      <c r="H612" s="2" t="s">
        <v>184</v>
      </c>
      <c r="I612" s="2" t="s">
        <v>184</v>
      </c>
      <c r="J612" s="2" t="s">
        <v>184</v>
      </c>
      <c r="K612" s="2" t="s">
        <v>184</v>
      </c>
      <c r="L612" s="2" t="s">
        <v>184</v>
      </c>
      <c r="M612" s="2" t="s">
        <v>184</v>
      </c>
      <c r="N612" s="2" t="s">
        <v>184</v>
      </c>
      <c r="O612" s="2" t="s">
        <v>184</v>
      </c>
      <c r="P612" s="2" t="s">
        <v>184</v>
      </c>
      <c r="Q612" s="2" t="s">
        <v>184</v>
      </c>
      <c r="R612" s="2" t="s">
        <v>184</v>
      </c>
      <c r="S612" s="2" t="s">
        <v>184</v>
      </c>
      <c r="T612" s="2" t="s">
        <v>184</v>
      </c>
      <c r="U612" s="2" t="s">
        <v>184</v>
      </c>
      <c r="V612" s="2" t="s">
        <v>184</v>
      </c>
      <c r="W612" s="2" t="s">
        <v>184</v>
      </c>
      <c r="X612" s="2" t="s">
        <v>184</v>
      </c>
      <c r="Y612" s="2" t="s">
        <v>184</v>
      </c>
      <c r="Z612" s="2" t="s">
        <v>184</v>
      </c>
      <c r="AA612" s="2" t="s">
        <v>184</v>
      </c>
    </row>
    <row r="613" spans="1:27" x14ac:dyDescent="0.25">
      <c r="A613" s="2">
        <v>0.67703315800008501</v>
      </c>
      <c r="B613" s="2">
        <v>0.79962197800000401</v>
      </c>
      <c r="C613" s="2">
        <v>0.90789338500007899</v>
      </c>
      <c r="D613" s="2">
        <v>1.02280499900007</v>
      </c>
      <c r="E613" s="2">
        <v>1.1120982279999201</v>
      </c>
      <c r="F613" s="2">
        <v>1.2266822910000801</v>
      </c>
      <c r="G613" s="28">
        <f t="shared" si="358"/>
        <v>0.54964913299999507</v>
      </c>
      <c r="H613" s="2" t="s">
        <v>184</v>
      </c>
      <c r="I613" s="2" t="s">
        <v>184</v>
      </c>
      <c r="J613" s="2" t="s">
        <v>184</v>
      </c>
      <c r="K613" s="2" t="s">
        <v>184</v>
      </c>
      <c r="L613" s="2" t="s">
        <v>184</v>
      </c>
      <c r="M613" s="2" t="s">
        <v>184</v>
      </c>
      <c r="N613" s="2" t="s">
        <v>184</v>
      </c>
      <c r="O613" s="2" t="s">
        <v>184</v>
      </c>
      <c r="P613" s="2" t="s">
        <v>184</v>
      </c>
      <c r="Q613" s="2" t="s">
        <v>184</v>
      </c>
      <c r="R613" s="2" t="s">
        <v>184</v>
      </c>
      <c r="S613" s="2" t="s">
        <v>184</v>
      </c>
      <c r="T613" s="2" t="s">
        <v>184</v>
      </c>
      <c r="U613" s="2" t="s">
        <v>184</v>
      </c>
      <c r="V613" s="2" t="s">
        <v>184</v>
      </c>
      <c r="W613" s="2" t="s">
        <v>184</v>
      </c>
      <c r="X613" s="2" t="s">
        <v>184</v>
      </c>
      <c r="Y613" s="2" t="s">
        <v>184</v>
      </c>
      <c r="Z613" s="2" t="s">
        <v>184</v>
      </c>
      <c r="AA613" s="2" t="s">
        <v>184</v>
      </c>
    </row>
    <row r="614" spans="1:27" x14ac:dyDescent="0.25">
      <c r="A614" s="2">
        <v>2.5602523899999499</v>
      </c>
      <c r="B614" s="2">
        <v>2.6857507769998299</v>
      </c>
      <c r="C614" s="2">
        <v>2.7913976499999</v>
      </c>
      <c r="D614" s="2">
        <v>2.9083213489998299</v>
      </c>
      <c r="E614" s="2">
        <v>3.0020134839999102</v>
      </c>
      <c r="F614" s="2">
        <v>3.07378817199992</v>
      </c>
      <c r="G614" s="28">
        <f t="shared" si="358"/>
        <v>0.51353578199997019</v>
      </c>
      <c r="H614" s="2" t="s">
        <v>184</v>
      </c>
      <c r="I614" s="2" t="s">
        <v>184</v>
      </c>
      <c r="J614" s="2" t="s">
        <v>184</v>
      </c>
      <c r="K614" s="2" t="s">
        <v>184</v>
      </c>
      <c r="L614" s="2" t="s">
        <v>184</v>
      </c>
      <c r="M614" s="2" t="s">
        <v>184</v>
      </c>
      <c r="N614" s="2" t="s">
        <v>184</v>
      </c>
      <c r="O614" s="2" t="s">
        <v>184</v>
      </c>
      <c r="P614" s="2" t="s">
        <v>184</v>
      </c>
      <c r="Q614" s="2" t="s">
        <v>184</v>
      </c>
      <c r="R614" s="2" t="s">
        <v>184</v>
      </c>
      <c r="S614" s="2" t="s">
        <v>184</v>
      </c>
      <c r="T614" s="2" t="s">
        <v>184</v>
      </c>
      <c r="U614" s="2" t="s">
        <v>184</v>
      </c>
      <c r="V614" s="2" t="s">
        <v>184</v>
      </c>
      <c r="W614" s="2" t="s">
        <v>184</v>
      </c>
      <c r="X614" s="2" t="s">
        <v>184</v>
      </c>
      <c r="Y614" s="2" t="s">
        <v>184</v>
      </c>
      <c r="Z614" s="2" t="s">
        <v>184</v>
      </c>
      <c r="AA614" s="2" t="s">
        <v>184</v>
      </c>
    </row>
    <row r="615" spans="1:27" x14ac:dyDescent="0.25">
      <c r="A615" s="2">
        <v>0.68688062699993602</v>
      </c>
      <c r="B615" s="2">
        <v>0.80557202999989297</v>
      </c>
      <c r="C615" s="2">
        <v>0.91492775799997605</v>
      </c>
      <c r="D615" s="2">
        <v>1.0298098409998599</v>
      </c>
      <c r="E615" s="2">
        <v>1.11180171599994</v>
      </c>
      <c r="F615" s="2">
        <v>1.21780255199996</v>
      </c>
      <c r="G615" s="28">
        <f t="shared" si="358"/>
        <v>0.530921925000024</v>
      </c>
      <c r="H615" s="2" t="s">
        <v>184</v>
      </c>
      <c r="I615" s="2" t="s">
        <v>184</v>
      </c>
      <c r="J615" s="2" t="s">
        <v>184</v>
      </c>
      <c r="K615" s="2" t="s">
        <v>184</v>
      </c>
      <c r="L615" s="2" t="s">
        <v>184</v>
      </c>
      <c r="M615" s="2" t="s">
        <v>184</v>
      </c>
      <c r="N615" s="2" t="s">
        <v>184</v>
      </c>
      <c r="O615" s="2" t="s">
        <v>184</v>
      </c>
      <c r="P615" s="2" t="s">
        <v>184</v>
      </c>
      <c r="Q615" s="2" t="s">
        <v>184</v>
      </c>
      <c r="R615" s="2" t="s">
        <v>184</v>
      </c>
      <c r="S615" s="2" t="s">
        <v>184</v>
      </c>
      <c r="T615" s="2" t="s">
        <v>184</v>
      </c>
      <c r="U615" s="2" t="s">
        <v>184</v>
      </c>
      <c r="V615" s="2" t="s">
        <v>184</v>
      </c>
      <c r="W615" s="2" t="s">
        <v>184</v>
      </c>
      <c r="X615" s="2" t="s">
        <v>184</v>
      </c>
      <c r="Y615" s="2" t="s">
        <v>184</v>
      </c>
      <c r="Z615" s="2" t="s">
        <v>184</v>
      </c>
      <c r="AA615" s="2" t="s">
        <v>184</v>
      </c>
    </row>
    <row r="616" spans="1:27" x14ac:dyDescent="0.25">
      <c r="A616" s="2">
        <v>3.2286272369999498</v>
      </c>
      <c r="B616" s="2">
        <v>3.3520459329999901</v>
      </c>
      <c r="C616" s="2">
        <v>3.4431692109999399</v>
      </c>
      <c r="D616" s="2">
        <v>3.5421711909998499</v>
      </c>
      <c r="E616" s="2">
        <v>3.6253756179999002</v>
      </c>
      <c r="F616" s="2">
        <v>3.68512613999996</v>
      </c>
      <c r="G616" s="28">
        <f t="shared" si="358"/>
        <v>0.45649890300001017</v>
      </c>
      <c r="H616" s="2" t="s">
        <v>184</v>
      </c>
      <c r="I616" s="2" t="s">
        <v>184</v>
      </c>
      <c r="J616" s="2" t="s">
        <v>184</v>
      </c>
      <c r="K616" s="2" t="s">
        <v>184</v>
      </c>
      <c r="L616" s="2" t="s">
        <v>184</v>
      </c>
      <c r="M616" s="2" t="s">
        <v>184</v>
      </c>
      <c r="N616" s="2" t="s">
        <v>184</v>
      </c>
      <c r="O616" s="2" t="s">
        <v>184</v>
      </c>
      <c r="P616" s="2" t="s">
        <v>184</v>
      </c>
      <c r="Q616" s="2" t="s">
        <v>184</v>
      </c>
      <c r="R616" s="2" t="s">
        <v>184</v>
      </c>
      <c r="S616" s="2" t="s">
        <v>184</v>
      </c>
      <c r="T616" s="2" t="s">
        <v>184</v>
      </c>
      <c r="U616" s="2" t="s">
        <v>184</v>
      </c>
      <c r="V616" s="2" t="s">
        <v>184</v>
      </c>
      <c r="W616" s="2" t="s">
        <v>184</v>
      </c>
      <c r="X616" s="2" t="s">
        <v>184</v>
      </c>
      <c r="Y616" s="2" t="s">
        <v>184</v>
      </c>
      <c r="Z616" s="2" t="s">
        <v>184</v>
      </c>
      <c r="AA616" s="2" t="s">
        <v>184</v>
      </c>
    </row>
    <row r="617" spans="1:27" x14ac:dyDescent="0.25">
      <c r="A617" s="2">
        <v>0.50473625999984495</v>
      </c>
      <c r="B617" s="2">
        <v>0.65284395599996903</v>
      </c>
      <c r="C617" s="2">
        <v>0.763355206999904</v>
      </c>
      <c r="D617" s="2">
        <v>0.84368130099983296</v>
      </c>
      <c r="E617" s="2">
        <v>0.927228383999818</v>
      </c>
      <c r="F617" s="2">
        <v>0.99455978999981198</v>
      </c>
      <c r="G617" s="28">
        <f t="shared" si="358"/>
        <v>0.48982352999996703</v>
      </c>
      <c r="H617" s="2" t="s">
        <v>184</v>
      </c>
      <c r="I617" s="2" t="s">
        <v>184</v>
      </c>
      <c r="J617" s="2" t="s">
        <v>184</v>
      </c>
      <c r="K617" s="2" t="s">
        <v>184</v>
      </c>
      <c r="L617" s="2" t="s">
        <v>184</v>
      </c>
      <c r="M617" s="2" t="s">
        <v>184</v>
      </c>
      <c r="N617" s="2" t="s">
        <v>184</v>
      </c>
      <c r="O617" s="2" t="s">
        <v>184</v>
      </c>
      <c r="P617" s="2" t="s">
        <v>184</v>
      </c>
      <c r="Q617" s="2" t="s">
        <v>184</v>
      </c>
      <c r="R617" s="2" t="s">
        <v>184</v>
      </c>
      <c r="S617" s="2" t="s">
        <v>184</v>
      </c>
      <c r="T617" s="2" t="s">
        <v>184</v>
      </c>
      <c r="U617" s="2" t="s">
        <v>184</v>
      </c>
      <c r="V617" s="2" t="s">
        <v>184</v>
      </c>
      <c r="W617" s="2" t="s">
        <v>184</v>
      </c>
      <c r="X617" s="2" t="s">
        <v>184</v>
      </c>
      <c r="Y617" s="2" t="s">
        <v>184</v>
      </c>
      <c r="Z617" s="2" t="s">
        <v>184</v>
      </c>
      <c r="AA617" s="2" t="s">
        <v>184</v>
      </c>
    </row>
    <row r="618" spans="1:27" x14ac:dyDescent="0.25">
      <c r="A618" s="2">
        <v>0.50818939200007596</v>
      </c>
      <c r="B618" s="2">
        <v>0.62606489499989904</v>
      </c>
      <c r="C618" s="2">
        <v>0.73304010400010999</v>
      </c>
      <c r="D618" s="2">
        <v>0.83067260400002796</v>
      </c>
      <c r="E618" s="2">
        <v>0.91650385299999404</v>
      </c>
      <c r="F618" s="2">
        <v>1.02546661399992</v>
      </c>
      <c r="G618" s="28">
        <f t="shared" si="358"/>
        <v>0.51727722199984405</v>
      </c>
      <c r="H618" s="2" t="s">
        <v>184</v>
      </c>
      <c r="I618" s="2" t="s">
        <v>184</v>
      </c>
      <c r="J618" s="2" t="s">
        <v>184</v>
      </c>
      <c r="K618" s="2" t="s">
        <v>184</v>
      </c>
      <c r="L618" s="2" t="s">
        <v>184</v>
      </c>
      <c r="M618" s="2" t="s">
        <v>184</v>
      </c>
      <c r="N618" s="2" t="s">
        <v>184</v>
      </c>
      <c r="O618" s="2" t="s">
        <v>184</v>
      </c>
      <c r="P618" s="2" t="s">
        <v>184</v>
      </c>
      <c r="Q618" s="2" t="s">
        <v>184</v>
      </c>
      <c r="R618" s="2" t="s">
        <v>184</v>
      </c>
      <c r="S618" s="2" t="s">
        <v>184</v>
      </c>
      <c r="T618" s="2" t="s">
        <v>184</v>
      </c>
      <c r="U618" s="2" t="s">
        <v>184</v>
      </c>
      <c r="V618" s="2" t="s">
        <v>184</v>
      </c>
      <c r="W618" s="2" t="s">
        <v>184</v>
      </c>
      <c r="X618" s="2" t="s">
        <v>184</v>
      </c>
      <c r="Y618" s="2" t="s">
        <v>184</v>
      </c>
      <c r="Z618" s="2" t="s">
        <v>184</v>
      </c>
      <c r="AA618" s="2" t="s">
        <v>184</v>
      </c>
    </row>
    <row r="619" spans="1:27" x14ac:dyDescent="0.25">
      <c r="A619" s="2">
        <v>0.77906322900003</v>
      </c>
      <c r="B619" s="2">
        <v>0.893620155999997</v>
      </c>
      <c r="C619" s="2">
        <v>0.98362520800014797</v>
      </c>
      <c r="D619" s="2">
        <v>1.0818272910000799</v>
      </c>
      <c r="E619" s="2">
        <v>1.1805440089999499</v>
      </c>
      <c r="F619" s="2">
        <v>1.24874989600016</v>
      </c>
      <c r="G619" s="28">
        <f t="shared" si="358"/>
        <v>0.46968666700012995</v>
      </c>
      <c r="H619" s="2" t="s">
        <v>184</v>
      </c>
      <c r="I619" s="2" t="s">
        <v>184</v>
      </c>
      <c r="J619" s="2" t="s">
        <v>184</v>
      </c>
      <c r="K619" s="2" t="s">
        <v>184</v>
      </c>
      <c r="L619" s="2" t="s">
        <v>184</v>
      </c>
      <c r="M619" s="2" t="s">
        <v>184</v>
      </c>
      <c r="N619" s="2" t="s">
        <v>184</v>
      </c>
      <c r="O619" s="2" t="s">
        <v>184</v>
      </c>
      <c r="P619" s="2" t="s">
        <v>184</v>
      </c>
      <c r="Q619" s="2" t="s">
        <v>184</v>
      </c>
      <c r="R619" s="2" t="s">
        <v>184</v>
      </c>
      <c r="S619" s="2" t="s">
        <v>184</v>
      </c>
      <c r="T619" s="2" t="s">
        <v>184</v>
      </c>
      <c r="U619" s="2" t="s">
        <v>184</v>
      </c>
      <c r="V619" s="2" t="s">
        <v>184</v>
      </c>
      <c r="W619" s="2" t="s">
        <v>184</v>
      </c>
      <c r="X619" s="2" t="s">
        <v>184</v>
      </c>
      <c r="Y619" s="2" t="s">
        <v>184</v>
      </c>
      <c r="Z619" s="2" t="s">
        <v>184</v>
      </c>
      <c r="AA619" s="2" t="s">
        <v>184</v>
      </c>
    </row>
    <row r="620" spans="1:27" x14ac:dyDescent="0.25">
      <c r="A620" s="2">
        <v>0.51717871899995704</v>
      </c>
      <c r="B620" s="2">
        <v>0.63698864599996297</v>
      </c>
      <c r="C620" s="2">
        <v>0.72583104099999196</v>
      </c>
      <c r="D620" s="2">
        <v>0.83204453000007506</v>
      </c>
      <c r="E620" s="2">
        <v>0.91349083099998996</v>
      </c>
      <c r="F620" s="2">
        <v>0.98969338400002005</v>
      </c>
      <c r="G620" s="28">
        <f t="shared" si="358"/>
        <v>0.47251466500006301</v>
      </c>
      <c r="H620" s="2" t="s">
        <v>184</v>
      </c>
      <c r="I620" s="2" t="s">
        <v>184</v>
      </c>
      <c r="J620" s="2" t="s">
        <v>184</v>
      </c>
      <c r="K620" s="2" t="s">
        <v>184</v>
      </c>
      <c r="L620" s="2" t="s">
        <v>184</v>
      </c>
      <c r="M620" s="2" t="s">
        <v>184</v>
      </c>
      <c r="N620" s="2" t="s">
        <v>184</v>
      </c>
      <c r="O620" s="2" t="s">
        <v>184</v>
      </c>
      <c r="P620" s="2" t="s">
        <v>184</v>
      </c>
      <c r="Q620" s="2" t="s">
        <v>184</v>
      </c>
      <c r="R620" s="2" t="s">
        <v>184</v>
      </c>
      <c r="S620" s="2" t="s">
        <v>184</v>
      </c>
      <c r="T620" s="2" t="s">
        <v>184</v>
      </c>
      <c r="U620" s="2" t="s">
        <v>184</v>
      </c>
      <c r="V620" s="2" t="s">
        <v>184</v>
      </c>
      <c r="W620" s="2" t="s">
        <v>184</v>
      </c>
      <c r="X620" s="2" t="s">
        <v>184</v>
      </c>
      <c r="Y620" s="2" t="s">
        <v>184</v>
      </c>
      <c r="Z620" s="2" t="s">
        <v>184</v>
      </c>
      <c r="AA620" s="2" t="s">
        <v>184</v>
      </c>
    </row>
    <row r="621" spans="1:27" x14ac:dyDescent="0.25">
      <c r="A621" s="2">
        <v>0.65295208099996604</v>
      </c>
      <c r="B621" s="2">
        <v>0.75924671699999602</v>
      </c>
      <c r="C621" s="2">
        <v>0.866569582000011</v>
      </c>
      <c r="D621" s="2">
        <v>0.95680510300007804</v>
      </c>
      <c r="E621" s="2">
        <v>1.0461507280001501</v>
      </c>
      <c r="F621" s="2">
        <v>1.12191416700011</v>
      </c>
      <c r="G621" s="28">
        <f t="shared" si="358"/>
        <v>0.468962086000144</v>
      </c>
      <c r="H621" s="2" t="s">
        <v>184</v>
      </c>
      <c r="I621" s="2" t="s">
        <v>184</v>
      </c>
      <c r="J621" s="2" t="s">
        <v>184</v>
      </c>
      <c r="K621" s="2" t="s">
        <v>184</v>
      </c>
      <c r="L621" s="2" t="s">
        <v>184</v>
      </c>
      <c r="M621" s="2" t="s">
        <v>184</v>
      </c>
      <c r="N621" s="2" t="s">
        <v>184</v>
      </c>
      <c r="O621" s="2" t="s">
        <v>184</v>
      </c>
      <c r="P621" s="2" t="s">
        <v>184</v>
      </c>
      <c r="Q621" s="2" t="s">
        <v>184</v>
      </c>
      <c r="R621" s="2" t="s">
        <v>184</v>
      </c>
      <c r="S621" s="2" t="s">
        <v>184</v>
      </c>
      <c r="T621" s="2" t="s">
        <v>184</v>
      </c>
      <c r="U621" s="2" t="s">
        <v>184</v>
      </c>
      <c r="V621" s="2" t="s">
        <v>184</v>
      </c>
      <c r="W621" s="2" t="s">
        <v>184</v>
      </c>
      <c r="X621" s="2" t="s">
        <v>184</v>
      </c>
      <c r="Y621" s="2" t="s">
        <v>184</v>
      </c>
      <c r="Z621" s="2" t="s">
        <v>184</v>
      </c>
      <c r="AA621" s="2" t="s">
        <v>184</v>
      </c>
    </row>
    <row r="622" spans="1:27" x14ac:dyDescent="0.25">
      <c r="A622" s="2">
        <v>0.69618986699993002</v>
      </c>
      <c r="B622" s="2">
        <v>0.82771762299989804</v>
      </c>
      <c r="C622" s="2">
        <v>0.93492371699994603</v>
      </c>
      <c r="D622" s="2">
        <v>1.0332173629999399</v>
      </c>
      <c r="E622" s="2">
        <v>1.13176871699988</v>
      </c>
      <c r="F622" s="2">
        <v>1.230848508</v>
      </c>
      <c r="G622" s="28">
        <f t="shared" si="358"/>
        <v>0.53465864100006999</v>
      </c>
      <c r="H622" s="2" t="s">
        <v>184</v>
      </c>
      <c r="I622" s="2" t="s">
        <v>184</v>
      </c>
      <c r="J622" s="2" t="s">
        <v>184</v>
      </c>
      <c r="K622" s="2" t="s">
        <v>184</v>
      </c>
      <c r="L622" s="2" t="s">
        <v>184</v>
      </c>
      <c r="M622" s="2" t="s">
        <v>184</v>
      </c>
      <c r="N622" s="2" t="s">
        <v>184</v>
      </c>
      <c r="O622" s="2" t="s">
        <v>184</v>
      </c>
      <c r="P622" s="2" t="s">
        <v>184</v>
      </c>
      <c r="Q622" s="2" t="s">
        <v>184</v>
      </c>
      <c r="R622" s="2" t="s">
        <v>184</v>
      </c>
      <c r="S622" s="2" t="s">
        <v>184</v>
      </c>
      <c r="T622" s="2" t="s">
        <v>184</v>
      </c>
      <c r="U622" s="2" t="s">
        <v>184</v>
      </c>
      <c r="V622" s="2" t="s">
        <v>184</v>
      </c>
      <c r="W622" s="2" t="s">
        <v>184</v>
      </c>
      <c r="X622" s="2" t="s">
        <v>184</v>
      </c>
      <c r="Y622" s="2" t="s">
        <v>184</v>
      </c>
      <c r="Z622" s="2" t="s">
        <v>184</v>
      </c>
      <c r="AA622" s="2" t="s">
        <v>184</v>
      </c>
    </row>
    <row r="623" spans="1:27" x14ac:dyDescent="0.25">
      <c r="A623" s="2">
        <v>0.51697333300012305</v>
      </c>
      <c r="B623" s="2">
        <v>0.64637203000006505</v>
      </c>
      <c r="C623" s="2">
        <v>0.75197854099997097</v>
      </c>
      <c r="D623" s="2">
        <v>0.86655359300016199</v>
      </c>
      <c r="E623" s="2">
        <v>0.95694317600009504</v>
      </c>
      <c r="F623" s="2">
        <v>1.0419428640000199</v>
      </c>
      <c r="G623" s="28">
        <f t="shared" si="358"/>
        <v>0.52496953099989685</v>
      </c>
      <c r="H623" s="2" t="s">
        <v>184</v>
      </c>
      <c r="I623" s="2" t="s">
        <v>184</v>
      </c>
      <c r="J623" s="2" t="s">
        <v>184</v>
      </c>
      <c r="K623" s="2" t="s">
        <v>184</v>
      </c>
      <c r="L623" s="2" t="s">
        <v>184</v>
      </c>
      <c r="M623" s="2" t="s">
        <v>184</v>
      </c>
      <c r="N623" s="2" t="s">
        <v>184</v>
      </c>
      <c r="O623" s="2" t="s">
        <v>184</v>
      </c>
      <c r="P623" s="2" t="s">
        <v>184</v>
      </c>
      <c r="Q623" s="2" t="s">
        <v>184</v>
      </c>
      <c r="R623" s="2" t="s">
        <v>184</v>
      </c>
      <c r="S623" s="2" t="s">
        <v>184</v>
      </c>
      <c r="T623" s="2" t="s">
        <v>184</v>
      </c>
      <c r="U623" s="2" t="s">
        <v>184</v>
      </c>
      <c r="V623" s="2" t="s">
        <v>184</v>
      </c>
      <c r="W623" s="2" t="s">
        <v>184</v>
      </c>
      <c r="X623" s="2" t="s">
        <v>184</v>
      </c>
      <c r="Y623" s="2" t="s">
        <v>184</v>
      </c>
      <c r="Z623" s="2" t="s">
        <v>184</v>
      </c>
      <c r="AA623" s="2" t="s">
        <v>184</v>
      </c>
    </row>
    <row r="624" spans="1:27" x14ac:dyDescent="0.25">
      <c r="A624" s="2">
        <v>0.53601390699986895</v>
      </c>
      <c r="B624" s="2">
        <v>0.67578265599991005</v>
      </c>
      <c r="C624" s="2">
        <v>0.78004817700002604</v>
      </c>
      <c r="D624" s="2">
        <v>0.87724598999989201</v>
      </c>
      <c r="E624" s="2">
        <v>0.97581599000000097</v>
      </c>
      <c r="F624" s="2">
        <v>1.08293296900001</v>
      </c>
      <c r="G624" s="28">
        <f t="shared" si="358"/>
        <v>0.54691906200014107</v>
      </c>
      <c r="H624" s="2" t="s">
        <v>184</v>
      </c>
      <c r="I624" s="2" t="s">
        <v>184</v>
      </c>
      <c r="J624" s="2" t="s">
        <v>184</v>
      </c>
      <c r="K624" s="2" t="s">
        <v>184</v>
      </c>
      <c r="L624" s="2" t="s">
        <v>184</v>
      </c>
      <c r="M624" s="2" t="s">
        <v>184</v>
      </c>
      <c r="N624" s="2" t="s">
        <v>184</v>
      </c>
      <c r="O624" s="2" t="s">
        <v>184</v>
      </c>
      <c r="P624" s="2" t="s">
        <v>184</v>
      </c>
      <c r="Q624" s="2" t="s">
        <v>184</v>
      </c>
      <c r="R624" s="2" t="s">
        <v>184</v>
      </c>
      <c r="S624" s="2" t="s">
        <v>184</v>
      </c>
      <c r="T624" s="2" t="s">
        <v>184</v>
      </c>
      <c r="U624" s="2" t="s">
        <v>184</v>
      </c>
      <c r="V624" s="2" t="s">
        <v>184</v>
      </c>
      <c r="W624" s="2" t="s">
        <v>184</v>
      </c>
      <c r="X624" s="2" t="s">
        <v>184</v>
      </c>
      <c r="Y624" s="2" t="s">
        <v>184</v>
      </c>
      <c r="Z624" s="2" t="s">
        <v>184</v>
      </c>
      <c r="AA624" s="2" t="s">
        <v>184</v>
      </c>
    </row>
    <row r="625" spans="1:27" x14ac:dyDescent="0.25">
      <c r="A625" s="2">
        <v>0.72208499200019105</v>
      </c>
      <c r="B625" s="2">
        <v>0.86564004900014802</v>
      </c>
      <c r="C625" s="2">
        <v>0.96417208100001495</v>
      </c>
      <c r="D625" s="2">
        <v>1.0704038520000201</v>
      </c>
      <c r="E625" s="2">
        <v>1.1776456750001201</v>
      </c>
      <c r="F625" s="2">
        <v>1.27877838300014</v>
      </c>
      <c r="G625" s="28">
        <f t="shared" si="358"/>
        <v>0.55669339099994897</v>
      </c>
      <c r="H625" s="2" t="s">
        <v>184</v>
      </c>
      <c r="I625" s="2" t="s">
        <v>184</v>
      </c>
      <c r="J625" s="2" t="s">
        <v>184</v>
      </c>
      <c r="K625" s="2" t="s">
        <v>184</v>
      </c>
      <c r="L625" s="2" t="s">
        <v>184</v>
      </c>
      <c r="M625" s="2" t="s">
        <v>184</v>
      </c>
      <c r="N625" s="2" t="s">
        <v>184</v>
      </c>
      <c r="O625" s="2" t="s">
        <v>184</v>
      </c>
      <c r="P625" s="2" t="s">
        <v>184</v>
      </c>
      <c r="Q625" s="2" t="s">
        <v>184</v>
      </c>
      <c r="R625" s="2" t="s">
        <v>184</v>
      </c>
      <c r="S625" s="2" t="s">
        <v>184</v>
      </c>
      <c r="T625" s="2" t="s">
        <v>184</v>
      </c>
      <c r="U625" s="2" t="s">
        <v>184</v>
      </c>
      <c r="V625" s="2" t="s">
        <v>184</v>
      </c>
      <c r="W625" s="2" t="s">
        <v>184</v>
      </c>
      <c r="X625" s="2" t="s">
        <v>184</v>
      </c>
      <c r="Y625" s="2" t="s">
        <v>184</v>
      </c>
      <c r="Z625" s="2" t="s">
        <v>184</v>
      </c>
      <c r="AA625" s="2" t="s">
        <v>184</v>
      </c>
    </row>
    <row r="626" spans="1:27" x14ac:dyDescent="0.25">
      <c r="G626" s="28"/>
    </row>
    <row r="627" spans="1:27" x14ac:dyDescent="0.25">
      <c r="A627" s="2">
        <v>14.574296704</v>
      </c>
      <c r="B627" s="2">
        <v>15.1124893149999</v>
      </c>
      <c r="C627" s="2">
        <v>15.8093873029999</v>
      </c>
      <c r="D627" s="2">
        <v>16.517698119999899</v>
      </c>
      <c r="E627" s="2">
        <v>16.766301706999901</v>
      </c>
      <c r="F627" s="2">
        <v>17.4834396779999</v>
      </c>
      <c r="G627" s="28">
        <f t="shared" si="358"/>
        <v>2.9091429739999004</v>
      </c>
      <c r="H627" s="2" t="s">
        <v>184</v>
      </c>
      <c r="I627" s="2" t="s">
        <v>184</v>
      </c>
      <c r="J627" s="2" t="s">
        <v>184</v>
      </c>
      <c r="K627" s="2" t="s">
        <v>184</v>
      </c>
      <c r="L627" s="2" t="s">
        <v>184</v>
      </c>
      <c r="M627" s="2" t="s">
        <v>184</v>
      </c>
      <c r="N627" s="2" t="s">
        <v>184</v>
      </c>
      <c r="O627" s="2" t="s">
        <v>184</v>
      </c>
      <c r="P627" s="2" t="s">
        <v>184</v>
      </c>
      <c r="Q627" s="2" t="s">
        <v>184</v>
      </c>
      <c r="R627" s="2" t="s">
        <v>184</v>
      </c>
      <c r="S627" s="2" t="s">
        <v>184</v>
      </c>
      <c r="T627" s="2" t="s">
        <v>184</v>
      </c>
      <c r="U627" s="2" t="s">
        <v>184</v>
      </c>
      <c r="V627" s="2" t="s">
        <v>184</v>
      </c>
      <c r="W627" s="2" t="s">
        <v>184</v>
      </c>
      <c r="X627" s="2" t="s">
        <v>184</v>
      </c>
      <c r="Y627" s="2" t="s">
        <v>184</v>
      </c>
      <c r="Z627" s="2" t="s">
        <v>184</v>
      </c>
      <c r="AA627" s="2" t="s">
        <v>184</v>
      </c>
    </row>
    <row r="628" spans="1:27" x14ac:dyDescent="0.25">
      <c r="A628" s="2">
        <v>1.0471229629999901</v>
      </c>
      <c r="B628" s="2">
        <v>1.64761802800012</v>
      </c>
      <c r="C628" s="2">
        <v>2.2924955340001798</v>
      </c>
      <c r="D628" s="2">
        <v>3.0246228309999799</v>
      </c>
      <c r="E628" s="2">
        <v>3.3249659120001498</v>
      </c>
      <c r="F628" s="2">
        <v>4.1376455800000196</v>
      </c>
      <c r="G628" s="28">
        <f t="shared" si="358"/>
        <v>3.0905226170000297</v>
      </c>
      <c r="H628" s="2" t="s">
        <v>184</v>
      </c>
      <c r="I628" s="2" t="s">
        <v>184</v>
      </c>
      <c r="J628" s="2" t="s">
        <v>184</v>
      </c>
      <c r="K628" s="2" t="s">
        <v>184</v>
      </c>
      <c r="L628" s="2" t="s">
        <v>184</v>
      </c>
      <c r="M628" s="2" t="s">
        <v>184</v>
      </c>
      <c r="N628" s="2" t="s">
        <v>184</v>
      </c>
      <c r="O628" s="2" t="s">
        <v>184</v>
      </c>
      <c r="P628" s="2" t="s">
        <v>184</v>
      </c>
      <c r="Q628" s="2" t="s">
        <v>184</v>
      </c>
      <c r="R628" s="2" t="s">
        <v>184</v>
      </c>
      <c r="S628" s="2" t="s">
        <v>184</v>
      </c>
      <c r="T628" s="2" t="s">
        <v>184</v>
      </c>
      <c r="U628" s="2" t="s">
        <v>184</v>
      </c>
      <c r="V628" s="2" t="s">
        <v>184</v>
      </c>
      <c r="W628" s="2" t="s">
        <v>184</v>
      </c>
      <c r="X628" s="2" t="s">
        <v>184</v>
      </c>
      <c r="Y628" s="2" t="s">
        <v>184</v>
      </c>
      <c r="Z628" s="2" t="s">
        <v>184</v>
      </c>
      <c r="AA628" s="2" t="s">
        <v>184</v>
      </c>
    </row>
    <row r="629" spans="1:27" x14ac:dyDescent="0.25">
      <c r="A629" s="2">
        <v>0.72144067499993902</v>
      </c>
      <c r="B629" s="2">
        <v>1.41009302099996</v>
      </c>
      <c r="C629" s="2">
        <v>2.1412089390000801</v>
      </c>
      <c r="D629" s="2">
        <v>2.7683491929999402</v>
      </c>
      <c r="E629" s="2">
        <v>3.0792280279999802</v>
      </c>
      <c r="F629" s="2">
        <v>3.7607768289999499</v>
      </c>
      <c r="G629" s="28">
        <f t="shared" si="358"/>
        <v>3.039336154000011</v>
      </c>
      <c r="H629" s="2" t="s">
        <v>184</v>
      </c>
      <c r="I629" s="2" t="s">
        <v>184</v>
      </c>
      <c r="J629" s="2" t="s">
        <v>184</v>
      </c>
      <c r="K629" s="2" t="s">
        <v>184</v>
      </c>
      <c r="L629" s="2" t="s">
        <v>184</v>
      </c>
      <c r="M629" s="2" t="s">
        <v>184</v>
      </c>
      <c r="N629" s="2" t="s">
        <v>184</v>
      </c>
      <c r="O629" s="2" t="s">
        <v>184</v>
      </c>
      <c r="P629" s="2" t="s">
        <v>184</v>
      </c>
      <c r="Q629" s="2" t="s">
        <v>184</v>
      </c>
      <c r="R629" s="2" t="s">
        <v>184</v>
      </c>
      <c r="S629" s="2" t="s">
        <v>184</v>
      </c>
      <c r="T629" s="2" t="s">
        <v>184</v>
      </c>
      <c r="U629" s="2" t="s">
        <v>184</v>
      </c>
      <c r="V629" s="2" t="s">
        <v>184</v>
      </c>
      <c r="W629" s="2" t="s">
        <v>184</v>
      </c>
      <c r="X629" s="2" t="s">
        <v>184</v>
      </c>
      <c r="Y629" s="2" t="s">
        <v>184</v>
      </c>
      <c r="Z629" s="2" t="s">
        <v>184</v>
      </c>
      <c r="AA629" s="2" t="s">
        <v>184</v>
      </c>
    </row>
    <row r="630" spans="1:27" x14ac:dyDescent="0.25">
      <c r="A630" s="2">
        <v>1.27009674300006</v>
      </c>
      <c r="B630" s="2">
        <v>1.95050829799993</v>
      </c>
      <c r="C630" s="2">
        <v>2.6498945410000898</v>
      </c>
      <c r="D630" s="2">
        <v>3.4027456920000501</v>
      </c>
      <c r="E630" s="2">
        <v>3.7314483039999602</v>
      </c>
      <c r="F630" s="2">
        <v>4.5261078210000898</v>
      </c>
      <c r="G630" s="28">
        <f t="shared" si="358"/>
        <v>3.2560110780000295</v>
      </c>
      <c r="H630" s="2" t="s">
        <v>184</v>
      </c>
      <c r="I630" s="2" t="s">
        <v>184</v>
      </c>
      <c r="J630" s="2" t="s">
        <v>184</v>
      </c>
      <c r="K630" s="2" t="s">
        <v>184</v>
      </c>
      <c r="L630" s="2" t="s">
        <v>184</v>
      </c>
      <c r="M630" s="2" t="s">
        <v>184</v>
      </c>
      <c r="N630" s="2" t="s">
        <v>184</v>
      </c>
      <c r="O630" s="2" t="s">
        <v>184</v>
      </c>
      <c r="P630" s="2" t="s">
        <v>184</v>
      </c>
      <c r="Q630" s="2" t="s">
        <v>184</v>
      </c>
      <c r="R630" s="2" t="s">
        <v>184</v>
      </c>
      <c r="S630" s="2" t="s">
        <v>184</v>
      </c>
      <c r="T630" s="2" t="s">
        <v>184</v>
      </c>
      <c r="U630" s="2" t="s">
        <v>184</v>
      </c>
      <c r="V630" s="2" t="s">
        <v>184</v>
      </c>
      <c r="W630" s="2" t="s">
        <v>184</v>
      </c>
      <c r="X630" s="2" t="s">
        <v>184</v>
      </c>
      <c r="Y630" s="2" t="s">
        <v>184</v>
      </c>
      <c r="Z630" s="2" t="s">
        <v>184</v>
      </c>
      <c r="AA630" s="2" t="s">
        <v>184</v>
      </c>
    </row>
    <row r="631" spans="1:27" x14ac:dyDescent="0.25">
      <c r="A631" s="2">
        <v>0.71281593399999099</v>
      </c>
      <c r="B631" s="2">
        <v>1.79848583199986</v>
      </c>
      <c r="C631" s="2">
        <v>2.46078166899997</v>
      </c>
      <c r="D631" s="2">
        <v>3.0995759589998202</v>
      </c>
      <c r="E631" s="2">
        <v>3.3603411519998101</v>
      </c>
      <c r="F631" s="2">
        <v>4.1115626050000103</v>
      </c>
      <c r="G631" s="28">
        <f t="shared" si="358"/>
        <v>3.3987466710000191</v>
      </c>
      <c r="H631" s="2" t="s">
        <v>184</v>
      </c>
      <c r="I631" s="2" t="s">
        <v>184</v>
      </c>
      <c r="J631" s="2" t="s">
        <v>184</v>
      </c>
      <c r="K631" s="2" t="s">
        <v>184</v>
      </c>
      <c r="L631" s="2" t="s">
        <v>184</v>
      </c>
      <c r="M631" s="2" t="s">
        <v>184</v>
      </c>
      <c r="N631" s="2" t="s">
        <v>184</v>
      </c>
      <c r="O631" s="2" t="s">
        <v>184</v>
      </c>
      <c r="P631" s="2" t="s">
        <v>184</v>
      </c>
      <c r="Q631" s="2" t="s">
        <v>184</v>
      </c>
      <c r="R631" s="2" t="s">
        <v>184</v>
      </c>
      <c r="S631" s="2" t="s">
        <v>184</v>
      </c>
      <c r="T631" s="2" t="s">
        <v>184</v>
      </c>
      <c r="U631" s="2" t="s">
        <v>184</v>
      </c>
      <c r="V631" s="2" t="s">
        <v>184</v>
      </c>
      <c r="W631" s="2" t="s">
        <v>184</v>
      </c>
      <c r="X631" s="2" t="s">
        <v>184</v>
      </c>
      <c r="Y631" s="2" t="s">
        <v>184</v>
      </c>
      <c r="Z631" s="2" t="s">
        <v>184</v>
      </c>
      <c r="AA631" s="2" t="s">
        <v>184</v>
      </c>
    </row>
    <row r="632" spans="1:27" x14ac:dyDescent="0.25">
      <c r="A632" s="2">
        <v>11.1546867619999</v>
      </c>
      <c r="B632" s="2">
        <v>11.714672689</v>
      </c>
      <c r="C632" s="2">
        <v>12.3803606829999</v>
      </c>
      <c r="D632" s="2">
        <v>13.0522859029999</v>
      </c>
      <c r="E632" s="2">
        <v>13.292010143999899</v>
      </c>
      <c r="F632" s="2">
        <v>13.954760755000001</v>
      </c>
      <c r="G632" s="28">
        <f t="shared" si="358"/>
        <v>2.8000739930001011</v>
      </c>
      <c r="H632" s="2" t="s">
        <v>184</v>
      </c>
      <c r="I632" s="2" t="s">
        <v>184</v>
      </c>
      <c r="J632" s="2" t="s">
        <v>184</v>
      </c>
      <c r="K632" s="2" t="s">
        <v>184</v>
      </c>
      <c r="L632" s="2" t="s">
        <v>184</v>
      </c>
      <c r="M632" s="2" t="s">
        <v>184</v>
      </c>
      <c r="N632" s="2" t="s">
        <v>184</v>
      </c>
      <c r="O632" s="2" t="s">
        <v>184</v>
      </c>
      <c r="P632" s="2" t="s">
        <v>184</v>
      </c>
      <c r="Q632" s="2" t="s">
        <v>184</v>
      </c>
      <c r="R632" s="2" t="s">
        <v>184</v>
      </c>
      <c r="S632" s="2" t="s">
        <v>184</v>
      </c>
      <c r="T632" s="2" t="s">
        <v>184</v>
      </c>
      <c r="U632" s="2" t="s">
        <v>184</v>
      </c>
      <c r="V632" s="2" t="s">
        <v>184</v>
      </c>
      <c r="W632" s="2" t="s">
        <v>184</v>
      </c>
      <c r="X632" s="2" t="s">
        <v>184</v>
      </c>
      <c r="Y632" s="2" t="s">
        <v>184</v>
      </c>
      <c r="Z632" s="2" t="s">
        <v>184</v>
      </c>
      <c r="AA632" s="2" t="s">
        <v>184</v>
      </c>
    </row>
    <row r="633" spans="1:27" x14ac:dyDescent="0.25">
      <c r="A633" s="2">
        <v>1.49626011700001</v>
      </c>
      <c r="B633" s="2">
        <v>1.99809043799996</v>
      </c>
      <c r="C633" s="2">
        <v>2.6406981350000902</v>
      </c>
      <c r="D633" s="2">
        <v>3.2194104739999099</v>
      </c>
      <c r="E633" s="2">
        <v>3.4557605079999099</v>
      </c>
      <c r="F633" s="2">
        <v>3.9474280629999599</v>
      </c>
      <c r="G633" s="28">
        <f t="shared" si="358"/>
        <v>2.4511679459999498</v>
      </c>
      <c r="H633" s="2" t="s">
        <v>184</v>
      </c>
      <c r="I633" s="2" t="s">
        <v>184</v>
      </c>
      <c r="J633" s="2" t="s">
        <v>184</v>
      </c>
      <c r="K633" s="2" t="s">
        <v>184</v>
      </c>
      <c r="L633" s="2" t="s">
        <v>184</v>
      </c>
      <c r="M633" s="2" t="s">
        <v>184</v>
      </c>
      <c r="N633" s="2" t="s">
        <v>184</v>
      </c>
      <c r="O633" s="2" t="s">
        <v>184</v>
      </c>
      <c r="P633" s="2" t="s">
        <v>184</v>
      </c>
      <c r="Q633" s="2" t="s">
        <v>184</v>
      </c>
      <c r="R633" s="2" t="s">
        <v>184</v>
      </c>
      <c r="S633" s="2" t="s">
        <v>184</v>
      </c>
      <c r="T633" s="2" t="s">
        <v>184</v>
      </c>
      <c r="U633" s="2" t="s">
        <v>184</v>
      </c>
      <c r="V633" s="2" t="s">
        <v>184</v>
      </c>
      <c r="W633" s="2" t="s">
        <v>184</v>
      </c>
      <c r="X633" s="2" t="s">
        <v>184</v>
      </c>
      <c r="Y633" s="2" t="s">
        <v>184</v>
      </c>
      <c r="Z633" s="2" t="s">
        <v>184</v>
      </c>
      <c r="AA633" s="2" t="s">
        <v>184</v>
      </c>
    </row>
    <row r="634" spans="1:27" x14ac:dyDescent="0.25">
      <c r="A634" s="2">
        <v>1.4706625819999299</v>
      </c>
      <c r="B634" s="2">
        <v>2.1187530549998401</v>
      </c>
      <c r="C634" s="2">
        <v>2.6696928439998802</v>
      </c>
      <c r="D634" s="2">
        <v>3.3004681839997798</v>
      </c>
      <c r="E634" s="2">
        <v>3.5587370129999201</v>
      </c>
      <c r="F634" s="2">
        <v>4.2489530019997801</v>
      </c>
      <c r="G634" s="28">
        <f t="shared" si="358"/>
        <v>2.7782904199998502</v>
      </c>
      <c r="H634" s="2" t="s">
        <v>184</v>
      </c>
      <c r="I634" s="2" t="s">
        <v>184</v>
      </c>
      <c r="J634" s="2" t="s">
        <v>184</v>
      </c>
      <c r="K634" s="2" t="s">
        <v>184</v>
      </c>
      <c r="L634" s="2" t="s">
        <v>184</v>
      </c>
      <c r="M634" s="2" t="s">
        <v>184</v>
      </c>
      <c r="N634" s="2" t="s">
        <v>184</v>
      </c>
      <c r="O634" s="2" t="s">
        <v>184</v>
      </c>
      <c r="P634" s="2" t="s">
        <v>184</v>
      </c>
      <c r="Q634" s="2" t="s">
        <v>184</v>
      </c>
      <c r="R634" s="2" t="s">
        <v>184</v>
      </c>
      <c r="S634" s="2" t="s">
        <v>184</v>
      </c>
      <c r="T634" s="2" t="s">
        <v>184</v>
      </c>
      <c r="U634" s="2" t="s">
        <v>184</v>
      </c>
      <c r="V634" s="2" t="s">
        <v>184</v>
      </c>
      <c r="W634" s="2" t="s">
        <v>184</v>
      </c>
      <c r="X634" s="2" t="s">
        <v>184</v>
      </c>
      <c r="Y634" s="2" t="s">
        <v>184</v>
      </c>
      <c r="Z634" s="2" t="s">
        <v>184</v>
      </c>
      <c r="AA634" s="2" t="s">
        <v>184</v>
      </c>
    </row>
    <row r="635" spans="1:27" x14ac:dyDescent="0.25">
      <c r="A635" s="2">
        <v>0.97395343800008005</v>
      </c>
      <c r="B635" s="2">
        <v>1.5388960029999901</v>
      </c>
      <c r="C635" s="2">
        <v>2.0806951370000202</v>
      </c>
      <c r="D635" s="2">
        <v>2.5682518940000101</v>
      </c>
      <c r="E635" s="2">
        <v>2.9017686439999499</v>
      </c>
      <c r="F635" s="2">
        <v>3.4782224630000602</v>
      </c>
      <c r="G635" s="28">
        <f t="shared" si="358"/>
        <v>2.5042690249999802</v>
      </c>
      <c r="H635" s="2" t="s">
        <v>184</v>
      </c>
      <c r="I635" s="2" t="s">
        <v>184</v>
      </c>
      <c r="J635" s="2" t="s">
        <v>184</v>
      </c>
      <c r="K635" s="2" t="s">
        <v>184</v>
      </c>
      <c r="L635" s="2" t="s">
        <v>184</v>
      </c>
      <c r="M635" s="2" t="s">
        <v>184</v>
      </c>
      <c r="N635" s="2" t="s">
        <v>184</v>
      </c>
      <c r="O635" s="2" t="s">
        <v>184</v>
      </c>
      <c r="P635" s="2" t="s">
        <v>184</v>
      </c>
      <c r="Q635" s="2" t="s">
        <v>184</v>
      </c>
      <c r="R635" s="2" t="s">
        <v>184</v>
      </c>
      <c r="S635" s="2" t="s">
        <v>184</v>
      </c>
      <c r="T635" s="2" t="s">
        <v>184</v>
      </c>
      <c r="U635" s="2" t="s">
        <v>184</v>
      </c>
      <c r="V635" s="2" t="s">
        <v>184</v>
      </c>
      <c r="W635" s="2" t="s">
        <v>184</v>
      </c>
      <c r="X635" s="2" t="s">
        <v>184</v>
      </c>
      <c r="Y635" s="2" t="s">
        <v>184</v>
      </c>
      <c r="Z635" s="2" t="s">
        <v>184</v>
      </c>
      <c r="AA635" s="2" t="s">
        <v>184</v>
      </c>
    </row>
    <row r="636" spans="1:27" x14ac:dyDescent="0.25">
      <c r="A636" s="2">
        <v>0.78680339199991001</v>
      </c>
      <c r="B636" s="2">
        <v>1.3251027839998999</v>
      </c>
      <c r="C636" s="2">
        <v>1.8624010480000299</v>
      </c>
      <c r="D636" s="2">
        <v>2.4439994340000299</v>
      </c>
      <c r="E636" s="2">
        <v>2.6602931889999502</v>
      </c>
      <c r="F636" s="2">
        <v>3.3859446260000801</v>
      </c>
      <c r="G636" s="28">
        <f t="shared" si="358"/>
        <v>2.5991412340001698</v>
      </c>
      <c r="H636" s="2" t="s">
        <v>184</v>
      </c>
      <c r="I636" s="2" t="s">
        <v>184</v>
      </c>
      <c r="J636" s="2" t="s">
        <v>184</v>
      </c>
      <c r="K636" s="2" t="s">
        <v>184</v>
      </c>
      <c r="L636" s="2" t="s">
        <v>184</v>
      </c>
      <c r="M636" s="2" t="s">
        <v>184</v>
      </c>
      <c r="N636" s="2" t="s">
        <v>184</v>
      </c>
      <c r="O636" s="2" t="s">
        <v>184</v>
      </c>
      <c r="P636" s="2" t="s">
        <v>184</v>
      </c>
      <c r="Q636" s="2" t="s">
        <v>184</v>
      </c>
      <c r="R636" s="2" t="s">
        <v>184</v>
      </c>
      <c r="S636" s="2" t="s">
        <v>184</v>
      </c>
      <c r="T636" s="2" t="s">
        <v>184</v>
      </c>
      <c r="U636" s="2" t="s">
        <v>184</v>
      </c>
      <c r="V636" s="2" t="s">
        <v>184</v>
      </c>
      <c r="W636" s="2" t="s">
        <v>184</v>
      </c>
      <c r="X636" s="2" t="s">
        <v>184</v>
      </c>
      <c r="Y636" s="2" t="s">
        <v>184</v>
      </c>
      <c r="Z636" s="2" t="s">
        <v>184</v>
      </c>
      <c r="AA636" s="2" t="s">
        <v>184</v>
      </c>
    </row>
    <row r="637" spans="1:27" x14ac:dyDescent="0.25">
      <c r="A637" s="2">
        <v>14.566872197</v>
      </c>
      <c r="B637" s="2">
        <v>15.359583284000101</v>
      </c>
      <c r="C637" s="2">
        <v>16.076585820999899</v>
      </c>
      <c r="D637" s="2">
        <v>16.739800041999999</v>
      </c>
      <c r="E637" s="2">
        <v>17.012874737999901</v>
      </c>
      <c r="F637" s="2">
        <v>17.800861969000099</v>
      </c>
      <c r="G637" s="28">
        <f t="shared" si="358"/>
        <v>3.2339897720000987</v>
      </c>
      <c r="H637" s="2" t="s">
        <v>184</v>
      </c>
      <c r="I637" s="2" t="s">
        <v>184</v>
      </c>
      <c r="J637" s="2" t="s">
        <v>184</v>
      </c>
      <c r="K637" s="2" t="s">
        <v>184</v>
      </c>
      <c r="L637" s="2" t="s">
        <v>184</v>
      </c>
      <c r="M637" s="2" t="s">
        <v>184</v>
      </c>
      <c r="N637" s="2" t="s">
        <v>184</v>
      </c>
      <c r="O637" s="2" t="s">
        <v>184</v>
      </c>
      <c r="P637" s="2" t="s">
        <v>184</v>
      </c>
      <c r="Q637" s="2" t="s">
        <v>184</v>
      </c>
      <c r="R637" s="2" t="s">
        <v>184</v>
      </c>
      <c r="S637" s="2" t="s">
        <v>184</v>
      </c>
      <c r="T637" s="2" t="s">
        <v>184</v>
      </c>
      <c r="U637" s="2" t="s">
        <v>184</v>
      </c>
      <c r="V637" s="2" t="s">
        <v>184</v>
      </c>
      <c r="W637" s="2" t="s">
        <v>184</v>
      </c>
      <c r="X637" s="2" t="s">
        <v>184</v>
      </c>
      <c r="Y637" s="2" t="s">
        <v>184</v>
      </c>
      <c r="Z637" s="2" t="s">
        <v>184</v>
      </c>
      <c r="AA637" s="2" t="s">
        <v>184</v>
      </c>
    </row>
    <row r="638" spans="1:27" x14ac:dyDescent="0.25">
      <c r="A638" s="2">
        <v>1.2612178679999</v>
      </c>
      <c r="B638" s="2">
        <v>1.9884306829999301</v>
      </c>
      <c r="C638" s="2">
        <v>2.6883129729999302</v>
      </c>
      <c r="D638" s="2">
        <v>3.43251831399993</v>
      </c>
      <c r="E638" s="2">
        <v>3.7096408879999601</v>
      </c>
      <c r="F638" s="2">
        <v>4.4365352629999899</v>
      </c>
      <c r="G638" s="28">
        <f t="shared" si="358"/>
        <v>3.1753173950000901</v>
      </c>
      <c r="H638" s="2" t="s">
        <v>184</v>
      </c>
      <c r="I638" s="2" t="s">
        <v>184</v>
      </c>
      <c r="J638" s="2" t="s">
        <v>184</v>
      </c>
      <c r="K638" s="2" t="s">
        <v>184</v>
      </c>
      <c r="L638" s="2" t="s">
        <v>184</v>
      </c>
      <c r="M638" s="2" t="s">
        <v>184</v>
      </c>
      <c r="N638" s="2" t="s">
        <v>184</v>
      </c>
      <c r="O638" s="2" t="s">
        <v>184</v>
      </c>
      <c r="P638" s="2" t="s">
        <v>184</v>
      </c>
      <c r="Q638" s="2" t="s">
        <v>184</v>
      </c>
      <c r="R638" s="2" t="s">
        <v>184</v>
      </c>
      <c r="S638" s="2" t="s">
        <v>184</v>
      </c>
      <c r="T638" s="2" t="s">
        <v>184</v>
      </c>
      <c r="U638" s="2" t="s">
        <v>184</v>
      </c>
      <c r="V638" s="2" t="s">
        <v>184</v>
      </c>
      <c r="W638" s="2" t="s">
        <v>184</v>
      </c>
      <c r="X638" s="2" t="s">
        <v>184</v>
      </c>
      <c r="Y638" s="2" t="s">
        <v>184</v>
      </c>
      <c r="Z638" s="2" t="s">
        <v>184</v>
      </c>
      <c r="AA638" s="2" t="s">
        <v>184</v>
      </c>
    </row>
    <row r="639" spans="1:27" x14ac:dyDescent="0.25">
      <c r="A639" s="2">
        <v>0.96398884199993495</v>
      </c>
      <c r="B639" s="2">
        <v>1.7068180559999699</v>
      </c>
      <c r="C639" s="2">
        <v>2.3405705579998499</v>
      </c>
      <c r="D639" s="2">
        <v>3.0175545160000099</v>
      </c>
      <c r="E639" s="2">
        <v>3.2780525479999998</v>
      </c>
      <c r="F639" s="2">
        <v>3.9687908710000102</v>
      </c>
      <c r="G639" s="28">
        <f t="shared" si="358"/>
        <v>3.004802029000075</v>
      </c>
      <c r="H639" s="2" t="s">
        <v>184</v>
      </c>
      <c r="I639" s="2" t="s">
        <v>184</v>
      </c>
      <c r="J639" s="2" t="s">
        <v>184</v>
      </c>
      <c r="K639" s="2" t="s">
        <v>184</v>
      </c>
      <c r="L639" s="2" t="s">
        <v>184</v>
      </c>
      <c r="M639" s="2" t="s">
        <v>184</v>
      </c>
      <c r="N639" s="2" t="s">
        <v>184</v>
      </c>
      <c r="O639" s="2" t="s">
        <v>184</v>
      </c>
      <c r="P639" s="2" t="s">
        <v>184</v>
      </c>
      <c r="Q639" s="2" t="s">
        <v>184</v>
      </c>
      <c r="R639" s="2" t="s">
        <v>184</v>
      </c>
      <c r="S639" s="2" t="s">
        <v>184</v>
      </c>
      <c r="T639" s="2" t="s">
        <v>184</v>
      </c>
      <c r="U639" s="2" t="s">
        <v>184</v>
      </c>
      <c r="V639" s="2" t="s">
        <v>184</v>
      </c>
      <c r="W639" s="2" t="s">
        <v>184</v>
      </c>
      <c r="X639" s="2" t="s">
        <v>184</v>
      </c>
      <c r="Y639" s="2" t="s">
        <v>184</v>
      </c>
      <c r="Z639" s="2" t="s">
        <v>184</v>
      </c>
      <c r="AA639" s="2" t="s">
        <v>184</v>
      </c>
    </row>
    <row r="640" spans="1:27" x14ac:dyDescent="0.25">
      <c r="A640" s="2">
        <v>0.895996385999978</v>
      </c>
      <c r="B640" s="2">
        <v>1.5305746649998999</v>
      </c>
      <c r="C640" s="2">
        <v>2.1720235989998802</v>
      </c>
      <c r="D640" s="2">
        <v>2.85468713399995</v>
      </c>
      <c r="E640" s="2">
        <v>3.1087073339999698</v>
      </c>
      <c r="F640" s="2">
        <v>3.81820484400009</v>
      </c>
      <c r="G640" s="28">
        <f t="shared" si="358"/>
        <v>2.922208458000112</v>
      </c>
      <c r="H640" s="2" t="s">
        <v>184</v>
      </c>
      <c r="I640" s="2" t="s">
        <v>184</v>
      </c>
      <c r="J640" s="2" t="s">
        <v>184</v>
      </c>
      <c r="K640" s="2" t="s">
        <v>184</v>
      </c>
      <c r="L640" s="2" t="s">
        <v>184</v>
      </c>
      <c r="M640" s="2" t="s">
        <v>184</v>
      </c>
      <c r="N640" s="2" t="s">
        <v>184</v>
      </c>
      <c r="O640" s="2" t="s">
        <v>184</v>
      </c>
      <c r="P640" s="2" t="s">
        <v>184</v>
      </c>
      <c r="Q640" s="2" t="s">
        <v>184</v>
      </c>
      <c r="R640" s="2" t="s">
        <v>184</v>
      </c>
      <c r="S640" s="2" t="s">
        <v>184</v>
      </c>
      <c r="T640" s="2" t="s">
        <v>184</v>
      </c>
      <c r="U640" s="2" t="s">
        <v>184</v>
      </c>
      <c r="V640" s="2" t="s">
        <v>184</v>
      </c>
      <c r="W640" s="2" t="s">
        <v>184</v>
      </c>
      <c r="X640" s="2" t="s">
        <v>184</v>
      </c>
      <c r="Y640" s="2" t="s">
        <v>184</v>
      </c>
      <c r="Z640" s="2" t="s">
        <v>184</v>
      </c>
      <c r="AA640" s="2" t="s">
        <v>184</v>
      </c>
    </row>
    <row r="641" spans="1:27" x14ac:dyDescent="0.25">
      <c r="A641" s="2">
        <v>0.89379985000005002</v>
      </c>
      <c r="B641" s="2">
        <v>1.5113417850000099</v>
      </c>
      <c r="C641" s="2">
        <v>2.0579818319999901</v>
      </c>
      <c r="D641" s="2">
        <v>2.68713276799985</v>
      </c>
      <c r="E641" s="2">
        <v>2.9732504189998901</v>
      </c>
      <c r="F641" s="2">
        <v>3.6860371489999499</v>
      </c>
      <c r="G641" s="28">
        <f t="shared" si="358"/>
        <v>2.7922372989999</v>
      </c>
      <c r="H641" s="2" t="s">
        <v>184</v>
      </c>
      <c r="I641" s="2" t="s">
        <v>184</v>
      </c>
      <c r="J641" s="2" t="s">
        <v>184</v>
      </c>
      <c r="K641" s="2" t="s">
        <v>184</v>
      </c>
      <c r="L641" s="2" t="s">
        <v>184</v>
      </c>
      <c r="M641" s="2" t="s">
        <v>184</v>
      </c>
      <c r="N641" s="2" t="s">
        <v>184</v>
      </c>
      <c r="O641" s="2" t="s">
        <v>184</v>
      </c>
      <c r="P641" s="2" t="s">
        <v>184</v>
      </c>
      <c r="Q641" s="2" t="s">
        <v>184</v>
      </c>
      <c r="R641" s="2" t="s">
        <v>184</v>
      </c>
      <c r="S641" s="2" t="s">
        <v>184</v>
      </c>
      <c r="T641" s="2" t="s">
        <v>184</v>
      </c>
      <c r="U641" s="2" t="s">
        <v>184</v>
      </c>
      <c r="V641" s="2" t="s">
        <v>184</v>
      </c>
      <c r="W641" s="2" t="s">
        <v>184</v>
      </c>
      <c r="X641" s="2" t="s">
        <v>184</v>
      </c>
      <c r="Y641" s="2" t="s">
        <v>184</v>
      </c>
      <c r="Z641" s="2" t="s">
        <v>184</v>
      </c>
      <c r="AA641" s="2" t="s">
        <v>184</v>
      </c>
    </row>
    <row r="643" spans="1:27" x14ac:dyDescent="0.25">
      <c r="A643" s="2">
        <v>8.4621713669998808</v>
      </c>
      <c r="B643" s="2">
        <v>8.7483505399998194</v>
      </c>
      <c r="C643" s="2">
        <v>9.0094138519998506</v>
      </c>
      <c r="D643" s="2">
        <v>9.6034048950000397</v>
      </c>
      <c r="E643" s="2">
        <v>9.9146630220000098</v>
      </c>
      <c r="F643" s="2">
        <v>10.191818903</v>
      </c>
      <c r="G643" s="2">
        <v>10.8002231769999</v>
      </c>
      <c r="H643" s="28">
        <f>G643-A643</f>
        <v>2.3380518100000192</v>
      </c>
      <c r="I643" s="2" t="s">
        <v>184</v>
      </c>
      <c r="J643" s="2" t="s">
        <v>184</v>
      </c>
      <c r="K643" s="2" t="s">
        <v>184</v>
      </c>
      <c r="L643" s="2" t="s">
        <v>184</v>
      </c>
      <c r="M643" s="2" t="s">
        <v>184</v>
      </c>
      <c r="N643" s="2" t="s">
        <v>184</v>
      </c>
      <c r="O643" s="2" t="s">
        <v>184</v>
      </c>
      <c r="P643" s="2" t="s">
        <v>184</v>
      </c>
      <c r="Q643" s="2" t="s">
        <v>184</v>
      </c>
      <c r="R643" s="2" t="s">
        <v>184</v>
      </c>
      <c r="S643" s="2" t="s">
        <v>184</v>
      </c>
      <c r="T643" s="2" t="s">
        <v>184</v>
      </c>
      <c r="U643" s="2" t="s">
        <v>184</v>
      </c>
      <c r="V643" s="2" t="s">
        <v>184</v>
      </c>
      <c r="W643" s="2" t="s">
        <v>184</v>
      </c>
      <c r="X643" s="2" t="s">
        <v>184</v>
      </c>
      <c r="Y643" s="2" t="s">
        <v>184</v>
      </c>
      <c r="Z643" s="2" t="s">
        <v>184</v>
      </c>
      <c r="AA643" s="2" t="s">
        <v>184</v>
      </c>
    </row>
    <row r="644" spans="1:27" x14ac:dyDescent="0.25">
      <c r="A644" s="2">
        <v>0.90348526000002405</v>
      </c>
      <c r="B644" s="2">
        <v>1.24107463199993</v>
      </c>
      <c r="C644" s="2">
        <v>1.54565192599989</v>
      </c>
      <c r="D644" s="2">
        <v>2.10251937499992</v>
      </c>
      <c r="E644" s="2">
        <v>2.3798066649999301</v>
      </c>
      <c r="F644" s="2">
        <v>2.6472315649998501</v>
      </c>
      <c r="G644" s="2">
        <v>3.23787244200002</v>
      </c>
      <c r="H644" s="28">
        <f t="shared" ref="H644:H671" si="359">G644-A644</f>
        <v>2.334387181999996</v>
      </c>
      <c r="I644" s="2" t="s">
        <v>184</v>
      </c>
      <c r="J644" s="2" t="s">
        <v>184</v>
      </c>
      <c r="K644" s="2" t="s">
        <v>184</v>
      </c>
      <c r="L644" s="2" t="s">
        <v>184</v>
      </c>
      <c r="M644" s="2" t="s">
        <v>184</v>
      </c>
      <c r="N644" s="2" t="s">
        <v>184</v>
      </c>
      <c r="O644" s="2" t="s">
        <v>184</v>
      </c>
      <c r="P644" s="2" t="s">
        <v>184</v>
      </c>
      <c r="Q644" s="2" t="s">
        <v>184</v>
      </c>
      <c r="R644" s="2" t="s">
        <v>184</v>
      </c>
      <c r="S644" s="2" t="s">
        <v>184</v>
      </c>
      <c r="T644" s="2" t="s">
        <v>184</v>
      </c>
      <c r="U644" s="2" t="s">
        <v>184</v>
      </c>
      <c r="V644" s="2" t="s">
        <v>184</v>
      </c>
      <c r="W644" s="2" t="s">
        <v>184</v>
      </c>
      <c r="X644" s="2" t="s">
        <v>184</v>
      </c>
      <c r="Y644" s="2" t="s">
        <v>184</v>
      </c>
      <c r="Z644" s="2" t="s">
        <v>184</v>
      </c>
      <c r="AA644" s="2" t="s">
        <v>184</v>
      </c>
    </row>
    <row r="645" spans="1:27" x14ac:dyDescent="0.25">
      <c r="A645" s="2">
        <v>0.88378208199992503</v>
      </c>
      <c r="B645" s="2">
        <v>1.1599867760000899</v>
      </c>
      <c r="C645" s="2">
        <v>1.4398669300000999</v>
      </c>
      <c r="D645" s="2">
        <v>2.12113703399995</v>
      </c>
      <c r="E645" s="2">
        <v>2.3755395830000898</v>
      </c>
      <c r="F645" s="2">
        <v>2.6714122509999898</v>
      </c>
      <c r="G645" s="2">
        <v>3.5329378189999199</v>
      </c>
      <c r="H645" s="28">
        <f t="shared" si="359"/>
        <v>2.6491557369999947</v>
      </c>
      <c r="I645" s="2" t="s">
        <v>184</v>
      </c>
      <c r="J645" s="2" t="s">
        <v>184</v>
      </c>
      <c r="K645" s="2" t="s">
        <v>184</v>
      </c>
      <c r="L645" s="2" t="s">
        <v>184</v>
      </c>
      <c r="M645" s="2" t="s">
        <v>184</v>
      </c>
      <c r="N645" s="2" t="s">
        <v>184</v>
      </c>
      <c r="O645" s="2" t="s">
        <v>184</v>
      </c>
      <c r="P645" s="2" t="s">
        <v>184</v>
      </c>
      <c r="Q645" s="2" t="s">
        <v>184</v>
      </c>
      <c r="R645" s="2" t="s">
        <v>184</v>
      </c>
      <c r="S645" s="2" t="s">
        <v>184</v>
      </c>
      <c r="T645" s="2" t="s">
        <v>184</v>
      </c>
      <c r="U645" s="2" t="s">
        <v>184</v>
      </c>
      <c r="V645" s="2" t="s">
        <v>184</v>
      </c>
      <c r="W645" s="2" t="s">
        <v>184</v>
      </c>
      <c r="X645" s="2" t="s">
        <v>184</v>
      </c>
      <c r="Y645" s="2" t="s">
        <v>184</v>
      </c>
      <c r="Z645" s="2" t="s">
        <v>184</v>
      </c>
      <c r="AA645" s="2" t="s">
        <v>184</v>
      </c>
    </row>
    <row r="646" spans="1:27" x14ac:dyDescent="0.25">
      <c r="A646" s="2">
        <v>0.97059746299987604</v>
      </c>
      <c r="B646" s="2">
        <v>1.2540710929999901</v>
      </c>
      <c r="C646" s="2">
        <v>1.54101334400002</v>
      </c>
      <c r="D646" s="2">
        <v>2.02328850200001</v>
      </c>
      <c r="E646" s="2">
        <v>2.3520292179998701</v>
      </c>
      <c r="F646" s="2">
        <v>2.60963000999981</v>
      </c>
      <c r="G646" s="2">
        <v>3.17334464299983</v>
      </c>
      <c r="H646" s="28">
        <f t="shared" si="359"/>
        <v>2.2027471799999541</v>
      </c>
      <c r="I646" s="2" t="s">
        <v>184</v>
      </c>
      <c r="J646" s="2" t="s">
        <v>184</v>
      </c>
      <c r="K646" s="2" t="s">
        <v>184</v>
      </c>
      <c r="L646" s="2" t="s">
        <v>184</v>
      </c>
      <c r="M646" s="2" t="s">
        <v>184</v>
      </c>
      <c r="N646" s="2" t="s">
        <v>184</v>
      </c>
      <c r="O646" s="2" t="s">
        <v>184</v>
      </c>
      <c r="P646" s="2" t="s">
        <v>184</v>
      </c>
      <c r="Q646" s="2" t="s">
        <v>184</v>
      </c>
      <c r="R646" s="2" t="s">
        <v>184</v>
      </c>
      <c r="S646" s="2" t="s">
        <v>184</v>
      </c>
      <c r="T646" s="2" t="s">
        <v>184</v>
      </c>
      <c r="U646" s="2" t="s">
        <v>184</v>
      </c>
      <c r="V646" s="2" t="s">
        <v>184</v>
      </c>
      <c r="W646" s="2" t="s">
        <v>184</v>
      </c>
      <c r="X646" s="2" t="s">
        <v>184</v>
      </c>
      <c r="Y646" s="2" t="s">
        <v>184</v>
      </c>
      <c r="Z646" s="2" t="s">
        <v>184</v>
      </c>
      <c r="AA646" s="2" t="s">
        <v>184</v>
      </c>
    </row>
    <row r="647" spans="1:27" x14ac:dyDescent="0.25">
      <c r="A647" s="2">
        <v>0.82401045200003797</v>
      </c>
      <c r="B647" s="2">
        <v>1.1536948870000201</v>
      </c>
      <c r="C647" s="2">
        <v>1.43414833699989</v>
      </c>
      <c r="D647" s="2">
        <v>2.05016457400006</v>
      </c>
      <c r="E647" s="2">
        <v>2.3372398480000798</v>
      </c>
      <c r="F647" s="2">
        <v>2.60507084799996</v>
      </c>
      <c r="G647" s="2">
        <v>3.2927814709998899</v>
      </c>
      <c r="H647" s="28">
        <f t="shared" si="359"/>
        <v>2.4687710189998517</v>
      </c>
      <c r="I647" s="2" t="s">
        <v>184</v>
      </c>
      <c r="J647" s="2" t="s">
        <v>184</v>
      </c>
      <c r="K647" s="2" t="s">
        <v>184</v>
      </c>
      <c r="L647" s="2" t="s">
        <v>184</v>
      </c>
      <c r="M647" s="2" t="s">
        <v>184</v>
      </c>
      <c r="N647" s="2" t="s">
        <v>184</v>
      </c>
      <c r="O647" s="2" t="s">
        <v>184</v>
      </c>
      <c r="P647" s="2" t="s">
        <v>184</v>
      </c>
      <c r="Q647" s="2" t="s">
        <v>184</v>
      </c>
      <c r="R647" s="2" t="s">
        <v>184</v>
      </c>
      <c r="S647" s="2" t="s">
        <v>184</v>
      </c>
      <c r="T647" s="2" t="s">
        <v>184</v>
      </c>
      <c r="U647" s="2" t="s">
        <v>184</v>
      </c>
      <c r="V647" s="2" t="s">
        <v>184</v>
      </c>
      <c r="W647" s="2" t="s">
        <v>184</v>
      </c>
      <c r="X647" s="2" t="s">
        <v>184</v>
      </c>
      <c r="Y647" s="2" t="s">
        <v>184</v>
      </c>
      <c r="Z647" s="2" t="s">
        <v>184</v>
      </c>
      <c r="AA647" s="2" t="s">
        <v>184</v>
      </c>
    </row>
    <row r="648" spans="1:27" x14ac:dyDescent="0.25">
      <c r="A648" s="2">
        <v>13.670313633999699</v>
      </c>
      <c r="B648" s="2">
        <v>13.9262842069997</v>
      </c>
      <c r="C648" s="2">
        <v>14.1441821319999</v>
      </c>
      <c r="D648" s="2">
        <v>14.6372344800001</v>
      </c>
      <c r="E648" s="2">
        <v>14.878627748999801</v>
      </c>
      <c r="F648" s="2">
        <v>15.0842737419998</v>
      </c>
      <c r="G648" s="2">
        <v>15.527214096</v>
      </c>
      <c r="H648" s="28">
        <f t="shared" si="359"/>
        <v>1.8569004620003007</v>
      </c>
      <c r="I648" s="2" t="s">
        <v>184</v>
      </c>
      <c r="J648" s="2" t="s">
        <v>184</v>
      </c>
      <c r="K648" s="2" t="s">
        <v>184</v>
      </c>
      <c r="L648" s="2" t="s">
        <v>184</v>
      </c>
      <c r="M648" s="2" t="s">
        <v>184</v>
      </c>
      <c r="N648" s="2" t="s">
        <v>184</v>
      </c>
      <c r="O648" s="2" t="s">
        <v>184</v>
      </c>
      <c r="P648" s="2" t="s">
        <v>184</v>
      </c>
      <c r="Q648" s="2" t="s">
        <v>184</v>
      </c>
      <c r="R648" s="2" t="s">
        <v>184</v>
      </c>
      <c r="S648" s="2" t="s">
        <v>184</v>
      </c>
      <c r="T648" s="2" t="s">
        <v>184</v>
      </c>
      <c r="U648" s="2" t="s">
        <v>184</v>
      </c>
      <c r="V648" s="2" t="s">
        <v>184</v>
      </c>
      <c r="W648" s="2" t="s">
        <v>184</v>
      </c>
      <c r="X648" s="2" t="s">
        <v>184</v>
      </c>
      <c r="Y648" s="2" t="s">
        <v>184</v>
      </c>
      <c r="Z648" s="2" t="s">
        <v>184</v>
      </c>
      <c r="AA648" s="2" t="s">
        <v>184</v>
      </c>
    </row>
    <row r="649" spans="1:27" x14ac:dyDescent="0.25">
      <c r="A649" s="2">
        <v>0.67923343999973396</v>
      </c>
      <c r="B649" s="2">
        <v>0.84910140900001296</v>
      </c>
      <c r="C649" s="2">
        <v>1.0416034889999499</v>
      </c>
      <c r="D649" s="2">
        <v>1.60165911499962</v>
      </c>
      <c r="E649" s="2">
        <v>1.8052371879998601</v>
      </c>
      <c r="F649" s="2">
        <v>2.00467770799969</v>
      </c>
      <c r="G649" s="2">
        <v>2.6230472379997898</v>
      </c>
      <c r="H649" s="28">
        <f t="shared" si="359"/>
        <v>1.9438137980000558</v>
      </c>
      <c r="I649" s="2" t="s">
        <v>184</v>
      </c>
      <c r="J649" s="2" t="s">
        <v>184</v>
      </c>
      <c r="K649" s="2" t="s">
        <v>184</v>
      </c>
      <c r="L649" s="2" t="s">
        <v>184</v>
      </c>
      <c r="M649" s="2" t="s">
        <v>184</v>
      </c>
      <c r="N649" s="2" t="s">
        <v>184</v>
      </c>
      <c r="O649" s="2" t="s">
        <v>184</v>
      </c>
      <c r="P649" s="2" t="s">
        <v>184</v>
      </c>
      <c r="Q649" s="2" t="s">
        <v>184</v>
      </c>
      <c r="R649" s="2" t="s">
        <v>184</v>
      </c>
      <c r="S649" s="2" t="s">
        <v>184</v>
      </c>
      <c r="T649" s="2" t="s">
        <v>184</v>
      </c>
      <c r="U649" s="2" t="s">
        <v>184</v>
      </c>
      <c r="V649" s="2" t="s">
        <v>184</v>
      </c>
      <c r="W649" s="2" t="s">
        <v>184</v>
      </c>
      <c r="X649" s="2" t="s">
        <v>184</v>
      </c>
      <c r="Y649" s="2" t="s">
        <v>184</v>
      </c>
      <c r="Z649" s="2" t="s">
        <v>184</v>
      </c>
      <c r="AA649" s="2" t="s">
        <v>184</v>
      </c>
    </row>
    <row r="650" spans="1:27" x14ac:dyDescent="0.25">
      <c r="A650" s="2">
        <v>0.62069162599982497</v>
      </c>
      <c r="B650" s="2">
        <v>0.84334456700025795</v>
      </c>
      <c r="C650" s="2">
        <v>1.03953945900002</v>
      </c>
      <c r="D650" s="2">
        <v>1.56206712199991</v>
      </c>
      <c r="E650" s="2">
        <v>1.7360897690000401</v>
      </c>
      <c r="F650" s="2">
        <v>1.91338628599987</v>
      </c>
      <c r="G650" s="2">
        <v>2.59791351700005</v>
      </c>
      <c r="H650" s="28">
        <f t="shared" si="359"/>
        <v>1.9772218910002251</v>
      </c>
      <c r="I650" s="2" t="s">
        <v>184</v>
      </c>
      <c r="J650" s="2" t="s">
        <v>184</v>
      </c>
      <c r="K650" s="2" t="s">
        <v>184</v>
      </c>
      <c r="L650" s="2" t="s">
        <v>184</v>
      </c>
      <c r="M650" s="2" t="s">
        <v>184</v>
      </c>
      <c r="N650" s="2" t="s">
        <v>184</v>
      </c>
      <c r="O650" s="2" t="s">
        <v>184</v>
      </c>
      <c r="P650" s="2" t="s">
        <v>184</v>
      </c>
      <c r="Q650" s="2" t="s">
        <v>184</v>
      </c>
      <c r="R650" s="2" t="s">
        <v>184</v>
      </c>
      <c r="S650" s="2" t="s">
        <v>184</v>
      </c>
      <c r="T650" s="2" t="s">
        <v>184</v>
      </c>
      <c r="U650" s="2" t="s">
        <v>184</v>
      </c>
      <c r="V650" s="2" t="s">
        <v>184</v>
      </c>
      <c r="W650" s="2" t="s">
        <v>184</v>
      </c>
      <c r="X650" s="2" t="s">
        <v>184</v>
      </c>
      <c r="Y650" s="2" t="s">
        <v>184</v>
      </c>
      <c r="Z650" s="2" t="s">
        <v>184</v>
      </c>
      <c r="AA650" s="2" t="s">
        <v>184</v>
      </c>
    </row>
    <row r="651" spans="1:27" x14ac:dyDescent="0.25">
      <c r="A651" s="2">
        <v>0.62174817999994003</v>
      </c>
      <c r="B651" s="2">
        <v>0.80315802599989095</v>
      </c>
      <c r="C651" s="2">
        <v>0.99199668400024099</v>
      </c>
      <c r="D651" s="2">
        <v>1.5861270390000699</v>
      </c>
      <c r="E651" s="2">
        <v>1.80430406499999</v>
      </c>
      <c r="F651" s="2">
        <v>2.0098943289999598</v>
      </c>
      <c r="G651" s="2">
        <v>2.51389043900007</v>
      </c>
      <c r="H651" s="28">
        <f t="shared" si="359"/>
        <v>1.89214225900013</v>
      </c>
      <c r="I651" s="2" t="s">
        <v>184</v>
      </c>
      <c r="J651" s="2" t="s">
        <v>184</v>
      </c>
      <c r="K651" s="2" t="s">
        <v>184</v>
      </c>
      <c r="L651" s="2" t="s">
        <v>184</v>
      </c>
      <c r="M651" s="2" t="s">
        <v>184</v>
      </c>
      <c r="N651" s="2" t="s">
        <v>184</v>
      </c>
      <c r="O651" s="2" t="s">
        <v>184</v>
      </c>
      <c r="P651" s="2" t="s">
        <v>184</v>
      </c>
      <c r="Q651" s="2" t="s">
        <v>184</v>
      </c>
      <c r="R651" s="2" t="s">
        <v>184</v>
      </c>
      <c r="S651" s="2" t="s">
        <v>184</v>
      </c>
      <c r="T651" s="2" t="s">
        <v>184</v>
      </c>
      <c r="U651" s="2" t="s">
        <v>184</v>
      </c>
      <c r="V651" s="2" t="s">
        <v>184</v>
      </c>
      <c r="W651" s="2" t="s">
        <v>184</v>
      </c>
      <c r="X651" s="2" t="s">
        <v>184</v>
      </c>
      <c r="Y651" s="2" t="s">
        <v>184</v>
      </c>
      <c r="Z651" s="2" t="s">
        <v>184</v>
      </c>
      <c r="AA651" s="2" t="s">
        <v>184</v>
      </c>
    </row>
    <row r="652" spans="1:27" x14ac:dyDescent="0.25">
      <c r="A652" s="2">
        <v>0.65248365199977298</v>
      </c>
      <c r="B652" s="2">
        <v>0.86757022499978098</v>
      </c>
      <c r="C652" s="2">
        <v>1.06058370599976</v>
      </c>
      <c r="D652" s="2">
        <v>1.3985196499997901</v>
      </c>
      <c r="E652" s="2">
        <v>1.6030994439997801</v>
      </c>
      <c r="F652" s="2">
        <v>1.8577518899996901</v>
      </c>
      <c r="G652" s="2">
        <v>2.2894932399999499</v>
      </c>
      <c r="H652" s="28">
        <f t="shared" si="359"/>
        <v>1.6370095880001769</v>
      </c>
      <c r="I652" s="2" t="s">
        <v>184</v>
      </c>
      <c r="J652" s="2" t="s">
        <v>184</v>
      </c>
      <c r="K652" s="2" t="s">
        <v>184</v>
      </c>
      <c r="L652" s="2" t="s">
        <v>184</v>
      </c>
      <c r="M652" s="2" t="s">
        <v>184</v>
      </c>
      <c r="N652" s="2" t="s">
        <v>184</v>
      </c>
      <c r="O652" s="2" t="s">
        <v>184</v>
      </c>
      <c r="P652" s="2" t="s">
        <v>184</v>
      </c>
      <c r="Q652" s="2" t="s">
        <v>184</v>
      </c>
      <c r="R652" s="2" t="s">
        <v>184</v>
      </c>
      <c r="S652" s="2" t="s">
        <v>184</v>
      </c>
      <c r="T652" s="2" t="s">
        <v>184</v>
      </c>
      <c r="U652" s="2" t="s">
        <v>184</v>
      </c>
      <c r="V652" s="2" t="s">
        <v>184</v>
      </c>
      <c r="W652" s="2" t="s">
        <v>184</v>
      </c>
      <c r="X652" s="2" t="s">
        <v>184</v>
      </c>
      <c r="Y652" s="2" t="s">
        <v>184</v>
      </c>
      <c r="Z652" s="2" t="s">
        <v>184</v>
      </c>
      <c r="AA652" s="2" t="s">
        <v>184</v>
      </c>
    </row>
    <row r="653" spans="1:27" x14ac:dyDescent="0.25">
      <c r="A653" s="2">
        <v>7.2068437920001998</v>
      </c>
      <c r="B653" s="2">
        <v>7.4740450980002597</v>
      </c>
      <c r="C653" s="2">
        <v>7.7133853089999302</v>
      </c>
      <c r="D653" s="2">
        <v>8.3260448250002792</v>
      </c>
      <c r="E653" s="2">
        <v>8.5895336910002698</v>
      </c>
      <c r="F653" s="2">
        <v>8.8470132219999797</v>
      </c>
      <c r="G653" s="2">
        <v>9.4695046719998501</v>
      </c>
      <c r="H653" s="28">
        <f t="shared" si="359"/>
        <v>2.2626608799996504</v>
      </c>
      <c r="I653" s="2" t="s">
        <v>184</v>
      </c>
      <c r="J653" s="2" t="s">
        <v>184</v>
      </c>
      <c r="K653" s="2" t="s">
        <v>184</v>
      </c>
      <c r="L653" s="2" t="s">
        <v>184</v>
      </c>
      <c r="M653" s="2" t="s">
        <v>184</v>
      </c>
      <c r="N653" s="2" t="s">
        <v>184</v>
      </c>
      <c r="O653" s="2" t="s">
        <v>184</v>
      </c>
      <c r="P653" s="2" t="s">
        <v>184</v>
      </c>
      <c r="Q653" s="2" t="s">
        <v>184</v>
      </c>
      <c r="R653" s="2" t="s">
        <v>184</v>
      </c>
      <c r="S653" s="2" t="s">
        <v>184</v>
      </c>
      <c r="T653" s="2" t="s">
        <v>184</v>
      </c>
      <c r="U653" s="2" t="s">
        <v>184</v>
      </c>
      <c r="V653" s="2" t="s">
        <v>184</v>
      </c>
      <c r="W653" s="2" t="s">
        <v>184</v>
      </c>
      <c r="X653" s="2" t="s">
        <v>184</v>
      </c>
      <c r="Y653" s="2" t="s">
        <v>184</v>
      </c>
      <c r="Z653" s="2" t="s">
        <v>184</v>
      </c>
      <c r="AA653" s="2" t="s">
        <v>184</v>
      </c>
    </row>
    <row r="654" spans="1:27" x14ac:dyDescent="0.25">
      <c r="A654" s="2">
        <v>1.12822053299987</v>
      </c>
      <c r="B654" s="2">
        <v>1.3397781809999201</v>
      </c>
      <c r="C654" s="2">
        <v>1.5794417860001799</v>
      </c>
      <c r="D654" s="2">
        <v>2.2585616030000799</v>
      </c>
      <c r="E654" s="2">
        <v>2.5074934859999298</v>
      </c>
      <c r="F654" s="2">
        <v>2.73865087800004</v>
      </c>
      <c r="G654" s="2">
        <v>3.3361568119998899</v>
      </c>
      <c r="H654" s="28">
        <f t="shared" si="359"/>
        <v>2.2079362790000197</v>
      </c>
      <c r="I654" s="2" t="s">
        <v>184</v>
      </c>
      <c r="J654" s="2" t="s">
        <v>184</v>
      </c>
      <c r="K654" s="2" t="s">
        <v>184</v>
      </c>
      <c r="L654" s="2" t="s">
        <v>184</v>
      </c>
      <c r="M654" s="2" t="s">
        <v>184</v>
      </c>
      <c r="N654" s="2" t="s">
        <v>184</v>
      </c>
      <c r="O654" s="2" t="s">
        <v>184</v>
      </c>
      <c r="P654" s="2" t="s">
        <v>184</v>
      </c>
      <c r="Q654" s="2" t="s">
        <v>184</v>
      </c>
      <c r="R654" s="2" t="s">
        <v>184</v>
      </c>
      <c r="S654" s="2" t="s">
        <v>184</v>
      </c>
      <c r="T654" s="2" t="s">
        <v>184</v>
      </c>
      <c r="U654" s="2" t="s">
        <v>184</v>
      </c>
      <c r="V654" s="2" t="s">
        <v>184</v>
      </c>
      <c r="W654" s="2" t="s">
        <v>184</v>
      </c>
      <c r="X654" s="2" t="s">
        <v>184</v>
      </c>
      <c r="Y654" s="2" t="s">
        <v>184</v>
      </c>
      <c r="Z654" s="2" t="s">
        <v>184</v>
      </c>
      <c r="AA654" s="2" t="s">
        <v>184</v>
      </c>
    </row>
    <row r="655" spans="1:27" x14ac:dyDescent="0.25">
      <c r="A655" s="2">
        <v>0.97816194799997902</v>
      </c>
      <c r="B655" s="2">
        <v>1.22739199499983</v>
      </c>
      <c r="C655" s="2">
        <v>1.4724317209997899</v>
      </c>
      <c r="D655" s="2">
        <v>1.9994368089996799</v>
      </c>
      <c r="E655" s="2">
        <v>2.25238622799997</v>
      </c>
      <c r="F655" s="2">
        <v>2.4886419869999301</v>
      </c>
      <c r="G655" s="2">
        <v>3.0732541459997198</v>
      </c>
      <c r="H655" s="28">
        <f t="shared" si="359"/>
        <v>2.0950921979997408</v>
      </c>
      <c r="I655" s="2" t="s">
        <v>184</v>
      </c>
      <c r="J655" s="2" t="s">
        <v>184</v>
      </c>
      <c r="K655" s="2" t="s">
        <v>184</v>
      </c>
      <c r="L655" s="2" t="s">
        <v>184</v>
      </c>
      <c r="M655" s="2" t="s">
        <v>184</v>
      </c>
      <c r="N655" s="2" t="s">
        <v>184</v>
      </c>
      <c r="O655" s="2" t="s">
        <v>184</v>
      </c>
      <c r="P655" s="2" t="s">
        <v>184</v>
      </c>
      <c r="Q655" s="2" t="s">
        <v>184</v>
      </c>
      <c r="R655" s="2" t="s">
        <v>184</v>
      </c>
      <c r="S655" s="2" t="s">
        <v>184</v>
      </c>
      <c r="T655" s="2" t="s">
        <v>184</v>
      </c>
      <c r="U655" s="2" t="s">
        <v>184</v>
      </c>
      <c r="V655" s="2" t="s">
        <v>184</v>
      </c>
      <c r="W655" s="2" t="s">
        <v>184</v>
      </c>
      <c r="X655" s="2" t="s">
        <v>184</v>
      </c>
      <c r="Y655" s="2" t="s">
        <v>184</v>
      </c>
      <c r="Z655" s="2" t="s">
        <v>184</v>
      </c>
      <c r="AA655" s="2" t="s">
        <v>184</v>
      </c>
    </row>
    <row r="656" spans="1:27" x14ac:dyDescent="0.25">
      <c r="A656" s="2">
        <v>0.91552865899984603</v>
      </c>
      <c r="B656" s="2">
        <v>1.16406559200004</v>
      </c>
      <c r="C656" s="2">
        <v>1.4226231600000501</v>
      </c>
      <c r="D656" s="2">
        <v>1.9713235260001001</v>
      </c>
      <c r="E656" s="2">
        <v>2.1998404420000899</v>
      </c>
      <c r="F656" s="2">
        <v>2.4458813559999699</v>
      </c>
      <c r="G656" s="2">
        <v>3.0314954559999001</v>
      </c>
      <c r="H656" s="28">
        <f t="shared" si="359"/>
        <v>2.1159667970000542</v>
      </c>
      <c r="I656" s="2" t="s">
        <v>184</v>
      </c>
      <c r="J656" s="2" t="s">
        <v>184</v>
      </c>
      <c r="K656" s="2" t="s">
        <v>184</v>
      </c>
      <c r="L656" s="2" t="s">
        <v>184</v>
      </c>
      <c r="M656" s="2" t="s">
        <v>184</v>
      </c>
      <c r="N656" s="2" t="s">
        <v>184</v>
      </c>
      <c r="O656" s="2" t="s">
        <v>184</v>
      </c>
      <c r="P656" s="2" t="s">
        <v>184</v>
      </c>
      <c r="Q656" s="2" t="s">
        <v>184</v>
      </c>
      <c r="R656" s="2" t="s">
        <v>184</v>
      </c>
      <c r="S656" s="2" t="s">
        <v>184</v>
      </c>
      <c r="T656" s="2" t="s">
        <v>184</v>
      </c>
      <c r="U656" s="2" t="s">
        <v>184</v>
      </c>
      <c r="V656" s="2" t="s">
        <v>184</v>
      </c>
      <c r="W656" s="2" t="s">
        <v>184</v>
      </c>
      <c r="X656" s="2" t="s">
        <v>184</v>
      </c>
      <c r="Y656" s="2" t="s">
        <v>184</v>
      </c>
      <c r="Z656" s="2" t="s">
        <v>184</v>
      </c>
      <c r="AA656" s="2" t="s">
        <v>184</v>
      </c>
    </row>
    <row r="657" spans="1:27" x14ac:dyDescent="0.25">
      <c r="H657" s="28"/>
    </row>
    <row r="658" spans="1:27" x14ac:dyDescent="0.25">
      <c r="A658" s="2">
        <v>7.89883942900041</v>
      </c>
      <c r="B658" s="2">
        <v>8.05165151800019</v>
      </c>
      <c r="C658" s="2">
        <v>8.2359101619999802</v>
      </c>
      <c r="D658" s="2">
        <v>8.4333469890002508</v>
      </c>
      <c r="E658" s="2">
        <v>8.7702588530000796</v>
      </c>
      <c r="F658" s="2">
        <v>8.9067090180001198</v>
      </c>
      <c r="G658" s="2">
        <v>9.28584104100036</v>
      </c>
      <c r="H658" s="28">
        <f t="shared" si="359"/>
        <v>1.38700161199995</v>
      </c>
      <c r="I658" s="2" t="s">
        <v>184</v>
      </c>
      <c r="J658" s="2" t="s">
        <v>184</v>
      </c>
      <c r="K658" s="2" t="s">
        <v>184</v>
      </c>
      <c r="L658" s="2" t="s">
        <v>184</v>
      </c>
      <c r="M658" s="2" t="s">
        <v>184</v>
      </c>
      <c r="N658" s="2" t="s">
        <v>184</v>
      </c>
      <c r="O658" s="2" t="s">
        <v>184</v>
      </c>
      <c r="P658" s="2" t="s">
        <v>184</v>
      </c>
      <c r="Q658" s="2" t="s">
        <v>184</v>
      </c>
      <c r="R658" s="2" t="s">
        <v>184</v>
      </c>
      <c r="S658" s="2" t="s">
        <v>184</v>
      </c>
      <c r="T658" s="2" t="s">
        <v>184</v>
      </c>
      <c r="U658" s="2" t="s">
        <v>184</v>
      </c>
      <c r="V658" s="2" t="s">
        <v>184</v>
      </c>
      <c r="W658" s="2" t="s">
        <v>184</v>
      </c>
      <c r="X658" s="2" t="s">
        <v>184</v>
      </c>
      <c r="Y658" s="2" t="s">
        <v>184</v>
      </c>
      <c r="Z658" s="2" t="s">
        <v>184</v>
      </c>
      <c r="AA658" s="2" t="s">
        <v>184</v>
      </c>
    </row>
    <row r="659" spans="1:27" x14ac:dyDescent="0.25">
      <c r="A659" s="2">
        <v>0.47736098700033802</v>
      </c>
      <c r="B659" s="2">
        <v>0.63870812200002502</v>
      </c>
      <c r="C659" s="2">
        <v>0.81373442700032605</v>
      </c>
      <c r="D659" s="2">
        <v>1.1397039640000901</v>
      </c>
      <c r="E659" s="2">
        <v>1.2912057780004</v>
      </c>
      <c r="F659" s="2">
        <v>1.67287058500005</v>
      </c>
      <c r="G659" s="2">
        <v>2.0756521310004201</v>
      </c>
      <c r="H659" s="28">
        <f t="shared" si="359"/>
        <v>1.5982911440000822</v>
      </c>
      <c r="I659" s="2" t="s">
        <v>184</v>
      </c>
      <c r="J659" s="2" t="s">
        <v>184</v>
      </c>
      <c r="K659" s="2" t="s">
        <v>184</v>
      </c>
      <c r="L659" s="2" t="s">
        <v>184</v>
      </c>
      <c r="M659" s="2" t="s">
        <v>184</v>
      </c>
      <c r="N659" s="2" t="s">
        <v>184</v>
      </c>
      <c r="O659" s="2" t="s">
        <v>184</v>
      </c>
      <c r="P659" s="2" t="s">
        <v>184</v>
      </c>
      <c r="Q659" s="2" t="s">
        <v>184</v>
      </c>
      <c r="R659" s="2" t="s">
        <v>184</v>
      </c>
      <c r="S659" s="2" t="s">
        <v>184</v>
      </c>
      <c r="T659" s="2" t="s">
        <v>184</v>
      </c>
      <c r="U659" s="2" t="s">
        <v>184</v>
      </c>
      <c r="V659" s="2" t="s">
        <v>184</v>
      </c>
      <c r="W659" s="2" t="s">
        <v>184</v>
      </c>
      <c r="X659" s="2" t="s">
        <v>184</v>
      </c>
      <c r="Y659" s="2" t="s">
        <v>184</v>
      </c>
      <c r="Z659" s="2" t="s">
        <v>184</v>
      </c>
      <c r="AA659" s="2" t="s">
        <v>184</v>
      </c>
    </row>
    <row r="660" spans="1:27" x14ac:dyDescent="0.25">
      <c r="A660" s="2">
        <v>0.46317714199994903</v>
      </c>
      <c r="B660" s="2">
        <v>0.73680703999980302</v>
      </c>
      <c r="C660" s="2">
        <v>0.888724374000048</v>
      </c>
      <c r="D660" s="2">
        <v>1.38878645499971</v>
      </c>
      <c r="E660" s="2">
        <v>1.52560364400005</v>
      </c>
      <c r="F660" s="2">
        <v>2.0559191639999801</v>
      </c>
      <c r="G660" s="2">
        <v>2.6223018199998398</v>
      </c>
      <c r="H660" s="28">
        <f t="shared" si="359"/>
        <v>2.1591246779998907</v>
      </c>
      <c r="I660" s="2" t="s">
        <v>184</v>
      </c>
      <c r="J660" s="2" t="s">
        <v>184</v>
      </c>
      <c r="K660" s="2" t="s">
        <v>184</v>
      </c>
      <c r="L660" s="2" t="s">
        <v>184</v>
      </c>
      <c r="M660" s="2" t="s">
        <v>184</v>
      </c>
      <c r="N660" s="2" t="s">
        <v>184</v>
      </c>
      <c r="O660" s="2" t="s">
        <v>184</v>
      </c>
      <c r="P660" s="2" t="s">
        <v>184</v>
      </c>
      <c r="Q660" s="2" t="s">
        <v>184</v>
      </c>
      <c r="R660" s="2" t="s">
        <v>184</v>
      </c>
      <c r="S660" s="2" t="s">
        <v>184</v>
      </c>
      <c r="T660" s="2" t="s">
        <v>184</v>
      </c>
      <c r="U660" s="2" t="s">
        <v>184</v>
      </c>
      <c r="V660" s="2" t="s">
        <v>184</v>
      </c>
      <c r="W660" s="2" t="s">
        <v>184</v>
      </c>
      <c r="X660" s="2" t="s">
        <v>184</v>
      </c>
      <c r="Y660" s="2" t="s">
        <v>184</v>
      </c>
      <c r="Z660" s="2" t="s">
        <v>184</v>
      </c>
      <c r="AA660" s="2" t="s">
        <v>184</v>
      </c>
    </row>
    <row r="661" spans="1:27" x14ac:dyDescent="0.25">
      <c r="A661" s="2">
        <v>0.62767432400005396</v>
      </c>
      <c r="B661" s="2">
        <v>0.75871911100011802</v>
      </c>
      <c r="C661" s="2">
        <v>1.2463482789999001</v>
      </c>
      <c r="D661" s="2">
        <v>1.3854013479999501</v>
      </c>
      <c r="E661" s="2">
        <v>1.72805780999988</v>
      </c>
      <c r="F661" s="2">
        <v>1.8553023899998999</v>
      </c>
      <c r="G661" s="2">
        <v>2.2675745269998502</v>
      </c>
      <c r="H661" s="28">
        <f t="shared" si="359"/>
        <v>1.6399002029997962</v>
      </c>
      <c r="I661" s="2" t="s">
        <v>184</v>
      </c>
      <c r="J661" s="2" t="s">
        <v>184</v>
      </c>
      <c r="K661" s="2" t="s">
        <v>184</v>
      </c>
      <c r="L661" s="2" t="s">
        <v>184</v>
      </c>
      <c r="M661" s="2" t="s">
        <v>184</v>
      </c>
      <c r="N661" s="2" t="s">
        <v>184</v>
      </c>
      <c r="O661" s="2" t="s">
        <v>184</v>
      </c>
      <c r="P661" s="2" t="s">
        <v>184</v>
      </c>
      <c r="Q661" s="2" t="s">
        <v>184</v>
      </c>
      <c r="R661" s="2" t="s">
        <v>184</v>
      </c>
      <c r="S661" s="2" t="s">
        <v>184</v>
      </c>
      <c r="T661" s="2" t="s">
        <v>184</v>
      </c>
      <c r="U661" s="2" t="s">
        <v>184</v>
      </c>
      <c r="V661" s="2" t="s">
        <v>184</v>
      </c>
      <c r="W661" s="2" t="s">
        <v>184</v>
      </c>
      <c r="X661" s="2" t="s">
        <v>184</v>
      </c>
      <c r="Y661" s="2" t="s">
        <v>184</v>
      </c>
      <c r="Z661" s="2" t="s">
        <v>184</v>
      </c>
      <c r="AA661" s="2" t="s">
        <v>184</v>
      </c>
    </row>
    <row r="662" spans="1:27" x14ac:dyDescent="0.25">
      <c r="A662" s="2">
        <v>0.54724229099974697</v>
      </c>
      <c r="B662" s="2">
        <v>0.71043541599965399</v>
      </c>
      <c r="C662" s="2">
        <v>1.0067456259998799</v>
      </c>
      <c r="D662" s="2">
        <v>1.9131496479999399</v>
      </c>
      <c r="E662" s="2">
        <v>2.3378426459998898</v>
      </c>
      <c r="F662" s="2">
        <v>2.4804236979998602</v>
      </c>
      <c r="G662" s="2">
        <v>2.97333775900006</v>
      </c>
      <c r="H662" s="28">
        <f t="shared" si="359"/>
        <v>2.4260954680003133</v>
      </c>
      <c r="I662" s="2" t="s">
        <v>184</v>
      </c>
      <c r="J662" s="2" t="s">
        <v>184</v>
      </c>
      <c r="K662" s="2" t="s">
        <v>184</v>
      </c>
      <c r="L662" s="2" t="s">
        <v>184</v>
      </c>
      <c r="M662" s="2" t="s">
        <v>184</v>
      </c>
      <c r="N662" s="2" t="s">
        <v>184</v>
      </c>
      <c r="O662" s="2" t="s">
        <v>184</v>
      </c>
      <c r="P662" s="2" t="s">
        <v>184</v>
      </c>
      <c r="Q662" s="2" t="s">
        <v>184</v>
      </c>
      <c r="R662" s="2" t="s">
        <v>184</v>
      </c>
      <c r="S662" s="2" t="s">
        <v>184</v>
      </c>
      <c r="T662" s="2" t="s">
        <v>184</v>
      </c>
      <c r="U662" s="2" t="s">
        <v>184</v>
      </c>
      <c r="V662" s="2" t="s">
        <v>184</v>
      </c>
      <c r="W662" s="2" t="s">
        <v>184</v>
      </c>
      <c r="X662" s="2" t="s">
        <v>184</v>
      </c>
      <c r="Y662" s="2" t="s">
        <v>184</v>
      </c>
      <c r="Z662" s="2" t="s">
        <v>184</v>
      </c>
      <c r="AA662" s="2" t="s">
        <v>184</v>
      </c>
    </row>
    <row r="663" spans="1:27" x14ac:dyDescent="0.25">
      <c r="A663" s="2">
        <v>8.3387536879999899</v>
      </c>
      <c r="B663" s="2">
        <v>8.4369621240002708</v>
      </c>
      <c r="C663" s="2">
        <v>8.5889418700003208</v>
      </c>
      <c r="D663" s="2">
        <v>8.7936909920003892</v>
      </c>
      <c r="E663" s="2">
        <v>8.9582276519999997</v>
      </c>
      <c r="F663" s="2">
        <v>9.1265507269999908</v>
      </c>
      <c r="G663" s="2">
        <v>9.4296142660000406</v>
      </c>
      <c r="H663" s="28">
        <f t="shared" si="359"/>
        <v>1.0908605780000507</v>
      </c>
      <c r="I663" s="2" t="s">
        <v>184</v>
      </c>
      <c r="J663" s="2" t="s">
        <v>184</v>
      </c>
      <c r="K663" s="2" t="s">
        <v>184</v>
      </c>
      <c r="L663" s="2" t="s">
        <v>184</v>
      </c>
      <c r="M663" s="2" t="s">
        <v>184</v>
      </c>
      <c r="N663" s="2" t="s">
        <v>184</v>
      </c>
      <c r="O663" s="2" t="s">
        <v>184</v>
      </c>
      <c r="P663" s="2" t="s">
        <v>184</v>
      </c>
      <c r="Q663" s="2" t="s">
        <v>184</v>
      </c>
      <c r="R663" s="2" t="s">
        <v>184</v>
      </c>
      <c r="S663" s="2" t="s">
        <v>184</v>
      </c>
      <c r="T663" s="2" t="s">
        <v>184</v>
      </c>
      <c r="U663" s="2" t="s">
        <v>184</v>
      </c>
      <c r="V663" s="2" t="s">
        <v>184</v>
      </c>
      <c r="W663" s="2" t="s">
        <v>184</v>
      </c>
      <c r="X663" s="2" t="s">
        <v>184</v>
      </c>
      <c r="Y663" s="2" t="s">
        <v>184</v>
      </c>
      <c r="Z663" s="2" t="s">
        <v>184</v>
      </c>
      <c r="AA663" s="2" t="s">
        <v>184</v>
      </c>
    </row>
    <row r="664" spans="1:27" x14ac:dyDescent="0.25">
      <c r="A664" s="2">
        <v>0.629338639000252</v>
      </c>
      <c r="B664" s="2">
        <v>0.74827484000024902</v>
      </c>
      <c r="C664" s="2">
        <v>0.87010483999983901</v>
      </c>
      <c r="D664" s="2">
        <v>1.0279344240002499</v>
      </c>
      <c r="E664" s="2">
        <v>1.24954515900026</v>
      </c>
      <c r="F664" s="2">
        <v>1.5696425999999499</v>
      </c>
      <c r="G664" s="2">
        <v>1.9739201370002699</v>
      </c>
      <c r="H664" s="28">
        <f t="shared" si="359"/>
        <v>1.3445814980000179</v>
      </c>
      <c r="I664" s="2" t="s">
        <v>184</v>
      </c>
      <c r="J664" s="2" t="s">
        <v>184</v>
      </c>
      <c r="K664" s="2" t="s">
        <v>184</v>
      </c>
      <c r="L664" s="2" t="s">
        <v>184</v>
      </c>
      <c r="M664" s="2" t="s">
        <v>184</v>
      </c>
      <c r="N664" s="2" t="s">
        <v>184</v>
      </c>
      <c r="O664" s="2" t="s">
        <v>184</v>
      </c>
      <c r="P664" s="2" t="s">
        <v>184</v>
      </c>
      <c r="Q664" s="2" t="s">
        <v>184</v>
      </c>
      <c r="R664" s="2" t="s">
        <v>184</v>
      </c>
      <c r="S664" s="2" t="s">
        <v>184</v>
      </c>
      <c r="T664" s="2" t="s">
        <v>184</v>
      </c>
      <c r="U664" s="2" t="s">
        <v>184</v>
      </c>
      <c r="V664" s="2" t="s">
        <v>184</v>
      </c>
      <c r="W664" s="2" t="s">
        <v>184</v>
      </c>
      <c r="X664" s="2" t="s">
        <v>184</v>
      </c>
      <c r="Y664" s="2" t="s">
        <v>184</v>
      </c>
      <c r="Z664" s="2" t="s">
        <v>184</v>
      </c>
      <c r="AA664" s="2" t="s">
        <v>184</v>
      </c>
    </row>
    <row r="665" spans="1:27" x14ac:dyDescent="0.25">
      <c r="A665" s="2">
        <v>0.55918460600014397</v>
      </c>
      <c r="B665" s="2">
        <v>0.67970501600029798</v>
      </c>
      <c r="C665" s="2">
        <v>0.803527149000274</v>
      </c>
      <c r="D665" s="2">
        <v>0.93008480600019505</v>
      </c>
      <c r="E665" s="2">
        <v>1.09904949300016</v>
      </c>
      <c r="F665" s="2">
        <v>1.29575220500009</v>
      </c>
      <c r="G665" s="2">
        <v>1.6401034499999601</v>
      </c>
      <c r="H665" s="28">
        <f t="shared" si="359"/>
        <v>1.0809188439998161</v>
      </c>
      <c r="I665" s="2" t="s">
        <v>184</v>
      </c>
      <c r="J665" s="2" t="s">
        <v>184</v>
      </c>
      <c r="K665" s="2" t="s">
        <v>184</v>
      </c>
      <c r="L665" s="2" t="s">
        <v>184</v>
      </c>
      <c r="M665" s="2" t="s">
        <v>184</v>
      </c>
      <c r="N665" s="2" t="s">
        <v>184</v>
      </c>
      <c r="O665" s="2" t="s">
        <v>184</v>
      </c>
      <c r="P665" s="2" t="s">
        <v>184</v>
      </c>
      <c r="Q665" s="2" t="s">
        <v>184</v>
      </c>
      <c r="R665" s="2" t="s">
        <v>184</v>
      </c>
      <c r="S665" s="2" t="s">
        <v>184</v>
      </c>
      <c r="T665" s="2" t="s">
        <v>184</v>
      </c>
      <c r="U665" s="2" t="s">
        <v>184</v>
      </c>
      <c r="V665" s="2" t="s">
        <v>184</v>
      </c>
      <c r="W665" s="2" t="s">
        <v>184</v>
      </c>
      <c r="X665" s="2" t="s">
        <v>184</v>
      </c>
      <c r="Y665" s="2" t="s">
        <v>184</v>
      </c>
      <c r="Z665" s="2" t="s">
        <v>184</v>
      </c>
      <c r="AA665" s="2" t="s">
        <v>184</v>
      </c>
    </row>
    <row r="666" spans="1:27" x14ac:dyDescent="0.25">
      <c r="A666" s="2">
        <v>0.369853834999958</v>
      </c>
      <c r="B666" s="2">
        <v>0.65608699899985301</v>
      </c>
      <c r="C666" s="2">
        <v>0.75471986399998003</v>
      </c>
      <c r="D666" s="2">
        <v>0.88165783300018996</v>
      </c>
      <c r="E666" s="2">
        <v>1.0047058519999099</v>
      </c>
      <c r="F666" s="2">
        <v>1.1838949679999999</v>
      </c>
      <c r="G666" s="2">
        <v>1.39337408400024</v>
      </c>
      <c r="H666" s="28">
        <f t="shared" si="359"/>
        <v>1.0235202490002819</v>
      </c>
      <c r="I666" s="2" t="s">
        <v>184</v>
      </c>
      <c r="J666" s="2" t="s">
        <v>184</v>
      </c>
      <c r="K666" s="2" t="s">
        <v>184</v>
      </c>
      <c r="L666" s="2" t="s">
        <v>184</v>
      </c>
      <c r="M666" s="2" t="s">
        <v>184</v>
      </c>
      <c r="N666" s="2" t="s">
        <v>184</v>
      </c>
      <c r="O666" s="2" t="s">
        <v>184</v>
      </c>
      <c r="P666" s="2" t="s">
        <v>184</v>
      </c>
      <c r="Q666" s="2" t="s">
        <v>184</v>
      </c>
      <c r="R666" s="2" t="s">
        <v>184</v>
      </c>
      <c r="S666" s="2" t="s">
        <v>184</v>
      </c>
      <c r="T666" s="2" t="s">
        <v>184</v>
      </c>
      <c r="U666" s="2" t="s">
        <v>184</v>
      </c>
      <c r="V666" s="2" t="s">
        <v>184</v>
      </c>
      <c r="W666" s="2" t="s">
        <v>184</v>
      </c>
      <c r="X666" s="2" t="s">
        <v>184</v>
      </c>
      <c r="Y666" s="2" t="s">
        <v>184</v>
      </c>
      <c r="Z666" s="2" t="s">
        <v>184</v>
      </c>
      <c r="AA666" s="2" t="s">
        <v>184</v>
      </c>
    </row>
    <row r="667" spans="1:27" x14ac:dyDescent="0.25">
      <c r="A667" s="2">
        <v>0.373118022000198</v>
      </c>
      <c r="B667" s="2">
        <v>0.49638338500017198</v>
      </c>
      <c r="C667" s="2">
        <v>0.61263989500002902</v>
      </c>
      <c r="D667" s="2">
        <v>1.0833862449999201</v>
      </c>
      <c r="E667" s="2">
        <v>1.21359062400006</v>
      </c>
      <c r="F667" s="2">
        <v>1.33613588400021</v>
      </c>
      <c r="G667" s="2">
        <v>1.5457378129999499</v>
      </c>
      <c r="H667" s="28">
        <f t="shared" si="359"/>
        <v>1.172619790999752</v>
      </c>
      <c r="I667" s="2" t="s">
        <v>184</v>
      </c>
      <c r="J667" s="2" t="s">
        <v>184</v>
      </c>
      <c r="K667" s="2" t="s">
        <v>184</v>
      </c>
      <c r="L667" s="2" t="s">
        <v>184</v>
      </c>
      <c r="M667" s="2" t="s">
        <v>184</v>
      </c>
      <c r="N667" s="2" t="s">
        <v>184</v>
      </c>
      <c r="O667" s="2" t="s">
        <v>184</v>
      </c>
      <c r="P667" s="2" t="s">
        <v>184</v>
      </c>
      <c r="Q667" s="2" t="s">
        <v>184</v>
      </c>
      <c r="R667" s="2" t="s">
        <v>184</v>
      </c>
      <c r="S667" s="2" t="s">
        <v>184</v>
      </c>
      <c r="T667" s="2" t="s">
        <v>184</v>
      </c>
      <c r="U667" s="2" t="s">
        <v>184</v>
      </c>
      <c r="V667" s="2" t="s">
        <v>184</v>
      </c>
      <c r="W667" s="2" t="s">
        <v>184</v>
      </c>
      <c r="X667" s="2" t="s">
        <v>184</v>
      </c>
      <c r="Y667" s="2" t="s">
        <v>184</v>
      </c>
      <c r="Z667" s="2" t="s">
        <v>184</v>
      </c>
      <c r="AA667" s="2" t="s">
        <v>184</v>
      </c>
    </row>
    <row r="668" spans="1:27" x14ac:dyDescent="0.25">
      <c r="A668" s="2">
        <v>7.5676127100000397</v>
      </c>
      <c r="B668" s="2">
        <v>7.6894609240002803</v>
      </c>
      <c r="C668" s="2">
        <v>7.8129270210001698</v>
      </c>
      <c r="D668" s="2">
        <v>7.9492033730002696</v>
      </c>
      <c r="E668" s="2">
        <v>8.0674136340003297</v>
      </c>
      <c r="F668" s="2">
        <v>8.3628360810002906</v>
      </c>
      <c r="G668" s="2">
        <v>8.8005647360000694</v>
      </c>
      <c r="H668" s="28">
        <f t="shared" si="359"/>
        <v>1.2329520260000297</v>
      </c>
      <c r="I668" s="2" t="s">
        <v>184</v>
      </c>
      <c r="J668" s="2" t="s">
        <v>184</v>
      </c>
      <c r="K668" s="2" t="s">
        <v>184</v>
      </c>
      <c r="L668" s="2" t="s">
        <v>184</v>
      </c>
      <c r="M668" s="2" t="s">
        <v>184</v>
      </c>
      <c r="N668" s="2" t="s">
        <v>184</v>
      </c>
      <c r="O668" s="2" t="s">
        <v>184</v>
      </c>
      <c r="P668" s="2" t="s">
        <v>184</v>
      </c>
      <c r="Q668" s="2" t="s">
        <v>184</v>
      </c>
      <c r="R668" s="2" t="s">
        <v>184</v>
      </c>
      <c r="S668" s="2" t="s">
        <v>184</v>
      </c>
      <c r="T668" s="2" t="s">
        <v>184</v>
      </c>
      <c r="U668" s="2" t="s">
        <v>184</v>
      </c>
      <c r="V668" s="2" t="s">
        <v>184</v>
      </c>
      <c r="W668" s="2" t="s">
        <v>184</v>
      </c>
      <c r="X668" s="2" t="s">
        <v>184</v>
      </c>
      <c r="Y668" s="2" t="s">
        <v>184</v>
      </c>
      <c r="Z668" s="2" t="s">
        <v>184</v>
      </c>
      <c r="AA668" s="2" t="s">
        <v>184</v>
      </c>
    </row>
    <row r="669" spans="1:27" x14ac:dyDescent="0.25">
      <c r="A669" s="2">
        <v>0.40497699900015499</v>
      </c>
      <c r="B669" s="2">
        <v>0.53189646000009805</v>
      </c>
      <c r="C669" s="2">
        <v>0.63806083200006403</v>
      </c>
      <c r="D669" s="2">
        <v>0.76292734299977305</v>
      </c>
      <c r="E669" s="2">
        <v>0.85259140600010097</v>
      </c>
      <c r="F669" s="2">
        <v>0.95903208299978304</v>
      </c>
      <c r="G669" s="2">
        <v>1.37589059899983</v>
      </c>
      <c r="H669" s="28">
        <f t="shared" si="359"/>
        <v>0.97091359999967497</v>
      </c>
      <c r="I669" s="2" t="s">
        <v>184</v>
      </c>
      <c r="J669" s="2" t="s">
        <v>184</v>
      </c>
      <c r="K669" s="2" t="s">
        <v>184</v>
      </c>
      <c r="L669" s="2" t="s">
        <v>184</v>
      </c>
      <c r="M669" s="2" t="s">
        <v>184</v>
      </c>
      <c r="N669" s="2" t="s">
        <v>184</v>
      </c>
      <c r="O669" s="2" t="s">
        <v>184</v>
      </c>
      <c r="P669" s="2" t="s">
        <v>184</v>
      </c>
      <c r="Q669" s="2" t="s">
        <v>184</v>
      </c>
      <c r="R669" s="2" t="s">
        <v>184</v>
      </c>
      <c r="S669" s="2" t="s">
        <v>184</v>
      </c>
      <c r="T669" s="2" t="s">
        <v>184</v>
      </c>
      <c r="U669" s="2" t="s">
        <v>184</v>
      </c>
      <c r="V669" s="2" t="s">
        <v>184</v>
      </c>
      <c r="W669" s="2" t="s">
        <v>184</v>
      </c>
      <c r="X669" s="2" t="s">
        <v>184</v>
      </c>
      <c r="Y669" s="2" t="s">
        <v>184</v>
      </c>
      <c r="Z669" s="2" t="s">
        <v>184</v>
      </c>
      <c r="AA669" s="2" t="s">
        <v>184</v>
      </c>
    </row>
    <row r="670" spans="1:27" x14ac:dyDescent="0.25">
      <c r="A670" s="2">
        <v>0.42837883999982201</v>
      </c>
      <c r="B670" s="2">
        <v>0.54699035000021401</v>
      </c>
      <c r="C670" s="2">
        <v>0.76101149499982002</v>
      </c>
      <c r="D670" s="2">
        <v>0.84794305900004396</v>
      </c>
      <c r="E670" s="2">
        <v>0.93852519400024903</v>
      </c>
      <c r="F670" s="2">
        <v>1.5768056629999501</v>
      </c>
      <c r="G670" s="2">
        <v>2.0209499870002201</v>
      </c>
      <c r="H670" s="28">
        <f t="shared" si="359"/>
        <v>1.592571147000398</v>
      </c>
      <c r="I670" s="2" t="s">
        <v>184</v>
      </c>
      <c r="J670" s="2" t="s">
        <v>184</v>
      </c>
      <c r="K670" s="2" t="s">
        <v>184</v>
      </c>
      <c r="L670" s="2" t="s">
        <v>184</v>
      </c>
      <c r="M670" s="2" t="s">
        <v>184</v>
      </c>
      <c r="N670" s="2" t="s">
        <v>184</v>
      </c>
      <c r="O670" s="2" t="s">
        <v>184</v>
      </c>
      <c r="P670" s="2" t="s">
        <v>184</v>
      </c>
      <c r="Q670" s="2" t="s">
        <v>184</v>
      </c>
      <c r="R670" s="2" t="s">
        <v>184</v>
      </c>
      <c r="S670" s="2" t="s">
        <v>184</v>
      </c>
      <c r="T670" s="2" t="s">
        <v>184</v>
      </c>
      <c r="U670" s="2" t="s">
        <v>184</v>
      </c>
      <c r="V670" s="2" t="s">
        <v>184</v>
      </c>
      <c r="W670" s="2" t="s">
        <v>184</v>
      </c>
      <c r="X670" s="2" t="s">
        <v>184</v>
      </c>
      <c r="Y670" s="2" t="s">
        <v>184</v>
      </c>
      <c r="Z670" s="2" t="s">
        <v>184</v>
      </c>
      <c r="AA670" s="2" t="s">
        <v>184</v>
      </c>
    </row>
    <row r="671" spans="1:27" x14ac:dyDescent="0.25">
      <c r="A671" s="2">
        <v>0.48811364399989499</v>
      </c>
      <c r="B671" s="2">
        <v>0.66308609499992599</v>
      </c>
      <c r="C671" s="2">
        <v>0.76528906400017105</v>
      </c>
      <c r="D671" s="2">
        <v>0.87602911600015398</v>
      </c>
      <c r="E671" s="2">
        <v>0.96441229199990597</v>
      </c>
      <c r="F671" s="2">
        <v>1.65446696500021</v>
      </c>
      <c r="G671" s="2">
        <v>2.09531943799993</v>
      </c>
      <c r="H671" s="28">
        <f t="shared" si="359"/>
        <v>1.607205794000035</v>
      </c>
      <c r="I671" s="2" t="s">
        <v>184</v>
      </c>
      <c r="J671" s="2" t="s">
        <v>184</v>
      </c>
      <c r="K671" s="2" t="s">
        <v>184</v>
      </c>
      <c r="L671" s="2" t="s">
        <v>184</v>
      </c>
      <c r="M671" s="2" t="s">
        <v>184</v>
      </c>
      <c r="N671" s="2" t="s">
        <v>184</v>
      </c>
      <c r="O671" s="2" t="s">
        <v>184</v>
      </c>
      <c r="P671" s="2" t="s">
        <v>184</v>
      </c>
      <c r="Q671" s="2" t="s">
        <v>184</v>
      </c>
      <c r="R671" s="2" t="s">
        <v>184</v>
      </c>
      <c r="S671" s="2" t="s">
        <v>184</v>
      </c>
      <c r="T671" s="2" t="s">
        <v>184</v>
      </c>
      <c r="U671" s="2" t="s">
        <v>184</v>
      </c>
      <c r="V671" s="2" t="s">
        <v>184</v>
      </c>
      <c r="W671" s="2" t="s">
        <v>184</v>
      </c>
      <c r="X671" s="2" t="s">
        <v>184</v>
      </c>
      <c r="Y671" s="2" t="s">
        <v>184</v>
      </c>
      <c r="Z671" s="2" t="s">
        <v>184</v>
      </c>
      <c r="AA671" s="2" t="s">
        <v>184</v>
      </c>
    </row>
    <row r="673" spans="1:27" x14ac:dyDescent="0.25">
      <c r="A673" s="2">
        <v>22.999734582999899</v>
      </c>
      <c r="B673" s="2">
        <v>23.235864728999999</v>
      </c>
      <c r="C673" s="2">
        <v>23.4878443439999</v>
      </c>
      <c r="D673" s="2">
        <v>23.7717749729999</v>
      </c>
      <c r="E673" s="2">
        <v>24.001000700999899</v>
      </c>
      <c r="F673" s="2">
        <v>25.291923252999901</v>
      </c>
      <c r="G673" s="28">
        <f>F673-A673</f>
        <v>2.2921886700000016</v>
      </c>
      <c r="H673" s="2" t="s">
        <v>184</v>
      </c>
      <c r="I673" s="2" t="s">
        <v>184</v>
      </c>
      <c r="J673" s="2" t="s">
        <v>184</v>
      </c>
      <c r="K673" s="2" t="s">
        <v>184</v>
      </c>
      <c r="L673" s="2" t="s">
        <v>184</v>
      </c>
      <c r="M673" s="2" t="s">
        <v>184</v>
      </c>
      <c r="N673" s="2" t="s">
        <v>184</v>
      </c>
      <c r="O673" s="2" t="s">
        <v>184</v>
      </c>
      <c r="P673" s="2" t="s">
        <v>184</v>
      </c>
      <c r="Q673" s="2" t="s">
        <v>184</v>
      </c>
      <c r="R673" s="2" t="s">
        <v>184</v>
      </c>
      <c r="S673" s="2" t="s">
        <v>184</v>
      </c>
      <c r="T673" s="2" t="s">
        <v>184</v>
      </c>
      <c r="U673" s="2" t="s">
        <v>184</v>
      </c>
      <c r="V673" s="2" t="s">
        <v>184</v>
      </c>
      <c r="W673" s="2" t="s">
        <v>184</v>
      </c>
      <c r="X673" s="2" t="s">
        <v>184</v>
      </c>
      <c r="Y673" s="2" t="s">
        <v>184</v>
      </c>
      <c r="Z673" s="2" t="s">
        <v>184</v>
      </c>
      <c r="AA673" s="2" t="s">
        <v>184</v>
      </c>
    </row>
    <row r="674" spans="1:27" x14ac:dyDescent="0.25">
      <c r="A674" s="2">
        <v>0.58074604099999705</v>
      </c>
      <c r="B674" s="2">
        <v>0.87887848900004395</v>
      </c>
      <c r="C674" s="2">
        <v>1.1561514570000699</v>
      </c>
      <c r="D674" s="2">
        <v>1.4456601550000401</v>
      </c>
      <c r="E674" s="2">
        <v>1.7019090620000199</v>
      </c>
      <c r="F674" s="2">
        <v>2.7630911450000801</v>
      </c>
      <c r="G674" s="28">
        <f t="shared" ref="G674:G719" si="360">F674-A674</f>
        <v>2.182345104000083</v>
      </c>
      <c r="H674" s="2" t="s">
        <v>184</v>
      </c>
      <c r="I674" s="2" t="s">
        <v>184</v>
      </c>
      <c r="J674" s="2" t="s">
        <v>184</v>
      </c>
      <c r="K674" s="2" t="s">
        <v>184</v>
      </c>
      <c r="L674" s="2" t="s">
        <v>184</v>
      </c>
      <c r="M674" s="2" t="s">
        <v>184</v>
      </c>
      <c r="N674" s="2" t="s">
        <v>184</v>
      </c>
      <c r="O674" s="2" t="s">
        <v>184</v>
      </c>
      <c r="P674" s="2" t="s">
        <v>184</v>
      </c>
      <c r="Q674" s="2" t="s">
        <v>184</v>
      </c>
      <c r="R674" s="2" t="s">
        <v>184</v>
      </c>
      <c r="S674" s="2" t="s">
        <v>184</v>
      </c>
      <c r="T674" s="2" t="s">
        <v>184</v>
      </c>
      <c r="U674" s="2" t="s">
        <v>184</v>
      </c>
      <c r="V674" s="2" t="s">
        <v>184</v>
      </c>
      <c r="W674" s="2" t="s">
        <v>184</v>
      </c>
      <c r="X674" s="2" t="s">
        <v>184</v>
      </c>
      <c r="Y674" s="2" t="s">
        <v>184</v>
      </c>
      <c r="Z674" s="2" t="s">
        <v>184</v>
      </c>
      <c r="AA674" s="2" t="s">
        <v>184</v>
      </c>
    </row>
    <row r="675" spans="1:27" x14ac:dyDescent="0.25">
      <c r="A675" s="2">
        <v>0.74478838000004499</v>
      </c>
      <c r="B675" s="2">
        <v>1.12606874300001</v>
      </c>
      <c r="C675" s="2">
        <v>1.42335015200001</v>
      </c>
      <c r="D675" s="2">
        <v>1.6895159839999601</v>
      </c>
      <c r="E675" s="2">
        <v>1.96428614000001</v>
      </c>
      <c r="F675" s="2">
        <v>3.1346414500000002</v>
      </c>
      <c r="G675" s="28">
        <f t="shared" si="360"/>
        <v>2.3898530699999552</v>
      </c>
      <c r="H675" s="2" t="s">
        <v>184</v>
      </c>
      <c r="I675" s="2" t="s">
        <v>184</v>
      </c>
      <c r="J675" s="2" t="s">
        <v>184</v>
      </c>
      <c r="K675" s="2" t="s">
        <v>184</v>
      </c>
      <c r="L675" s="2" t="s">
        <v>184</v>
      </c>
      <c r="M675" s="2" t="s">
        <v>184</v>
      </c>
      <c r="N675" s="2" t="s">
        <v>184</v>
      </c>
      <c r="O675" s="2" t="s">
        <v>184</v>
      </c>
      <c r="P675" s="2" t="s">
        <v>184</v>
      </c>
      <c r="Q675" s="2" t="s">
        <v>184</v>
      </c>
      <c r="R675" s="2" t="s">
        <v>184</v>
      </c>
      <c r="S675" s="2" t="s">
        <v>184</v>
      </c>
      <c r="T675" s="2" t="s">
        <v>184</v>
      </c>
      <c r="U675" s="2" t="s">
        <v>184</v>
      </c>
      <c r="V675" s="2" t="s">
        <v>184</v>
      </c>
      <c r="W675" s="2" t="s">
        <v>184</v>
      </c>
      <c r="X675" s="2" t="s">
        <v>184</v>
      </c>
      <c r="Y675" s="2" t="s">
        <v>184</v>
      </c>
      <c r="Z675" s="2" t="s">
        <v>184</v>
      </c>
      <c r="AA675" s="2" t="s">
        <v>184</v>
      </c>
    </row>
    <row r="676" spans="1:27" x14ac:dyDescent="0.25">
      <c r="A676" s="2">
        <v>0.96551531800002899</v>
      </c>
      <c r="B676" s="2">
        <v>1.2359764030000999</v>
      </c>
      <c r="C676" s="2">
        <v>1.64729369600001</v>
      </c>
      <c r="D676" s="2">
        <v>1.92235150800001</v>
      </c>
      <c r="E676" s="2">
        <v>2.3003932790001</v>
      </c>
      <c r="F676" s="2">
        <v>3.9295127280000699</v>
      </c>
      <c r="G676" s="28">
        <f t="shared" si="360"/>
        <v>2.963997410000041</v>
      </c>
      <c r="H676" s="2" t="s">
        <v>184</v>
      </c>
      <c r="I676" s="2" t="s">
        <v>184</v>
      </c>
      <c r="J676" s="2" t="s">
        <v>184</v>
      </c>
      <c r="K676" s="2" t="s">
        <v>184</v>
      </c>
      <c r="L676" s="2" t="s">
        <v>184</v>
      </c>
      <c r="M676" s="2" t="s">
        <v>184</v>
      </c>
      <c r="N676" s="2" t="s">
        <v>184</v>
      </c>
      <c r="O676" s="2" t="s">
        <v>184</v>
      </c>
      <c r="P676" s="2" t="s">
        <v>184</v>
      </c>
      <c r="Q676" s="2" t="s">
        <v>184</v>
      </c>
      <c r="R676" s="2" t="s">
        <v>184</v>
      </c>
      <c r="S676" s="2" t="s">
        <v>184</v>
      </c>
      <c r="T676" s="2" t="s">
        <v>184</v>
      </c>
      <c r="U676" s="2" t="s">
        <v>184</v>
      </c>
      <c r="V676" s="2" t="s">
        <v>184</v>
      </c>
      <c r="W676" s="2" t="s">
        <v>184</v>
      </c>
      <c r="X676" s="2" t="s">
        <v>184</v>
      </c>
      <c r="Y676" s="2" t="s">
        <v>184</v>
      </c>
      <c r="Z676" s="2" t="s">
        <v>184</v>
      </c>
      <c r="AA676" s="2" t="s">
        <v>184</v>
      </c>
    </row>
    <row r="677" spans="1:27" x14ac:dyDescent="0.25">
      <c r="A677" s="2">
        <v>1.0486259869999199</v>
      </c>
      <c r="B677" s="2">
        <v>1.3653689039999699</v>
      </c>
      <c r="C677" s="2">
        <v>1.6562776529999601</v>
      </c>
      <c r="D677" s="2">
        <v>2.0591694729999901</v>
      </c>
      <c r="E677" s="2">
        <v>2.3777167149999001</v>
      </c>
      <c r="F677" s="2">
        <v>3.9201143209999101</v>
      </c>
      <c r="G677" s="28">
        <f t="shared" si="360"/>
        <v>2.8714883339999902</v>
      </c>
      <c r="H677" s="2" t="s">
        <v>184</v>
      </c>
      <c r="I677" s="2" t="s">
        <v>184</v>
      </c>
      <c r="J677" s="2" t="s">
        <v>184</v>
      </c>
      <c r="K677" s="2" t="s">
        <v>184</v>
      </c>
      <c r="L677" s="2" t="s">
        <v>184</v>
      </c>
      <c r="M677" s="2" t="s">
        <v>184</v>
      </c>
      <c r="N677" s="2" t="s">
        <v>184</v>
      </c>
      <c r="O677" s="2" t="s">
        <v>184</v>
      </c>
      <c r="P677" s="2" t="s">
        <v>184</v>
      </c>
      <c r="Q677" s="2" t="s">
        <v>184</v>
      </c>
      <c r="R677" s="2" t="s">
        <v>184</v>
      </c>
      <c r="S677" s="2" t="s">
        <v>184</v>
      </c>
      <c r="T677" s="2" t="s">
        <v>184</v>
      </c>
      <c r="U677" s="2" t="s">
        <v>184</v>
      </c>
      <c r="V677" s="2" t="s">
        <v>184</v>
      </c>
      <c r="W677" s="2" t="s">
        <v>184</v>
      </c>
      <c r="X677" s="2" t="s">
        <v>184</v>
      </c>
      <c r="Y677" s="2" t="s">
        <v>184</v>
      </c>
      <c r="Z677" s="2" t="s">
        <v>184</v>
      </c>
      <c r="AA677" s="2" t="s">
        <v>184</v>
      </c>
    </row>
    <row r="678" spans="1:27" x14ac:dyDescent="0.25">
      <c r="A678" s="2">
        <v>1.63665675799995</v>
      </c>
      <c r="B678" s="2">
        <v>1.9224786409999901</v>
      </c>
      <c r="C678" s="2">
        <v>2.2298360910000299</v>
      </c>
      <c r="D678" s="2">
        <v>2.52605041399999</v>
      </c>
      <c r="E678" s="2">
        <v>2.81048572600002</v>
      </c>
      <c r="F678" s="2">
        <v>4.0547689549999797</v>
      </c>
      <c r="G678" s="28">
        <f t="shared" si="360"/>
        <v>2.4181121970000294</v>
      </c>
      <c r="H678" s="2" t="s">
        <v>184</v>
      </c>
      <c r="I678" s="2" t="s">
        <v>184</v>
      </c>
      <c r="J678" s="2" t="s">
        <v>184</v>
      </c>
      <c r="K678" s="2" t="s">
        <v>184</v>
      </c>
      <c r="L678" s="2" t="s">
        <v>184</v>
      </c>
      <c r="M678" s="2" t="s">
        <v>184</v>
      </c>
      <c r="N678" s="2" t="s">
        <v>184</v>
      </c>
      <c r="O678" s="2" t="s">
        <v>184</v>
      </c>
      <c r="P678" s="2" t="s">
        <v>184</v>
      </c>
      <c r="Q678" s="2" t="s">
        <v>184</v>
      </c>
      <c r="R678" s="2" t="s">
        <v>184</v>
      </c>
      <c r="S678" s="2" t="s">
        <v>184</v>
      </c>
      <c r="T678" s="2" t="s">
        <v>184</v>
      </c>
      <c r="U678" s="2" t="s">
        <v>184</v>
      </c>
      <c r="V678" s="2" t="s">
        <v>184</v>
      </c>
      <c r="W678" s="2" t="s">
        <v>184</v>
      </c>
      <c r="X678" s="2" t="s">
        <v>184</v>
      </c>
      <c r="Y678" s="2" t="s">
        <v>184</v>
      </c>
      <c r="Z678" s="2" t="s">
        <v>184</v>
      </c>
      <c r="AA678" s="2" t="s">
        <v>184</v>
      </c>
    </row>
    <row r="679" spans="1:27" x14ac:dyDescent="0.25">
      <c r="A679" s="2">
        <v>0.91589077200001101</v>
      </c>
      <c r="B679" s="2">
        <v>1.2306517630000799</v>
      </c>
      <c r="C679" s="2">
        <v>1.5792808770000799</v>
      </c>
      <c r="D679" s="2">
        <v>1.8508637920000399</v>
      </c>
      <c r="E679" s="2">
        <v>2.1596976460000401</v>
      </c>
      <c r="F679" s="2">
        <v>3.5261156590000802</v>
      </c>
      <c r="G679" s="28">
        <f t="shared" si="360"/>
        <v>2.610224887000069</v>
      </c>
      <c r="H679" s="2" t="s">
        <v>184</v>
      </c>
      <c r="I679" s="2" t="s">
        <v>184</v>
      </c>
      <c r="J679" s="2" t="s">
        <v>184</v>
      </c>
      <c r="K679" s="2" t="s">
        <v>184</v>
      </c>
      <c r="L679" s="2" t="s">
        <v>184</v>
      </c>
      <c r="M679" s="2" t="s">
        <v>184</v>
      </c>
      <c r="N679" s="2" t="s">
        <v>184</v>
      </c>
      <c r="O679" s="2" t="s">
        <v>184</v>
      </c>
      <c r="P679" s="2" t="s">
        <v>184</v>
      </c>
      <c r="Q679" s="2" t="s">
        <v>184</v>
      </c>
      <c r="R679" s="2" t="s">
        <v>184</v>
      </c>
      <c r="S679" s="2" t="s">
        <v>184</v>
      </c>
      <c r="T679" s="2" t="s">
        <v>184</v>
      </c>
      <c r="U679" s="2" t="s">
        <v>184</v>
      </c>
      <c r="V679" s="2" t="s">
        <v>184</v>
      </c>
      <c r="W679" s="2" t="s">
        <v>184</v>
      </c>
      <c r="X679" s="2" t="s">
        <v>184</v>
      </c>
      <c r="Y679" s="2" t="s">
        <v>184</v>
      </c>
      <c r="Z679" s="2" t="s">
        <v>184</v>
      </c>
      <c r="AA679" s="2" t="s">
        <v>184</v>
      </c>
    </row>
    <row r="680" spans="1:27" x14ac:dyDescent="0.25">
      <c r="A680" s="2">
        <v>0.91128808799999195</v>
      </c>
      <c r="B680" s="2">
        <v>1.2535778149999699</v>
      </c>
      <c r="C680" s="2">
        <v>1.5546866059999001</v>
      </c>
      <c r="D680" s="2">
        <v>1.88778483499993</v>
      </c>
      <c r="E680" s="2">
        <v>2.1976162929998901</v>
      </c>
      <c r="F680" s="2">
        <v>3.6029853829999099</v>
      </c>
      <c r="G680" s="28">
        <f t="shared" si="360"/>
        <v>2.6916972949999178</v>
      </c>
      <c r="H680" s="2" t="s">
        <v>184</v>
      </c>
      <c r="I680" s="2" t="s">
        <v>184</v>
      </c>
      <c r="J680" s="2" t="s">
        <v>184</v>
      </c>
      <c r="K680" s="2" t="s">
        <v>184</v>
      </c>
      <c r="L680" s="2" t="s">
        <v>184</v>
      </c>
      <c r="M680" s="2" t="s">
        <v>184</v>
      </c>
      <c r="N680" s="2" t="s">
        <v>184</v>
      </c>
      <c r="O680" s="2" t="s">
        <v>184</v>
      </c>
      <c r="P680" s="2" t="s">
        <v>184</v>
      </c>
      <c r="Q680" s="2" t="s">
        <v>184</v>
      </c>
      <c r="R680" s="2" t="s">
        <v>184</v>
      </c>
      <c r="S680" s="2" t="s">
        <v>184</v>
      </c>
      <c r="T680" s="2" t="s">
        <v>184</v>
      </c>
      <c r="U680" s="2" t="s">
        <v>184</v>
      </c>
      <c r="V680" s="2" t="s">
        <v>184</v>
      </c>
      <c r="W680" s="2" t="s">
        <v>184</v>
      </c>
      <c r="X680" s="2" t="s">
        <v>184</v>
      </c>
      <c r="Y680" s="2" t="s">
        <v>184</v>
      </c>
      <c r="Z680" s="2" t="s">
        <v>184</v>
      </c>
      <c r="AA680" s="2" t="s">
        <v>184</v>
      </c>
    </row>
    <row r="681" spans="1:27" x14ac:dyDescent="0.25">
      <c r="A681" s="2">
        <v>0.80028369700005397</v>
      </c>
      <c r="B681" s="2">
        <v>1.10701744700008</v>
      </c>
      <c r="C681" s="2">
        <v>1.49837192800009</v>
      </c>
      <c r="D681" s="2">
        <v>1.7764434360000201</v>
      </c>
      <c r="E681" s="2">
        <v>2.0963222900001002</v>
      </c>
      <c r="F681" s="2">
        <v>3.6248262400000599</v>
      </c>
      <c r="G681" s="28">
        <f t="shared" si="360"/>
        <v>2.824542543000006</v>
      </c>
      <c r="H681" s="2" t="s">
        <v>184</v>
      </c>
      <c r="I681" s="2" t="s">
        <v>184</v>
      </c>
      <c r="J681" s="2" t="s">
        <v>184</v>
      </c>
      <c r="K681" s="2" t="s">
        <v>184</v>
      </c>
      <c r="L681" s="2" t="s">
        <v>184</v>
      </c>
      <c r="M681" s="2" t="s">
        <v>184</v>
      </c>
      <c r="N681" s="2" t="s">
        <v>184</v>
      </c>
      <c r="O681" s="2" t="s">
        <v>184</v>
      </c>
      <c r="P681" s="2" t="s">
        <v>184</v>
      </c>
      <c r="Q681" s="2" t="s">
        <v>184</v>
      </c>
      <c r="R681" s="2" t="s">
        <v>184</v>
      </c>
      <c r="S681" s="2" t="s">
        <v>184</v>
      </c>
      <c r="T681" s="2" t="s">
        <v>184</v>
      </c>
      <c r="U681" s="2" t="s">
        <v>184</v>
      </c>
      <c r="V681" s="2" t="s">
        <v>184</v>
      </c>
      <c r="W681" s="2" t="s">
        <v>184</v>
      </c>
      <c r="X681" s="2" t="s">
        <v>184</v>
      </c>
      <c r="Y681" s="2" t="s">
        <v>184</v>
      </c>
      <c r="Z681" s="2" t="s">
        <v>184</v>
      </c>
      <c r="AA681" s="2" t="s">
        <v>184</v>
      </c>
    </row>
    <row r="682" spans="1:27" x14ac:dyDescent="0.25">
      <c r="A682" s="2">
        <v>0.97705352900004505</v>
      </c>
      <c r="B682" s="2">
        <v>1.25451577199999</v>
      </c>
      <c r="C682" s="2">
        <v>1.5525731659999999</v>
      </c>
      <c r="D682" s="2">
        <v>1.8619816550000201</v>
      </c>
      <c r="E682" s="2">
        <v>2.1509984780000102</v>
      </c>
      <c r="F682" s="2">
        <v>3.5938065520000402</v>
      </c>
      <c r="G682" s="28">
        <f t="shared" si="360"/>
        <v>2.6167530229999949</v>
      </c>
      <c r="H682" s="2" t="s">
        <v>184</v>
      </c>
      <c r="I682" s="2" t="s">
        <v>184</v>
      </c>
      <c r="J682" s="2" t="s">
        <v>184</v>
      </c>
      <c r="K682" s="2" t="s">
        <v>184</v>
      </c>
      <c r="L682" s="2" t="s">
        <v>184</v>
      </c>
      <c r="M682" s="2" t="s">
        <v>184</v>
      </c>
      <c r="N682" s="2" t="s">
        <v>184</v>
      </c>
      <c r="O682" s="2" t="s">
        <v>184</v>
      </c>
      <c r="P682" s="2" t="s">
        <v>184</v>
      </c>
      <c r="Q682" s="2" t="s">
        <v>184</v>
      </c>
      <c r="R682" s="2" t="s">
        <v>184</v>
      </c>
      <c r="S682" s="2" t="s">
        <v>184</v>
      </c>
      <c r="T682" s="2" t="s">
        <v>184</v>
      </c>
      <c r="U682" s="2" t="s">
        <v>184</v>
      </c>
      <c r="V682" s="2" t="s">
        <v>184</v>
      </c>
      <c r="W682" s="2" t="s">
        <v>184</v>
      </c>
      <c r="X682" s="2" t="s">
        <v>184</v>
      </c>
      <c r="Y682" s="2" t="s">
        <v>184</v>
      </c>
      <c r="Z682" s="2" t="s">
        <v>184</v>
      </c>
      <c r="AA682" s="2" t="s">
        <v>184</v>
      </c>
    </row>
    <row r="683" spans="1:27" x14ac:dyDescent="0.25">
      <c r="A683" s="2">
        <v>8.8415984870000504</v>
      </c>
      <c r="B683" s="2">
        <v>9.0255620289999499</v>
      </c>
      <c r="C683" s="2">
        <v>9.301766143</v>
      </c>
      <c r="D683" s="2">
        <v>9.5543948429999492</v>
      </c>
      <c r="E683" s="2">
        <v>9.8380682260000096</v>
      </c>
      <c r="F683" s="2">
        <v>10.6797602069999</v>
      </c>
      <c r="G683" s="28">
        <f t="shared" si="360"/>
        <v>1.8381617199998495</v>
      </c>
      <c r="H683" s="2" t="s">
        <v>184</v>
      </c>
      <c r="I683" s="2" t="s">
        <v>184</v>
      </c>
      <c r="J683" s="2" t="s">
        <v>184</v>
      </c>
      <c r="K683" s="2" t="s">
        <v>184</v>
      </c>
      <c r="L683" s="2" t="s">
        <v>184</v>
      </c>
      <c r="M683" s="2" t="s">
        <v>184</v>
      </c>
      <c r="N683" s="2" t="s">
        <v>184</v>
      </c>
      <c r="O683" s="2" t="s">
        <v>184</v>
      </c>
      <c r="P683" s="2" t="s">
        <v>184</v>
      </c>
      <c r="Q683" s="2" t="s">
        <v>184</v>
      </c>
      <c r="R683" s="2" t="s">
        <v>184</v>
      </c>
      <c r="S683" s="2" t="s">
        <v>184</v>
      </c>
      <c r="T683" s="2" t="s">
        <v>184</v>
      </c>
      <c r="U683" s="2" t="s">
        <v>184</v>
      </c>
      <c r="V683" s="2" t="s">
        <v>184</v>
      </c>
      <c r="W683" s="2" t="s">
        <v>184</v>
      </c>
      <c r="X683" s="2" t="s">
        <v>184</v>
      </c>
      <c r="Y683" s="2" t="s">
        <v>184</v>
      </c>
      <c r="Z683" s="2" t="s">
        <v>184</v>
      </c>
      <c r="AA683" s="2" t="s">
        <v>184</v>
      </c>
    </row>
    <row r="684" spans="1:27" x14ac:dyDescent="0.25">
      <c r="A684" s="2">
        <v>0.77344836999998201</v>
      </c>
      <c r="B684" s="2">
        <v>1.02737077899996</v>
      </c>
      <c r="C684" s="2">
        <v>1.32608364600002</v>
      </c>
      <c r="D684" s="2">
        <v>1.59010291799995</v>
      </c>
      <c r="E684" s="2">
        <v>1.8884694260000201</v>
      </c>
      <c r="F684" s="2">
        <v>3.09149026</v>
      </c>
      <c r="G684" s="28">
        <f t="shared" si="360"/>
        <v>2.3180418900000181</v>
      </c>
      <c r="H684" s="2" t="s">
        <v>184</v>
      </c>
      <c r="I684" s="2" t="s">
        <v>184</v>
      </c>
      <c r="J684" s="2" t="s">
        <v>184</v>
      </c>
      <c r="K684" s="2" t="s">
        <v>184</v>
      </c>
      <c r="L684" s="2" t="s">
        <v>184</v>
      </c>
      <c r="M684" s="2" t="s">
        <v>184</v>
      </c>
      <c r="N684" s="2" t="s">
        <v>184</v>
      </c>
      <c r="O684" s="2" t="s">
        <v>184</v>
      </c>
      <c r="P684" s="2" t="s">
        <v>184</v>
      </c>
      <c r="Q684" s="2" t="s">
        <v>184</v>
      </c>
      <c r="R684" s="2" t="s">
        <v>184</v>
      </c>
      <c r="S684" s="2" t="s">
        <v>184</v>
      </c>
      <c r="T684" s="2" t="s">
        <v>184</v>
      </c>
      <c r="U684" s="2" t="s">
        <v>184</v>
      </c>
      <c r="V684" s="2" t="s">
        <v>184</v>
      </c>
      <c r="W684" s="2" t="s">
        <v>184</v>
      </c>
      <c r="X684" s="2" t="s">
        <v>184</v>
      </c>
      <c r="Y684" s="2" t="s">
        <v>184</v>
      </c>
      <c r="Z684" s="2" t="s">
        <v>184</v>
      </c>
      <c r="AA684" s="2" t="s">
        <v>184</v>
      </c>
    </row>
    <row r="685" spans="1:27" x14ac:dyDescent="0.25">
      <c r="A685" s="2">
        <v>2.7458834860000199</v>
      </c>
      <c r="B685" s="2">
        <v>2.9363150010000201</v>
      </c>
      <c r="C685" s="2">
        <v>3.2263346350000499</v>
      </c>
      <c r="D685" s="2">
        <v>3.5038080189999601</v>
      </c>
      <c r="E685" s="2">
        <v>3.8582514050000301</v>
      </c>
      <c r="F685" s="2">
        <v>4.8937012960000104</v>
      </c>
      <c r="G685" s="28">
        <f t="shared" si="360"/>
        <v>2.1478178099999905</v>
      </c>
      <c r="H685" s="2" t="s">
        <v>184</v>
      </c>
      <c r="I685" s="2" t="s">
        <v>184</v>
      </c>
      <c r="J685" s="2" t="s">
        <v>184</v>
      </c>
      <c r="K685" s="2" t="s">
        <v>184</v>
      </c>
      <c r="L685" s="2" t="s">
        <v>184</v>
      </c>
      <c r="M685" s="2" t="s">
        <v>184</v>
      </c>
      <c r="N685" s="2" t="s">
        <v>184</v>
      </c>
      <c r="O685" s="2" t="s">
        <v>184</v>
      </c>
      <c r="P685" s="2" t="s">
        <v>184</v>
      </c>
      <c r="Q685" s="2" t="s">
        <v>184</v>
      </c>
      <c r="R685" s="2" t="s">
        <v>184</v>
      </c>
      <c r="S685" s="2" t="s">
        <v>184</v>
      </c>
      <c r="T685" s="2" t="s">
        <v>184</v>
      </c>
      <c r="U685" s="2" t="s">
        <v>184</v>
      </c>
      <c r="V685" s="2" t="s">
        <v>184</v>
      </c>
      <c r="W685" s="2" t="s">
        <v>184</v>
      </c>
      <c r="X685" s="2" t="s">
        <v>184</v>
      </c>
      <c r="Y685" s="2" t="s">
        <v>184</v>
      </c>
      <c r="Z685" s="2" t="s">
        <v>184</v>
      </c>
      <c r="AA685" s="2" t="s">
        <v>184</v>
      </c>
    </row>
    <row r="686" spans="1:27" x14ac:dyDescent="0.25">
      <c r="A686" s="2">
        <v>0.91988744500008501</v>
      </c>
      <c r="B686" s="2">
        <v>1.23709301600001</v>
      </c>
      <c r="C686" s="2">
        <v>1.53018556699998</v>
      </c>
      <c r="D686" s="2">
        <v>1.8209177030000701</v>
      </c>
      <c r="E686" s="2">
        <v>2.1168853070000702</v>
      </c>
      <c r="F686" s="2">
        <v>3.5744413560000701</v>
      </c>
      <c r="G686" s="28">
        <f t="shared" si="360"/>
        <v>2.6545539109999852</v>
      </c>
      <c r="H686" s="2" t="s">
        <v>184</v>
      </c>
      <c r="I686" s="2" t="s">
        <v>184</v>
      </c>
      <c r="J686" s="2" t="s">
        <v>184</v>
      </c>
      <c r="K686" s="2" t="s">
        <v>184</v>
      </c>
      <c r="L686" s="2" t="s">
        <v>184</v>
      </c>
      <c r="M686" s="2" t="s">
        <v>184</v>
      </c>
      <c r="N686" s="2" t="s">
        <v>184</v>
      </c>
      <c r="O686" s="2" t="s">
        <v>184</v>
      </c>
      <c r="P686" s="2" t="s">
        <v>184</v>
      </c>
      <c r="Q686" s="2" t="s">
        <v>184</v>
      </c>
      <c r="R686" s="2" t="s">
        <v>184</v>
      </c>
      <c r="S686" s="2" t="s">
        <v>184</v>
      </c>
      <c r="T686" s="2" t="s">
        <v>184</v>
      </c>
      <c r="U686" s="2" t="s">
        <v>184</v>
      </c>
      <c r="V686" s="2" t="s">
        <v>184</v>
      </c>
      <c r="W686" s="2" t="s">
        <v>184</v>
      </c>
      <c r="X686" s="2" t="s">
        <v>184</v>
      </c>
      <c r="Y686" s="2" t="s">
        <v>184</v>
      </c>
      <c r="Z686" s="2" t="s">
        <v>184</v>
      </c>
      <c r="AA686" s="2" t="s">
        <v>184</v>
      </c>
    </row>
    <row r="687" spans="1:27" x14ac:dyDescent="0.25">
      <c r="A687" s="2">
        <v>2.2784741639999302</v>
      </c>
      <c r="B687" s="2">
        <v>2.4997648930000098</v>
      </c>
      <c r="C687" s="2">
        <v>2.7824673420000101</v>
      </c>
      <c r="D687" s="2">
        <v>3.09537510199993</v>
      </c>
      <c r="E687" s="2">
        <v>3.36962348600002</v>
      </c>
      <c r="F687" s="2">
        <v>4.8454930719999503</v>
      </c>
      <c r="G687" s="28">
        <f t="shared" si="360"/>
        <v>2.5670189080000201</v>
      </c>
      <c r="H687" s="2" t="s">
        <v>184</v>
      </c>
      <c r="I687" s="2" t="s">
        <v>184</v>
      </c>
      <c r="J687" s="2" t="s">
        <v>184</v>
      </c>
      <c r="K687" s="2" t="s">
        <v>184</v>
      </c>
      <c r="L687" s="2" t="s">
        <v>184</v>
      </c>
      <c r="M687" s="2" t="s">
        <v>184</v>
      </c>
      <c r="N687" s="2" t="s">
        <v>184</v>
      </c>
      <c r="O687" s="2" t="s">
        <v>184</v>
      </c>
      <c r="P687" s="2" t="s">
        <v>184</v>
      </c>
      <c r="Q687" s="2" t="s">
        <v>184</v>
      </c>
      <c r="R687" s="2" t="s">
        <v>184</v>
      </c>
      <c r="S687" s="2" t="s">
        <v>184</v>
      </c>
      <c r="T687" s="2" t="s">
        <v>184</v>
      </c>
      <c r="U687" s="2" t="s">
        <v>184</v>
      </c>
      <c r="V687" s="2" t="s">
        <v>184</v>
      </c>
      <c r="W687" s="2" t="s">
        <v>184</v>
      </c>
      <c r="X687" s="2" t="s">
        <v>184</v>
      </c>
      <c r="Y687" s="2" t="s">
        <v>184</v>
      </c>
      <c r="Z687" s="2" t="s">
        <v>184</v>
      </c>
      <c r="AA687" s="2" t="s">
        <v>184</v>
      </c>
    </row>
    <row r="688" spans="1:27" x14ac:dyDescent="0.25">
      <c r="G688" s="28"/>
    </row>
    <row r="689" spans="1:27" x14ac:dyDescent="0.25">
      <c r="A689" s="2">
        <v>21.627832193999801</v>
      </c>
      <c r="B689" s="2">
        <v>21.9070997829999</v>
      </c>
      <c r="C689" s="2">
        <v>22.0416447819998</v>
      </c>
      <c r="D689" s="2">
        <v>22.310225458999799</v>
      </c>
      <c r="E689" s="2">
        <v>22.565319677999899</v>
      </c>
      <c r="F689" s="2">
        <v>22.710081709999901</v>
      </c>
      <c r="G689" s="28">
        <f t="shared" si="360"/>
        <v>1.0822495160001004</v>
      </c>
      <c r="H689" s="2" t="s">
        <v>184</v>
      </c>
      <c r="I689" s="2" t="s">
        <v>184</v>
      </c>
      <c r="J689" s="2" t="s">
        <v>184</v>
      </c>
      <c r="K689" s="2" t="s">
        <v>184</v>
      </c>
      <c r="L689" s="2" t="s">
        <v>184</v>
      </c>
      <c r="M689" s="2" t="s">
        <v>184</v>
      </c>
      <c r="N689" s="2" t="s">
        <v>184</v>
      </c>
      <c r="O689" s="2" t="s">
        <v>184</v>
      </c>
      <c r="P689" s="2" t="s">
        <v>184</v>
      </c>
      <c r="Q689" s="2" t="s">
        <v>184</v>
      </c>
      <c r="R689" s="2" t="s">
        <v>184</v>
      </c>
      <c r="S689" s="2" t="s">
        <v>184</v>
      </c>
      <c r="T689" s="2" t="s">
        <v>184</v>
      </c>
      <c r="U689" s="2" t="s">
        <v>184</v>
      </c>
      <c r="V689" s="2" t="s">
        <v>184</v>
      </c>
      <c r="W689" s="2" t="s">
        <v>184</v>
      </c>
      <c r="X689" s="2" t="s">
        <v>184</v>
      </c>
      <c r="Y689" s="2" t="s">
        <v>184</v>
      </c>
      <c r="Z689" s="2" t="s">
        <v>184</v>
      </c>
      <c r="AA689" s="2" t="s">
        <v>184</v>
      </c>
    </row>
    <row r="690" spans="1:27" x14ac:dyDescent="0.25">
      <c r="A690" s="2">
        <v>7.6720994779998302</v>
      </c>
      <c r="B690" s="2">
        <v>7.9649085399998896</v>
      </c>
      <c r="C690" s="2">
        <v>8.0974151539999095</v>
      </c>
      <c r="D690" s="2">
        <v>8.3696951539998192</v>
      </c>
      <c r="E690" s="2">
        <v>8.6396201029999702</v>
      </c>
      <c r="F690" s="2">
        <v>8.7631265609997993</v>
      </c>
      <c r="G690" s="28">
        <f t="shared" si="360"/>
        <v>1.0910270829999691</v>
      </c>
      <c r="H690" s="2" t="s">
        <v>184</v>
      </c>
      <c r="I690" s="2" t="s">
        <v>184</v>
      </c>
      <c r="J690" s="2" t="s">
        <v>184</v>
      </c>
      <c r="K690" s="2" t="s">
        <v>184</v>
      </c>
      <c r="L690" s="2" t="s">
        <v>184</v>
      </c>
      <c r="M690" s="2" t="s">
        <v>184</v>
      </c>
      <c r="N690" s="2" t="s">
        <v>184</v>
      </c>
      <c r="O690" s="2" t="s">
        <v>184</v>
      </c>
      <c r="P690" s="2" t="s">
        <v>184</v>
      </c>
      <c r="Q690" s="2" t="s">
        <v>184</v>
      </c>
      <c r="R690" s="2" t="s">
        <v>184</v>
      </c>
      <c r="S690" s="2" t="s">
        <v>184</v>
      </c>
      <c r="T690" s="2" t="s">
        <v>184</v>
      </c>
      <c r="U690" s="2" t="s">
        <v>184</v>
      </c>
      <c r="V690" s="2" t="s">
        <v>184</v>
      </c>
      <c r="W690" s="2" t="s">
        <v>184</v>
      </c>
      <c r="X690" s="2" t="s">
        <v>184</v>
      </c>
      <c r="Y690" s="2" t="s">
        <v>184</v>
      </c>
      <c r="Z690" s="2" t="s">
        <v>184</v>
      </c>
      <c r="AA690" s="2" t="s">
        <v>184</v>
      </c>
    </row>
    <row r="691" spans="1:27" x14ac:dyDescent="0.25">
      <c r="A691" s="2">
        <v>1.04843843699995</v>
      </c>
      <c r="B691" s="2">
        <v>1.40894296700003</v>
      </c>
      <c r="C691" s="2">
        <v>1.56356228999993</v>
      </c>
      <c r="D691" s="2">
        <v>1.8708435399998899</v>
      </c>
      <c r="E691" s="2">
        <v>2.2579541200000199</v>
      </c>
      <c r="F691" s="2">
        <v>2.3965933320000601</v>
      </c>
      <c r="G691" s="28">
        <f t="shared" si="360"/>
        <v>1.3481548950001101</v>
      </c>
      <c r="H691" s="2" t="s">
        <v>184</v>
      </c>
      <c r="I691" s="2" t="s">
        <v>184</v>
      </c>
      <c r="J691" s="2" t="s">
        <v>184</v>
      </c>
      <c r="K691" s="2" t="s">
        <v>184</v>
      </c>
      <c r="L691" s="2" t="s">
        <v>184</v>
      </c>
      <c r="M691" s="2" t="s">
        <v>184</v>
      </c>
      <c r="N691" s="2" t="s">
        <v>184</v>
      </c>
      <c r="O691" s="2" t="s">
        <v>184</v>
      </c>
      <c r="P691" s="2" t="s">
        <v>184</v>
      </c>
      <c r="Q691" s="2" t="s">
        <v>184</v>
      </c>
      <c r="R691" s="2" t="s">
        <v>184</v>
      </c>
      <c r="S691" s="2" t="s">
        <v>184</v>
      </c>
      <c r="T691" s="2" t="s">
        <v>184</v>
      </c>
      <c r="U691" s="2" t="s">
        <v>184</v>
      </c>
      <c r="V691" s="2" t="s">
        <v>184</v>
      </c>
      <c r="W691" s="2" t="s">
        <v>184</v>
      </c>
      <c r="X691" s="2" t="s">
        <v>184</v>
      </c>
      <c r="Y691" s="2" t="s">
        <v>184</v>
      </c>
      <c r="Z691" s="2" t="s">
        <v>184</v>
      </c>
      <c r="AA691" s="2" t="s">
        <v>184</v>
      </c>
    </row>
    <row r="692" spans="1:27" x14ac:dyDescent="0.25">
      <c r="A692" s="2">
        <v>1.39208916699999</v>
      </c>
      <c r="B692" s="2">
        <v>1.88319499999988</v>
      </c>
      <c r="C692" s="2">
        <v>2.0122024439999602</v>
      </c>
      <c r="D692" s="2">
        <v>2.3679492169999299</v>
      </c>
      <c r="E692" s="2">
        <v>2.6541623430000501</v>
      </c>
      <c r="F692" s="2">
        <v>2.8225821339999499</v>
      </c>
      <c r="G692" s="28">
        <f t="shared" si="360"/>
        <v>1.43049296699996</v>
      </c>
      <c r="H692" s="2" t="s">
        <v>184</v>
      </c>
      <c r="I692" s="2" t="s">
        <v>184</v>
      </c>
      <c r="J692" s="2" t="s">
        <v>184</v>
      </c>
      <c r="K692" s="2" t="s">
        <v>184</v>
      </c>
      <c r="L692" s="2" t="s">
        <v>184</v>
      </c>
      <c r="M692" s="2" t="s">
        <v>184</v>
      </c>
      <c r="N692" s="2" t="s">
        <v>184</v>
      </c>
      <c r="O692" s="2" t="s">
        <v>184</v>
      </c>
      <c r="P692" s="2" t="s">
        <v>184</v>
      </c>
      <c r="Q692" s="2" t="s">
        <v>184</v>
      </c>
      <c r="R692" s="2" t="s">
        <v>184</v>
      </c>
      <c r="S692" s="2" t="s">
        <v>184</v>
      </c>
      <c r="T692" s="2" t="s">
        <v>184</v>
      </c>
      <c r="U692" s="2" t="s">
        <v>184</v>
      </c>
      <c r="V692" s="2" t="s">
        <v>184</v>
      </c>
      <c r="W692" s="2" t="s">
        <v>184</v>
      </c>
      <c r="X692" s="2" t="s">
        <v>184</v>
      </c>
      <c r="Y692" s="2" t="s">
        <v>184</v>
      </c>
      <c r="Z692" s="2" t="s">
        <v>184</v>
      </c>
      <c r="AA692" s="2" t="s">
        <v>184</v>
      </c>
    </row>
    <row r="693" spans="1:27" x14ac:dyDescent="0.25">
      <c r="A693" s="2">
        <v>1.1923778679999899</v>
      </c>
      <c r="B693" s="2">
        <v>1.5136589070000299</v>
      </c>
      <c r="C693" s="2">
        <v>1.6640531769999101</v>
      </c>
      <c r="D693" s="2">
        <v>1.96457265499998</v>
      </c>
      <c r="E693" s="2">
        <v>2.21466781100002</v>
      </c>
      <c r="F693" s="2">
        <v>2.3594178119999398</v>
      </c>
      <c r="G693" s="28">
        <f t="shared" si="360"/>
        <v>1.1670399439999499</v>
      </c>
      <c r="H693" s="2" t="s">
        <v>184</v>
      </c>
      <c r="I693" s="2" t="s">
        <v>184</v>
      </c>
      <c r="J693" s="2" t="s">
        <v>184</v>
      </c>
      <c r="K693" s="2" t="s">
        <v>184</v>
      </c>
      <c r="L693" s="2" t="s">
        <v>184</v>
      </c>
      <c r="M693" s="2" t="s">
        <v>184</v>
      </c>
      <c r="N693" s="2" t="s">
        <v>184</v>
      </c>
      <c r="O693" s="2" t="s">
        <v>184</v>
      </c>
      <c r="P693" s="2" t="s">
        <v>184</v>
      </c>
      <c r="Q693" s="2" t="s">
        <v>184</v>
      </c>
      <c r="R693" s="2" t="s">
        <v>184</v>
      </c>
      <c r="S693" s="2" t="s">
        <v>184</v>
      </c>
      <c r="T693" s="2" t="s">
        <v>184</v>
      </c>
      <c r="U693" s="2" t="s">
        <v>184</v>
      </c>
      <c r="V693" s="2" t="s">
        <v>184</v>
      </c>
      <c r="W693" s="2" t="s">
        <v>184</v>
      </c>
      <c r="X693" s="2" t="s">
        <v>184</v>
      </c>
      <c r="Y693" s="2" t="s">
        <v>184</v>
      </c>
      <c r="Z693" s="2" t="s">
        <v>184</v>
      </c>
      <c r="AA693" s="2" t="s">
        <v>184</v>
      </c>
    </row>
    <row r="694" spans="1:27" x14ac:dyDescent="0.25">
      <c r="A694" s="2">
        <v>18.321943481999998</v>
      </c>
      <c r="B694" s="2">
        <v>18.570681606999798</v>
      </c>
      <c r="C694" s="2">
        <v>18.7088188469999</v>
      </c>
      <c r="D694" s="2">
        <v>18.952256502999901</v>
      </c>
      <c r="E694" s="2">
        <v>19.203404888000001</v>
      </c>
      <c r="F694" s="2">
        <v>19.34835447</v>
      </c>
      <c r="G694" s="28">
        <f t="shared" si="360"/>
        <v>1.0264109880000021</v>
      </c>
      <c r="H694" s="2" t="s">
        <v>184</v>
      </c>
      <c r="I694" s="2" t="s">
        <v>184</v>
      </c>
      <c r="J694" s="2" t="s">
        <v>184</v>
      </c>
      <c r="K694" s="2" t="s">
        <v>184</v>
      </c>
      <c r="L694" s="2" t="s">
        <v>184</v>
      </c>
      <c r="M694" s="2" t="s">
        <v>184</v>
      </c>
      <c r="N694" s="2" t="s">
        <v>184</v>
      </c>
      <c r="O694" s="2" t="s">
        <v>184</v>
      </c>
      <c r="P694" s="2" t="s">
        <v>184</v>
      </c>
      <c r="Q694" s="2" t="s">
        <v>184</v>
      </c>
      <c r="R694" s="2" t="s">
        <v>184</v>
      </c>
      <c r="S694" s="2" t="s">
        <v>184</v>
      </c>
      <c r="T694" s="2" t="s">
        <v>184</v>
      </c>
      <c r="U694" s="2" t="s">
        <v>184</v>
      </c>
      <c r="V694" s="2" t="s">
        <v>184</v>
      </c>
      <c r="W694" s="2" t="s">
        <v>184</v>
      </c>
      <c r="X694" s="2" t="s">
        <v>184</v>
      </c>
      <c r="Y694" s="2" t="s">
        <v>184</v>
      </c>
      <c r="Z694" s="2" t="s">
        <v>184</v>
      </c>
      <c r="AA694" s="2" t="s">
        <v>184</v>
      </c>
    </row>
    <row r="695" spans="1:27" x14ac:dyDescent="0.25">
      <c r="A695" s="2">
        <v>1.0823829779999401</v>
      </c>
      <c r="B695" s="2">
        <v>1.34992557400005</v>
      </c>
      <c r="C695" s="2">
        <v>1.5210637489999499</v>
      </c>
      <c r="D695" s="2">
        <v>1.77924494700005</v>
      </c>
      <c r="E695" s="2">
        <v>2.0503309890000301</v>
      </c>
      <c r="F695" s="2">
        <v>2.1856595300000601</v>
      </c>
      <c r="G695" s="28">
        <f t="shared" si="360"/>
        <v>1.10327655200012</v>
      </c>
      <c r="H695" s="2" t="s">
        <v>184</v>
      </c>
      <c r="I695" s="2" t="s">
        <v>184</v>
      </c>
      <c r="J695" s="2" t="s">
        <v>184</v>
      </c>
      <c r="K695" s="2" t="s">
        <v>184</v>
      </c>
      <c r="L695" s="2" t="s">
        <v>184</v>
      </c>
      <c r="M695" s="2" t="s">
        <v>184</v>
      </c>
      <c r="N695" s="2" t="s">
        <v>184</v>
      </c>
      <c r="O695" s="2" t="s">
        <v>184</v>
      </c>
      <c r="P695" s="2" t="s">
        <v>184</v>
      </c>
      <c r="Q695" s="2" t="s">
        <v>184</v>
      </c>
      <c r="R695" s="2" t="s">
        <v>184</v>
      </c>
      <c r="S695" s="2" t="s">
        <v>184</v>
      </c>
      <c r="T695" s="2" t="s">
        <v>184</v>
      </c>
      <c r="U695" s="2" t="s">
        <v>184</v>
      </c>
      <c r="V695" s="2" t="s">
        <v>184</v>
      </c>
      <c r="W695" s="2" t="s">
        <v>184</v>
      </c>
      <c r="X695" s="2" t="s">
        <v>184</v>
      </c>
      <c r="Y695" s="2" t="s">
        <v>184</v>
      </c>
      <c r="Z695" s="2" t="s">
        <v>184</v>
      </c>
      <c r="AA695" s="2" t="s">
        <v>184</v>
      </c>
    </row>
    <row r="696" spans="1:27" x14ac:dyDescent="0.25">
      <c r="A696" s="2">
        <v>0.79477111299979697</v>
      </c>
      <c r="B696" s="2">
        <v>1.15122828399989</v>
      </c>
      <c r="C696" s="2">
        <v>1.27771973899984</v>
      </c>
      <c r="D696" s="2">
        <v>1.51516020799999</v>
      </c>
      <c r="E696" s="2">
        <v>1.7590869789999</v>
      </c>
      <c r="F696" s="2">
        <v>1.9207853629998199</v>
      </c>
      <c r="G696" s="28">
        <f t="shared" si="360"/>
        <v>1.126014250000023</v>
      </c>
      <c r="H696" s="2" t="s">
        <v>184</v>
      </c>
      <c r="I696" s="2" t="s">
        <v>184</v>
      </c>
      <c r="J696" s="2" t="s">
        <v>184</v>
      </c>
      <c r="K696" s="2" t="s">
        <v>184</v>
      </c>
      <c r="L696" s="2" t="s">
        <v>184</v>
      </c>
      <c r="M696" s="2" t="s">
        <v>184</v>
      </c>
      <c r="N696" s="2" t="s">
        <v>184</v>
      </c>
      <c r="O696" s="2" t="s">
        <v>184</v>
      </c>
      <c r="P696" s="2" t="s">
        <v>184</v>
      </c>
      <c r="Q696" s="2" t="s">
        <v>184</v>
      </c>
      <c r="R696" s="2" t="s">
        <v>184</v>
      </c>
      <c r="S696" s="2" t="s">
        <v>184</v>
      </c>
      <c r="T696" s="2" t="s">
        <v>184</v>
      </c>
      <c r="U696" s="2" t="s">
        <v>184</v>
      </c>
      <c r="V696" s="2" t="s">
        <v>184</v>
      </c>
      <c r="W696" s="2" t="s">
        <v>184</v>
      </c>
      <c r="X696" s="2" t="s">
        <v>184</v>
      </c>
      <c r="Y696" s="2" t="s">
        <v>184</v>
      </c>
      <c r="Z696" s="2" t="s">
        <v>184</v>
      </c>
      <c r="AA696" s="2" t="s">
        <v>184</v>
      </c>
    </row>
    <row r="697" spans="1:27" x14ac:dyDescent="0.25">
      <c r="A697" s="2">
        <v>1.5432324430000699</v>
      </c>
      <c r="B697" s="2">
        <v>1.8637586419999901</v>
      </c>
      <c r="C697" s="2">
        <v>2.00430119300017</v>
      </c>
      <c r="D697" s="2">
        <v>2.2393218710001199</v>
      </c>
      <c r="E697" s="2">
        <v>2.5228667660000998</v>
      </c>
      <c r="F697" s="2">
        <v>2.6544386940001901</v>
      </c>
      <c r="G697" s="28">
        <f t="shared" si="360"/>
        <v>1.1112062510001202</v>
      </c>
      <c r="H697" s="2" t="s">
        <v>184</v>
      </c>
      <c r="I697" s="2" t="s">
        <v>184</v>
      </c>
      <c r="J697" s="2" t="s">
        <v>184</v>
      </c>
      <c r="K697" s="2" t="s">
        <v>184</v>
      </c>
      <c r="L697" s="2" t="s">
        <v>184</v>
      </c>
      <c r="M697" s="2" t="s">
        <v>184</v>
      </c>
      <c r="N697" s="2" t="s">
        <v>184</v>
      </c>
      <c r="O697" s="2" t="s">
        <v>184</v>
      </c>
      <c r="P697" s="2" t="s">
        <v>184</v>
      </c>
      <c r="Q697" s="2" t="s">
        <v>184</v>
      </c>
      <c r="R697" s="2" t="s">
        <v>184</v>
      </c>
      <c r="S697" s="2" t="s">
        <v>184</v>
      </c>
      <c r="T697" s="2" t="s">
        <v>184</v>
      </c>
      <c r="U697" s="2" t="s">
        <v>184</v>
      </c>
      <c r="V697" s="2" t="s">
        <v>184</v>
      </c>
      <c r="W697" s="2" t="s">
        <v>184</v>
      </c>
      <c r="X697" s="2" t="s">
        <v>184</v>
      </c>
      <c r="Y697" s="2" t="s">
        <v>184</v>
      </c>
      <c r="Z697" s="2" t="s">
        <v>184</v>
      </c>
      <c r="AA697" s="2" t="s">
        <v>184</v>
      </c>
    </row>
    <row r="698" spans="1:27" x14ac:dyDescent="0.25">
      <c r="A698" s="2">
        <v>1.14080983300004</v>
      </c>
      <c r="B698" s="2">
        <v>1.44351306099997</v>
      </c>
      <c r="C698" s="2">
        <v>1.5859956609999699</v>
      </c>
      <c r="D698" s="2">
        <v>1.8367572239999299</v>
      </c>
      <c r="E698" s="2">
        <v>2.0869684730000699</v>
      </c>
      <c r="F698" s="2">
        <v>2.2381618069998601</v>
      </c>
      <c r="G698" s="28">
        <f t="shared" si="360"/>
        <v>1.0973519739998201</v>
      </c>
      <c r="H698" s="2" t="s">
        <v>184</v>
      </c>
      <c r="I698" s="2" t="s">
        <v>184</v>
      </c>
      <c r="J698" s="2" t="s">
        <v>184</v>
      </c>
      <c r="K698" s="2" t="s">
        <v>184</v>
      </c>
      <c r="L698" s="2" t="s">
        <v>184</v>
      </c>
      <c r="M698" s="2" t="s">
        <v>184</v>
      </c>
      <c r="N698" s="2" t="s">
        <v>184</v>
      </c>
      <c r="O698" s="2" t="s">
        <v>184</v>
      </c>
      <c r="P698" s="2" t="s">
        <v>184</v>
      </c>
      <c r="Q698" s="2" t="s">
        <v>184</v>
      </c>
      <c r="R698" s="2" t="s">
        <v>184</v>
      </c>
      <c r="S698" s="2" t="s">
        <v>184</v>
      </c>
      <c r="T698" s="2" t="s">
        <v>184</v>
      </c>
      <c r="U698" s="2" t="s">
        <v>184</v>
      </c>
      <c r="V698" s="2" t="s">
        <v>184</v>
      </c>
      <c r="W698" s="2" t="s">
        <v>184</v>
      </c>
      <c r="X698" s="2" t="s">
        <v>184</v>
      </c>
      <c r="Y698" s="2" t="s">
        <v>184</v>
      </c>
      <c r="Z698" s="2" t="s">
        <v>184</v>
      </c>
      <c r="AA698" s="2" t="s">
        <v>184</v>
      </c>
    </row>
    <row r="699" spans="1:27" x14ac:dyDescent="0.25">
      <c r="A699" s="2">
        <v>10.672152651999999</v>
      </c>
      <c r="B699" s="2">
        <v>10.975374683999901</v>
      </c>
      <c r="C699" s="2">
        <v>11.109678903000001</v>
      </c>
      <c r="D699" s="2">
        <v>11.319356246</v>
      </c>
      <c r="E699" s="2">
        <v>11.6146647349999</v>
      </c>
      <c r="F699" s="2">
        <v>11.7503475989999</v>
      </c>
      <c r="G699" s="28">
        <f t="shared" si="360"/>
        <v>1.0781949469999006</v>
      </c>
      <c r="H699" s="2" t="s">
        <v>184</v>
      </c>
      <c r="I699" s="2" t="s">
        <v>184</v>
      </c>
      <c r="J699" s="2" t="s">
        <v>184</v>
      </c>
      <c r="K699" s="2" t="s">
        <v>184</v>
      </c>
      <c r="L699" s="2" t="s">
        <v>184</v>
      </c>
      <c r="M699" s="2" t="s">
        <v>184</v>
      </c>
      <c r="N699" s="2" t="s">
        <v>184</v>
      </c>
      <c r="O699" s="2" t="s">
        <v>184</v>
      </c>
      <c r="P699" s="2" t="s">
        <v>184</v>
      </c>
      <c r="Q699" s="2" t="s">
        <v>184</v>
      </c>
      <c r="R699" s="2" t="s">
        <v>184</v>
      </c>
      <c r="S699" s="2" t="s">
        <v>184</v>
      </c>
      <c r="T699" s="2" t="s">
        <v>184</v>
      </c>
      <c r="U699" s="2" t="s">
        <v>184</v>
      </c>
      <c r="V699" s="2" t="s">
        <v>184</v>
      </c>
      <c r="W699" s="2" t="s">
        <v>184</v>
      </c>
      <c r="X699" s="2" t="s">
        <v>184</v>
      </c>
      <c r="Y699" s="2" t="s">
        <v>184</v>
      </c>
      <c r="Z699" s="2" t="s">
        <v>184</v>
      </c>
      <c r="AA699" s="2" t="s">
        <v>184</v>
      </c>
    </row>
    <row r="700" spans="1:27" x14ac:dyDescent="0.25">
      <c r="A700" s="2">
        <v>0.95105072799992696</v>
      </c>
      <c r="B700" s="2">
        <v>1.22517197899992</v>
      </c>
      <c r="C700" s="2">
        <v>1.39288291499997</v>
      </c>
      <c r="D700" s="2">
        <v>1.6533334880000401</v>
      </c>
      <c r="E700" s="2">
        <v>1.92607796700008</v>
      </c>
      <c r="F700" s="2">
        <v>2.0901474459999401</v>
      </c>
      <c r="G700" s="28">
        <f t="shared" si="360"/>
        <v>1.1390967180000131</v>
      </c>
      <c r="H700" s="2" t="s">
        <v>184</v>
      </c>
      <c r="I700" s="2" t="s">
        <v>184</v>
      </c>
      <c r="J700" s="2" t="s">
        <v>184</v>
      </c>
      <c r="K700" s="2" t="s">
        <v>184</v>
      </c>
      <c r="L700" s="2" t="s">
        <v>184</v>
      </c>
      <c r="M700" s="2" t="s">
        <v>184</v>
      </c>
      <c r="N700" s="2" t="s">
        <v>184</v>
      </c>
      <c r="O700" s="2" t="s">
        <v>184</v>
      </c>
      <c r="P700" s="2" t="s">
        <v>184</v>
      </c>
      <c r="Q700" s="2" t="s">
        <v>184</v>
      </c>
      <c r="R700" s="2" t="s">
        <v>184</v>
      </c>
      <c r="S700" s="2" t="s">
        <v>184</v>
      </c>
      <c r="T700" s="2" t="s">
        <v>184</v>
      </c>
      <c r="U700" s="2" t="s">
        <v>184</v>
      </c>
      <c r="V700" s="2" t="s">
        <v>184</v>
      </c>
      <c r="W700" s="2" t="s">
        <v>184</v>
      </c>
      <c r="X700" s="2" t="s">
        <v>184</v>
      </c>
      <c r="Y700" s="2" t="s">
        <v>184</v>
      </c>
      <c r="Z700" s="2" t="s">
        <v>184</v>
      </c>
      <c r="AA700" s="2" t="s">
        <v>184</v>
      </c>
    </row>
    <row r="701" spans="1:27" x14ac:dyDescent="0.25">
      <c r="A701" s="2">
        <v>0.71849770700009596</v>
      </c>
      <c r="B701" s="2">
        <v>1.0030601030000501</v>
      </c>
      <c r="C701" s="2">
        <v>1.1370340100002001</v>
      </c>
      <c r="D701" s="2">
        <v>1.3886519260001899</v>
      </c>
      <c r="E701" s="2">
        <v>1.64880526000001</v>
      </c>
      <c r="F701" s="2">
        <v>1.78322250000019</v>
      </c>
      <c r="G701" s="28">
        <f t="shared" si="360"/>
        <v>1.064724793000094</v>
      </c>
      <c r="H701" s="2" t="s">
        <v>184</v>
      </c>
      <c r="I701" s="2" t="s">
        <v>184</v>
      </c>
      <c r="J701" s="2" t="s">
        <v>184</v>
      </c>
      <c r="K701" s="2" t="s">
        <v>184</v>
      </c>
      <c r="L701" s="2" t="s">
        <v>184</v>
      </c>
      <c r="M701" s="2" t="s">
        <v>184</v>
      </c>
      <c r="N701" s="2" t="s">
        <v>184</v>
      </c>
      <c r="O701" s="2" t="s">
        <v>184</v>
      </c>
      <c r="P701" s="2" t="s">
        <v>184</v>
      </c>
      <c r="Q701" s="2" t="s">
        <v>184</v>
      </c>
      <c r="R701" s="2" t="s">
        <v>184</v>
      </c>
      <c r="S701" s="2" t="s">
        <v>184</v>
      </c>
      <c r="T701" s="2" t="s">
        <v>184</v>
      </c>
      <c r="U701" s="2" t="s">
        <v>184</v>
      </c>
      <c r="V701" s="2" t="s">
        <v>184</v>
      </c>
      <c r="W701" s="2" t="s">
        <v>184</v>
      </c>
      <c r="X701" s="2" t="s">
        <v>184</v>
      </c>
      <c r="Y701" s="2" t="s">
        <v>184</v>
      </c>
      <c r="Z701" s="2" t="s">
        <v>184</v>
      </c>
      <c r="AA701" s="2" t="s">
        <v>184</v>
      </c>
    </row>
    <row r="702" spans="1:27" x14ac:dyDescent="0.25">
      <c r="A702" s="2">
        <v>0.83103093400018202</v>
      </c>
      <c r="B702" s="2">
        <v>1.1930273920001999</v>
      </c>
      <c r="C702" s="2">
        <v>1.3311179660001899</v>
      </c>
      <c r="D702" s="2">
        <v>1.5949541660002</v>
      </c>
      <c r="E702" s="2">
        <v>1.85745004900013</v>
      </c>
      <c r="F702" s="2">
        <v>2.0264867150001402</v>
      </c>
      <c r="G702" s="28">
        <f t="shared" si="360"/>
        <v>1.1954557809999582</v>
      </c>
      <c r="H702" s="2" t="s">
        <v>184</v>
      </c>
      <c r="I702" s="2" t="s">
        <v>184</v>
      </c>
      <c r="J702" s="2" t="s">
        <v>184</v>
      </c>
      <c r="K702" s="2" t="s">
        <v>184</v>
      </c>
      <c r="L702" s="2" t="s">
        <v>184</v>
      </c>
      <c r="M702" s="2" t="s">
        <v>184</v>
      </c>
      <c r="N702" s="2" t="s">
        <v>184</v>
      </c>
      <c r="O702" s="2" t="s">
        <v>184</v>
      </c>
      <c r="P702" s="2" t="s">
        <v>184</v>
      </c>
      <c r="Q702" s="2" t="s">
        <v>184</v>
      </c>
      <c r="R702" s="2" t="s">
        <v>184</v>
      </c>
      <c r="S702" s="2" t="s">
        <v>184</v>
      </c>
      <c r="T702" s="2" t="s">
        <v>184</v>
      </c>
      <c r="U702" s="2" t="s">
        <v>184</v>
      </c>
      <c r="V702" s="2" t="s">
        <v>184</v>
      </c>
      <c r="W702" s="2" t="s">
        <v>184</v>
      </c>
      <c r="X702" s="2" t="s">
        <v>184</v>
      </c>
      <c r="Y702" s="2" t="s">
        <v>184</v>
      </c>
      <c r="Z702" s="2" t="s">
        <v>184</v>
      </c>
      <c r="AA702" s="2" t="s">
        <v>184</v>
      </c>
    </row>
    <row r="703" spans="1:27" x14ac:dyDescent="0.25">
      <c r="A703" s="2">
        <v>1.2240821349998801</v>
      </c>
      <c r="B703" s="2">
        <v>1.5949949480000201</v>
      </c>
      <c r="C703" s="2">
        <v>1.7604296869999401</v>
      </c>
      <c r="D703" s="2">
        <v>2.0897918759999299</v>
      </c>
      <c r="E703" s="2">
        <v>2.3288607279998801</v>
      </c>
      <c r="F703" s="2">
        <v>2.47474520800005</v>
      </c>
      <c r="G703" s="28">
        <f t="shared" si="360"/>
        <v>1.25066307300017</v>
      </c>
      <c r="H703" s="2" t="s">
        <v>184</v>
      </c>
      <c r="I703" s="2" t="s">
        <v>184</v>
      </c>
      <c r="J703" s="2" t="s">
        <v>184</v>
      </c>
      <c r="K703" s="2" t="s">
        <v>184</v>
      </c>
      <c r="L703" s="2" t="s">
        <v>184</v>
      </c>
      <c r="M703" s="2" t="s">
        <v>184</v>
      </c>
      <c r="N703" s="2" t="s">
        <v>184</v>
      </c>
      <c r="O703" s="2" t="s">
        <v>184</v>
      </c>
      <c r="P703" s="2" t="s">
        <v>184</v>
      </c>
      <c r="Q703" s="2" t="s">
        <v>184</v>
      </c>
      <c r="R703" s="2" t="s">
        <v>184</v>
      </c>
      <c r="S703" s="2" t="s">
        <v>184</v>
      </c>
      <c r="T703" s="2" t="s">
        <v>184</v>
      </c>
      <c r="U703" s="2" t="s">
        <v>184</v>
      </c>
      <c r="V703" s="2" t="s">
        <v>184</v>
      </c>
      <c r="W703" s="2" t="s">
        <v>184</v>
      </c>
      <c r="X703" s="2" t="s">
        <v>184</v>
      </c>
      <c r="Y703" s="2" t="s">
        <v>184</v>
      </c>
      <c r="Z703" s="2" t="s">
        <v>184</v>
      </c>
      <c r="AA703" s="2" t="s">
        <v>184</v>
      </c>
    </row>
    <row r="704" spans="1:27" x14ac:dyDescent="0.25">
      <c r="G704" s="28"/>
    </row>
    <row r="705" spans="1:27" x14ac:dyDescent="0.25">
      <c r="A705" s="2">
        <v>12.102259528000101</v>
      </c>
      <c r="B705" s="2">
        <v>12.6471611429999</v>
      </c>
      <c r="C705" s="2">
        <v>12.833456819</v>
      </c>
      <c r="D705" s="2">
        <v>13.711872437</v>
      </c>
      <c r="E705" s="2">
        <v>14.384907965000099</v>
      </c>
      <c r="F705" s="2">
        <v>14.546941401000099</v>
      </c>
      <c r="G705" s="28">
        <f t="shared" si="360"/>
        <v>2.4446818729999986</v>
      </c>
      <c r="H705" s="2" t="s">
        <v>184</v>
      </c>
      <c r="I705" s="2" t="s">
        <v>184</v>
      </c>
      <c r="J705" s="2" t="s">
        <v>184</v>
      </c>
      <c r="K705" s="2" t="s">
        <v>184</v>
      </c>
      <c r="L705" s="2" t="s">
        <v>184</v>
      </c>
      <c r="M705" s="2" t="s">
        <v>184</v>
      </c>
      <c r="N705" s="2" t="s">
        <v>184</v>
      </c>
      <c r="O705" s="2" t="s">
        <v>184</v>
      </c>
      <c r="P705" s="2" t="s">
        <v>184</v>
      </c>
      <c r="Q705" s="2" t="s">
        <v>184</v>
      </c>
      <c r="R705" s="2" t="s">
        <v>184</v>
      </c>
      <c r="S705" s="2" t="s">
        <v>184</v>
      </c>
      <c r="T705" s="2" t="s">
        <v>184</v>
      </c>
      <c r="U705" s="2" t="s">
        <v>184</v>
      </c>
      <c r="V705" s="2" t="s">
        <v>184</v>
      </c>
      <c r="W705" s="2" t="s">
        <v>184</v>
      </c>
      <c r="X705" s="2" t="s">
        <v>184</v>
      </c>
      <c r="Y705" s="2" t="s">
        <v>184</v>
      </c>
      <c r="Z705" s="2" t="s">
        <v>184</v>
      </c>
      <c r="AA705" s="2" t="s">
        <v>184</v>
      </c>
    </row>
    <row r="706" spans="1:27" x14ac:dyDescent="0.25">
      <c r="A706" s="2">
        <v>2.1264548399999499</v>
      </c>
      <c r="B706" s="2">
        <v>2.70875156099987</v>
      </c>
      <c r="C706" s="2">
        <v>2.8970385390000502</v>
      </c>
      <c r="D706" s="2">
        <v>3.78573994399994</v>
      </c>
      <c r="E706" s="2">
        <v>4.5439324550000002</v>
      </c>
      <c r="F706" s="2">
        <v>4.7067240589999502</v>
      </c>
      <c r="G706" s="28">
        <f t="shared" si="360"/>
        <v>2.5802692190000003</v>
      </c>
      <c r="H706" s="2" t="s">
        <v>184</v>
      </c>
      <c r="I706" s="2" t="s">
        <v>184</v>
      </c>
      <c r="J706" s="2" t="s">
        <v>184</v>
      </c>
      <c r="K706" s="2" t="s">
        <v>184</v>
      </c>
      <c r="L706" s="2" t="s">
        <v>184</v>
      </c>
      <c r="M706" s="2" t="s">
        <v>184</v>
      </c>
      <c r="N706" s="2" t="s">
        <v>184</v>
      </c>
      <c r="O706" s="2" t="s">
        <v>184</v>
      </c>
      <c r="P706" s="2" t="s">
        <v>184</v>
      </c>
      <c r="Q706" s="2" t="s">
        <v>184</v>
      </c>
      <c r="R706" s="2" t="s">
        <v>184</v>
      </c>
      <c r="S706" s="2" t="s">
        <v>184</v>
      </c>
      <c r="T706" s="2" t="s">
        <v>184</v>
      </c>
      <c r="U706" s="2" t="s">
        <v>184</v>
      </c>
      <c r="V706" s="2" t="s">
        <v>184</v>
      </c>
      <c r="W706" s="2" t="s">
        <v>184</v>
      </c>
      <c r="X706" s="2" t="s">
        <v>184</v>
      </c>
      <c r="Y706" s="2" t="s">
        <v>184</v>
      </c>
      <c r="Z706" s="2" t="s">
        <v>184</v>
      </c>
      <c r="AA706" s="2" t="s">
        <v>184</v>
      </c>
    </row>
    <row r="707" spans="1:27" x14ac:dyDescent="0.25">
      <c r="A707" s="2">
        <v>2.86631371999988</v>
      </c>
      <c r="B707" s="2">
        <v>3.3881622899998498</v>
      </c>
      <c r="C707" s="2">
        <v>3.5807668799998198</v>
      </c>
      <c r="D707" s="2">
        <v>4.5450347889998204</v>
      </c>
      <c r="E707" s="2">
        <v>5.2748770939999696</v>
      </c>
      <c r="F707" s="2">
        <v>5.4206127029999598</v>
      </c>
      <c r="G707" s="28">
        <f t="shared" si="360"/>
        <v>2.5542989830000797</v>
      </c>
      <c r="H707" s="2" t="s">
        <v>184</v>
      </c>
      <c r="I707" s="2" t="s">
        <v>184</v>
      </c>
      <c r="J707" s="2" t="s">
        <v>184</v>
      </c>
      <c r="K707" s="2" t="s">
        <v>184</v>
      </c>
      <c r="L707" s="2" t="s">
        <v>184</v>
      </c>
      <c r="M707" s="2" t="s">
        <v>184</v>
      </c>
      <c r="N707" s="2" t="s">
        <v>184</v>
      </c>
      <c r="O707" s="2" t="s">
        <v>184</v>
      </c>
      <c r="P707" s="2" t="s">
        <v>184</v>
      </c>
      <c r="Q707" s="2" t="s">
        <v>184</v>
      </c>
      <c r="R707" s="2" t="s">
        <v>184</v>
      </c>
      <c r="S707" s="2" t="s">
        <v>184</v>
      </c>
      <c r="T707" s="2" t="s">
        <v>184</v>
      </c>
      <c r="U707" s="2" t="s">
        <v>184</v>
      </c>
      <c r="V707" s="2" t="s">
        <v>184</v>
      </c>
      <c r="W707" s="2" t="s">
        <v>184</v>
      </c>
      <c r="X707" s="2" t="s">
        <v>184</v>
      </c>
      <c r="Y707" s="2" t="s">
        <v>184</v>
      </c>
      <c r="Z707" s="2" t="s">
        <v>184</v>
      </c>
      <c r="AA707" s="2" t="s">
        <v>184</v>
      </c>
    </row>
    <row r="708" spans="1:27" x14ac:dyDescent="0.25">
      <c r="A708" s="2">
        <v>3.3102391639999902</v>
      </c>
      <c r="B708" s="2">
        <v>3.91412999499993</v>
      </c>
      <c r="C708" s="2">
        <v>4.0760046840000497</v>
      </c>
      <c r="D708" s="2">
        <v>4.9880535830000099</v>
      </c>
      <c r="E708" s="2">
        <v>5.7008583290000798</v>
      </c>
      <c r="F708" s="2">
        <v>5.89268098499997</v>
      </c>
      <c r="G708" s="28">
        <f t="shared" si="360"/>
        <v>2.5824418209999798</v>
      </c>
      <c r="H708" s="2" t="s">
        <v>184</v>
      </c>
      <c r="I708" s="2" t="s">
        <v>184</v>
      </c>
      <c r="J708" s="2" t="s">
        <v>184</v>
      </c>
      <c r="K708" s="2" t="s">
        <v>184</v>
      </c>
      <c r="L708" s="2" t="s">
        <v>184</v>
      </c>
      <c r="M708" s="2" t="s">
        <v>184</v>
      </c>
      <c r="N708" s="2" t="s">
        <v>184</v>
      </c>
      <c r="O708" s="2" t="s">
        <v>184</v>
      </c>
      <c r="P708" s="2" t="s">
        <v>184</v>
      </c>
      <c r="Q708" s="2" t="s">
        <v>184</v>
      </c>
      <c r="R708" s="2" t="s">
        <v>184</v>
      </c>
      <c r="S708" s="2" t="s">
        <v>184</v>
      </c>
      <c r="T708" s="2" t="s">
        <v>184</v>
      </c>
      <c r="U708" s="2" t="s">
        <v>184</v>
      </c>
      <c r="V708" s="2" t="s">
        <v>184</v>
      </c>
      <c r="W708" s="2" t="s">
        <v>184</v>
      </c>
      <c r="X708" s="2" t="s">
        <v>184</v>
      </c>
      <c r="Y708" s="2" t="s">
        <v>184</v>
      </c>
      <c r="Z708" s="2" t="s">
        <v>184</v>
      </c>
      <c r="AA708" s="2" t="s">
        <v>184</v>
      </c>
    </row>
    <row r="709" spans="1:27" x14ac:dyDescent="0.25">
      <c r="A709" s="2">
        <v>7.1442882589999499</v>
      </c>
      <c r="B709" s="2">
        <v>7.70007586799988</v>
      </c>
      <c r="C709" s="2">
        <v>7.8878377039998204</v>
      </c>
      <c r="D709" s="2">
        <v>8.9535747839997804</v>
      </c>
      <c r="E709" s="2">
        <v>9.5638234329999197</v>
      </c>
      <c r="F709" s="2">
        <v>9.7253133259998705</v>
      </c>
      <c r="G709" s="28">
        <f t="shared" si="360"/>
        <v>2.5810250669999206</v>
      </c>
      <c r="H709" s="2" t="s">
        <v>184</v>
      </c>
      <c r="I709" s="2" t="s">
        <v>184</v>
      </c>
      <c r="J709" s="2" t="s">
        <v>184</v>
      </c>
      <c r="K709" s="2" t="s">
        <v>184</v>
      </c>
      <c r="L709" s="2" t="s">
        <v>184</v>
      </c>
      <c r="M709" s="2" t="s">
        <v>184</v>
      </c>
      <c r="N709" s="2" t="s">
        <v>184</v>
      </c>
      <c r="O709" s="2" t="s">
        <v>184</v>
      </c>
      <c r="P709" s="2" t="s">
        <v>184</v>
      </c>
      <c r="Q709" s="2" t="s">
        <v>184</v>
      </c>
      <c r="R709" s="2" t="s">
        <v>184</v>
      </c>
      <c r="S709" s="2" t="s">
        <v>184</v>
      </c>
      <c r="T709" s="2" t="s">
        <v>184</v>
      </c>
      <c r="U709" s="2" t="s">
        <v>184</v>
      </c>
      <c r="V709" s="2" t="s">
        <v>184</v>
      </c>
      <c r="W709" s="2" t="s">
        <v>184</v>
      </c>
      <c r="X709" s="2" t="s">
        <v>184</v>
      </c>
      <c r="Y709" s="2" t="s">
        <v>184</v>
      </c>
      <c r="Z709" s="2" t="s">
        <v>184</v>
      </c>
      <c r="AA709" s="2" t="s">
        <v>184</v>
      </c>
    </row>
    <row r="710" spans="1:27" x14ac:dyDescent="0.25">
      <c r="A710" s="2">
        <v>4.7871270289999703</v>
      </c>
      <c r="B710" s="2">
        <v>5.2297690620000497</v>
      </c>
      <c r="C710" s="2">
        <v>5.4154007279998897</v>
      </c>
      <c r="D710" s="2">
        <v>6.5853495829999202</v>
      </c>
      <c r="E710" s="2">
        <v>7.1440409459999001</v>
      </c>
      <c r="F710" s="2">
        <v>7.2943522349999004</v>
      </c>
      <c r="G710" s="28">
        <f t="shared" si="360"/>
        <v>2.50722520599993</v>
      </c>
      <c r="H710" s="2" t="s">
        <v>184</v>
      </c>
      <c r="I710" s="2" t="s">
        <v>184</v>
      </c>
      <c r="J710" s="2" t="s">
        <v>184</v>
      </c>
      <c r="K710" s="2" t="s">
        <v>184</v>
      </c>
      <c r="L710" s="2" t="s">
        <v>184</v>
      </c>
      <c r="M710" s="2" t="s">
        <v>184</v>
      </c>
      <c r="N710" s="2" t="s">
        <v>184</v>
      </c>
      <c r="O710" s="2" t="s">
        <v>184</v>
      </c>
      <c r="P710" s="2" t="s">
        <v>184</v>
      </c>
      <c r="Q710" s="2" t="s">
        <v>184</v>
      </c>
      <c r="R710" s="2" t="s">
        <v>184</v>
      </c>
      <c r="S710" s="2" t="s">
        <v>184</v>
      </c>
      <c r="T710" s="2" t="s">
        <v>184</v>
      </c>
      <c r="U710" s="2" t="s">
        <v>184</v>
      </c>
      <c r="V710" s="2" t="s">
        <v>184</v>
      </c>
      <c r="W710" s="2" t="s">
        <v>184</v>
      </c>
      <c r="X710" s="2" t="s">
        <v>184</v>
      </c>
      <c r="Y710" s="2" t="s">
        <v>184</v>
      </c>
      <c r="Z710" s="2" t="s">
        <v>184</v>
      </c>
      <c r="AA710" s="2" t="s">
        <v>184</v>
      </c>
    </row>
    <row r="711" spans="1:27" x14ac:dyDescent="0.25">
      <c r="A711" s="2">
        <v>1.95162999800004</v>
      </c>
      <c r="B711" s="2">
        <v>2.6334097400001601</v>
      </c>
      <c r="C711" s="2">
        <v>2.7889331789999598</v>
      </c>
      <c r="D711" s="2">
        <v>3.8354454740001498</v>
      </c>
      <c r="E711" s="2">
        <v>4.4354674969999897</v>
      </c>
      <c r="F711" s="2">
        <v>4.6106037500000996</v>
      </c>
      <c r="G711" s="28">
        <f t="shared" si="360"/>
        <v>2.6589737520000596</v>
      </c>
      <c r="H711" s="2" t="s">
        <v>184</v>
      </c>
      <c r="I711" s="2" t="s">
        <v>184</v>
      </c>
      <c r="J711" s="2" t="s">
        <v>184</v>
      </c>
      <c r="K711" s="2" t="s">
        <v>184</v>
      </c>
      <c r="L711" s="2" t="s">
        <v>184</v>
      </c>
      <c r="M711" s="2" t="s">
        <v>184</v>
      </c>
      <c r="N711" s="2" t="s">
        <v>184</v>
      </c>
      <c r="O711" s="2" t="s">
        <v>184</v>
      </c>
      <c r="P711" s="2" t="s">
        <v>184</v>
      </c>
      <c r="Q711" s="2" t="s">
        <v>184</v>
      </c>
      <c r="R711" s="2" t="s">
        <v>184</v>
      </c>
      <c r="S711" s="2" t="s">
        <v>184</v>
      </c>
      <c r="T711" s="2" t="s">
        <v>184</v>
      </c>
      <c r="U711" s="2" t="s">
        <v>184</v>
      </c>
      <c r="V711" s="2" t="s">
        <v>184</v>
      </c>
      <c r="W711" s="2" t="s">
        <v>184</v>
      </c>
      <c r="X711" s="2" t="s">
        <v>184</v>
      </c>
      <c r="Y711" s="2" t="s">
        <v>184</v>
      </c>
      <c r="Z711" s="2" t="s">
        <v>184</v>
      </c>
      <c r="AA711" s="2" t="s">
        <v>184</v>
      </c>
    </row>
    <row r="712" spans="1:27" x14ac:dyDescent="0.25">
      <c r="A712" s="2">
        <v>1.9135070929999001</v>
      </c>
      <c r="B712" s="2">
        <v>2.5981889799997999</v>
      </c>
      <c r="C712" s="2">
        <v>2.7569475429997898</v>
      </c>
      <c r="D712" s="2">
        <v>4.0683410849999202</v>
      </c>
      <c r="E712" s="2">
        <v>4.6078918219998197</v>
      </c>
      <c r="F712" s="2">
        <v>4.7782132269999202</v>
      </c>
      <c r="G712" s="28">
        <f t="shared" si="360"/>
        <v>2.8647061340000199</v>
      </c>
      <c r="H712" s="2" t="s">
        <v>184</v>
      </c>
      <c r="I712" s="2" t="s">
        <v>184</v>
      </c>
      <c r="J712" s="2" t="s">
        <v>184</v>
      </c>
      <c r="K712" s="2" t="s">
        <v>184</v>
      </c>
      <c r="L712" s="2" t="s">
        <v>184</v>
      </c>
      <c r="M712" s="2" t="s">
        <v>184</v>
      </c>
      <c r="N712" s="2" t="s">
        <v>184</v>
      </c>
      <c r="O712" s="2" t="s">
        <v>184</v>
      </c>
      <c r="P712" s="2" t="s">
        <v>184</v>
      </c>
      <c r="Q712" s="2" t="s">
        <v>184</v>
      </c>
      <c r="R712" s="2" t="s">
        <v>184</v>
      </c>
      <c r="S712" s="2" t="s">
        <v>184</v>
      </c>
      <c r="T712" s="2" t="s">
        <v>184</v>
      </c>
      <c r="U712" s="2" t="s">
        <v>184</v>
      </c>
      <c r="V712" s="2" t="s">
        <v>184</v>
      </c>
      <c r="W712" s="2" t="s">
        <v>184</v>
      </c>
      <c r="X712" s="2" t="s">
        <v>184</v>
      </c>
      <c r="Y712" s="2" t="s">
        <v>184</v>
      </c>
      <c r="Z712" s="2" t="s">
        <v>184</v>
      </c>
      <c r="AA712" s="2" t="s">
        <v>184</v>
      </c>
    </row>
    <row r="713" spans="1:27" x14ac:dyDescent="0.25">
      <c r="A713" s="2">
        <v>1.6695316129998901</v>
      </c>
      <c r="B713" s="2">
        <v>2.5166386639998501</v>
      </c>
      <c r="C713" s="2">
        <v>2.67538124599991</v>
      </c>
      <c r="D713" s="2">
        <v>3.7762529669998899</v>
      </c>
      <c r="E713" s="2">
        <v>4.3385562449998298</v>
      </c>
      <c r="F713" s="2">
        <v>4.5145565599998401</v>
      </c>
      <c r="G713" s="28">
        <f t="shared" si="360"/>
        <v>2.84502494699995</v>
      </c>
      <c r="H713" s="2" t="s">
        <v>184</v>
      </c>
      <c r="I713" s="2" t="s">
        <v>184</v>
      </c>
      <c r="J713" s="2" t="s">
        <v>184</v>
      </c>
      <c r="K713" s="2" t="s">
        <v>184</v>
      </c>
      <c r="L713" s="2" t="s">
        <v>184</v>
      </c>
      <c r="M713" s="2" t="s">
        <v>184</v>
      </c>
      <c r="N713" s="2" t="s">
        <v>184</v>
      </c>
      <c r="O713" s="2" t="s">
        <v>184</v>
      </c>
      <c r="P713" s="2" t="s">
        <v>184</v>
      </c>
      <c r="Q713" s="2" t="s">
        <v>184</v>
      </c>
      <c r="R713" s="2" t="s">
        <v>184</v>
      </c>
      <c r="S713" s="2" t="s">
        <v>184</v>
      </c>
      <c r="T713" s="2" t="s">
        <v>184</v>
      </c>
      <c r="U713" s="2" t="s">
        <v>184</v>
      </c>
      <c r="V713" s="2" t="s">
        <v>184</v>
      </c>
      <c r="W713" s="2" t="s">
        <v>184</v>
      </c>
      <c r="X713" s="2" t="s">
        <v>184</v>
      </c>
      <c r="Y713" s="2" t="s">
        <v>184</v>
      </c>
      <c r="Z713" s="2" t="s">
        <v>184</v>
      </c>
      <c r="AA713" s="2" t="s">
        <v>184</v>
      </c>
    </row>
    <row r="714" spans="1:27" x14ac:dyDescent="0.25">
      <c r="A714" s="2">
        <v>1.99456301999998</v>
      </c>
      <c r="B714" s="2">
        <v>2.5994969480000201</v>
      </c>
      <c r="C714" s="2">
        <v>2.7958831480000299</v>
      </c>
      <c r="D714" s="2">
        <v>3.7172057509999301</v>
      </c>
      <c r="E714" s="2">
        <v>4.3485731460000299</v>
      </c>
      <c r="F714" s="2">
        <v>4.5281591880000098</v>
      </c>
      <c r="G714" s="28">
        <f t="shared" si="360"/>
        <v>2.5335961680000301</v>
      </c>
      <c r="H714" s="2" t="s">
        <v>184</v>
      </c>
      <c r="I714" s="2" t="s">
        <v>184</v>
      </c>
      <c r="J714" s="2" t="s">
        <v>184</v>
      </c>
      <c r="K714" s="2" t="s">
        <v>184</v>
      </c>
      <c r="L714" s="2" t="s">
        <v>184</v>
      </c>
      <c r="M714" s="2" t="s">
        <v>184</v>
      </c>
      <c r="N714" s="2" t="s">
        <v>184</v>
      </c>
      <c r="O714" s="2" t="s">
        <v>184</v>
      </c>
      <c r="P714" s="2" t="s">
        <v>184</v>
      </c>
      <c r="Q714" s="2" t="s">
        <v>184</v>
      </c>
      <c r="R714" s="2" t="s">
        <v>184</v>
      </c>
      <c r="S714" s="2" t="s">
        <v>184</v>
      </c>
      <c r="T714" s="2" t="s">
        <v>184</v>
      </c>
      <c r="U714" s="2" t="s">
        <v>184</v>
      </c>
      <c r="V714" s="2" t="s">
        <v>184</v>
      </c>
      <c r="W714" s="2" t="s">
        <v>184</v>
      </c>
      <c r="X714" s="2" t="s">
        <v>184</v>
      </c>
      <c r="Y714" s="2" t="s">
        <v>184</v>
      </c>
      <c r="Z714" s="2" t="s">
        <v>184</v>
      </c>
      <c r="AA714" s="2" t="s">
        <v>184</v>
      </c>
    </row>
    <row r="715" spans="1:27" x14ac:dyDescent="0.25">
      <c r="A715" s="2">
        <v>16.130794036999902</v>
      </c>
      <c r="B715" s="2">
        <v>16.694737230999799</v>
      </c>
      <c r="C715" s="2">
        <v>16.886770513999799</v>
      </c>
      <c r="D715" s="2">
        <v>18.332415084999798</v>
      </c>
      <c r="E715" s="2">
        <v>18.8540521269999</v>
      </c>
      <c r="F715" s="2">
        <v>19.0505088449999</v>
      </c>
      <c r="G715" s="28">
        <f t="shared" si="360"/>
        <v>2.9197148079999984</v>
      </c>
      <c r="H715" s="2" t="s">
        <v>184</v>
      </c>
      <c r="I715" s="2" t="s">
        <v>184</v>
      </c>
      <c r="J715" s="2" t="s">
        <v>184</v>
      </c>
      <c r="K715" s="2" t="s">
        <v>184</v>
      </c>
      <c r="L715" s="2" t="s">
        <v>184</v>
      </c>
      <c r="M715" s="2" t="s">
        <v>184</v>
      </c>
      <c r="N715" s="2" t="s">
        <v>184</v>
      </c>
      <c r="O715" s="2" t="s">
        <v>184</v>
      </c>
      <c r="P715" s="2" t="s">
        <v>184</v>
      </c>
      <c r="Q715" s="2" t="s">
        <v>184</v>
      </c>
      <c r="R715" s="2" t="s">
        <v>184</v>
      </c>
      <c r="S715" s="2" t="s">
        <v>184</v>
      </c>
      <c r="T715" s="2" t="s">
        <v>184</v>
      </c>
      <c r="U715" s="2" t="s">
        <v>184</v>
      </c>
      <c r="V715" s="2" t="s">
        <v>184</v>
      </c>
      <c r="W715" s="2" t="s">
        <v>184</v>
      </c>
      <c r="X715" s="2" t="s">
        <v>184</v>
      </c>
      <c r="Y715" s="2" t="s">
        <v>184</v>
      </c>
      <c r="Z715" s="2" t="s">
        <v>184</v>
      </c>
      <c r="AA715" s="2" t="s">
        <v>184</v>
      </c>
    </row>
    <row r="716" spans="1:27" x14ac:dyDescent="0.25">
      <c r="A716" s="2">
        <v>1.3965959250001501</v>
      </c>
      <c r="B716" s="2">
        <v>1.9818153020000799</v>
      </c>
      <c r="C716" s="2">
        <v>2.1513483779999598</v>
      </c>
      <c r="D716" s="2">
        <v>3.06172473500009</v>
      </c>
      <c r="E716" s="2">
        <v>3.8468169709999498</v>
      </c>
      <c r="F716" s="2">
        <v>4.0022410860001401</v>
      </c>
      <c r="G716" s="28">
        <f t="shared" si="360"/>
        <v>2.6056451609999902</v>
      </c>
      <c r="H716" s="2" t="s">
        <v>184</v>
      </c>
      <c r="I716" s="2" t="s">
        <v>184</v>
      </c>
      <c r="J716" s="2" t="s">
        <v>184</v>
      </c>
      <c r="K716" s="2" t="s">
        <v>184</v>
      </c>
      <c r="L716" s="2" t="s">
        <v>184</v>
      </c>
      <c r="M716" s="2" t="s">
        <v>184</v>
      </c>
      <c r="N716" s="2" t="s">
        <v>184</v>
      </c>
      <c r="O716" s="2" t="s">
        <v>184</v>
      </c>
      <c r="P716" s="2" t="s">
        <v>184</v>
      </c>
      <c r="Q716" s="2" t="s">
        <v>184</v>
      </c>
      <c r="R716" s="2" t="s">
        <v>184</v>
      </c>
      <c r="S716" s="2" t="s">
        <v>184</v>
      </c>
      <c r="T716" s="2" t="s">
        <v>184</v>
      </c>
      <c r="U716" s="2" t="s">
        <v>184</v>
      </c>
      <c r="V716" s="2" t="s">
        <v>184</v>
      </c>
      <c r="W716" s="2" t="s">
        <v>184</v>
      </c>
      <c r="X716" s="2" t="s">
        <v>184</v>
      </c>
      <c r="Y716" s="2" t="s">
        <v>184</v>
      </c>
      <c r="Z716" s="2" t="s">
        <v>184</v>
      </c>
      <c r="AA716" s="2" t="s">
        <v>184</v>
      </c>
    </row>
    <row r="717" spans="1:27" x14ac:dyDescent="0.25">
      <c r="A717" s="2">
        <v>1.48138528499998</v>
      </c>
      <c r="B717" s="2">
        <v>2.0328771499998699</v>
      </c>
      <c r="C717" s="2">
        <v>2.22112813099988</v>
      </c>
      <c r="D717" s="2">
        <v>3.0845920329998</v>
      </c>
      <c r="E717" s="2">
        <v>3.6865585959999398</v>
      </c>
      <c r="F717" s="2">
        <v>3.8527086469998699</v>
      </c>
      <c r="G717" s="28">
        <f t="shared" si="360"/>
        <v>2.3713233619998899</v>
      </c>
      <c r="H717" s="2" t="s">
        <v>184</v>
      </c>
      <c r="I717" s="2" t="s">
        <v>184</v>
      </c>
      <c r="J717" s="2" t="s">
        <v>184</v>
      </c>
      <c r="K717" s="2" t="s">
        <v>184</v>
      </c>
      <c r="L717" s="2" t="s">
        <v>184</v>
      </c>
      <c r="M717" s="2" t="s">
        <v>184</v>
      </c>
      <c r="N717" s="2" t="s">
        <v>184</v>
      </c>
      <c r="O717" s="2" t="s">
        <v>184</v>
      </c>
      <c r="P717" s="2" t="s">
        <v>184</v>
      </c>
      <c r="Q717" s="2" t="s">
        <v>184</v>
      </c>
      <c r="R717" s="2" t="s">
        <v>184</v>
      </c>
      <c r="S717" s="2" t="s">
        <v>184</v>
      </c>
      <c r="T717" s="2" t="s">
        <v>184</v>
      </c>
      <c r="U717" s="2" t="s">
        <v>184</v>
      </c>
      <c r="V717" s="2" t="s">
        <v>184</v>
      </c>
      <c r="W717" s="2" t="s">
        <v>184</v>
      </c>
      <c r="X717" s="2" t="s">
        <v>184</v>
      </c>
      <c r="Y717" s="2" t="s">
        <v>184</v>
      </c>
      <c r="Z717" s="2" t="s">
        <v>184</v>
      </c>
      <c r="AA717" s="2" t="s">
        <v>184</v>
      </c>
    </row>
    <row r="718" spans="1:27" x14ac:dyDescent="0.25">
      <c r="A718" s="2">
        <v>0.91881005499999402</v>
      </c>
      <c r="B718" s="2">
        <v>1.5314441840000601</v>
      </c>
      <c r="C718" s="2">
        <v>1.70104963499989</v>
      </c>
      <c r="D718" s="2">
        <v>2.54421557299997</v>
      </c>
      <c r="E718" s="2">
        <v>3.1499369279999798</v>
      </c>
      <c r="F718" s="2">
        <v>3.3475790089999</v>
      </c>
      <c r="G718" s="28">
        <f t="shared" si="360"/>
        <v>2.428768953999906</v>
      </c>
      <c r="H718" s="2" t="s">
        <v>184</v>
      </c>
      <c r="I718" s="2" t="s">
        <v>184</v>
      </c>
      <c r="J718" s="2" t="s">
        <v>184</v>
      </c>
      <c r="K718" s="2" t="s">
        <v>184</v>
      </c>
      <c r="L718" s="2" t="s">
        <v>184</v>
      </c>
      <c r="M718" s="2" t="s">
        <v>184</v>
      </c>
      <c r="N718" s="2" t="s">
        <v>184</v>
      </c>
      <c r="O718" s="2" t="s">
        <v>184</v>
      </c>
      <c r="P718" s="2" t="s">
        <v>184</v>
      </c>
      <c r="Q718" s="2" t="s">
        <v>184</v>
      </c>
      <c r="R718" s="2" t="s">
        <v>184</v>
      </c>
      <c r="S718" s="2" t="s">
        <v>184</v>
      </c>
      <c r="T718" s="2" t="s">
        <v>184</v>
      </c>
      <c r="U718" s="2" t="s">
        <v>184</v>
      </c>
      <c r="V718" s="2" t="s">
        <v>184</v>
      </c>
      <c r="W718" s="2" t="s">
        <v>184</v>
      </c>
      <c r="X718" s="2" t="s">
        <v>184</v>
      </c>
      <c r="Y718" s="2" t="s">
        <v>184</v>
      </c>
      <c r="Z718" s="2" t="s">
        <v>184</v>
      </c>
      <c r="AA718" s="2" t="s">
        <v>184</v>
      </c>
    </row>
    <row r="719" spans="1:27" x14ac:dyDescent="0.25">
      <c r="A719" s="2">
        <v>1.2838773910000301</v>
      </c>
      <c r="B719" s="2">
        <v>1.83130984299987</v>
      </c>
      <c r="C719" s="2">
        <v>2.02426713599993</v>
      </c>
      <c r="D719" s="2">
        <v>3.0657471729998602</v>
      </c>
      <c r="E719" s="2">
        <v>3.6607331509999299</v>
      </c>
      <c r="F719" s="2">
        <v>3.86172724199991</v>
      </c>
      <c r="G719" s="28">
        <f t="shared" si="360"/>
        <v>2.57784985099988</v>
      </c>
      <c r="H719" s="2" t="s">
        <v>184</v>
      </c>
      <c r="I719" s="2" t="s">
        <v>184</v>
      </c>
      <c r="J719" s="2" t="s">
        <v>184</v>
      </c>
      <c r="K719" s="2" t="s">
        <v>184</v>
      </c>
      <c r="L719" s="2" t="s">
        <v>184</v>
      </c>
      <c r="M719" s="2" t="s">
        <v>184</v>
      </c>
      <c r="N719" s="2" t="s">
        <v>184</v>
      </c>
      <c r="O719" s="2" t="s">
        <v>184</v>
      </c>
      <c r="P719" s="2" t="s">
        <v>184</v>
      </c>
      <c r="Q719" s="2" t="s">
        <v>184</v>
      </c>
      <c r="R719" s="2" t="s">
        <v>184</v>
      </c>
      <c r="S719" s="2" t="s">
        <v>184</v>
      </c>
      <c r="T719" s="2" t="s">
        <v>184</v>
      </c>
      <c r="U719" s="2" t="s">
        <v>184</v>
      </c>
      <c r="V719" s="2" t="s">
        <v>184</v>
      </c>
      <c r="W719" s="2" t="s">
        <v>184</v>
      </c>
      <c r="X719" s="2" t="s">
        <v>184</v>
      </c>
      <c r="Y719" s="2" t="s">
        <v>184</v>
      </c>
      <c r="Z719" s="2" t="s">
        <v>184</v>
      </c>
      <c r="AA719" s="2" t="s">
        <v>184</v>
      </c>
    </row>
    <row r="721" spans="1:27" x14ac:dyDescent="0.25">
      <c r="A721" s="2">
        <v>9.2895284649998704</v>
      </c>
      <c r="B721" s="2">
        <v>9.8231350959999801</v>
      </c>
      <c r="C721" s="2">
        <v>10.020176401000001</v>
      </c>
      <c r="D721" s="2">
        <v>10.4318613469999</v>
      </c>
      <c r="E721" s="2">
        <v>10.8010198909998</v>
      </c>
      <c r="F721" s="2">
        <v>11.179616347</v>
      </c>
      <c r="G721" s="2">
        <v>11.874886920999799</v>
      </c>
      <c r="H721" s="2">
        <v>12.245767648999999</v>
      </c>
      <c r="I721" s="2">
        <v>12.613931033999901</v>
      </c>
      <c r="J721" s="2">
        <v>13.2724113429999</v>
      </c>
      <c r="K721" s="2">
        <v>13.694894886999901</v>
      </c>
      <c r="L721" s="2">
        <v>14.280269574999901</v>
      </c>
      <c r="M721" s="28">
        <f>L721-A721</f>
        <v>4.9907411100000303</v>
      </c>
      <c r="N721" s="2" t="s">
        <v>184</v>
      </c>
      <c r="O721" s="2" t="s">
        <v>184</v>
      </c>
      <c r="P721" s="2" t="s">
        <v>184</v>
      </c>
      <c r="Q721" s="2" t="s">
        <v>184</v>
      </c>
      <c r="R721" s="2" t="s">
        <v>184</v>
      </c>
      <c r="S721" s="2" t="s">
        <v>184</v>
      </c>
      <c r="T721" s="2" t="s">
        <v>184</v>
      </c>
      <c r="U721" s="2" t="s">
        <v>184</v>
      </c>
      <c r="V721" s="2" t="s">
        <v>184</v>
      </c>
      <c r="W721" s="2" t="s">
        <v>184</v>
      </c>
      <c r="X721" s="2" t="s">
        <v>184</v>
      </c>
      <c r="Y721" s="2" t="s">
        <v>184</v>
      </c>
      <c r="Z721" s="2" t="s">
        <v>184</v>
      </c>
      <c r="AA721" s="2" t="s">
        <v>184</v>
      </c>
    </row>
    <row r="722" spans="1:27" x14ac:dyDescent="0.25">
      <c r="A722" s="2">
        <v>1.7667479300000599</v>
      </c>
      <c r="B722" s="2">
        <v>2.2877614850001402</v>
      </c>
      <c r="C722" s="2">
        <v>2.4503511489999701</v>
      </c>
      <c r="D722" s="2">
        <v>2.8699674470001302</v>
      </c>
      <c r="E722" s="2">
        <v>3.2548201029999202</v>
      </c>
      <c r="F722" s="2">
        <v>3.6679614580000299</v>
      </c>
      <c r="G722" s="2">
        <v>4.3861523959999396</v>
      </c>
      <c r="H722" s="2">
        <v>4.7519434890000403</v>
      </c>
      <c r="I722" s="2">
        <v>5.1113388010001</v>
      </c>
      <c r="J722" s="2">
        <v>5.8151774469999902</v>
      </c>
      <c r="K722" s="2">
        <v>6.2047621920000804</v>
      </c>
      <c r="L722" s="2">
        <v>6.8342167170001096</v>
      </c>
      <c r="M722" s="28">
        <f t="shared" ref="M722:M726" si="361">L722-A722</f>
        <v>5.0674687870000499</v>
      </c>
      <c r="N722" s="2" t="s">
        <v>184</v>
      </c>
      <c r="O722" s="2" t="s">
        <v>184</v>
      </c>
      <c r="P722" s="2" t="s">
        <v>184</v>
      </c>
      <c r="Q722" s="2" t="s">
        <v>184</v>
      </c>
      <c r="R722" s="2" t="s">
        <v>184</v>
      </c>
      <c r="S722" s="2" t="s">
        <v>184</v>
      </c>
      <c r="T722" s="2" t="s">
        <v>184</v>
      </c>
      <c r="U722" s="2" t="s">
        <v>184</v>
      </c>
      <c r="V722" s="2" t="s">
        <v>184</v>
      </c>
      <c r="W722" s="2" t="s">
        <v>184</v>
      </c>
      <c r="X722" s="2" t="s">
        <v>184</v>
      </c>
      <c r="Y722" s="2" t="s">
        <v>184</v>
      </c>
      <c r="Z722" s="2" t="s">
        <v>184</v>
      </c>
      <c r="AA722" s="2" t="s">
        <v>184</v>
      </c>
    </row>
    <row r="723" spans="1:27" x14ac:dyDescent="0.25">
      <c r="A723" s="2">
        <v>0.73265259999993704</v>
      </c>
      <c r="B723" s="2">
        <v>1.26845452799989</v>
      </c>
      <c r="C723" s="2">
        <v>1.4426669780000301</v>
      </c>
      <c r="D723" s="2">
        <v>1.87194619699994</v>
      </c>
      <c r="E723" s="2">
        <v>2.2233462479998698</v>
      </c>
      <c r="F723" s="2">
        <v>2.6289552579999</v>
      </c>
      <c r="G723" s="2">
        <v>3.3361119769999701</v>
      </c>
      <c r="H723" s="2">
        <v>3.6884205179999299</v>
      </c>
      <c r="I723" s="2">
        <v>4.0566630700000097</v>
      </c>
      <c r="J723" s="2">
        <v>4.80479249299992</v>
      </c>
      <c r="K723" s="2">
        <v>5.1999941120000104</v>
      </c>
      <c r="L723" s="2">
        <v>5.8400790069999804</v>
      </c>
      <c r="M723" s="28">
        <f t="shared" si="361"/>
        <v>5.1074264070000437</v>
      </c>
      <c r="N723" s="2" t="s">
        <v>184</v>
      </c>
      <c r="O723" s="2" t="s">
        <v>184</v>
      </c>
      <c r="P723" s="2" t="s">
        <v>184</v>
      </c>
      <c r="Q723" s="2" t="s">
        <v>184</v>
      </c>
      <c r="R723" s="2" t="s">
        <v>184</v>
      </c>
      <c r="S723" s="2" t="s">
        <v>184</v>
      </c>
      <c r="T723" s="2" t="s">
        <v>184</v>
      </c>
      <c r="U723" s="2" t="s">
        <v>184</v>
      </c>
      <c r="V723" s="2" t="s">
        <v>184</v>
      </c>
      <c r="W723" s="2" t="s">
        <v>184</v>
      </c>
      <c r="X723" s="2" t="s">
        <v>184</v>
      </c>
      <c r="Y723" s="2" t="s">
        <v>184</v>
      </c>
      <c r="Z723" s="2" t="s">
        <v>184</v>
      </c>
      <c r="AA723" s="2" t="s">
        <v>184</v>
      </c>
    </row>
    <row r="724" spans="1:27" x14ac:dyDescent="0.25">
      <c r="A724" s="2">
        <v>0.810954166999863</v>
      </c>
      <c r="B724" s="2">
        <v>1.3083695309999199</v>
      </c>
      <c r="C724" s="2">
        <v>1.4637772910000399</v>
      </c>
      <c r="D724" s="2">
        <v>1.8690869259998999</v>
      </c>
      <c r="E724" s="2">
        <v>2.2187098939998502</v>
      </c>
      <c r="F724" s="2">
        <v>2.59946999899989</v>
      </c>
      <c r="G724" s="2">
        <v>3.2382366140000101</v>
      </c>
      <c r="H724" s="2">
        <v>3.6890646859999299</v>
      </c>
      <c r="I724" s="2">
        <v>4.09916577900003</v>
      </c>
      <c r="J724" s="2">
        <v>4.7006769780000397</v>
      </c>
      <c r="K724" s="2">
        <v>5.1578411949999401</v>
      </c>
      <c r="L724" s="2">
        <v>5.77212291499995</v>
      </c>
      <c r="M724" s="28">
        <f t="shared" si="361"/>
        <v>4.9611687480000874</v>
      </c>
      <c r="N724" s="2" t="s">
        <v>184</v>
      </c>
      <c r="O724" s="2" t="s">
        <v>184</v>
      </c>
      <c r="P724" s="2" t="s">
        <v>184</v>
      </c>
      <c r="Q724" s="2" t="s">
        <v>184</v>
      </c>
      <c r="R724" s="2" t="s">
        <v>184</v>
      </c>
      <c r="S724" s="2" t="s">
        <v>184</v>
      </c>
      <c r="T724" s="2" t="s">
        <v>184</v>
      </c>
      <c r="U724" s="2" t="s">
        <v>184</v>
      </c>
      <c r="V724" s="2" t="s">
        <v>184</v>
      </c>
      <c r="W724" s="2" t="s">
        <v>184</v>
      </c>
      <c r="X724" s="2" t="s">
        <v>184</v>
      </c>
      <c r="Y724" s="2" t="s">
        <v>184</v>
      </c>
      <c r="Z724" s="2" t="s">
        <v>184</v>
      </c>
      <c r="AA724" s="2" t="s">
        <v>184</v>
      </c>
    </row>
    <row r="725" spans="1:27" x14ac:dyDescent="0.25">
      <c r="A725" s="2">
        <v>1.1252288529999499</v>
      </c>
      <c r="B725" s="2">
        <v>1.66235390600013</v>
      </c>
      <c r="C725" s="2">
        <v>1.8242639070001501</v>
      </c>
      <c r="D725" s="2">
        <v>2.2163818240000999</v>
      </c>
      <c r="E725" s="2">
        <v>2.58525109300012</v>
      </c>
      <c r="F725" s="2">
        <v>2.9329294780000001</v>
      </c>
      <c r="G725" s="2">
        <v>3.61241677400016</v>
      </c>
      <c r="H725" s="2">
        <v>3.9861309370000901</v>
      </c>
      <c r="I725" s="2">
        <v>4.3378334359999799</v>
      </c>
      <c r="J725" s="2">
        <v>4.9445767170000101</v>
      </c>
      <c r="K725" s="2">
        <v>5.3479257250000902</v>
      </c>
      <c r="L725" s="2">
        <v>6.0179144810001599</v>
      </c>
      <c r="M725" s="28">
        <f t="shared" si="361"/>
        <v>4.8926856280002102</v>
      </c>
      <c r="N725" s="2" t="s">
        <v>184</v>
      </c>
      <c r="O725" s="2" t="s">
        <v>184</v>
      </c>
      <c r="P725" s="2" t="s">
        <v>184</v>
      </c>
      <c r="Q725" s="2" t="s">
        <v>184</v>
      </c>
      <c r="R725" s="2" t="s">
        <v>184</v>
      </c>
      <c r="S725" s="2" t="s">
        <v>184</v>
      </c>
      <c r="T725" s="2" t="s">
        <v>184</v>
      </c>
      <c r="U725" s="2" t="s">
        <v>184</v>
      </c>
      <c r="V725" s="2" t="s">
        <v>184</v>
      </c>
      <c r="W725" s="2" t="s">
        <v>184</v>
      </c>
      <c r="X725" s="2" t="s">
        <v>184</v>
      </c>
      <c r="Y725" s="2" t="s">
        <v>184</v>
      </c>
      <c r="Z725" s="2" t="s">
        <v>184</v>
      </c>
      <c r="AA725" s="2" t="s">
        <v>184</v>
      </c>
    </row>
    <row r="726" spans="1:27" x14ac:dyDescent="0.25">
      <c r="A726" s="2">
        <v>1.1617735410000001</v>
      </c>
      <c r="B726" s="2">
        <v>1.6875730830001801</v>
      </c>
      <c r="C726" s="2">
        <v>1.8603104680000699</v>
      </c>
      <c r="D726" s="2">
        <v>2.23552610500019</v>
      </c>
      <c r="E726" s="2">
        <v>2.6026516640001698</v>
      </c>
      <c r="F726" s="2">
        <v>3.02305572800014</v>
      </c>
      <c r="G726" s="2">
        <v>3.6862862510001801</v>
      </c>
      <c r="H726" s="2">
        <v>4.0473561450000899</v>
      </c>
      <c r="I726" s="2">
        <v>4.3943611950000996</v>
      </c>
      <c r="J726" s="2">
        <v>5.0100976080000201</v>
      </c>
      <c r="K726" s="2">
        <v>5.4902429150001799</v>
      </c>
      <c r="L726" s="2">
        <v>6.1314732260000202</v>
      </c>
      <c r="M726" s="28">
        <f t="shared" si="361"/>
        <v>4.9696996850000197</v>
      </c>
      <c r="N726" s="2" t="s">
        <v>184</v>
      </c>
      <c r="O726" s="2" t="s">
        <v>184</v>
      </c>
      <c r="P726" s="2" t="s">
        <v>184</v>
      </c>
      <c r="Q726" s="2" t="s">
        <v>184</v>
      </c>
      <c r="R726" s="2" t="s">
        <v>184</v>
      </c>
      <c r="S726" s="2" t="s">
        <v>184</v>
      </c>
      <c r="T726" s="2" t="s">
        <v>184</v>
      </c>
      <c r="U726" s="2" t="s">
        <v>184</v>
      </c>
      <c r="V726" s="2" t="s">
        <v>184</v>
      </c>
      <c r="W726" s="2" t="s">
        <v>184</v>
      </c>
      <c r="X726" s="2" t="s">
        <v>184</v>
      </c>
      <c r="Y726" s="2" t="s">
        <v>184</v>
      </c>
      <c r="Z726" s="2" t="s">
        <v>184</v>
      </c>
      <c r="AA726" s="2" t="s">
        <v>184</v>
      </c>
    </row>
    <row r="728" spans="1:27" x14ac:dyDescent="0.25">
      <c r="A728" s="2">
        <v>56.8872488869997</v>
      </c>
      <c r="B728" s="2">
        <v>57.137721280999799</v>
      </c>
      <c r="C728" s="2">
        <v>57.346220655999701</v>
      </c>
      <c r="D728" s="2">
        <v>57.535929876999901</v>
      </c>
      <c r="E728" s="2">
        <v>57.774894822999599</v>
      </c>
      <c r="F728" s="2">
        <v>58.040169196999599</v>
      </c>
      <c r="G728" s="2">
        <v>58.310584613999701</v>
      </c>
      <c r="H728" s="2">
        <v>58.463626123999802</v>
      </c>
      <c r="I728" s="2">
        <v>58.5947217499997</v>
      </c>
      <c r="J728" s="2">
        <v>58.7370475829998</v>
      </c>
      <c r="K728" s="28">
        <f>J728-A728</f>
        <v>1.8497986960001001</v>
      </c>
      <c r="L728" s="2" t="s">
        <v>184</v>
      </c>
      <c r="M728" s="2" t="s">
        <v>184</v>
      </c>
      <c r="N728" s="2" t="s">
        <v>184</v>
      </c>
      <c r="O728" s="2" t="s">
        <v>184</v>
      </c>
      <c r="P728" s="2" t="s">
        <v>184</v>
      </c>
      <c r="Q728" s="2" t="s">
        <v>184</v>
      </c>
      <c r="R728" s="2" t="s">
        <v>184</v>
      </c>
      <c r="S728" s="2" t="s">
        <v>184</v>
      </c>
      <c r="T728" s="2" t="s">
        <v>184</v>
      </c>
      <c r="U728" s="2" t="s">
        <v>184</v>
      </c>
      <c r="V728" s="2" t="s">
        <v>184</v>
      </c>
      <c r="W728" s="2" t="s">
        <v>184</v>
      </c>
      <c r="X728" s="2" t="s">
        <v>184</v>
      </c>
      <c r="Y728" s="2" t="s">
        <v>184</v>
      </c>
      <c r="Z728" s="2" t="s">
        <v>184</v>
      </c>
      <c r="AA728" s="2" t="s">
        <v>184</v>
      </c>
    </row>
    <row r="729" spans="1:27" x14ac:dyDescent="0.25">
      <c r="A729" s="2">
        <v>3.7797209360000998</v>
      </c>
      <c r="B729" s="2">
        <v>3.9819375510001001</v>
      </c>
      <c r="C729" s="2">
        <v>4.2344666650001201</v>
      </c>
      <c r="D729" s="2">
        <v>4.3814595819999296</v>
      </c>
      <c r="E729" s="2">
        <v>4.6296305719997601</v>
      </c>
      <c r="F729" s="2">
        <v>4.9088109869999199</v>
      </c>
      <c r="G729" s="2">
        <v>5.1488712479999696</v>
      </c>
      <c r="H729" s="2">
        <v>5.2833123939999496</v>
      </c>
      <c r="I729" s="2">
        <v>5.4449647890000898</v>
      </c>
      <c r="J729" s="2">
        <v>5.6005082810001996</v>
      </c>
      <c r="K729" s="28">
        <f t="shared" ref="K729:K743" si="362">J729-A729</f>
        <v>1.8207873450000998</v>
      </c>
      <c r="L729" s="2" t="s">
        <v>184</v>
      </c>
      <c r="M729" s="2" t="s">
        <v>184</v>
      </c>
      <c r="N729" s="2" t="s">
        <v>184</v>
      </c>
      <c r="O729" s="2" t="s">
        <v>184</v>
      </c>
      <c r="P729" s="2" t="s">
        <v>184</v>
      </c>
      <c r="Q729" s="2" t="s">
        <v>184</v>
      </c>
      <c r="R729" s="2" t="s">
        <v>184</v>
      </c>
      <c r="S729" s="2" t="s">
        <v>184</v>
      </c>
      <c r="T729" s="2" t="s">
        <v>184</v>
      </c>
      <c r="U729" s="2" t="s">
        <v>184</v>
      </c>
      <c r="V729" s="2" t="s">
        <v>184</v>
      </c>
      <c r="W729" s="2" t="s">
        <v>184</v>
      </c>
      <c r="X729" s="2" t="s">
        <v>184</v>
      </c>
      <c r="Y729" s="2" t="s">
        <v>184</v>
      </c>
      <c r="Z729" s="2" t="s">
        <v>184</v>
      </c>
      <c r="AA729" s="2" t="s">
        <v>184</v>
      </c>
    </row>
    <row r="730" spans="1:27" x14ac:dyDescent="0.25">
      <c r="A730" s="2">
        <v>2.0855306769999502</v>
      </c>
      <c r="B730" s="2">
        <v>2.3461204159998399</v>
      </c>
      <c r="C730" s="2">
        <v>2.6181845800001602</v>
      </c>
      <c r="D730" s="2">
        <v>2.7731986959997799</v>
      </c>
      <c r="E730" s="2">
        <v>3.0456579669998902</v>
      </c>
      <c r="F730" s="2">
        <v>3.3148339069998598</v>
      </c>
      <c r="G730" s="2">
        <v>3.5537778610000701</v>
      </c>
      <c r="H730" s="2">
        <v>3.7205278100000201</v>
      </c>
      <c r="I730" s="2">
        <v>3.8703797889997902</v>
      </c>
      <c r="J730" s="2">
        <v>3.97503244500012</v>
      </c>
      <c r="K730" s="28">
        <f t="shared" si="362"/>
        <v>1.8895017680001698</v>
      </c>
      <c r="L730" s="2" t="s">
        <v>184</v>
      </c>
      <c r="M730" s="2" t="s">
        <v>184</v>
      </c>
      <c r="N730" s="2" t="s">
        <v>184</v>
      </c>
      <c r="O730" s="2" t="s">
        <v>184</v>
      </c>
      <c r="P730" s="2" t="s">
        <v>184</v>
      </c>
      <c r="Q730" s="2" t="s">
        <v>184</v>
      </c>
      <c r="R730" s="2" t="s">
        <v>184</v>
      </c>
      <c r="S730" s="2" t="s">
        <v>184</v>
      </c>
      <c r="T730" s="2" t="s">
        <v>184</v>
      </c>
      <c r="U730" s="2" t="s">
        <v>184</v>
      </c>
      <c r="V730" s="2" t="s">
        <v>184</v>
      </c>
      <c r="W730" s="2" t="s">
        <v>184</v>
      </c>
      <c r="X730" s="2" t="s">
        <v>184</v>
      </c>
      <c r="Y730" s="2" t="s">
        <v>184</v>
      </c>
      <c r="Z730" s="2" t="s">
        <v>184</v>
      </c>
      <c r="AA730" s="2" t="s">
        <v>184</v>
      </c>
    </row>
    <row r="731" spans="1:27" x14ac:dyDescent="0.25">
      <c r="A731" s="2">
        <v>2.33220499300023</v>
      </c>
      <c r="B731" s="2">
        <v>2.6176254010001601</v>
      </c>
      <c r="C731" s="2">
        <v>2.8798409220003101</v>
      </c>
      <c r="D731" s="2">
        <v>3.0399519640000099</v>
      </c>
      <c r="E731" s="2">
        <v>3.3071484219999498</v>
      </c>
      <c r="F731" s="2">
        <v>3.59119326600011</v>
      </c>
      <c r="G731" s="2">
        <v>3.9124182670002399</v>
      </c>
      <c r="H731" s="2">
        <v>4.0613908190002803</v>
      </c>
      <c r="I731" s="2">
        <v>4.2325201940002399</v>
      </c>
      <c r="J731" s="2">
        <v>4.3742072770000897</v>
      </c>
      <c r="K731" s="28">
        <f t="shared" si="362"/>
        <v>2.0420022839998597</v>
      </c>
      <c r="L731" s="2" t="s">
        <v>184</v>
      </c>
      <c r="M731" s="2" t="s">
        <v>184</v>
      </c>
      <c r="N731" s="2" t="s">
        <v>184</v>
      </c>
      <c r="O731" s="2" t="s">
        <v>184</v>
      </c>
      <c r="P731" s="2" t="s">
        <v>184</v>
      </c>
      <c r="Q731" s="2" t="s">
        <v>184</v>
      </c>
      <c r="R731" s="2" t="s">
        <v>184</v>
      </c>
      <c r="S731" s="2" t="s">
        <v>184</v>
      </c>
      <c r="T731" s="2" t="s">
        <v>184</v>
      </c>
      <c r="U731" s="2" t="s">
        <v>184</v>
      </c>
      <c r="V731" s="2" t="s">
        <v>184</v>
      </c>
      <c r="W731" s="2" t="s">
        <v>184</v>
      </c>
      <c r="X731" s="2" t="s">
        <v>184</v>
      </c>
      <c r="Y731" s="2" t="s">
        <v>184</v>
      </c>
      <c r="Z731" s="2" t="s">
        <v>184</v>
      </c>
      <c r="AA731" s="2" t="s">
        <v>184</v>
      </c>
    </row>
    <row r="732" spans="1:27" x14ac:dyDescent="0.25">
      <c r="A732" s="2">
        <v>1.30878093499995</v>
      </c>
      <c r="B732" s="2">
        <v>1.54827635299989</v>
      </c>
      <c r="C732" s="2">
        <v>1.82671395599982</v>
      </c>
      <c r="D732" s="2">
        <v>1.9684396329998799</v>
      </c>
      <c r="E732" s="2">
        <v>2.2705901549998</v>
      </c>
      <c r="F732" s="2">
        <v>2.56546999900001</v>
      </c>
      <c r="G732" s="2">
        <v>2.8370070299997598</v>
      </c>
      <c r="H732" s="2">
        <v>2.9987597369999999</v>
      </c>
      <c r="I732" s="2">
        <v>3.15234213299982</v>
      </c>
      <c r="J732" s="2">
        <v>3.3086240609995898</v>
      </c>
      <c r="K732" s="28">
        <f t="shared" si="362"/>
        <v>1.9998431259996399</v>
      </c>
      <c r="L732" s="2" t="s">
        <v>184</v>
      </c>
      <c r="M732" s="2" t="s">
        <v>184</v>
      </c>
      <c r="N732" s="2" t="s">
        <v>184</v>
      </c>
      <c r="O732" s="2" t="s">
        <v>184</v>
      </c>
      <c r="P732" s="2" t="s">
        <v>184</v>
      </c>
      <c r="Q732" s="2" t="s">
        <v>184</v>
      </c>
      <c r="R732" s="2" t="s">
        <v>184</v>
      </c>
      <c r="S732" s="2" t="s">
        <v>184</v>
      </c>
      <c r="T732" s="2" t="s">
        <v>184</v>
      </c>
      <c r="U732" s="2" t="s">
        <v>184</v>
      </c>
      <c r="V732" s="2" t="s">
        <v>184</v>
      </c>
      <c r="W732" s="2" t="s">
        <v>184</v>
      </c>
      <c r="X732" s="2" t="s">
        <v>184</v>
      </c>
      <c r="Y732" s="2" t="s">
        <v>184</v>
      </c>
      <c r="Z732" s="2" t="s">
        <v>184</v>
      </c>
      <c r="AA732" s="2" t="s">
        <v>184</v>
      </c>
    </row>
    <row r="733" spans="1:27" x14ac:dyDescent="0.25">
      <c r="A733" s="2">
        <v>0.90463733900014598</v>
      </c>
      <c r="B733" s="2">
        <v>1.1862265640002001</v>
      </c>
      <c r="C733" s="2">
        <v>1.45072520800022</v>
      </c>
      <c r="D733" s="2">
        <v>1.58131791599998</v>
      </c>
      <c r="E733" s="2">
        <v>1.84385447800013</v>
      </c>
      <c r="F733" s="2">
        <v>2.11717520599995</v>
      </c>
      <c r="G733" s="2">
        <v>2.3994281250002101</v>
      </c>
      <c r="H733" s="2">
        <v>2.5388829170001301</v>
      </c>
      <c r="I733" s="2">
        <v>2.7089733840002701</v>
      </c>
      <c r="J733" s="2">
        <v>2.8446269260002701</v>
      </c>
      <c r="K733" s="28">
        <f t="shared" si="362"/>
        <v>1.9399895870001242</v>
      </c>
      <c r="L733" s="2" t="s">
        <v>184</v>
      </c>
      <c r="M733" s="2" t="s">
        <v>184</v>
      </c>
      <c r="N733" s="2" t="s">
        <v>184</v>
      </c>
      <c r="O733" s="2" t="s">
        <v>184</v>
      </c>
      <c r="P733" s="2" t="s">
        <v>184</v>
      </c>
      <c r="Q733" s="2" t="s">
        <v>184</v>
      </c>
      <c r="R733" s="2" t="s">
        <v>184</v>
      </c>
      <c r="S733" s="2" t="s">
        <v>184</v>
      </c>
      <c r="T733" s="2" t="s">
        <v>184</v>
      </c>
      <c r="U733" s="2" t="s">
        <v>184</v>
      </c>
      <c r="V733" s="2" t="s">
        <v>184</v>
      </c>
      <c r="W733" s="2" t="s">
        <v>184</v>
      </c>
      <c r="X733" s="2" t="s">
        <v>184</v>
      </c>
      <c r="Y733" s="2" t="s">
        <v>184</v>
      </c>
      <c r="Z733" s="2" t="s">
        <v>184</v>
      </c>
      <c r="AA733" s="2" t="s">
        <v>184</v>
      </c>
    </row>
    <row r="734" spans="1:27" x14ac:dyDescent="0.25">
      <c r="A734" s="2">
        <v>6.7327506729998197</v>
      </c>
      <c r="B734" s="2">
        <v>6.9992342149998796</v>
      </c>
      <c r="C734" s="2">
        <v>7.2313190579998201</v>
      </c>
      <c r="D734" s="2">
        <v>7.3635574969998698</v>
      </c>
      <c r="E734" s="2">
        <v>7.6076207249998298</v>
      </c>
      <c r="F734" s="2">
        <v>7.8355546839998098</v>
      </c>
      <c r="G734" s="2">
        <v>8.0881549450000403</v>
      </c>
      <c r="H734" s="2">
        <v>8.2241464540002198</v>
      </c>
      <c r="I734" s="2">
        <v>8.3804601530000493</v>
      </c>
      <c r="J734" s="2">
        <v>8.4930240580001701</v>
      </c>
      <c r="K734" s="28">
        <f t="shared" si="362"/>
        <v>1.7602733850003505</v>
      </c>
      <c r="L734" s="2" t="s">
        <v>184</v>
      </c>
      <c r="M734" s="2" t="s">
        <v>184</v>
      </c>
      <c r="N734" s="2" t="s">
        <v>184</v>
      </c>
      <c r="O734" s="2" t="s">
        <v>184</v>
      </c>
      <c r="P734" s="2" t="s">
        <v>184</v>
      </c>
      <c r="Q734" s="2" t="s">
        <v>184</v>
      </c>
      <c r="R734" s="2" t="s">
        <v>184</v>
      </c>
      <c r="S734" s="2" t="s">
        <v>184</v>
      </c>
      <c r="T734" s="2" t="s">
        <v>184</v>
      </c>
      <c r="U734" s="2" t="s">
        <v>184</v>
      </c>
      <c r="V734" s="2" t="s">
        <v>184</v>
      </c>
      <c r="W734" s="2" t="s">
        <v>184</v>
      </c>
      <c r="X734" s="2" t="s">
        <v>184</v>
      </c>
      <c r="Y734" s="2" t="s">
        <v>184</v>
      </c>
      <c r="Z734" s="2" t="s">
        <v>184</v>
      </c>
      <c r="AA734" s="2" t="s">
        <v>184</v>
      </c>
    </row>
    <row r="735" spans="1:27" x14ac:dyDescent="0.25">
      <c r="A735" s="2">
        <v>1.60975452899992</v>
      </c>
      <c r="B735" s="2">
        <v>1.8232741140000099</v>
      </c>
      <c r="C735" s="2">
        <v>2.0774343210000499</v>
      </c>
      <c r="D735" s="2">
        <v>2.1960227059998898</v>
      </c>
      <c r="E735" s="2">
        <v>2.4797944249999002</v>
      </c>
      <c r="F735" s="2">
        <v>2.75964005100013</v>
      </c>
      <c r="G735" s="2">
        <v>3.0177483299998999</v>
      </c>
      <c r="H735" s="2">
        <v>3.1549315080001099</v>
      </c>
      <c r="I735" s="2">
        <v>3.2793295810001801</v>
      </c>
      <c r="J735" s="2">
        <v>3.4266264040002099</v>
      </c>
      <c r="K735" s="28">
        <f t="shared" si="362"/>
        <v>1.8168718750002899</v>
      </c>
      <c r="L735" s="2" t="s">
        <v>184</v>
      </c>
      <c r="M735" s="2" t="s">
        <v>184</v>
      </c>
      <c r="N735" s="2" t="s">
        <v>184</v>
      </c>
      <c r="O735" s="2" t="s">
        <v>184</v>
      </c>
      <c r="P735" s="2" t="s">
        <v>184</v>
      </c>
      <c r="Q735" s="2" t="s">
        <v>184</v>
      </c>
      <c r="R735" s="2" t="s">
        <v>184</v>
      </c>
      <c r="S735" s="2" t="s">
        <v>184</v>
      </c>
      <c r="T735" s="2" t="s">
        <v>184</v>
      </c>
      <c r="U735" s="2" t="s">
        <v>184</v>
      </c>
      <c r="V735" s="2" t="s">
        <v>184</v>
      </c>
      <c r="W735" s="2" t="s">
        <v>184</v>
      </c>
      <c r="X735" s="2" t="s">
        <v>184</v>
      </c>
      <c r="Y735" s="2" t="s">
        <v>184</v>
      </c>
      <c r="Z735" s="2" t="s">
        <v>184</v>
      </c>
      <c r="AA735" s="2" t="s">
        <v>184</v>
      </c>
    </row>
    <row r="736" spans="1:27" x14ac:dyDescent="0.25">
      <c r="A736" s="2">
        <v>3.47847010399982</v>
      </c>
      <c r="B736" s="2">
        <v>3.7094225539999499</v>
      </c>
      <c r="C736" s="2">
        <v>3.92113692799966</v>
      </c>
      <c r="D736" s="2">
        <v>4.0605813549996101</v>
      </c>
      <c r="E736" s="2">
        <v>4.3146522429997196</v>
      </c>
      <c r="F736" s="2">
        <v>4.5541815120000102</v>
      </c>
      <c r="G736" s="2">
        <v>4.8068370839996497</v>
      </c>
      <c r="H736" s="2">
        <v>4.9492149489997201</v>
      </c>
      <c r="I736" s="2">
        <v>5.10659234499962</v>
      </c>
      <c r="J736" s="2">
        <v>5.27832911599989</v>
      </c>
      <c r="K736" s="28">
        <f t="shared" si="362"/>
        <v>1.7998590120000699</v>
      </c>
      <c r="L736" s="2" t="s">
        <v>184</v>
      </c>
      <c r="M736" s="2" t="s">
        <v>184</v>
      </c>
      <c r="N736" s="2" t="s">
        <v>184</v>
      </c>
      <c r="O736" s="2" t="s">
        <v>184</v>
      </c>
      <c r="P736" s="2" t="s">
        <v>184</v>
      </c>
      <c r="Q736" s="2" t="s">
        <v>184</v>
      </c>
      <c r="R736" s="2" t="s">
        <v>184</v>
      </c>
      <c r="S736" s="2" t="s">
        <v>184</v>
      </c>
      <c r="T736" s="2" t="s">
        <v>184</v>
      </c>
      <c r="U736" s="2" t="s">
        <v>184</v>
      </c>
      <c r="V736" s="2" t="s">
        <v>184</v>
      </c>
      <c r="W736" s="2" t="s">
        <v>184</v>
      </c>
      <c r="X736" s="2" t="s">
        <v>184</v>
      </c>
      <c r="Y736" s="2" t="s">
        <v>184</v>
      </c>
      <c r="Z736" s="2" t="s">
        <v>184</v>
      </c>
      <c r="AA736" s="2" t="s">
        <v>184</v>
      </c>
    </row>
    <row r="737" spans="1:27" x14ac:dyDescent="0.25">
      <c r="A737" s="2">
        <v>0.61524364200022297</v>
      </c>
      <c r="B737" s="2">
        <v>0.87904968700013297</v>
      </c>
      <c r="C737" s="2">
        <v>1.10707583300018</v>
      </c>
      <c r="D737" s="2">
        <v>1.26211775999991</v>
      </c>
      <c r="E737" s="2">
        <v>1.5285535920002</v>
      </c>
      <c r="F737" s="2">
        <v>1.7880155180000601</v>
      </c>
      <c r="G737" s="2">
        <v>2.07461171600016</v>
      </c>
      <c r="H737" s="2">
        <v>2.208129998</v>
      </c>
      <c r="I737" s="2">
        <v>2.356012706</v>
      </c>
      <c r="J737" s="2">
        <v>2.4883360399999201</v>
      </c>
      <c r="K737" s="28">
        <f t="shared" si="362"/>
        <v>1.8730923979996972</v>
      </c>
      <c r="L737" s="2" t="s">
        <v>184</v>
      </c>
      <c r="M737" s="2" t="s">
        <v>184</v>
      </c>
      <c r="N737" s="2" t="s">
        <v>184</v>
      </c>
      <c r="O737" s="2" t="s">
        <v>184</v>
      </c>
      <c r="P737" s="2" t="s">
        <v>184</v>
      </c>
      <c r="Q737" s="2" t="s">
        <v>184</v>
      </c>
      <c r="R737" s="2" t="s">
        <v>184</v>
      </c>
      <c r="S737" s="2" t="s">
        <v>184</v>
      </c>
      <c r="T737" s="2" t="s">
        <v>184</v>
      </c>
      <c r="U737" s="2" t="s">
        <v>184</v>
      </c>
      <c r="V737" s="2" t="s">
        <v>184</v>
      </c>
      <c r="W737" s="2" t="s">
        <v>184</v>
      </c>
      <c r="X737" s="2" t="s">
        <v>184</v>
      </c>
      <c r="Y737" s="2" t="s">
        <v>184</v>
      </c>
      <c r="Z737" s="2" t="s">
        <v>184</v>
      </c>
      <c r="AA737" s="2" t="s">
        <v>184</v>
      </c>
    </row>
    <row r="738" spans="1:27" x14ac:dyDescent="0.25">
      <c r="A738" s="2">
        <v>2.7410501479998799</v>
      </c>
      <c r="B738" s="2">
        <v>2.9906331209999699</v>
      </c>
      <c r="C738" s="2">
        <v>3.2167435900000698</v>
      </c>
      <c r="D738" s="2">
        <v>3.3571069270001299</v>
      </c>
      <c r="E738" s="2">
        <v>3.6212793720001102</v>
      </c>
      <c r="F738" s="2">
        <v>3.8689001550001101</v>
      </c>
      <c r="G738" s="2">
        <v>4.1805986980002601</v>
      </c>
      <c r="H738" s="2">
        <v>4.3273433320000496</v>
      </c>
      <c r="I738" s="2">
        <v>4.4733941650001698</v>
      </c>
      <c r="J738" s="2">
        <v>4.6269724470002904</v>
      </c>
      <c r="K738" s="28">
        <f t="shared" si="362"/>
        <v>1.8859222990004105</v>
      </c>
      <c r="L738" s="2" t="s">
        <v>184</v>
      </c>
      <c r="M738" s="2" t="s">
        <v>184</v>
      </c>
      <c r="N738" s="2" t="s">
        <v>184</v>
      </c>
      <c r="O738" s="2" t="s">
        <v>184</v>
      </c>
      <c r="P738" s="2" t="s">
        <v>184</v>
      </c>
      <c r="Q738" s="2" t="s">
        <v>184</v>
      </c>
      <c r="R738" s="2" t="s">
        <v>184</v>
      </c>
      <c r="S738" s="2" t="s">
        <v>184</v>
      </c>
      <c r="T738" s="2" t="s">
        <v>184</v>
      </c>
      <c r="U738" s="2" t="s">
        <v>184</v>
      </c>
      <c r="V738" s="2" t="s">
        <v>184</v>
      </c>
      <c r="W738" s="2" t="s">
        <v>184</v>
      </c>
      <c r="X738" s="2" t="s">
        <v>184</v>
      </c>
      <c r="Y738" s="2" t="s">
        <v>184</v>
      </c>
      <c r="Z738" s="2" t="s">
        <v>184</v>
      </c>
      <c r="AA738" s="2" t="s">
        <v>184</v>
      </c>
    </row>
    <row r="739" spans="1:27" x14ac:dyDescent="0.25">
      <c r="A739" s="2">
        <v>16.891272337999901</v>
      </c>
      <c r="B739" s="2">
        <v>17.1318900979999</v>
      </c>
      <c r="C739" s="2">
        <v>17.385528379000299</v>
      </c>
      <c r="D739" s="2">
        <v>17.534047440999899</v>
      </c>
      <c r="E739" s="2">
        <v>17.758067180000101</v>
      </c>
      <c r="F739" s="2">
        <v>18.051469211000001</v>
      </c>
      <c r="G739" s="2">
        <v>18.3635964509999</v>
      </c>
      <c r="H739" s="2">
        <v>18.505530409000102</v>
      </c>
      <c r="I739" s="2">
        <v>18.652531449999898</v>
      </c>
      <c r="J739" s="2">
        <v>18.786515983000299</v>
      </c>
      <c r="K739" s="28">
        <f t="shared" si="362"/>
        <v>1.8952436450003987</v>
      </c>
      <c r="L739" s="2" t="s">
        <v>184</v>
      </c>
      <c r="M739" s="2" t="s">
        <v>184</v>
      </c>
      <c r="N739" s="2" t="s">
        <v>184</v>
      </c>
      <c r="O739" s="2" t="s">
        <v>184</v>
      </c>
      <c r="P739" s="2" t="s">
        <v>184</v>
      </c>
      <c r="Q739" s="2" t="s">
        <v>184</v>
      </c>
      <c r="R739" s="2" t="s">
        <v>184</v>
      </c>
      <c r="S739" s="2" t="s">
        <v>184</v>
      </c>
      <c r="T739" s="2" t="s">
        <v>184</v>
      </c>
      <c r="U739" s="2" t="s">
        <v>184</v>
      </c>
      <c r="V739" s="2" t="s">
        <v>184</v>
      </c>
      <c r="W739" s="2" t="s">
        <v>184</v>
      </c>
      <c r="X739" s="2" t="s">
        <v>184</v>
      </c>
      <c r="Y739" s="2" t="s">
        <v>184</v>
      </c>
      <c r="Z739" s="2" t="s">
        <v>184</v>
      </c>
      <c r="AA739" s="2" t="s">
        <v>184</v>
      </c>
    </row>
    <row r="740" spans="1:27" x14ac:dyDescent="0.25">
      <c r="A740" s="2">
        <v>1.8703339600001501</v>
      </c>
      <c r="B740" s="2">
        <v>2.0896880180002801</v>
      </c>
      <c r="C740" s="2">
        <v>2.3165726030001599</v>
      </c>
      <c r="D740" s="2">
        <v>2.4490822900002001</v>
      </c>
      <c r="E740" s="2">
        <v>2.7344182790002298</v>
      </c>
      <c r="F740" s="2">
        <v>2.9727857800003199</v>
      </c>
      <c r="G740" s="2">
        <v>3.22773827900027</v>
      </c>
      <c r="H740" s="2">
        <v>3.3773020820003601</v>
      </c>
      <c r="I740" s="2">
        <v>3.5364587480003098</v>
      </c>
      <c r="J740" s="2">
        <v>3.6623470290001001</v>
      </c>
      <c r="K740" s="28">
        <f t="shared" si="362"/>
        <v>1.7920130689999501</v>
      </c>
      <c r="L740" s="2" t="s">
        <v>184</v>
      </c>
      <c r="M740" s="2" t="s">
        <v>184</v>
      </c>
      <c r="N740" s="2" t="s">
        <v>184</v>
      </c>
      <c r="O740" s="2" t="s">
        <v>184</v>
      </c>
      <c r="P740" s="2" t="s">
        <v>184</v>
      </c>
      <c r="Q740" s="2" t="s">
        <v>184</v>
      </c>
      <c r="R740" s="2" t="s">
        <v>184</v>
      </c>
      <c r="S740" s="2" t="s">
        <v>184</v>
      </c>
      <c r="T740" s="2" t="s">
        <v>184</v>
      </c>
      <c r="U740" s="2" t="s">
        <v>184</v>
      </c>
      <c r="V740" s="2" t="s">
        <v>184</v>
      </c>
      <c r="W740" s="2" t="s">
        <v>184</v>
      </c>
      <c r="X740" s="2" t="s">
        <v>184</v>
      </c>
      <c r="Y740" s="2" t="s">
        <v>184</v>
      </c>
      <c r="Z740" s="2" t="s">
        <v>184</v>
      </c>
      <c r="AA740" s="2" t="s">
        <v>184</v>
      </c>
    </row>
    <row r="741" spans="1:27" x14ac:dyDescent="0.25">
      <c r="A741" s="2">
        <v>0.67637260499986895</v>
      </c>
      <c r="B741" s="2">
        <v>0.91092822900009196</v>
      </c>
      <c r="C741" s="2">
        <v>1.1605797389997801</v>
      </c>
      <c r="D741" s="2">
        <v>1.2991415100000201</v>
      </c>
      <c r="E741" s="2">
        <v>1.5451748959999301</v>
      </c>
      <c r="F741" s="2">
        <v>1.78165963399987</v>
      </c>
      <c r="G741" s="2">
        <v>2.0542696869997599</v>
      </c>
      <c r="H741" s="2">
        <v>2.20375843700003</v>
      </c>
      <c r="I741" s="2">
        <v>2.3486831239997601</v>
      </c>
      <c r="J741" s="2">
        <v>2.4984571350000802</v>
      </c>
      <c r="K741" s="28">
        <f t="shared" si="362"/>
        <v>1.8220845300002111</v>
      </c>
      <c r="L741" s="2" t="s">
        <v>184</v>
      </c>
      <c r="M741" s="2" t="s">
        <v>184</v>
      </c>
      <c r="N741" s="2" t="s">
        <v>184</v>
      </c>
      <c r="O741" s="2" t="s">
        <v>184</v>
      </c>
      <c r="P741" s="2" t="s">
        <v>184</v>
      </c>
      <c r="Q741" s="2" t="s">
        <v>184</v>
      </c>
      <c r="R741" s="2" t="s">
        <v>184</v>
      </c>
      <c r="S741" s="2" t="s">
        <v>184</v>
      </c>
      <c r="T741" s="2" t="s">
        <v>184</v>
      </c>
      <c r="U741" s="2" t="s">
        <v>184</v>
      </c>
      <c r="V741" s="2" t="s">
        <v>184</v>
      </c>
      <c r="W741" s="2" t="s">
        <v>184</v>
      </c>
      <c r="X741" s="2" t="s">
        <v>184</v>
      </c>
      <c r="Y741" s="2" t="s">
        <v>184</v>
      </c>
      <c r="Z741" s="2" t="s">
        <v>184</v>
      </c>
      <c r="AA741" s="2" t="s">
        <v>184</v>
      </c>
    </row>
    <row r="742" spans="1:27" x14ac:dyDescent="0.25">
      <c r="A742" s="2">
        <v>0.49134458299977202</v>
      </c>
      <c r="B742" s="2">
        <v>0.73892681999996002</v>
      </c>
      <c r="C742" s="2">
        <v>0.99980062299982797</v>
      </c>
      <c r="D742" s="2">
        <v>1.1268958320001701</v>
      </c>
      <c r="E742" s="2">
        <v>1.4136715609997701</v>
      </c>
      <c r="F742" s="2">
        <v>1.6454936439999901</v>
      </c>
      <c r="G742" s="2">
        <v>1.8828952059998301</v>
      </c>
      <c r="H742" s="2">
        <v>2.0580356750001498</v>
      </c>
      <c r="I742" s="2">
        <v>2.18051062199992</v>
      </c>
      <c r="J742" s="2">
        <v>2.3546932790000001</v>
      </c>
      <c r="K742" s="28">
        <f t="shared" si="362"/>
        <v>1.8633486960002281</v>
      </c>
      <c r="L742" s="2" t="s">
        <v>184</v>
      </c>
      <c r="M742" s="2" t="s">
        <v>184</v>
      </c>
      <c r="N742" s="2" t="s">
        <v>184</v>
      </c>
      <c r="O742" s="2" t="s">
        <v>184</v>
      </c>
      <c r="P742" s="2" t="s">
        <v>184</v>
      </c>
      <c r="Q742" s="2" t="s">
        <v>184</v>
      </c>
      <c r="R742" s="2" t="s">
        <v>184</v>
      </c>
      <c r="S742" s="2" t="s">
        <v>184</v>
      </c>
      <c r="T742" s="2" t="s">
        <v>184</v>
      </c>
      <c r="U742" s="2" t="s">
        <v>184</v>
      </c>
      <c r="V742" s="2" t="s">
        <v>184</v>
      </c>
      <c r="W742" s="2" t="s">
        <v>184</v>
      </c>
      <c r="X742" s="2" t="s">
        <v>184</v>
      </c>
      <c r="Y742" s="2" t="s">
        <v>184</v>
      </c>
      <c r="Z742" s="2" t="s">
        <v>184</v>
      </c>
      <c r="AA742" s="2" t="s">
        <v>184</v>
      </c>
    </row>
    <row r="743" spans="1:27" x14ac:dyDescent="0.25">
      <c r="A743" s="2">
        <v>0.49024588499969401</v>
      </c>
      <c r="B743" s="2">
        <v>0.74691218599991704</v>
      </c>
      <c r="C743" s="2">
        <v>0.99622057199985603</v>
      </c>
      <c r="D743" s="2">
        <v>1.1470143219999001</v>
      </c>
      <c r="E743" s="2">
        <v>1.42909119899968</v>
      </c>
      <c r="F743" s="2">
        <v>1.68258557099989</v>
      </c>
      <c r="G743" s="2">
        <v>1.9244128629998101</v>
      </c>
      <c r="H743" s="2">
        <v>2.0849833849997501</v>
      </c>
      <c r="I743" s="2">
        <v>2.2178280719999699</v>
      </c>
      <c r="J743" s="2">
        <v>2.32641807199979</v>
      </c>
      <c r="K743" s="28">
        <f t="shared" si="362"/>
        <v>1.836172187000096</v>
      </c>
      <c r="L743" s="2" t="s">
        <v>184</v>
      </c>
      <c r="M743" s="2" t="s">
        <v>184</v>
      </c>
      <c r="N743" s="2" t="s">
        <v>184</v>
      </c>
      <c r="O743" s="2" t="s">
        <v>184</v>
      </c>
      <c r="P743" s="2" t="s">
        <v>184</v>
      </c>
      <c r="Q743" s="2" t="s">
        <v>184</v>
      </c>
      <c r="R743" s="2" t="s">
        <v>184</v>
      </c>
      <c r="S743" s="2" t="s">
        <v>184</v>
      </c>
      <c r="T743" s="2" t="s">
        <v>184</v>
      </c>
      <c r="U743" s="2" t="s">
        <v>184</v>
      </c>
      <c r="V743" s="2" t="s">
        <v>184</v>
      </c>
      <c r="W743" s="2" t="s">
        <v>184</v>
      </c>
      <c r="X743" s="2" t="s">
        <v>184</v>
      </c>
      <c r="Y743" s="2" t="s">
        <v>184</v>
      </c>
      <c r="Z743" s="2" t="s">
        <v>184</v>
      </c>
      <c r="AA743" s="2" t="s">
        <v>184</v>
      </c>
    </row>
    <row r="745" spans="1:27" x14ac:dyDescent="0.25">
      <c r="A745" s="2">
        <v>10.282227146999899</v>
      </c>
      <c r="B745" s="2">
        <v>10.461753854000101</v>
      </c>
      <c r="C745" s="2">
        <v>10.630052337</v>
      </c>
      <c r="D745" s="2">
        <v>11.0246655230002</v>
      </c>
      <c r="E745" s="2">
        <v>11.2241967140003</v>
      </c>
      <c r="F745" s="2">
        <v>11.778961506</v>
      </c>
      <c r="G745" s="28">
        <f>F745-A745</f>
        <v>1.4967343590001008</v>
      </c>
      <c r="H745" s="2" t="s">
        <v>184</v>
      </c>
      <c r="I745" s="2" t="s">
        <v>184</v>
      </c>
      <c r="J745" s="2" t="s">
        <v>184</v>
      </c>
      <c r="K745" s="2" t="s">
        <v>184</v>
      </c>
      <c r="L745" s="2" t="s">
        <v>184</v>
      </c>
      <c r="M745" s="2" t="s">
        <v>184</v>
      </c>
      <c r="N745" s="2" t="s">
        <v>184</v>
      </c>
      <c r="O745" s="2" t="s">
        <v>184</v>
      </c>
      <c r="P745" s="2" t="s">
        <v>184</v>
      </c>
      <c r="Q745" s="2" t="s">
        <v>184</v>
      </c>
      <c r="R745" s="2" t="s">
        <v>184</v>
      </c>
      <c r="S745" s="2" t="s">
        <v>184</v>
      </c>
      <c r="T745" s="2" t="s">
        <v>184</v>
      </c>
      <c r="U745" s="2" t="s">
        <v>184</v>
      </c>
      <c r="V745" s="2" t="s">
        <v>184</v>
      </c>
      <c r="W745" s="2" t="s">
        <v>184</v>
      </c>
      <c r="X745" s="2" t="s">
        <v>184</v>
      </c>
      <c r="Y745" s="2" t="s">
        <v>184</v>
      </c>
      <c r="Z745" s="2" t="s">
        <v>184</v>
      </c>
      <c r="AA745" s="2" t="s">
        <v>184</v>
      </c>
    </row>
    <row r="746" spans="1:27" x14ac:dyDescent="0.25">
      <c r="A746" s="2">
        <v>0.60455760500008104</v>
      </c>
      <c r="B746" s="2">
        <v>0.79413380200003303</v>
      </c>
      <c r="C746" s="2">
        <v>0.981902656000329</v>
      </c>
      <c r="D746" s="2">
        <v>1.4684764070002501</v>
      </c>
      <c r="E746" s="2">
        <v>1.6625187490003499</v>
      </c>
      <c r="F746" s="2">
        <v>2.2711429140003898</v>
      </c>
      <c r="G746" s="28">
        <f t="shared" ref="G746:G775" si="363">F746-A746</f>
        <v>1.6665853090003089</v>
      </c>
      <c r="H746" s="2" t="s">
        <v>184</v>
      </c>
      <c r="I746" s="2" t="s">
        <v>184</v>
      </c>
      <c r="J746" s="2" t="s">
        <v>184</v>
      </c>
      <c r="K746" s="2" t="s">
        <v>184</v>
      </c>
      <c r="L746" s="2" t="s">
        <v>184</v>
      </c>
      <c r="M746" s="2" t="s">
        <v>184</v>
      </c>
      <c r="N746" s="2" t="s">
        <v>184</v>
      </c>
      <c r="O746" s="2" t="s">
        <v>184</v>
      </c>
      <c r="P746" s="2" t="s">
        <v>184</v>
      </c>
      <c r="Q746" s="2" t="s">
        <v>184</v>
      </c>
      <c r="R746" s="2" t="s">
        <v>184</v>
      </c>
      <c r="S746" s="2" t="s">
        <v>184</v>
      </c>
      <c r="T746" s="2" t="s">
        <v>184</v>
      </c>
      <c r="U746" s="2" t="s">
        <v>184</v>
      </c>
      <c r="V746" s="2" t="s">
        <v>184</v>
      </c>
      <c r="W746" s="2" t="s">
        <v>184</v>
      </c>
      <c r="X746" s="2" t="s">
        <v>184</v>
      </c>
      <c r="Y746" s="2" t="s">
        <v>184</v>
      </c>
      <c r="Z746" s="2" t="s">
        <v>184</v>
      </c>
      <c r="AA746" s="2" t="s">
        <v>184</v>
      </c>
    </row>
    <row r="747" spans="1:27" x14ac:dyDescent="0.25">
      <c r="A747" s="2">
        <v>0.93484181600024296</v>
      </c>
      <c r="B747" s="2">
        <v>1.1253089520000601</v>
      </c>
      <c r="C747" s="2">
        <v>1.3416973890002699</v>
      </c>
      <c r="D747" s="2">
        <v>1.8036405140000999</v>
      </c>
      <c r="E747" s="2">
        <v>2.0078495769998801</v>
      </c>
      <c r="F747" s="2">
        <v>2.54374718799999</v>
      </c>
      <c r="G747" s="28">
        <f t="shared" si="363"/>
        <v>1.608905371999747</v>
      </c>
      <c r="H747" s="2" t="s">
        <v>184</v>
      </c>
      <c r="I747" s="2" t="s">
        <v>184</v>
      </c>
      <c r="J747" s="2" t="s">
        <v>184</v>
      </c>
      <c r="K747" s="2" t="s">
        <v>184</v>
      </c>
      <c r="L747" s="2" t="s">
        <v>184</v>
      </c>
      <c r="M747" s="2" t="s">
        <v>184</v>
      </c>
      <c r="N747" s="2" t="s">
        <v>184</v>
      </c>
      <c r="O747" s="2" t="s">
        <v>184</v>
      </c>
      <c r="P747" s="2" t="s">
        <v>184</v>
      </c>
      <c r="Q747" s="2" t="s">
        <v>184</v>
      </c>
      <c r="R747" s="2" t="s">
        <v>184</v>
      </c>
      <c r="S747" s="2" t="s">
        <v>184</v>
      </c>
      <c r="T747" s="2" t="s">
        <v>184</v>
      </c>
      <c r="U747" s="2" t="s">
        <v>184</v>
      </c>
      <c r="V747" s="2" t="s">
        <v>184</v>
      </c>
      <c r="W747" s="2" t="s">
        <v>184</v>
      </c>
      <c r="X747" s="2" t="s">
        <v>184</v>
      </c>
      <c r="Y747" s="2" t="s">
        <v>184</v>
      </c>
      <c r="Z747" s="2" t="s">
        <v>184</v>
      </c>
      <c r="AA747" s="2" t="s">
        <v>184</v>
      </c>
    </row>
    <row r="748" spans="1:27" x14ac:dyDescent="0.25">
      <c r="A748" s="2">
        <v>0.65604468699984797</v>
      </c>
      <c r="B748" s="2">
        <v>0.82848921799995801</v>
      </c>
      <c r="C748" s="2">
        <v>1.0302065619998699</v>
      </c>
      <c r="D748" s="2">
        <v>1.5132012469998699</v>
      </c>
      <c r="E748" s="2">
        <v>1.73247166500004</v>
      </c>
      <c r="F748" s="2">
        <v>2.35181067699977</v>
      </c>
      <c r="G748" s="28">
        <f t="shared" si="363"/>
        <v>1.695765989999922</v>
      </c>
      <c r="H748" s="2" t="s">
        <v>184</v>
      </c>
      <c r="I748" s="2" t="s">
        <v>184</v>
      </c>
      <c r="J748" s="2" t="s">
        <v>184</v>
      </c>
      <c r="K748" s="2" t="s">
        <v>184</v>
      </c>
      <c r="L748" s="2" t="s">
        <v>184</v>
      </c>
      <c r="M748" s="2" t="s">
        <v>184</v>
      </c>
      <c r="N748" s="2" t="s">
        <v>184</v>
      </c>
      <c r="O748" s="2" t="s">
        <v>184</v>
      </c>
      <c r="P748" s="2" t="s">
        <v>184</v>
      </c>
      <c r="Q748" s="2" t="s">
        <v>184</v>
      </c>
      <c r="R748" s="2" t="s">
        <v>184</v>
      </c>
      <c r="S748" s="2" t="s">
        <v>184</v>
      </c>
      <c r="T748" s="2" t="s">
        <v>184</v>
      </c>
      <c r="U748" s="2" t="s">
        <v>184</v>
      </c>
      <c r="V748" s="2" t="s">
        <v>184</v>
      </c>
      <c r="W748" s="2" t="s">
        <v>184</v>
      </c>
      <c r="X748" s="2" t="s">
        <v>184</v>
      </c>
      <c r="Y748" s="2" t="s">
        <v>184</v>
      </c>
      <c r="Z748" s="2" t="s">
        <v>184</v>
      </c>
      <c r="AA748" s="2" t="s">
        <v>184</v>
      </c>
    </row>
    <row r="749" spans="1:27" x14ac:dyDescent="0.25">
      <c r="A749" s="2">
        <v>0.88293509300001405</v>
      </c>
      <c r="B749" s="2">
        <v>1.07359947800023</v>
      </c>
      <c r="C749" s="2">
        <v>1.2796590070001901</v>
      </c>
      <c r="D749" s="2">
        <v>1.7738274449998199</v>
      </c>
      <c r="E749" s="2">
        <v>1.97858343500001</v>
      </c>
      <c r="F749" s="2">
        <v>2.5337498919998298</v>
      </c>
      <c r="G749" s="28">
        <f t="shared" si="363"/>
        <v>1.6508147989998156</v>
      </c>
      <c r="H749" s="2" t="s">
        <v>184</v>
      </c>
      <c r="I749" s="2" t="s">
        <v>184</v>
      </c>
      <c r="J749" s="2" t="s">
        <v>184</v>
      </c>
      <c r="K749" s="2" t="s">
        <v>184</v>
      </c>
      <c r="L749" s="2" t="s">
        <v>184</v>
      </c>
      <c r="M749" s="2" t="s">
        <v>184</v>
      </c>
      <c r="N749" s="2" t="s">
        <v>184</v>
      </c>
      <c r="O749" s="2" t="s">
        <v>184</v>
      </c>
      <c r="P749" s="2" t="s">
        <v>184</v>
      </c>
      <c r="Q749" s="2" t="s">
        <v>184</v>
      </c>
      <c r="R749" s="2" t="s">
        <v>184</v>
      </c>
      <c r="S749" s="2" t="s">
        <v>184</v>
      </c>
      <c r="T749" s="2" t="s">
        <v>184</v>
      </c>
      <c r="U749" s="2" t="s">
        <v>184</v>
      </c>
      <c r="V749" s="2" t="s">
        <v>184</v>
      </c>
      <c r="W749" s="2" t="s">
        <v>184</v>
      </c>
      <c r="X749" s="2" t="s">
        <v>184</v>
      </c>
      <c r="Y749" s="2" t="s">
        <v>184</v>
      </c>
      <c r="Z749" s="2" t="s">
        <v>184</v>
      </c>
      <c r="AA749" s="2" t="s">
        <v>184</v>
      </c>
    </row>
    <row r="750" spans="1:27" x14ac:dyDescent="0.25">
      <c r="A750" s="2">
        <v>1.8154835629998101</v>
      </c>
      <c r="B750" s="2">
        <v>1.98190657799978</v>
      </c>
      <c r="C750" s="2">
        <v>2.1699850159998202</v>
      </c>
      <c r="D750" s="2">
        <v>2.6134938169998301</v>
      </c>
      <c r="E750" s="2">
        <v>2.7760087669998899</v>
      </c>
      <c r="F750" s="2">
        <v>3.3218068420001101</v>
      </c>
      <c r="G750" s="28">
        <f t="shared" si="363"/>
        <v>1.5063232790003001</v>
      </c>
      <c r="H750" s="2" t="s">
        <v>184</v>
      </c>
      <c r="I750" s="2" t="s">
        <v>184</v>
      </c>
      <c r="J750" s="2" t="s">
        <v>184</v>
      </c>
      <c r="K750" s="2" t="s">
        <v>184</v>
      </c>
      <c r="L750" s="2" t="s">
        <v>184</v>
      </c>
      <c r="M750" s="2" t="s">
        <v>184</v>
      </c>
      <c r="N750" s="2" t="s">
        <v>184</v>
      </c>
      <c r="O750" s="2" t="s">
        <v>184</v>
      </c>
      <c r="P750" s="2" t="s">
        <v>184</v>
      </c>
      <c r="Q750" s="2" t="s">
        <v>184</v>
      </c>
      <c r="R750" s="2" t="s">
        <v>184</v>
      </c>
      <c r="S750" s="2" t="s">
        <v>184</v>
      </c>
      <c r="T750" s="2" t="s">
        <v>184</v>
      </c>
      <c r="U750" s="2" t="s">
        <v>184</v>
      </c>
      <c r="V750" s="2" t="s">
        <v>184</v>
      </c>
      <c r="W750" s="2" t="s">
        <v>184</v>
      </c>
      <c r="X750" s="2" t="s">
        <v>184</v>
      </c>
      <c r="Y750" s="2" t="s">
        <v>184</v>
      </c>
      <c r="Z750" s="2" t="s">
        <v>184</v>
      </c>
      <c r="AA750" s="2" t="s">
        <v>184</v>
      </c>
    </row>
    <row r="751" spans="1:27" x14ac:dyDescent="0.25">
      <c r="A751" s="2">
        <v>0.554122081000059</v>
      </c>
      <c r="B751" s="2">
        <v>0.74438614200016595</v>
      </c>
      <c r="C751" s="2">
        <v>0.94427984000003495</v>
      </c>
      <c r="D751" s="2">
        <v>1.4109537460003501</v>
      </c>
      <c r="E751" s="2">
        <v>1.6033556219999801</v>
      </c>
      <c r="F751" s="2">
        <v>2.23745499999995</v>
      </c>
      <c r="G751" s="28">
        <f t="shared" si="363"/>
        <v>1.6833329189998909</v>
      </c>
      <c r="H751" s="2" t="s">
        <v>184</v>
      </c>
      <c r="I751" s="2" t="s">
        <v>184</v>
      </c>
      <c r="J751" s="2" t="s">
        <v>184</v>
      </c>
      <c r="K751" s="2" t="s">
        <v>184</v>
      </c>
      <c r="L751" s="2" t="s">
        <v>184</v>
      </c>
      <c r="M751" s="2" t="s">
        <v>184</v>
      </c>
      <c r="N751" s="2" t="s">
        <v>184</v>
      </c>
      <c r="O751" s="2" t="s">
        <v>184</v>
      </c>
      <c r="P751" s="2" t="s">
        <v>184</v>
      </c>
      <c r="Q751" s="2" t="s">
        <v>184</v>
      </c>
      <c r="R751" s="2" t="s">
        <v>184</v>
      </c>
      <c r="S751" s="2" t="s">
        <v>184</v>
      </c>
      <c r="T751" s="2" t="s">
        <v>184</v>
      </c>
      <c r="U751" s="2" t="s">
        <v>184</v>
      </c>
      <c r="V751" s="2" t="s">
        <v>184</v>
      </c>
      <c r="W751" s="2" t="s">
        <v>184</v>
      </c>
      <c r="X751" s="2" t="s">
        <v>184</v>
      </c>
      <c r="Y751" s="2" t="s">
        <v>184</v>
      </c>
      <c r="Z751" s="2" t="s">
        <v>184</v>
      </c>
      <c r="AA751" s="2" t="s">
        <v>184</v>
      </c>
    </row>
    <row r="752" spans="1:27" x14ac:dyDescent="0.25">
      <c r="A752" s="2">
        <v>2.12741378700002</v>
      </c>
      <c r="B752" s="2">
        <v>2.2930592760003399</v>
      </c>
      <c r="C752" s="2">
        <v>2.49509911400036</v>
      </c>
      <c r="D752" s="2">
        <v>2.9550493159999802</v>
      </c>
      <c r="E752" s="2">
        <v>3.12619150900036</v>
      </c>
      <c r="F752" s="2">
        <v>3.7312267189999999</v>
      </c>
      <c r="G752" s="28">
        <f t="shared" si="363"/>
        <v>1.6038129319999799</v>
      </c>
      <c r="H752" s="2" t="s">
        <v>184</v>
      </c>
      <c r="I752" s="2" t="s">
        <v>184</v>
      </c>
      <c r="J752" s="2" t="s">
        <v>184</v>
      </c>
      <c r="K752" s="2" t="s">
        <v>184</v>
      </c>
      <c r="L752" s="2" t="s">
        <v>184</v>
      </c>
      <c r="M752" s="2" t="s">
        <v>184</v>
      </c>
      <c r="N752" s="2" t="s">
        <v>184</v>
      </c>
      <c r="O752" s="2" t="s">
        <v>184</v>
      </c>
      <c r="P752" s="2" t="s">
        <v>184</v>
      </c>
      <c r="Q752" s="2" t="s">
        <v>184</v>
      </c>
      <c r="R752" s="2" t="s">
        <v>184</v>
      </c>
      <c r="S752" s="2" t="s">
        <v>184</v>
      </c>
      <c r="T752" s="2" t="s">
        <v>184</v>
      </c>
      <c r="U752" s="2" t="s">
        <v>184</v>
      </c>
      <c r="V752" s="2" t="s">
        <v>184</v>
      </c>
      <c r="W752" s="2" t="s">
        <v>184</v>
      </c>
      <c r="X752" s="2" t="s">
        <v>184</v>
      </c>
      <c r="Y752" s="2" t="s">
        <v>184</v>
      </c>
      <c r="Z752" s="2" t="s">
        <v>184</v>
      </c>
      <c r="AA752" s="2" t="s">
        <v>184</v>
      </c>
    </row>
    <row r="753" spans="1:27" x14ac:dyDescent="0.25">
      <c r="A753" s="2">
        <v>0.61214655699996001</v>
      </c>
      <c r="B753" s="2">
        <v>0.78499093799973696</v>
      </c>
      <c r="C753" s="2">
        <v>0.96395119699991405</v>
      </c>
      <c r="D753" s="2">
        <v>1.4991041700000001</v>
      </c>
      <c r="E753" s="2">
        <v>1.70224625199989</v>
      </c>
      <c r="F753" s="2">
        <v>2.2794287789997698</v>
      </c>
      <c r="G753" s="28">
        <f t="shared" si="363"/>
        <v>1.6672822219998098</v>
      </c>
      <c r="H753" s="2" t="s">
        <v>184</v>
      </c>
      <c r="I753" s="2" t="s">
        <v>184</v>
      </c>
      <c r="J753" s="2" t="s">
        <v>184</v>
      </c>
      <c r="K753" s="2" t="s">
        <v>184</v>
      </c>
      <c r="L753" s="2" t="s">
        <v>184</v>
      </c>
      <c r="M753" s="2" t="s">
        <v>184</v>
      </c>
      <c r="N753" s="2" t="s">
        <v>184</v>
      </c>
      <c r="O753" s="2" t="s">
        <v>184</v>
      </c>
      <c r="P753" s="2" t="s">
        <v>184</v>
      </c>
      <c r="Q753" s="2" t="s">
        <v>184</v>
      </c>
      <c r="R753" s="2" t="s">
        <v>184</v>
      </c>
      <c r="S753" s="2" t="s">
        <v>184</v>
      </c>
      <c r="T753" s="2" t="s">
        <v>184</v>
      </c>
      <c r="U753" s="2" t="s">
        <v>184</v>
      </c>
      <c r="V753" s="2" t="s">
        <v>184</v>
      </c>
      <c r="W753" s="2" t="s">
        <v>184</v>
      </c>
      <c r="X753" s="2" t="s">
        <v>184</v>
      </c>
      <c r="Y753" s="2" t="s">
        <v>184</v>
      </c>
      <c r="Z753" s="2" t="s">
        <v>184</v>
      </c>
      <c r="AA753" s="2" t="s">
        <v>184</v>
      </c>
    </row>
    <row r="754" spans="1:27" x14ac:dyDescent="0.25">
      <c r="A754" s="2">
        <v>1.05544120200011</v>
      </c>
      <c r="B754" s="2">
        <v>1.2523758889997201</v>
      </c>
      <c r="C754" s="2">
        <v>1.46839677299976</v>
      </c>
      <c r="D754" s="2">
        <v>2.0467854729999999</v>
      </c>
      <c r="E754" s="2">
        <v>2.2275215659997198</v>
      </c>
      <c r="F754" s="2">
        <v>2.8183899529999499</v>
      </c>
      <c r="G754" s="28">
        <f t="shared" si="363"/>
        <v>1.7629487509998398</v>
      </c>
      <c r="H754" s="2" t="s">
        <v>184</v>
      </c>
      <c r="I754" s="2" t="s">
        <v>184</v>
      </c>
      <c r="J754" s="2" t="s">
        <v>184</v>
      </c>
      <c r="K754" s="2" t="s">
        <v>184</v>
      </c>
      <c r="L754" s="2" t="s">
        <v>184</v>
      </c>
      <c r="M754" s="2" t="s">
        <v>184</v>
      </c>
      <c r="N754" s="2" t="s">
        <v>184</v>
      </c>
      <c r="O754" s="2" t="s">
        <v>184</v>
      </c>
      <c r="P754" s="2" t="s">
        <v>184</v>
      </c>
      <c r="Q754" s="2" t="s">
        <v>184</v>
      </c>
      <c r="R754" s="2" t="s">
        <v>184</v>
      </c>
      <c r="S754" s="2" t="s">
        <v>184</v>
      </c>
      <c r="T754" s="2" t="s">
        <v>184</v>
      </c>
      <c r="U754" s="2" t="s">
        <v>184</v>
      </c>
      <c r="V754" s="2" t="s">
        <v>184</v>
      </c>
      <c r="W754" s="2" t="s">
        <v>184</v>
      </c>
      <c r="X754" s="2" t="s">
        <v>184</v>
      </c>
      <c r="Y754" s="2" t="s">
        <v>184</v>
      </c>
      <c r="Z754" s="2" t="s">
        <v>184</v>
      </c>
      <c r="AA754" s="2" t="s">
        <v>184</v>
      </c>
    </row>
    <row r="755" spans="1:27" x14ac:dyDescent="0.25">
      <c r="A755" s="2">
        <v>12.83877828</v>
      </c>
      <c r="B755" s="2">
        <v>13.0193266120004</v>
      </c>
      <c r="C755" s="2">
        <v>13.223291247000301</v>
      </c>
      <c r="D755" s="2">
        <v>13.6510184830003</v>
      </c>
      <c r="E755" s="2">
        <v>13.8650794240002</v>
      </c>
      <c r="F755" s="2">
        <v>14.404819282</v>
      </c>
      <c r="G755" s="28">
        <f t="shared" si="363"/>
        <v>1.5660410020000004</v>
      </c>
      <c r="H755" s="2" t="s">
        <v>184</v>
      </c>
      <c r="I755" s="2" t="s">
        <v>184</v>
      </c>
      <c r="J755" s="2" t="s">
        <v>184</v>
      </c>
      <c r="K755" s="2" t="s">
        <v>184</v>
      </c>
      <c r="L755" s="2" t="s">
        <v>184</v>
      </c>
      <c r="M755" s="2" t="s">
        <v>184</v>
      </c>
      <c r="N755" s="2" t="s">
        <v>184</v>
      </c>
      <c r="O755" s="2" t="s">
        <v>184</v>
      </c>
      <c r="P755" s="2" t="s">
        <v>184</v>
      </c>
      <c r="Q755" s="2" t="s">
        <v>184</v>
      </c>
      <c r="R755" s="2" t="s">
        <v>184</v>
      </c>
      <c r="S755" s="2" t="s">
        <v>184</v>
      </c>
      <c r="T755" s="2" t="s">
        <v>184</v>
      </c>
      <c r="U755" s="2" t="s">
        <v>184</v>
      </c>
      <c r="V755" s="2" t="s">
        <v>184</v>
      </c>
      <c r="W755" s="2" t="s">
        <v>184</v>
      </c>
      <c r="X755" s="2" t="s">
        <v>184</v>
      </c>
      <c r="Y755" s="2" t="s">
        <v>184</v>
      </c>
      <c r="Z755" s="2" t="s">
        <v>184</v>
      </c>
      <c r="AA755" s="2" t="s">
        <v>184</v>
      </c>
    </row>
    <row r="756" spans="1:27" x14ac:dyDescent="0.25">
      <c r="A756" s="2">
        <v>0.857311654000113</v>
      </c>
      <c r="B756" s="2">
        <v>1.0377978730002699</v>
      </c>
      <c r="C756" s="2">
        <v>1.2260794880003201</v>
      </c>
      <c r="D756" s="2">
        <v>1.6560996940002</v>
      </c>
      <c r="E756" s="2">
        <v>1.8558957889999801</v>
      </c>
      <c r="F756" s="2">
        <v>2.3784541210002299</v>
      </c>
      <c r="G756" s="28">
        <f t="shared" si="363"/>
        <v>1.521142467000117</v>
      </c>
      <c r="H756" s="2" t="s">
        <v>184</v>
      </c>
      <c r="I756" s="2" t="s">
        <v>184</v>
      </c>
      <c r="J756" s="2" t="s">
        <v>184</v>
      </c>
      <c r="K756" s="2" t="s">
        <v>184</v>
      </c>
      <c r="L756" s="2" t="s">
        <v>184</v>
      </c>
      <c r="M756" s="2" t="s">
        <v>184</v>
      </c>
      <c r="N756" s="2" t="s">
        <v>184</v>
      </c>
      <c r="O756" s="2" t="s">
        <v>184</v>
      </c>
      <c r="P756" s="2" t="s">
        <v>184</v>
      </c>
      <c r="Q756" s="2" t="s">
        <v>184</v>
      </c>
      <c r="R756" s="2" t="s">
        <v>184</v>
      </c>
      <c r="S756" s="2" t="s">
        <v>184</v>
      </c>
      <c r="T756" s="2" t="s">
        <v>184</v>
      </c>
      <c r="U756" s="2" t="s">
        <v>184</v>
      </c>
      <c r="V756" s="2" t="s">
        <v>184</v>
      </c>
      <c r="W756" s="2" t="s">
        <v>184</v>
      </c>
      <c r="X756" s="2" t="s">
        <v>184</v>
      </c>
      <c r="Y756" s="2" t="s">
        <v>184</v>
      </c>
      <c r="Z756" s="2" t="s">
        <v>184</v>
      </c>
      <c r="AA756" s="2" t="s">
        <v>184</v>
      </c>
    </row>
    <row r="757" spans="1:27" x14ac:dyDescent="0.25">
      <c r="A757" s="2">
        <v>0.75634619599986697</v>
      </c>
      <c r="B757" s="2">
        <v>0.93960307099996498</v>
      </c>
      <c r="C757" s="2">
        <v>1.1262499449999199</v>
      </c>
      <c r="D757" s="2">
        <v>1.5511143209996501</v>
      </c>
      <c r="E757" s="2">
        <v>1.7528359349998901</v>
      </c>
      <c r="F757" s="2">
        <v>2.3092535910000098</v>
      </c>
      <c r="G757" s="28">
        <f t="shared" si="363"/>
        <v>1.5529073950001429</v>
      </c>
      <c r="H757" s="2" t="s">
        <v>184</v>
      </c>
      <c r="I757" s="2" t="s">
        <v>184</v>
      </c>
      <c r="J757" s="2" t="s">
        <v>184</v>
      </c>
      <c r="K757" s="2" t="s">
        <v>184</v>
      </c>
      <c r="L757" s="2" t="s">
        <v>184</v>
      </c>
      <c r="M757" s="2" t="s">
        <v>184</v>
      </c>
      <c r="N757" s="2" t="s">
        <v>184</v>
      </c>
      <c r="O757" s="2" t="s">
        <v>184</v>
      </c>
      <c r="P757" s="2" t="s">
        <v>184</v>
      </c>
      <c r="Q757" s="2" t="s">
        <v>184</v>
      </c>
      <c r="R757" s="2" t="s">
        <v>184</v>
      </c>
      <c r="S757" s="2" t="s">
        <v>184</v>
      </c>
      <c r="T757" s="2" t="s">
        <v>184</v>
      </c>
      <c r="U757" s="2" t="s">
        <v>184</v>
      </c>
      <c r="V757" s="2" t="s">
        <v>184</v>
      </c>
      <c r="W757" s="2" t="s">
        <v>184</v>
      </c>
      <c r="X757" s="2" t="s">
        <v>184</v>
      </c>
      <c r="Y757" s="2" t="s">
        <v>184</v>
      </c>
      <c r="Z757" s="2" t="s">
        <v>184</v>
      </c>
      <c r="AA757" s="2" t="s">
        <v>184</v>
      </c>
    </row>
    <row r="758" spans="1:27" x14ac:dyDescent="0.25">
      <c r="A758" s="2">
        <v>0.58046411599980197</v>
      </c>
      <c r="B758" s="2">
        <v>0.78112318000012204</v>
      </c>
      <c r="C758" s="2">
        <v>0.94740077999995198</v>
      </c>
      <c r="D758" s="2">
        <v>1.3894784340000099</v>
      </c>
      <c r="E758" s="2">
        <v>1.56656463399986</v>
      </c>
      <c r="F758" s="2">
        <v>2.1057935399999201</v>
      </c>
      <c r="G758" s="28">
        <f t="shared" si="363"/>
        <v>1.5253294240001183</v>
      </c>
      <c r="H758" s="2" t="s">
        <v>184</v>
      </c>
      <c r="I758" s="2" t="s">
        <v>184</v>
      </c>
      <c r="J758" s="2" t="s">
        <v>184</v>
      </c>
      <c r="K758" s="2" t="s">
        <v>184</v>
      </c>
      <c r="L758" s="2" t="s">
        <v>184</v>
      </c>
      <c r="M758" s="2" t="s">
        <v>184</v>
      </c>
      <c r="N758" s="2" t="s">
        <v>184</v>
      </c>
      <c r="O758" s="2" t="s">
        <v>184</v>
      </c>
      <c r="P758" s="2" t="s">
        <v>184</v>
      </c>
      <c r="Q758" s="2" t="s">
        <v>184</v>
      </c>
      <c r="R758" s="2" t="s">
        <v>184</v>
      </c>
      <c r="S758" s="2" t="s">
        <v>184</v>
      </c>
      <c r="T758" s="2" t="s">
        <v>184</v>
      </c>
      <c r="U758" s="2" t="s">
        <v>184</v>
      </c>
      <c r="V758" s="2" t="s">
        <v>184</v>
      </c>
      <c r="W758" s="2" t="s">
        <v>184</v>
      </c>
      <c r="X758" s="2" t="s">
        <v>184</v>
      </c>
      <c r="Y758" s="2" t="s">
        <v>184</v>
      </c>
      <c r="Z758" s="2" t="s">
        <v>184</v>
      </c>
      <c r="AA758" s="2" t="s">
        <v>184</v>
      </c>
    </row>
    <row r="759" spans="1:27" x14ac:dyDescent="0.25">
      <c r="A759" s="2">
        <v>0.625942968999879</v>
      </c>
      <c r="B759" s="2">
        <v>0.80235614699995395</v>
      </c>
      <c r="C759" s="2">
        <v>0.98310734400001798</v>
      </c>
      <c r="D759" s="2">
        <v>1.4168100540000499</v>
      </c>
      <c r="E759" s="2">
        <v>1.6211684370000501</v>
      </c>
      <c r="F759" s="2">
        <v>2.1254690659998201</v>
      </c>
      <c r="G759" s="28">
        <f t="shared" si="363"/>
        <v>1.4995260969999411</v>
      </c>
      <c r="H759" s="2" t="s">
        <v>184</v>
      </c>
      <c r="I759" s="2" t="s">
        <v>184</v>
      </c>
      <c r="J759" s="2" t="s">
        <v>184</v>
      </c>
      <c r="K759" s="2" t="s">
        <v>184</v>
      </c>
      <c r="L759" s="2" t="s">
        <v>184</v>
      </c>
      <c r="M759" s="2" t="s">
        <v>184</v>
      </c>
      <c r="N759" s="2" t="s">
        <v>184</v>
      </c>
      <c r="O759" s="2" t="s">
        <v>184</v>
      </c>
      <c r="P759" s="2" t="s">
        <v>184</v>
      </c>
      <c r="Q759" s="2" t="s">
        <v>184</v>
      </c>
      <c r="R759" s="2" t="s">
        <v>184</v>
      </c>
      <c r="S759" s="2" t="s">
        <v>184</v>
      </c>
      <c r="T759" s="2" t="s">
        <v>184</v>
      </c>
      <c r="U759" s="2" t="s">
        <v>184</v>
      </c>
      <c r="V759" s="2" t="s">
        <v>184</v>
      </c>
      <c r="W759" s="2" t="s">
        <v>184</v>
      </c>
      <c r="X759" s="2" t="s">
        <v>184</v>
      </c>
      <c r="Y759" s="2" t="s">
        <v>184</v>
      </c>
      <c r="Z759" s="2" t="s">
        <v>184</v>
      </c>
      <c r="AA759" s="2" t="s">
        <v>184</v>
      </c>
    </row>
    <row r="760" spans="1:27" x14ac:dyDescent="0.25">
      <c r="G760" s="28"/>
    </row>
    <row r="761" spans="1:27" x14ac:dyDescent="0.25">
      <c r="A761" s="2">
        <v>17.303036772998801</v>
      </c>
      <c r="B761" s="2">
        <v>17.776224626999401</v>
      </c>
      <c r="C761" s="2">
        <v>17.9891652629994</v>
      </c>
      <c r="D761" s="2">
        <v>18.496719056</v>
      </c>
      <c r="E761" s="2">
        <v>18.7196703769986</v>
      </c>
      <c r="F761" s="2">
        <v>19.135266285998998</v>
      </c>
      <c r="G761" s="28">
        <f t="shared" si="363"/>
        <v>1.8322295130001969</v>
      </c>
      <c r="H761" s="2" t="s">
        <v>184</v>
      </c>
      <c r="I761" s="2" t="s">
        <v>184</v>
      </c>
      <c r="J761" s="2" t="s">
        <v>184</v>
      </c>
      <c r="K761" s="2" t="s">
        <v>184</v>
      </c>
      <c r="L761" s="2" t="s">
        <v>184</v>
      </c>
      <c r="M761" s="2" t="s">
        <v>184</v>
      </c>
      <c r="N761" s="2" t="s">
        <v>184</v>
      </c>
      <c r="O761" s="2" t="s">
        <v>184</v>
      </c>
      <c r="P761" s="2" t="s">
        <v>184</v>
      </c>
      <c r="Q761" s="2" t="s">
        <v>184</v>
      </c>
      <c r="R761" s="2" t="s">
        <v>184</v>
      </c>
      <c r="S761" s="2" t="s">
        <v>184</v>
      </c>
      <c r="T761" s="2" t="s">
        <v>184</v>
      </c>
      <c r="U761" s="2" t="s">
        <v>184</v>
      </c>
      <c r="V761" s="2" t="s">
        <v>184</v>
      </c>
      <c r="W761" s="2" t="s">
        <v>184</v>
      </c>
      <c r="X761" s="2" t="s">
        <v>184</v>
      </c>
      <c r="Y761" s="2" t="s">
        <v>184</v>
      </c>
      <c r="Z761" s="2" t="s">
        <v>184</v>
      </c>
      <c r="AA761" s="2" t="s">
        <v>184</v>
      </c>
    </row>
    <row r="762" spans="1:27" x14ac:dyDescent="0.25">
      <c r="A762" s="2">
        <v>1.1232412640001701</v>
      </c>
      <c r="B762" s="2">
        <v>1.71185716499894</v>
      </c>
      <c r="C762" s="2">
        <v>1.9352052489994001</v>
      </c>
      <c r="D762" s="2">
        <v>2.6148329009993101</v>
      </c>
      <c r="E762" s="2">
        <v>2.8274988559987801</v>
      </c>
      <c r="F762" s="2">
        <v>3.3041660300004798</v>
      </c>
      <c r="G762" s="28">
        <f t="shared" si="363"/>
        <v>2.1809247660003095</v>
      </c>
      <c r="H762" s="2" t="s">
        <v>184</v>
      </c>
      <c r="I762" s="2" t="s">
        <v>184</v>
      </c>
      <c r="J762" s="2" t="s">
        <v>184</v>
      </c>
      <c r="K762" s="2" t="s">
        <v>184</v>
      </c>
      <c r="L762" s="2" t="s">
        <v>184</v>
      </c>
      <c r="M762" s="2" t="s">
        <v>184</v>
      </c>
      <c r="N762" s="2" t="s">
        <v>184</v>
      </c>
      <c r="O762" s="2" t="s">
        <v>184</v>
      </c>
      <c r="P762" s="2" t="s">
        <v>184</v>
      </c>
      <c r="Q762" s="2" t="s">
        <v>184</v>
      </c>
      <c r="R762" s="2" t="s">
        <v>184</v>
      </c>
      <c r="S762" s="2" t="s">
        <v>184</v>
      </c>
      <c r="T762" s="2" t="s">
        <v>184</v>
      </c>
      <c r="U762" s="2" t="s">
        <v>184</v>
      </c>
      <c r="V762" s="2" t="s">
        <v>184</v>
      </c>
      <c r="W762" s="2" t="s">
        <v>184</v>
      </c>
      <c r="X762" s="2" t="s">
        <v>184</v>
      </c>
      <c r="Y762" s="2" t="s">
        <v>184</v>
      </c>
      <c r="Z762" s="2" t="s">
        <v>184</v>
      </c>
      <c r="AA762" s="2" t="s">
        <v>184</v>
      </c>
    </row>
    <row r="763" spans="1:27" x14ac:dyDescent="0.25">
      <c r="A763" s="2">
        <v>1.2966885379992099</v>
      </c>
      <c r="B763" s="2">
        <v>1.9254692489994301</v>
      </c>
      <c r="C763" s="2">
        <v>2.1482069279991198</v>
      </c>
      <c r="D763" s="2">
        <v>2.7467419489985301</v>
      </c>
      <c r="E763" s="2">
        <v>2.9594689440000299</v>
      </c>
      <c r="F763" s="2">
        <v>3.72003662299903</v>
      </c>
      <c r="G763" s="28">
        <f t="shared" si="363"/>
        <v>2.4233480849998204</v>
      </c>
      <c r="H763" s="2" t="s">
        <v>184</v>
      </c>
      <c r="I763" s="2" t="s">
        <v>184</v>
      </c>
      <c r="J763" s="2" t="s">
        <v>184</v>
      </c>
      <c r="K763" s="2" t="s">
        <v>184</v>
      </c>
      <c r="L763" s="2" t="s">
        <v>184</v>
      </c>
      <c r="M763" s="2" t="s">
        <v>184</v>
      </c>
      <c r="N763" s="2" t="s">
        <v>184</v>
      </c>
      <c r="O763" s="2" t="s">
        <v>184</v>
      </c>
      <c r="P763" s="2" t="s">
        <v>184</v>
      </c>
      <c r="Q763" s="2" t="s">
        <v>184</v>
      </c>
      <c r="R763" s="2" t="s">
        <v>184</v>
      </c>
      <c r="S763" s="2" t="s">
        <v>184</v>
      </c>
      <c r="T763" s="2" t="s">
        <v>184</v>
      </c>
      <c r="U763" s="2" t="s">
        <v>184</v>
      </c>
      <c r="V763" s="2" t="s">
        <v>184</v>
      </c>
      <c r="W763" s="2" t="s">
        <v>184</v>
      </c>
      <c r="X763" s="2" t="s">
        <v>184</v>
      </c>
      <c r="Y763" s="2" t="s">
        <v>184</v>
      </c>
      <c r="Z763" s="2" t="s">
        <v>184</v>
      </c>
      <c r="AA763" s="2" t="s">
        <v>184</v>
      </c>
    </row>
    <row r="764" spans="1:27" x14ac:dyDescent="0.25">
      <c r="A764" s="2">
        <v>0.94213337499968397</v>
      </c>
      <c r="B764" s="2">
        <v>1.6244162990005799</v>
      </c>
      <c r="C764" s="2">
        <v>1.8447733860011699</v>
      </c>
      <c r="D764" s="2">
        <v>2.59526934300083</v>
      </c>
      <c r="E764" s="2">
        <v>2.7978635760009598</v>
      </c>
      <c r="F764" s="2">
        <v>3.5504349149996401</v>
      </c>
      <c r="G764" s="28">
        <f t="shared" si="363"/>
        <v>2.6083015399999563</v>
      </c>
      <c r="H764" s="2" t="s">
        <v>184</v>
      </c>
      <c r="I764" s="2" t="s">
        <v>184</v>
      </c>
      <c r="J764" s="2" t="s">
        <v>184</v>
      </c>
      <c r="K764" s="2" t="s">
        <v>184</v>
      </c>
      <c r="L764" s="2" t="s">
        <v>184</v>
      </c>
      <c r="M764" s="2" t="s">
        <v>184</v>
      </c>
      <c r="N764" s="2" t="s">
        <v>184</v>
      </c>
      <c r="O764" s="2" t="s">
        <v>184</v>
      </c>
      <c r="P764" s="2" t="s">
        <v>184</v>
      </c>
      <c r="Q764" s="2" t="s">
        <v>184</v>
      </c>
      <c r="R764" s="2" t="s">
        <v>184</v>
      </c>
      <c r="S764" s="2" t="s">
        <v>184</v>
      </c>
      <c r="T764" s="2" t="s">
        <v>184</v>
      </c>
      <c r="U764" s="2" t="s">
        <v>184</v>
      </c>
      <c r="V764" s="2" t="s">
        <v>184</v>
      </c>
      <c r="W764" s="2" t="s">
        <v>184</v>
      </c>
      <c r="X764" s="2" t="s">
        <v>184</v>
      </c>
      <c r="Y764" s="2" t="s">
        <v>184</v>
      </c>
      <c r="Z764" s="2" t="s">
        <v>184</v>
      </c>
      <c r="AA764" s="2" t="s">
        <v>184</v>
      </c>
    </row>
    <row r="765" spans="1:27" x14ac:dyDescent="0.25">
      <c r="A765" s="2">
        <v>1.0333892879989399</v>
      </c>
      <c r="B765" s="2">
        <v>1.5840073250001201</v>
      </c>
      <c r="C765" s="2">
        <v>1.8059209530001601</v>
      </c>
      <c r="D765" s="2">
        <v>2.5141156720001101</v>
      </c>
      <c r="E765" s="2">
        <v>2.7065160989986898</v>
      </c>
      <c r="F765" s="2">
        <v>3.2461468029996401</v>
      </c>
      <c r="G765" s="28">
        <f t="shared" si="363"/>
        <v>2.2127575150007002</v>
      </c>
      <c r="H765" s="2" t="s">
        <v>184</v>
      </c>
      <c r="I765" s="2" t="s">
        <v>184</v>
      </c>
      <c r="J765" s="2" t="s">
        <v>184</v>
      </c>
      <c r="K765" s="2" t="s">
        <v>184</v>
      </c>
      <c r="L765" s="2" t="s">
        <v>184</v>
      </c>
      <c r="M765" s="2" t="s">
        <v>184</v>
      </c>
      <c r="N765" s="2" t="s">
        <v>184</v>
      </c>
      <c r="O765" s="2" t="s">
        <v>184</v>
      </c>
      <c r="P765" s="2" t="s">
        <v>184</v>
      </c>
      <c r="Q765" s="2" t="s">
        <v>184</v>
      </c>
      <c r="R765" s="2" t="s">
        <v>184</v>
      </c>
      <c r="S765" s="2" t="s">
        <v>184</v>
      </c>
      <c r="T765" s="2" t="s">
        <v>184</v>
      </c>
      <c r="U765" s="2" t="s">
        <v>184</v>
      </c>
      <c r="V765" s="2" t="s">
        <v>184</v>
      </c>
      <c r="W765" s="2" t="s">
        <v>184</v>
      </c>
      <c r="X765" s="2" t="s">
        <v>184</v>
      </c>
      <c r="Y765" s="2" t="s">
        <v>184</v>
      </c>
      <c r="Z765" s="2" t="s">
        <v>184</v>
      </c>
      <c r="AA765" s="2" t="s">
        <v>184</v>
      </c>
    </row>
    <row r="766" spans="1:27" x14ac:dyDescent="0.25">
      <c r="A766" s="2">
        <v>1.1160384560007499</v>
      </c>
      <c r="B766" s="2">
        <v>1.77482069300094</v>
      </c>
      <c r="C766" s="2">
        <v>1.9576072020008699</v>
      </c>
      <c r="D766" s="2">
        <v>2.8905539460010901</v>
      </c>
      <c r="E766" s="2">
        <v>3.0832290560010698</v>
      </c>
      <c r="F766" s="2">
        <v>3.69174424000084</v>
      </c>
      <c r="G766" s="28">
        <f t="shared" si="363"/>
        <v>2.5757057840000899</v>
      </c>
      <c r="H766" s="2" t="s">
        <v>184</v>
      </c>
      <c r="I766" s="2" t="s">
        <v>184</v>
      </c>
      <c r="J766" s="2" t="s">
        <v>184</v>
      </c>
      <c r="K766" s="2" t="s">
        <v>184</v>
      </c>
      <c r="L766" s="2" t="s">
        <v>184</v>
      </c>
      <c r="M766" s="2" t="s">
        <v>184</v>
      </c>
      <c r="N766" s="2" t="s">
        <v>184</v>
      </c>
      <c r="O766" s="2" t="s">
        <v>184</v>
      </c>
      <c r="P766" s="2" t="s">
        <v>184</v>
      </c>
      <c r="Q766" s="2" t="s">
        <v>184</v>
      </c>
      <c r="R766" s="2" t="s">
        <v>184</v>
      </c>
      <c r="S766" s="2" t="s">
        <v>184</v>
      </c>
      <c r="T766" s="2" t="s">
        <v>184</v>
      </c>
      <c r="U766" s="2" t="s">
        <v>184</v>
      </c>
      <c r="V766" s="2" t="s">
        <v>184</v>
      </c>
      <c r="W766" s="2" t="s">
        <v>184</v>
      </c>
      <c r="X766" s="2" t="s">
        <v>184</v>
      </c>
      <c r="Y766" s="2" t="s">
        <v>184</v>
      </c>
      <c r="Z766" s="2" t="s">
        <v>184</v>
      </c>
      <c r="AA766" s="2" t="s">
        <v>184</v>
      </c>
    </row>
    <row r="767" spans="1:27" x14ac:dyDescent="0.25">
      <c r="A767" s="2">
        <v>0.80998016100056702</v>
      </c>
      <c r="B767" s="2">
        <v>1.45890431800035</v>
      </c>
      <c r="C767" s="2">
        <v>1.9052647640000899</v>
      </c>
      <c r="D767" s="2">
        <v>2.4731268109990099</v>
      </c>
      <c r="E767" s="2">
        <v>2.67681977599932</v>
      </c>
      <c r="F767" s="2">
        <v>3.1831527529993702</v>
      </c>
      <c r="G767" s="28">
        <f t="shared" si="363"/>
        <v>2.3731725919988031</v>
      </c>
      <c r="H767" s="2" t="s">
        <v>184</v>
      </c>
      <c r="I767" s="2" t="s">
        <v>184</v>
      </c>
      <c r="J767" s="2" t="s">
        <v>184</v>
      </c>
      <c r="K767" s="2" t="s">
        <v>184</v>
      </c>
      <c r="L767" s="2" t="s">
        <v>184</v>
      </c>
      <c r="M767" s="2" t="s">
        <v>184</v>
      </c>
      <c r="N767" s="2" t="s">
        <v>184</v>
      </c>
      <c r="O767" s="2" t="s">
        <v>184</v>
      </c>
      <c r="P767" s="2" t="s">
        <v>184</v>
      </c>
      <c r="Q767" s="2" t="s">
        <v>184</v>
      </c>
      <c r="R767" s="2" t="s">
        <v>184</v>
      </c>
      <c r="S767" s="2" t="s">
        <v>184</v>
      </c>
      <c r="T767" s="2" t="s">
        <v>184</v>
      </c>
      <c r="U767" s="2" t="s">
        <v>184</v>
      </c>
      <c r="V767" s="2" t="s">
        <v>184</v>
      </c>
      <c r="W767" s="2" t="s">
        <v>184</v>
      </c>
      <c r="X767" s="2" t="s">
        <v>184</v>
      </c>
      <c r="Y767" s="2" t="s">
        <v>184</v>
      </c>
      <c r="Z767" s="2" t="s">
        <v>184</v>
      </c>
      <c r="AA767" s="2" t="s">
        <v>184</v>
      </c>
    </row>
    <row r="768" spans="1:27" x14ac:dyDescent="0.25">
      <c r="A768" s="2">
        <v>0.81019380499856197</v>
      </c>
      <c r="B768" s="2">
        <v>1.39896230799968</v>
      </c>
      <c r="C768" s="2">
        <v>1.5727453079998599</v>
      </c>
      <c r="D768" s="2">
        <v>2.1493667039994699</v>
      </c>
      <c r="E768" s="2">
        <v>2.3620021360002199</v>
      </c>
      <c r="F768" s="2">
        <v>2.7976194129987499</v>
      </c>
      <c r="G768" s="28">
        <f t="shared" si="363"/>
        <v>1.987425608000188</v>
      </c>
      <c r="H768" s="2" t="s">
        <v>184</v>
      </c>
      <c r="I768" s="2" t="s">
        <v>184</v>
      </c>
      <c r="J768" s="2" t="s">
        <v>184</v>
      </c>
      <c r="K768" s="2" t="s">
        <v>184</v>
      </c>
      <c r="L768" s="2" t="s">
        <v>184</v>
      </c>
      <c r="M768" s="2" t="s">
        <v>184</v>
      </c>
      <c r="N768" s="2" t="s">
        <v>184</v>
      </c>
      <c r="O768" s="2" t="s">
        <v>184</v>
      </c>
      <c r="P768" s="2" t="s">
        <v>184</v>
      </c>
      <c r="Q768" s="2" t="s">
        <v>184</v>
      </c>
      <c r="R768" s="2" t="s">
        <v>184</v>
      </c>
      <c r="S768" s="2" t="s">
        <v>184</v>
      </c>
      <c r="T768" s="2" t="s">
        <v>184</v>
      </c>
      <c r="U768" s="2" t="s">
        <v>184</v>
      </c>
      <c r="V768" s="2" t="s">
        <v>184</v>
      </c>
      <c r="W768" s="2" t="s">
        <v>184</v>
      </c>
      <c r="X768" s="2" t="s">
        <v>184</v>
      </c>
      <c r="Y768" s="2" t="s">
        <v>184</v>
      </c>
      <c r="Z768" s="2" t="s">
        <v>184</v>
      </c>
      <c r="AA768" s="2" t="s">
        <v>184</v>
      </c>
    </row>
    <row r="769" spans="1:27" x14ac:dyDescent="0.25">
      <c r="A769" s="2">
        <v>3.0323210749993401</v>
      </c>
      <c r="B769" s="2">
        <v>3.6714481910002998</v>
      </c>
      <c r="C769" s="2">
        <v>3.84327788900009</v>
      </c>
      <c r="D769" s="2">
        <v>4.7356935759998997</v>
      </c>
      <c r="E769" s="2">
        <v>4.9182359229998802</v>
      </c>
      <c r="F769" s="2">
        <v>5.52644590300042</v>
      </c>
      <c r="G769" s="28">
        <f t="shared" si="363"/>
        <v>2.4941248280010799</v>
      </c>
      <c r="H769" s="2" t="s">
        <v>184</v>
      </c>
      <c r="I769" s="2" t="s">
        <v>184</v>
      </c>
      <c r="J769" s="2" t="s">
        <v>184</v>
      </c>
      <c r="K769" s="2" t="s">
        <v>184</v>
      </c>
      <c r="L769" s="2" t="s">
        <v>184</v>
      </c>
      <c r="M769" s="2" t="s">
        <v>184</v>
      </c>
      <c r="N769" s="2" t="s">
        <v>184</v>
      </c>
      <c r="O769" s="2" t="s">
        <v>184</v>
      </c>
      <c r="P769" s="2" t="s">
        <v>184</v>
      </c>
      <c r="Q769" s="2" t="s">
        <v>184</v>
      </c>
      <c r="R769" s="2" t="s">
        <v>184</v>
      </c>
      <c r="S769" s="2" t="s">
        <v>184</v>
      </c>
      <c r="T769" s="2" t="s">
        <v>184</v>
      </c>
      <c r="U769" s="2" t="s">
        <v>184</v>
      </c>
      <c r="V769" s="2" t="s">
        <v>184</v>
      </c>
      <c r="W769" s="2" t="s">
        <v>184</v>
      </c>
      <c r="X769" s="2" t="s">
        <v>184</v>
      </c>
      <c r="Y769" s="2" t="s">
        <v>184</v>
      </c>
      <c r="Z769" s="2" t="s">
        <v>184</v>
      </c>
      <c r="AA769" s="2" t="s">
        <v>184</v>
      </c>
    </row>
    <row r="770" spans="1:27" x14ac:dyDescent="0.25">
      <c r="A770" s="2">
        <v>1.1352052499987599</v>
      </c>
      <c r="B770" s="2">
        <v>1.76371127499987</v>
      </c>
      <c r="C770" s="2">
        <v>1.95623378500022</v>
      </c>
      <c r="D770" s="2">
        <v>2.8585685929992901</v>
      </c>
      <c r="E770" s="2">
        <v>3.0414466639995199</v>
      </c>
      <c r="F770" s="2">
        <v>3.6214863410004901</v>
      </c>
      <c r="G770" s="28">
        <f t="shared" si="363"/>
        <v>2.4862810910017301</v>
      </c>
      <c r="H770" s="2" t="s">
        <v>184</v>
      </c>
      <c r="I770" s="2" t="s">
        <v>184</v>
      </c>
      <c r="J770" s="2" t="s">
        <v>184</v>
      </c>
      <c r="K770" s="2" t="s">
        <v>184</v>
      </c>
      <c r="L770" s="2" t="s">
        <v>184</v>
      </c>
      <c r="M770" s="2" t="s">
        <v>184</v>
      </c>
      <c r="N770" s="2" t="s">
        <v>184</v>
      </c>
      <c r="O770" s="2" t="s">
        <v>184</v>
      </c>
      <c r="P770" s="2" t="s">
        <v>184</v>
      </c>
      <c r="Q770" s="2" t="s">
        <v>184</v>
      </c>
      <c r="R770" s="2" t="s">
        <v>184</v>
      </c>
      <c r="S770" s="2" t="s">
        <v>184</v>
      </c>
      <c r="T770" s="2" t="s">
        <v>184</v>
      </c>
      <c r="U770" s="2" t="s">
        <v>184</v>
      </c>
      <c r="V770" s="2" t="s">
        <v>184</v>
      </c>
      <c r="W770" s="2" t="s">
        <v>184</v>
      </c>
      <c r="X770" s="2" t="s">
        <v>184</v>
      </c>
      <c r="Y770" s="2" t="s">
        <v>184</v>
      </c>
      <c r="Z770" s="2" t="s">
        <v>184</v>
      </c>
      <c r="AA770" s="2" t="s">
        <v>184</v>
      </c>
    </row>
    <row r="771" spans="1:27" x14ac:dyDescent="0.25">
      <c r="A771" s="2">
        <v>35.1230886580015</v>
      </c>
      <c r="B771" s="2">
        <v>35.606714477000402</v>
      </c>
      <c r="C771" s="2">
        <v>35.809644433000301</v>
      </c>
      <c r="D771" s="2">
        <v>36.337097508001499</v>
      </c>
      <c r="E771" s="2">
        <v>37.0170608830012</v>
      </c>
      <c r="F771" s="2">
        <v>37.371341366000699</v>
      </c>
      <c r="G771" s="28">
        <f t="shared" si="363"/>
        <v>2.2482527079991996</v>
      </c>
      <c r="H771" s="2" t="s">
        <v>184</v>
      </c>
      <c r="I771" s="2" t="s">
        <v>184</v>
      </c>
      <c r="J771" s="2" t="s">
        <v>184</v>
      </c>
      <c r="K771" s="2" t="s">
        <v>184</v>
      </c>
      <c r="L771" s="2" t="s">
        <v>184</v>
      </c>
      <c r="M771" s="2" t="s">
        <v>184</v>
      </c>
      <c r="N771" s="2" t="s">
        <v>184</v>
      </c>
      <c r="O771" s="2" t="s">
        <v>184</v>
      </c>
      <c r="P771" s="2" t="s">
        <v>184</v>
      </c>
      <c r="Q771" s="2" t="s">
        <v>184</v>
      </c>
      <c r="R771" s="2" t="s">
        <v>184</v>
      </c>
      <c r="S771" s="2" t="s">
        <v>184</v>
      </c>
      <c r="T771" s="2" t="s">
        <v>184</v>
      </c>
      <c r="U771" s="2" t="s">
        <v>184</v>
      </c>
      <c r="V771" s="2" t="s">
        <v>184</v>
      </c>
      <c r="W771" s="2" t="s">
        <v>184</v>
      </c>
      <c r="X771" s="2" t="s">
        <v>184</v>
      </c>
      <c r="Y771" s="2" t="s">
        <v>184</v>
      </c>
      <c r="Z771" s="2" t="s">
        <v>184</v>
      </c>
      <c r="AA771" s="2" t="s">
        <v>184</v>
      </c>
    </row>
    <row r="772" spans="1:27" x14ac:dyDescent="0.25">
      <c r="A772" s="2">
        <v>2.3929803139999399</v>
      </c>
      <c r="B772" s="2">
        <v>3.13337402700017</v>
      </c>
      <c r="C772" s="2">
        <v>3.3159468960002401</v>
      </c>
      <c r="D772" s="2">
        <v>3.9148786830010001</v>
      </c>
      <c r="E772" s="2">
        <v>4.1070349460005602</v>
      </c>
      <c r="F772" s="2">
        <v>4.9797039530003504</v>
      </c>
      <c r="G772" s="28">
        <f t="shared" si="363"/>
        <v>2.5867236390004105</v>
      </c>
      <c r="H772" s="2" t="s">
        <v>184</v>
      </c>
      <c r="I772" s="2" t="s">
        <v>184</v>
      </c>
      <c r="J772" s="2" t="s">
        <v>184</v>
      </c>
      <c r="K772" s="2" t="s">
        <v>184</v>
      </c>
      <c r="L772" s="2" t="s">
        <v>184</v>
      </c>
      <c r="M772" s="2" t="s">
        <v>184</v>
      </c>
      <c r="N772" s="2" t="s">
        <v>184</v>
      </c>
      <c r="O772" s="2" t="s">
        <v>184</v>
      </c>
      <c r="P772" s="2" t="s">
        <v>184</v>
      </c>
      <c r="Q772" s="2" t="s">
        <v>184</v>
      </c>
      <c r="R772" s="2" t="s">
        <v>184</v>
      </c>
      <c r="S772" s="2" t="s">
        <v>184</v>
      </c>
      <c r="T772" s="2" t="s">
        <v>184</v>
      </c>
      <c r="U772" s="2" t="s">
        <v>184</v>
      </c>
      <c r="V772" s="2" t="s">
        <v>184</v>
      </c>
      <c r="W772" s="2" t="s">
        <v>184</v>
      </c>
      <c r="X772" s="2" t="s">
        <v>184</v>
      </c>
      <c r="Y772" s="2" t="s">
        <v>184</v>
      </c>
      <c r="Z772" s="2" t="s">
        <v>184</v>
      </c>
      <c r="AA772" s="2" t="s">
        <v>184</v>
      </c>
    </row>
    <row r="773" spans="1:27" x14ac:dyDescent="0.25">
      <c r="A773" s="2">
        <v>1.4394628419995501</v>
      </c>
      <c r="B773" s="2">
        <v>2.01770181600113</v>
      </c>
      <c r="C773" s="2">
        <v>2.23061193400099</v>
      </c>
      <c r="D773" s="2">
        <v>2.7779032520011202</v>
      </c>
      <c r="E773" s="2">
        <v>3.0106821320005102</v>
      </c>
      <c r="F773" s="2">
        <v>3.5275751580011199</v>
      </c>
      <c r="G773" s="28">
        <f t="shared" si="363"/>
        <v>2.0881123160015695</v>
      </c>
      <c r="H773" s="2" t="s">
        <v>184</v>
      </c>
      <c r="I773" s="2" t="s">
        <v>184</v>
      </c>
      <c r="J773" s="2" t="s">
        <v>184</v>
      </c>
      <c r="K773" s="2" t="s">
        <v>184</v>
      </c>
      <c r="L773" s="2" t="s">
        <v>184</v>
      </c>
      <c r="M773" s="2" t="s">
        <v>184</v>
      </c>
      <c r="N773" s="2" t="s">
        <v>184</v>
      </c>
      <c r="O773" s="2" t="s">
        <v>184</v>
      </c>
      <c r="P773" s="2" t="s">
        <v>184</v>
      </c>
      <c r="Q773" s="2" t="s">
        <v>184</v>
      </c>
      <c r="R773" s="2" t="s">
        <v>184</v>
      </c>
      <c r="S773" s="2" t="s">
        <v>184</v>
      </c>
      <c r="T773" s="2" t="s">
        <v>184</v>
      </c>
      <c r="U773" s="2" t="s">
        <v>184</v>
      </c>
      <c r="V773" s="2" t="s">
        <v>184</v>
      </c>
      <c r="W773" s="2" t="s">
        <v>184</v>
      </c>
      <c r="X773" s="2" t="s">
        <v>184</v>
      </c>
      <c r="Y773" s="2" t="s">
        <v>184</v>
      </c>
      <c r="Z773" s="2" t="s">
        <v>184</v>
      </c>
      <c r="AA773" s="2" t="s">
        <v>184</v>
      </c>
    </row>
    <row r="774" spans="1:27" x14ac:dyDescent="0.25">
      <c r="A774" s="2">
        <v>1.15388371500012</v>
      </c>
      <c r="B774" s="2">
        <v>2.0367160059995499</v>
      </c>
      <c r="C774" s="2">
        <v>2.2494124820004799</v>
      </c>
      <c r="D774" s="2">
        <v>2.8275293740007301</v>
      </c>
      <c r="E774" s="2">
        <v>3.1217762830001399</v>
      </c>
      <c r="F774" s="2">
        <v>3.6896383319999502</v>
      </c>
      <c r="G774" s="28">
        <f t="shared" si="363"/>
        <v>2.5357546169998302</v>
      </c>
      <c r="H774" s="2" t="s">
        <v>184</v>
      </c>
      <c r="I774" s="2" t="s">
        <v>184</v>
      </c>
      <c r="J774" s="2" t="s">
        <v>184</v>
      </c>
      <c r="K774" s="2" t="s">
        <v>184</v>
      </c>
      <c r="L774" s="2" t="s">
        <v>184</v>
      </c>
      <c r="M774" s="2" t="s">
        <v>184</v>
      </c>
      <c r="N774" s="2" t="s">
        <v>184</v>
      </c>
      <c r="O774" s="2" t="s">
        <v>184</v>
      </c>
      <c r="P774" s="2" t="s">
        <v>184</v>
      </c>
      <c r="Q774" s="2" t="s">
        <v>184</v>
      </c>
      <c r="R774" s="2" t="s">
        <v>184</v>
      </c>
      <c r="S774" s="2" t="s">
        <v>184</v>
      </c>
      <c r="T774" s="2" t="s">
        <v>184</v>
      </c>
      <c r="U774" s="2" t="s">
        <v>184</v>
      </c>
      <c r="V774" s="2" t="s">
        <v>184</v>
      </c>
      <c r="W774" s="2" t="s">
        <v>184</v>
      </c>
      <c r="X774" s="2" t="s">
        <v>184</v>
      </c>
      <c r="Y774" s="2" t="s">
        <v>184</v>
      </c>
      <c r="Z774" s="2" t="s">
        <v>184</v>
      </c>
      <c r="AA774" s="2" t="s">
        <v>184</v>
      </c>
    </row>
    <row r="775" spans="1:27" x14ac:dyDescent="0.25">
      <c r="A775" s="2">
        <v>1.0134594840001201</v>
      </c>
      <c r="B775" s="2">
        <v>1.7135357850002</v>
      </c>
      <c r="C775" s="2">
        <v>1.9059056920013899</v>
      </c>
      <c r="D775" s="2">
        <v>2.69729894600095</v>
      </c>
      <c r="E775" s="2">
        <v>2.89983213699997</v>
      </c>
      <c r="F775" s="2">
        <v>3.52858232800099</v>
      </c>
      <c r="G775" s="28">
        <f t="shared" si="363"/>
        <v>2.5151228440008699</v>
      </c>
      <c r="H775" s="2" t="s">
        <v>184</v>
      </c>
      <c r="I775" s="2" t="s">
        <v>184</v>
      </c>
      <c r="J775" s="2" t="s">
        <v>184</v>
      </c>
      <c r="K775" s="2" t="s">
        <v>184</v>
      </c>
      <c r="L775" s="2" t="s">
        <v>184</v>
      </c>
      <c r="M775" s="2" t="s">
        <v>184</v>
      </c>
      <c r="N775" s="2" t="s">
        <v>184</v>
      </c>
      <c r="O775" s="2" t="s">
        <v>184</v>
      </c>
      <c r="P775" s="2" t="s">
        <v>184</v>
      </c>
      <c r="Q775" s="2" t="s">
        <v>184</v>
      </c>
      <c r="R775" s="2" t="s">
        <v>184</v>
      </c>
      <c r="S775" s="2" t="s">
        <v>184</v>
      </c>
      <c r="T775" s="2" t="s">
        <v>184</v>
      </c>
      <c r="U775" s="2" t="s">
        <v>184</v>
      </c>
      <c r="V775" s="2" t="s">
        <v>184</v>
      </c>
      <c r="W775" s="2" t="s">
        <v>184</v>
      </c>
      <c r="X775" s="2" t="s">
        <v>184</v>
      </c>
      <c r="Y775" s="2" t="s">
        <v>184</v>
      </c>
      <c r="Z775" s="2" t="s">
        <v>184</v>
      </c>
      <c r="AA775" s="2" t="s">
        <v>184</v>
      </c>
    </row>
    <row r="777" spans="1:27" x14ac:dyDescent="0.25">
      <c r="A777" s="2">
        <v>5.4698306110003596</v>
      </c>
      <c r="B777" s="2">
        <v>5.6318937880005198</v>
      </c>
      <c r="C777" s="2">
        <v>5.8354951920009599</v>
      </c>
      <c r="D777" s="2">
        <v>6.3516557279999599</v>
      </c>
      <c r="E777" s="2">
        <v>6.52424843399967</v>
      </c>
      <c r="F777" s="2">
        <v>6.7359987769996197</v>
      </c>
      <c r="G777" s="2">
        <v>7.2230123600002099</v>
      </c>
      <c r="H777" s="2">
        <v>7.62841446499987</v>
      </c>
      <c r="I777" s="2">
        <v>8.0337860500003409</v>
      </c>
      <c r="J777" s="28">
        <f>I777-A777</f>
        <v>2.5639554389999812</v>
      </c>
      <c r="K777" s="2" t="s">
        <v>184</v>
      </c>
      <c r="L777" s="2" t="s">
        <v>184</v>
      </c>
      <c r="M777" s="2" t="s">
        <v>184</v>
      </c>
      <c r="N777" s="2" t="s">
        <v>184</v>
      </c>
      <c r="O777" s="2" t="s">
        <v>184</v>
      </c>
      <c r="P777" s="2" t="s">
        <v>184</v>
      </c>
      <c r="Q777" s="2" t="s">
        <v>184</v>
      </c>
      <c r="R777" s="2" t="s">
        <v>184</v>
      </c>
      <c r="S777" s="2" t="s">
        <v>184</v>
      </c>
      <c r="T777" s="2" t="s">
        <v>184</v>
      </c>
      <c r="U777" s="2" t="s">
        <v>184</v>
      </c>
      <c r="V777" s="2" t="s">
        <v>184</v>
      </c>
      <c r="W777" s="2" t="s">
        <v>184</v>
      </c>
      <c r="X777" s="2" t="s">
        <v>184</v>
      </c>
      <c r="Y777" s="2" t="s">
        <v>184</v>
      </c>
      <c r="Z777" s="2" t="s">
        <v>184</v>
      </c>
      <c r="AA777" s="2" t="s">
        <v>184</v>
      </c>
    </row>
    <row r="778" spans="1:27" x14ac:dyDescent="0.25">
      <c r="A778" s="2">
        <v>0.46473370899911898</v>
      </c>
      <c r="B778" s="2">
        <v>0.64712345499901802</v>
      </c>
      <c r="C778" s="2">
        <v>0.83967648500038194</v>
      </c>
      <c r="D778" s="2">
        <v>1.3164046999991099</v>
      </c>
      <c r="E778" s="2">
        <v>1.48826491699946</v>
      </c>
      <c r="F778" s="2">
        <v>1.6916221569990699</v>
      </c>
      <c r="G778" s="2">
        <v>2.1677094459992001</v>
      </c>
      <c r="H778" s="2">
        <v>2.5024874099999499</v>
      </c>
      <c r="I778" s="2">
        <v>2.8973905069997201</v>
      </c>
      <c r="J778" s="28">
        <f t="shared" ref="J778:J791" si="364">I778-A778</f>
        <v>2.4326567980006013</v>
      </c>
      <c r="K778" s="2" t="s">
        <v>184</v>
      </c>
      <c r="L778" s="2" t="s">
        <v>184</v>
      </c>
      <c r="M778" s="2" t="s">
        <v>184</v>
      </c>
      <c r="N778" s="2" t="s">
        <v>184</v>
      </c>
      <c r="O778" s="2" t="s">
        <v>184</v>
      </c>
      <c r="P778" s="2" t="s">
        <v>184</v>
      </c>
      <c r="Q778" s="2" t="s">
        <v>184</v>
      </c>
      <c r="R778" s="2" t="s">
        <v>184</v>
      </c>
      <c r="S778" s="2" t="s">
        <v>184</v>
      </c>
      <c r="T778" s="2" t="s">
        <v>184</v>
      </c>
      <c r="U778" s="2" t="s">
        <v>184</v>
      </c>
      <c r="V778" s="2" t="s">
        <v>184</v>
      </c>
      <c r="W778" s="2" t="s">
        <v>184</v>
      </c>
      <c r="X778" s="2" t="s">
        <v>184</v>
      </c>
      <c r="Y778" s="2" t="s">
        <v>184</v>
      </c>
      <c r="Z778" s="2" t="s">
        <v>184</v>
      </c>
      <c r="AA778" s="2" t="s">
        <v>184</v>
      </c>
    </row>
    <row r="779" spans="1:27" x14ac:dyDescent="0.25">
      <c r="A779" s="2">
        <v>0.44434610099960897</v>
      </c>
      <c r="B779" s="2">
        <v>0.63726537399997996</v>
      </c>
      <c r="C779" s="2">
        <v>0.84144666499923904</v>
      </c>
      <c r="D779" s="2">
        <v>1.3061498549996</v>
      </c>
      <c r="E779" s="2">
        <v>1.4983366389988</v>
      </c>
      <c r="F779" s="2">
        <v>1.6906455049993301</v>
      </c>
      <c r="G779" s="2">
        <v>2.0578055850000898</v>
      </c>
      <c r="H779" s="2">
        <v>2.4409888599984599</v>
      </c>
      <c r="I779" s="2">
        <v>2.8467572089994002</v>
      </c>
      <c r="J779" s="28">
        <f t="shared" si="364"/>
        <v>2.4024111079997912</v>
      </c>
      <c r="K779" s="2" t="s">
        <v>184</v>
      </c>
      <c r="L779" s="2" t="s">
        <v>184</v>
      </c>
      <c r="M779" s="2" t="s">
        <v>184</v>
      </c>
      <c r="N779" s="2" t="s">
        <v>184</v>
      </c>
      <c r="O779" s="2" t="s">
        <v>184</v>
      </c>
      <c r="P779" s="2" t="s">
        <v>184</v>
      </c>
      <c r="Q779" s="2" t="s">
        <v>184</v>
      </c>
      <c r="R779" s="2" t="s">
        <v>184</v>
      </c>
      <c r="S779" s="2" t="s">
        <v>184</v>
      </c>
      <c r="T779" s="2" t="s">
        <v>184</v>
      </c>
      <c r="U779" s="2" t="s">
        <v>184</v>
      </c>
      <c r="V779" s="2" t="s">
        <v>184</v>
      </c>
      <c r="W779" s="2" t="s">
        <v>184</v>
      </c>
      <c r="X779" s="2" t="s">
        <v>184</v>
      </c>
      <c r="Y779" s="2" t="s">
        <v>184</v>
      </c>
      <c r="Z779" s="2" t="s">
        <v>184</v>
      </c>
      <c r="AA779" s="2" t="s">
        <v>184</v>
      </c>
    </row>
    <row r="780" spans="1:27" x14ac:dyDescent="0.25">
      <c r="A780" s="2">
        <v>0.49381962400002499</v>
      </c>
      <c r="B780" s="2">
        <v>0.68588432800061105</v>
      </c>
      <c r="C780" s="2">
        <v>0.83811994400093603</v>
      </c>
      <c r="D780" s="2">
        <v>1.25310544800049</v>
      </c>
      <c r="E780" s="2">
        <v>1.43537311100044</v>
      </c>
      <c r="F780" s="2">
        <v>1.6076300929998899</v>
      </c>
      <c r="G780" s="2">
        <v>2.0538989779997698</v>
      </c>
      <c r="H780" s="2">
        <v>2.4285670680001199</v>
      </c>
      <c r="I780" s="2">
        <v>2.8242331750006899</v>
      </c>
      <c r="J780" s="28">
        <f t="shared" si="364"/>
        <v>2.3304135510006647</v>
      </c>
      <c r="K780" s="2" t="s">
        <v>184</v>
      </c>
      <c r="L780" s="2" t="s">
        <v>184</v>
      </c>
      <c r="M780" s="2" t="s">
        <v>184</v>
      </c>
      <c r="N780" s="2" t="s">
        <v>184</v>
      </c>
      <c r="O780" s="2" t="s">
        <v>184</v>
      </c>
      <c r="P780" s="2" t="s">
        <v>184</v>
      </c>
      <c r="Q780" s="2" t="s">
        <v>184</v>
      </c>
      <c r="R780" s="2" t="s">
        <v>184</v>
      </c>
      <c r="S780" s="2" t="s">
        <v>184</v>
      </c>
      <c r="T780" s="2" t="s">
        <v>184</v>
      </c>
      <c r="U780" s="2" t="s">
        <v>184</v>
      </c>
      <c r="V780" s="2" t="s">
        <v>184</v>
      </c>
      <c r="W780" s="2" t="s">
        <v>184</v>
      </c>
      <c r="X780" s="2" t="s">
        <v>184</v>
      </c>
      <c r="Y780" s="2" t="s">
        <v>184</v>
      </c>
      <c r="Z780" s="2" t="s">
        <v>184</v>
      </c>
      <c r="AA780" s="2" t="s">
        <v>184</v>
      </c>
    </row>
    <row r="781" spans="1:27" x14ac:dyDescent="0.25">
      <c r="A781" s="2">
        <v>1.11081947099955</v>
      </c>
      <c r="B781" s="2">
        <v>1.30373874399992</v>
      </c>
      <c r="C781" s="2">
        <v>1.4762704099994099</v>
      </c>
      <c r="D781" s="2">
        <v>2.1856554229998402</v>
      </c>
      <c r="E781" s="2">
        <v>2.35812604800048</v>
      </c>
      <c r="F781" s="2">
        <v>2.5404852749998099</v>
      </c>
      <c r="G781" s="2">
        <v>2.966305508</v>
      </c>
      <c r="H781" s="2">
        <v>3.3508011579997401</v>
      </c>
      <c r="I781" s="2">
        <v>3.7971616049999199</v>
      </c>
      <c r="J781" s="28">
        <f t="shared" si="364"/>
        <v>2.6863421340003697</v>
      </c>
      <c r="K781" s="2" t="s">
        <v>184</v>
      </c>
      <c r="L781" s="2" t="s">
        <v>184</v>
      </c>
      <c r="M781" s="2" t="s">
        <v>184</v>
      </c>
      <c r="N781" s="2" t="s">
        <v>184</v>
      </c>
      <c r="O781" s="2" t="s">
        <v>184</v>
      </c>
      <c r="P781" s="2" t="s">
        <v>184</v>
      </c>
      <c r="Q781" s="2" t="s">
        <v>184</v>
      </c>
      <c r="R781" s="2" t="s">
        <v>184</v>
      </c>
      <c r="S781" s="2" t="s">
        <v>184</v>
      </c>
      <c r="T781" s="2" t="s">
        <v>184</v>
      </c>
      <c r="U781" s="2" t="s">
        <v>184</v>
      </c>
      <c r="V781" s="2" t="s">
        <v>184</v>
      </c>
      <c r="W781" s="2" t="s">
        <v>184</v>
      </c>
      <c r="X781" s="2" t="s">
        <v>184</v>
      </c>
      <c r="Y781" s="2" t="s">
        <v>184</v>
      </c>
      <c r="Z781" s="2" t="s">
        <v>184</v>
      </c>
      <c r="AA781" s="2" t="s">
        <v>184</v>
      </c>
    </row>
    <row r="782" spans="1:27" x14ac:dyDescent="0.25">
      <c r="A782" s="2">
        <v>11.8137036450007</v>
      </c>
      <c r="B782" s="2">
        <v>11.985746983998901</v>
      </c>
      <c r="C782" s="2">
        <v>12.1778727279997</v>
      </c>
      <c r="D782" s="2">
        <v>12.512589652000299</v>
      </c>
      <c r="E782" s="2">
        <v>12.6844193470005</v>
      </c>
      <c r="F782" s="2">
        <v>12.8466961680005</v>
      </c>
      <c r="G782" s="2">
        <v>13.282801768000301</v>
      </c>
      <c r="H782" s="2">
        <v>13.5664275879989</v>
      </c>
      <c r="I782" s="2">
        <v>13.9305661500002</v>
      </c>
      <c r="J782" s="28">
        <f t="shared" si="364"/>
        <v>2.1168625049994994</v>
      </c>
      <c r="K782" s="2" t="s">
        <v>184</v>
      </c>
      <c r="L782" s="2" t="s">
        <v>184</v>
      </c>
      <c r="M782" s="2" t="s">
        <v>184</v>
      </c>
      <c r="N782" s="2" t="s">
        <v>184</v>
      </c>
      <c r="O782" s="2" t="s">
        <v>184</v>
      </c>
      <c r="P782" s="2" t="s">
        <v>184</v>
      </c>
      <c r="Q782" s="2" t="s">
        <v>184</v>
      </c>
      <c r="R782" s="2" t="s">
        <v>184</v>
      </c>
      <c r="S782" s="2" t="s">
        <v>184</v>
      </c>
      <c r="T782" s="2" t="s">
        <v>184</v>
      </c>
      <c r="U782" s="2" t="s">
        <v>184</v>
      </c>
      <c r="V782" s="2" t="s">
        <v>184</v>
      </c>
      <c r="W782" s="2" t="s">
        <v>184</v>
      </c>
      <c r="X782" s="2" t="s">
        <v>184</v>
      </c>
      <c r="Y782" s="2" t="s">
        <v>184</v>
      </c>
      <c r="Z782" s="2" t="s">
        <v>184</v>
      </c>
      <c r="AA782" s="2" t="s">
        <v>184</v>
      </c>
    </row>
    <row r="783" spans="1:27" x14ac:dyDescent="0.25">
      <c r="A783" s="2">
        <v>0.45484510899950598</v>
      </c>
      <c r="B783" s="2">
        <v>0.61736609100080297</v>
      </c>
      <c r="C783" s="2">
        <v>0.79951167299986903</v>
      </c>
      <c r="D783" s="2">
        <v>1.1543720440004099</v>
      </c>
      <c r="E783" s="2">
        <v>1.33654814500005</v>
      </c>
      <c r="F783" s="2">
        <v>1.5088356479991401</v>
      </c>
      <c r="G783" s="2">
        <v>1.9448191659994301</v>
      </c>
      <c r="H783" s="2">
        <v>2.3093850149998598</v>
      </c>
      <c r="I783" s="2">
        <v>2.6340912550003801</v>
      </c>
      <c r="J783" s="28">
        <f t="shared" si="364"/>
        <v>2.1792461460008741</v>
      </c>
      <c r="K783" s="2" t="s">
        <v>184</v>
      </c>
      <c r="L783" s="2" t="s">
        <v>184</v>
      </c>
      <c r="M783" s="2" t="s">
        <v>184</v>
      </c>
      <c r="N783" s="2" t="s">
        <v>184</v>
      </c>
      <c r="O783" s="2" t="s">
        <v>184</v>
      </c>
      <c r="P783" s="2" t="s">
        <v>184</v>
      </c>
      <c r="Q783" s="2" t="s">
        <v>184</v>
      </c>
      <c r="R783" s="2" t="s">
        <v>184</v>
      </c>
      <c r="S783" s="2" t="s">
        <v>184</v>
      </c>
      <c r="T783" s="2" t="s">
        <v>184</v>
      </c>
      <c r="U783" s="2" t="s">
        <v>184</v>
      </c>
      <c r="V783" s="2" t="s">
        <v>184</v>
      </c>
      <c r="W783" s="2" t="s">
        <v>184</v>
      </c>
      <c r="X783" s="2" t="s">
        <v>184</v>
      </c>
      <c r="Y783" s="2" t="s">
        <v>184</v>
      </c>
      <c r="Z783" s="2" t="s">
        <v>184</v>
      </c>
      <c r="AA783" s="2" t="s">
        <v>184</v>
      </c>
    </row>
    <row r="784" spans="1:27" x14ac:dyDescent="0.25">
      <c r="A784" s="2">
        <v>1.9966122389996599</v>
      </c>
      <c r="B784" s="2">
        <v>2.1688997399996799</v>
      </c>
      <c r="C784" s="2">
        <v>2.3642301239997301</v>
      </c>
      <c r="D784" s="2">
        <v>2.8177628569992499</v>
      </c>
      <c r="E784" s="2">
        <v>3.0100412020001301</v>
      </c>
      <c r="F784" s="2">
        <v>3.17216541999914</v>
      </c>
      <c r="G784" s="2">
        <v>3.5678620479993599</v>
      </c>
      <c r="H784" s="2">
        <v>3.9527849829992099</v>
      </c>
      <c r="I784" s="2">
        <v>4.3819319399990402</v>
      </c>
      <c r="J784" s="28">
        <f t="shared" si="364"/>
        <v>2.3853197009993803</v>
      </c>
      <c r="K784" s="2" t="s">
        <v>184</v>
      </c>
      <c r="L784" s="2" t="s">
        <v>184</v>
      </c>
      <c r="M784" s="2" t="s">
        <v>184</v>
      </c>
      <c r="N784" s="2" t="s">
        <v>184</v>
      </c>
      <c r="O784" s="2" t="s">
        <v>184</v>
      </c>
      <c r="P784" s="2" t="s">
        <v>184</v>
      </c>
      <c r="Q784" s="2" t="s">
        <v>184</v>
      </c>
      <c r="R784" s="2" t="s">
        <v>184</v>
      </c>
      <c r="S784" s="2" t="s">
        <v>184</v>
      </c>
      <c r="T784" s="2" t="s">
        <v>184</v>
      </c>
      <c r="U784" s="2" t="s">
        <v>184</v>
      </c>
      <c r="V784" s="2" t="s">
        <v>184</v>
      </c>
      <c r="W784" s="2" t="s">
        <v>184</v>
      </c>
      <c r="X784" s="2" t="s">
        <v>184</v>
      </c>
      <c r="Y784" s="2" t="s">
        <v>184</v>
      </c>
      <c r="Z784" s="2" t="s">
        <v>184</v>
      </c>
      <c r="AA784" s="2" t="s">
        <v>184</v>
      </c>
    </row>
    <row r="785" spans="1:27" x14ac:dyDescent="0.25">
      <c r="A785" s="2">
        <v>0.52580497400049298</v>
      </c>
      <c r="B785" s="2">
        <v>0.68768503000137504</v>
      </c>
      <c r="C785" s="2">
        <v>0.85997253300047305</v>
      </c>
      <c r="D785" s="2">
        <v>1.3160689750002299</v>
      </c>
      <c r="E785" s="2">
        <v>1.47825423500034</v>
      </c>
      <c r="F785" s="2">
        <v>1.6303067290009401</v>
      </c>
      <c r="G785" s="2">
        <v>1.97488173500096</v>
      </c>
      <c r="H785" s="2">
        <v>2.4613459480005901</v>
      </c>
      <c r="I785" s="2">
        <v>2.90724858900102</v>
      </c>
      <c r="J785" s="28">
        <f t="shared" si="364"/>
        <v>2.3814436150005269</v>
      </c>
      <c r="K785" s="2" t="s">
        <v>184</v>
      </c>
      <c r="L785" s="2" t="s">
        <v>184</v>
      </c>
      <c r="M785" s="2" t="s">
        <v>184</v>
      </c>
      <c r="N785" s="2" t="s">
        <v>184</v>
      </c>
      <c r="O785" s="2" t="s">
        <v>184</v>
      </c>
      <c r="P785" s="2" t="s">
        <v>184</v>
      </c>
      <c r="Q785" s="2" t="s">
        <v>184</v>
      </c>
      <c r="R785" s="2" t="s">
        <v>184</v>
      </c>
      <c r="S785" s="2" t="s">
        <v>184</v>
      </c>
      <c r="T785" s="2" t="s">
        <v>184</v>
      </c>
      <c r="U785" s="2" t="s">
        <v>184</v>
      </c>
      <c r="V785" s="2" t="s">
        <v>184</v>
      </c>
      <c r="W785" s="2" t="s">
        <v>184</v>
      </c>
      <c r="X785" s="2" t="s">
        <v>184</v>
      </c>
      <c r="Y785" s="2" t="s">
        <v>184</v>
      </c>
      <c r="Z785" s="2" t="s">
        <v>184</v>
      </c>
      <c r="AA785" s="2" t="s">
        <v>184</v>
      </c>
    </row>
    <row r="786" spans="1:27" x14ac:dyDescent="0.25">
      <c r="A786" s="2">
        <v>0.68969937499969003</v>
      </c>
      <c r="B786" s="2">
        <v>0.85118266499921402</v>
      </c>
      <c r="C786" s="2">
        <v>1.0235617279995399</v>
      </c>
      <c r="D786" s="2">
        <v>1.65237295899896</v>
      </c>
      <c r="E786" s="2">
        <v>1.84443766299955</v>
      </c>
      <c r="F786" s="2">
        <v>2.0069891659986698</v>
      </c>
      <c r="G786" s="2">
        <v>3.3340759949987802</v>
      </c>
      <c r="H786" s="2">
        <v>3.6281092619992701</v>
      </c>
      <c r="I786" s="2">
        <v>4.0841446669983199</v>
      </c>
      <c r="J786" s="28">
        <f t="shared" si="364"/>
        <v>3.3944452919986299</v>
      </c>
      <c r="K786" s="2" t="s">
        <v>184</v>
      </c>
      <c r="L786" s="2" t="s">
        <v>184</v>
      </c>
      <c r="M786" s="2" t="s">
        <v>184</v>
      </c>
      <c r="N786" s="2" t="s">
        <v>184</v>
      </c>
      <c r="O786" s="2" t="s">
        <v>184</v>
      </c>
      <c r="P786" s="2" t="s">
        <v>184</v>
      </c>
      <c r="Q786" s="2" t="s">
        <v>184</v>
      </c>
      <c r="R786" s="2" t="s">
        <v>184</v>
      </c>
      <c r="S786" s="2" t="s">
        <v>184</v>
      </c>
      <c r="T786" s="2" t="s">
        <v>184</v>
      </c>
      <c r="U786" s="2" t="s">
        <v>184</v>
      </c>
      <c r="V786" s="2" t="s">
        <v>184</v>
      </c>
      <c r="W786" s="2" t="s">
        <v>184</v>
      </c>
      <c r="X786" s="2" t="s">
        <v>184</v>
      </c>
      <c r="Y786" s="2" t="s">
        <v>184</v>
      </c>
      <c r="Z786" s="2" t="s">
        <v>184</v>
      </c>
      <c r="AA786" s="2" t="s">
        <v>184</v>
      </c>
    </row>
    <row r="787" spans="1:27" x14ac:dyDescent="0.25">
      <c r="A787" s="2">
        <v>22.8561880020006</v>
      </c>
      <c r="B787" s="2">
        <v>23.014710815999901</v>
      </c>
      <c r="C787" s="2">
        <v>23.1869983190008</v>
      </c>
      <c r="D787" s="2">
        <v>23.693819621999801</v>
      </c>
      <c r="E787" s="2">
        <v>23.876239885999802</v>
      </c>
      <c r="F787" s="2">
        <v>24.0589043149993</v>
      </c>
      <c r="G787" s="2">
        <v>24.4539905350011</v>
      </c>
      <c r="H787" s="2">
        <v>24.900106817000001</v>
      </c>
      <c r="I787" s="2">
        <v>25.325835491999801</v>
      </c>
      <c r="J787" s="28">
        <f t="shared" si="364"/>
        <v>2.4696474899992005</v>
      </c>
      <c r="K787" s="2" t="s">
        <v>184</v>
      </c>
      <c r="L787" s="2" t="s">
        <v>184</v>
      </c>
      <c r="M787" s="2" t="s">
        <v>184</v>
      </c>
      <c r="N787" s="2" t="s">
        <v>184</v>
      </c>
      <c r="O787" s="2" t="s">
        <v>184</v>
      </c>
      <c r="P787" s="2" t="s">
        <v>184</v>
      </c>
      <c r="Q787" s="2" t="s">
        <v>184</v>
      </c>
      <c r="R787" s="2" t="s">
        <v>184</v>
      </c>
      <c r="S787" s="2" t="s">
        <v>184</v>
      </c>
      <c r="T787" s="2" t="s">
        <v>184</v>
      </c>
      <c r="U787" s="2" t="s">
        <v>184</v>
      </c>
      <c r="V787" s="2" t="s">
        <v>184</v>
      </c>
      <c r="W787" s="2" t="s">
        <v>184</v>
      </c>
      <c r="X787" s="2" t="s">
        <v>184</v>
      </c>
      <c r="Y787" s="2" t="s">
        <v>184</v>
      </c>
      <c r="Z787" s="2" t="s">
        <v>184</v>
      </c>
      <c r="AA787" s="2" t="s">
        <v>184</v>
      </c>
    </row>
    <row r="788" spans="1:27" x14ac:dyDescent="0.25">
      <c r="A788" s="2">
        <v>0.47434762699958799</v>
      </c>
      <c r="B788" s="2">
        <v>0.64681825099978596</v>
      </c>
      <c r="C788" s="2">
        <v>0.80903403000047502</v>
      </c>
      <c r="D788" s="2">
        <v>1.21443613500014</v>
      </c>
      <c r="E788" s="2">
        <v>1.38684571799967</v>
      </c>
      <c r="F788" s="2">
        <v>1.5489699360005</v>
      </c>
      <c r="G788" s="2">
        <v>1.95467724700029</v>
      </c>
      <c r="H788" s="2">
        <v>2.3102090629999998</v>
      </c>
      <c r="I788" s="2">
        <v>2.7148786800007598</v>
      </c>
      <c r="J788" s="28">
        <f t="shared" si="364"/>
        <v>2.2405310530011717</v>
      </c>
      <c r="K788" s="2" t="s">
        <v>184</v>
      </c>
      <c r="L788" s="2" t="s">
        <v>184</v>
      </c>
      <c r="M788" s="2" t="s">
        <v>184</v>
      </c>
      <c r="N788" s="2" t="s">
        <v>184</v>
      </c>
      <c r="O788" s="2" t="s">
        <v>184</v>
      </c>
      <c r="P788" s="2" t="s">
        <v>184</v>
      </c>
      <c r="Q788" s="2" t="s">
        <v>184</v>
      </c>
      <c r="R788" s="2" t="s">
        <v>184</v>
      </c>
      <c r="S788" s="2" t="s">
        <v>184</v>
      </c>
      <c r="T788" s="2" t="s">
        <v>184</v>
      </c>
      <c r="U788" s="2" t="s">
        <v>184</v>
      </c>
      <c r="V788" s="2" t="s">
        <v>184</v>
      </c>
      <c r="W788" s="2" t="s">
        <v>184</v>
      </c>
      <c r="X788" s="2" t="s">
        <v>184</v>
      </c>
      <c r="Y788" s="2" t="s">
        <v>184</v>
      </c>
      <c r="Z788" s="2" t="s">
        <v>184</v>
      </c>
      <c r="AA788" s="2" t="s">
        <v>184</v>
      </c>
    </row>
    <row r="789" spans="1:27" x14ac:dyDescent="0.25">
      <c r="A789" s="2">
        <v>0.45505875299932003</v>
      </c>
      <c r="B789" s="2">
        <v>0.61791545999949404</v>
      </c>
      <c r="C789" s="2">
        <v>0.74878681599875496</v>
      </c>
      <c r="D789" s="2">
        <v>1.1543720440004099</v>
      </c>
      <c r="E789" s="2">
        <v>1.3165267829990599</v>
      </c>
      <c r="F789" s="2">
        <v>1.47862048000024</v>
      </c>
      <c r="G789" s="2">
        <v>1.87398138400021</v>
      </c>
      <c r="H789" s="2">
        <v>2.2795360910003999</v>
      </c>
      <c r="I789" s="2">
        <v>2.73740271799943</v>
      </c>
      <c r="J789" s="28">
        <f t="shared" si="364"/>
        <v>2.2823439650001101</v>
      </c>
      <c r="K789" s="2" t="s">
        <v>184</v>
      </c>
      <c r="L789" s="2" t="s">
        <v>184</v>
      </c>
      <c r="M789" s="2" t="s">
        <v>184</v>
      </c>
      <c r="N789" s="2" t="s">
        <v>184</v>
      </c>
      <c r="O789" s="2" t="s">
        <v>184</v>
      </c>
      <c r="P789" s="2" t="s">
        <v>184</v>
      </c>
      <c r="Q789" s="2" t="s">
        <v>184</v>
      </c>
      <c r="R789" s="2" t="s">
        <v>184</v>
      </c>
      <c r="S789" s="2" t="s">
        <v>184</v>
      </c>
      <c r="T789" s="2" t="s">
        <v>184</v>
      </c>
      <c r="U789" s="2" t="s">
        <v>184</v>
      </c>
      <c r="V789" s="2" t="s">
        <v>184</v>
      </c>
      <c r="W789" s="2" t="s">
        <v>184</v>
      </c>
      <c r="X789" s="2" t="s">
        <v>184</v>
      </c>
      <c r="Y789" s="2" t="s">
        <v>184</v>
      </c>
      <c r="Z789" s="2" t="s">
        <v>184</v>
      </c>
      <c r="AA789" s="2" t="s">
        <v>184</v>
      </c>
    </row>
    <row r="790" spans="1:27" x14ac:dyDescent="0.25">
      <c r="A790" s="2">
        <v>0.40326568199998197</v>
      </c>
      <c r="B790" s="2">
        <v>0.61568747299861504</v>
      </c>
      <c r="C790" s="2">
        <v>0.72699526999895103</v>
      </c>
      <c r="D790" s="2">
        <v>1.16258202300014</v>
      </c>
      <c r="E790" s="2">
        <v>1.3353578509995701</v>
      </c>
      <c r="F790" s="2">
        <v>1.4974820689985699</v>
      </c>
      <c r="G790" s="2">
        <v>1.9536395539998901</v>
      </c>
      <c r="H790" s="2">
        <v>2.46049137799855</v>
      </c>
      <c r="I790" s="2">
        <v>2.9369143909989299</v>
      </c>
      <c r="J790" s="28">
        <f t="shared" si="364"/>
        <v>2.5336487089989479</v>
      </c>
      <c r="K790" s="2" t="s">
        <v>184</v>
      </c>
      <c r="L790" s="2" t="s">
        <v>184</v>
      </c>
      <c r="M790" s="2" t="s">
        <v>184</v>
      </c>
      <c r="N790" s="2" t="s">
        <v>184</v>
      </c>
      <c r="O790" s="2" t="s">
        <v>184</v>
      </c>
      <c r="P790" s="2" t="s">
        <v>184</v>
      </c>
      <c r="Q790" s="2" t="s">
        <v>184</v>
      </c>
      <c r="R790" s="2" t="s">
        <v>184</v>
      </c>
      <c r="S790" s="2" t="s">
        <v>184</v>
      </c>
      <c r="T790" s="2" t="s">
        <v>184</v>
      </c>
      <c r="U790" s="2" t="s">
        <v>184</v>
      </c>
      <c r="V790" s="2" t="s">
        <v>184</v>
      </c>
      <c r="W790" s="2" t="s">
        <v>184</v>
      </c>
      <c r="X790" s="2" t="s">
        <v>184</v>
      </c>
      <c r="Y790" s="2" t="s">
        <v>184</v>
      </c>
      <c r="Z790" s="2" t="s">
        <v>184</v>
      </c>
      <c r="AA790" s="2" t="s">
        <v>184</v>
      </c>
    </row>
    <row r="791" spans="1:27" x14ac:dyDescent="0.25">
      <c r="A791" s="2">
        <v>0.50563100900035296</v>
      </c>
      <c r="B791" s="2">
        <v>0.667938348999086</v>
      </c>
      <c r="C791" s="2">
        <v>0.80976651799937804</v>
      </c>
      <c r="D791" s="2">
        <v>1.3671600779998601</v>
      </c>
      <c r="E791" s="2">
        <v>1.5433236680000799</v>
      </c>
      <c r="F791" s="2">
        <v>1.70190752400048</v>
      </c>
      <c r="G791" s="2">
        <v>2.2693422850006701</v>
      </c>
      <c r="H791" s="2">
        <v>2.7965206770004398</v>
      </c>
      <c r="I791" s="2">
        <v>3.3034030199996698</v>
      </c>
      <c r="J791" s="28">
        <f t="shared" si="364"/>
        <v>2.7977720109993167</v>
      </c>
      <c r="K791" s="2" t="s">
        <v>184</v>
      </c>
      <c r="L791" s="2" t="s">
        <v>184</v>
      </c>
      <c r="M791" s="2" t="s">
        <v>184</v>
      </c>
      <c r="N791" s="2" t="s">
        <v>184</v>
      </c>
      <c r="O791" s="2" t="s">
        <v>184</v>
      </c>
      <c r="P791" s="2" t="s">
        <v>184</v>
      </c>
      <c r="Q791" s="2" t="s">
        <v>184</v>
      </c>
      <c r="R791" s="2" t="s">
        <v>184</v>
      </c>
      <c r="S791" s="2" t="s">
        <v>184</v>
      </c>
      <c r="T791" s="2" t="s">
        <v>184</v>
      </c>
      <c r="U791" s="2" t="s">
        <v>184</v>
      </c>
      <c r="V791" s="2" t="s">
        <v>184</v>
      </c>
      <c r="W791" s="2" t="s">
        <v>184</v>
      </c>
      <c r="X791" s="2" t="s">
        <v>184</v>
      </c>
      <c r="Y791" s="2" t="s">
        <v>184</v>
      </c>
      <c r="Z791" s="2" t="s">
        <v>184</v>
      </c>
      <c r="AA791" s="2" t="s">
        <v>184</v>
      </c>
    </row>
    <row r="793" spans="1:27" x14ac:dyDescent="0.25">
      <c r="A793" s="2">
        <v>0.74945826399925797</v>
      </c>
      <c r="B793" s="2">
        <v>1.3364565849988099</v>
      </c>
      <c r="C793" s="2">
        <v>1.5085914849987601</v>
      </c>
      <c r="D793" s="2">
        <v>2.2175186939984899</v>
      </c>
      <c r="E793" s="2">
        <v>2.3998168779999101</v>
      </c>
      <c r="F793" s="2">
        <v>2.5618190139994099</v>
      </c>
      <c r="G793" s="2">
        <v>2.72409583499938</v>
      </c>
      <c r="H793" s="28">
        <f>G793-A793</f>
        <v>1.974637571000122</v>
      </c>
      <c r="I793" s="2" t="s">
        <v>184</v>
      </c>
      <c r="J793" s="2" t="s">
        <v>184</v>
      </c>
      <c r="K793" s="2" t="s">
        <v>184</v>
      </c>
      <c r="L793" s="2" t="s">
        <v>184</v>
      </c>
      <c r="M793" s="2" t="s">
        <v>184</v>
      </c>
      <c r="N793" s="2" t="s">
        <v>184</v>
      </c>
      <c r="O793" s="2" t="s">
        <v>184</v>
      </c>
      <c r="P793" s="2" t="s">
        <v>184</v>
      </c>
      <c r="Q793" s="2" t="s">
        <v>184</v>
      </c>
      <c r="R793" s="2" t="s">
        <v>184</v>
      </c>
      <c r="S793" s="2" t="s">
        <v>184</v>
      </c>
      <c r="T793" s="2" t="s">
        <v>184</v>
      </c>
      <c r="U793" s="2" t="s">
        <v>184</v>
      </c>
      <c r="V793" s="2" t="s">
        <v>184</v>
      </c>
      <c r="W793" s="2" t="s">
        <v>184</v>
      </c>
      <c r="X793" s="2" t="s">
        <v>184</v>
      </c>
      <c r="Y793" s="2" t="s">
        <v>184</v>
      </c>
      <c r="Z793" s="2" t="s">
        <v>184</v>
      </c>
      <c r="AA793" s="2" t="s">
        <v>184</v>
      </c>
    </row>
    <row r="794" spans="1:27" x14ac:dyDescent="0.25">
      <c r="A794" s="2">
        <v>0.54570425800011402</v>
      </c>
      <c r="B794" s="2">
        <v>1.37949031000061</v>
      </c>
      <c r="C794" s="2">
        <v>1.5500991910012001</v>
      </c>
      <c r="D794" s="2">
        <v>2.2067755220013998</v>
      </c>
      <c r="E794" s="2">
        <v>2.41916679400128</v>
      </c>
      <c r="F794" s="2">
        <v>2.5812299710014401</v>
      </c>
      <c r="G794" s="2">
        <v>2.7330993440009399</v>
      </c>
      <c r="H794" s="28">
        <f t="shared" ref="H794:H822" si="365">G794-A794</f>
        <v>2.187395086000826</v>
      </c>
      <c r="I794" s="2" t="s">
        <v>184</v>
      </c>
      <c r="J794" s="2" t="s">
        <v>184</v>
      </c>
      <c r="K794" s="2" t="s">
        <v>184</v>
      </c>
      <c r="L794" s="2" t="s">
        <v>184</v>
      </c>
      <c r="M794" s="2" t="s">
        <v>184</v>
      </c>
      <c r="N794" s="2" t="s">
        <v>184</v>
      </c>
      <c r="O794" s="2" t="s">
        <v>184</v>
      </c>
      <c r="P794" s="2" t="s">
        <v>184</v>
      </c>
      <c r="Q794" s="2" t="s">
        <v>184</v>
      </c>
      <c r="R794" s="2" t="s">
        <v>184</v>
      </c>
      <c r="S794" s="2" t="s">
        <v>184</v>
      </c>
      <c r="T794" s="2" t="s">
        <v>184</v>
      </c>
      <c r="U794" s="2" t="s">
        <v>184</v>
      </c>
      <c r="V794" s="2" t="s">
        <v>184</v>
      </c>
      <c r="W794" s="2" t="s">
        <v>184</v>
      </c>
      <c r="X794" s="2" t="s">
        <v>184</v>
      </c>
      <c r="Y794" s="2" t="s">
        <v>184</v>
      </c>
      <c r="Z794" s="2" t="s">
        <v>184</v>
      </c>
      <c r="AA794" s="2" t="s">
        <v>184</v>
      </c>
    </row>
    <row r="795" spans="1:27" x14ac:dyDescent="0.25">
      <c r="A795" s="2">
        <v>0.44517015099881901</v>
      </c>
      <c r="B795" s="2">
        <v>1.12293606099956</v>
      </c>
      <c r="C795" s="2">
        <v>1.2942163890002101</v>
      </c>
      <c r="D795" s="2">
        <v>1.9934381200000599</v>
      </c>
      <c r="E795" s="2">
        <v>2.1812604919996299</v>
      </c>
      <c r="F795" s="2">
        <v>2.3579734470004001</v>
      </c>
      <c r="G795" s="2">
        <v>2.5099038609987399</v>
      </c>
      <c r="H795" s="28">
        <f t="shared" si="365"/>
        <v>2.064733709999921</v>
      </c>
      <c r="I795" s="2" t="s">
        <v>184</v>
      </c>
      <c r="J795" s="2" t="s">
        <v>184</v>
      </c>
      <c r="K795" s="2" t="s">
        <v>184</v>
      </c>
      <c r="L795" s="2" t="s">
        <v>184</v>
      </c>
      <c r="M795" s="2" t="s">
        <v>184</v>
      </c>
      <c r="N795" s="2" t="s">
        <v>184</v>
      </c>
      <c r="O795" s="2" t="s">
        <v>184</v>
      </c>
      <c r="P795" s="2" t="s">
        <v>184</v>
      </c>
      <c r="Q795" s="2" t="s">
        <v>184</v>
      </c>
      <c r="R795" s="2" t="s">
        <v>184</v>
      </c>
      <c r="S795" s="2" t="s">
        <v>184</v>
      </c>
      <c r="T795" s="2" t="s">
        <v>184</v>
      </c>
      <c r="U795" s="2" t="s">
        <v>184</v>
      </c>
      <c r="V795" s="2" t="s">
        <v>184</v>
      </c>
      <c r="W795" s="2" t="s">
        <v>184</v>
      </c>
      <c r="X795" s="2" t="s">
        <v>184</v>
      </c>
      <c r="Y795" s="2" t="s">
        <v>184</v>
      </c>
      <c r="Z795" s="2" t="s">
        <v>184</v>
      </c>
      <c r="AA795" s="2" t="s">
        <v>184</v>
      </c>
    </row>
    <row r="796" spans="1:27" x14ac:dyDescent="0.25">
      <c r="A796" s="2">
        <v>0.49458263399901597</v>
      </c>
      <c r="B796" s="2">
        <v>1.0718144349993901</v>
      </c>
      <c r="C796" s="2">
        <v>1.25334961199951</v>
      </c>
      <c r="D796" s="2">
        <v>1.8309476569993399</v>
      </c>
      <c r="E796" s="2">
        <v>2.0334808489988001</v>
      </c>
      <c r="F796" s="2">
        <v>2.1954524649991001</v>
      </c>
      <c r="G796" s="2">
        <v>2.35751564199927</v>
      </c>
      <c r="H796" s="28">
        <f t="shared" si="365"/>
        <v>1.862933008000254</v>
      </c>
      <c r="I796" s="2" t="s">
        <v>184</v>
      </c>
      <c r="J796" s="2" t="s">
        <v>184</v>
      </c>
      <c r="K796" s="2" t="s">
        <v>184</v>
      </c>
      <c r="L796" s="2" t="s">
        <v>184</v>
      </c>
      <c r="M796" s="2" t="s">
        <v>184</v>
      </c>
      <c r="N796" s="2" t="s">
        <v>184</v>
      </c>
      <c r="O796" s="2" t="s">
        <v>184</v>
      </c>
      <c r="P796" s="2" t="s">
        <v>184</v>
      </c>
      <c r="Q796" s="2" t="s">
        <v>184</v>
      </c>
      <c r="R796" s="2" t="s">
        <v>184</v>
      </c>
      <c r="S796" s="2" t="s">
        <v>184</v>
      </c>
      <c r="T796" s="2" t="s">
        <v>184</v>
      </c>
      <c r="U796" s="2" t="s">
        <v>184</v>
      </c>
      <c r="V796" s="2" t="s">
        <v>184</v>
      </c>
      <c r="W796" s="2" t="s">
        <v>184</v>
      </c>
      <c r="X796" s="2" t="s">
        <v>184</v>
      </c>
      <c r="Y796" s="2" t="s">
        <v>184</v>
      </c>
      <c r="Z796" s="2" t="s">
        <v>184</v>
      </c>
      <c r="AA796" s="2" t="s">
        <v>184</v>
      </c>
    </row>
    <row r="797" spans="1:27" x14ac:dyDescent="0.25">
      <c r="A797" s="2">
        <v>0.57726232300046798</v>
      </c>
      <c r="B797" s="2">
        <v>1.3369754300001599</v>
      </c>
      <c r="C797" s="2">
        <v>1.5210437959995</v>
      </c>
      <c r="D797" s="2">
        <v>2.1879444520000102</v>
      </c>
      <c r="E797" s="2">
        <v>2.3900503570002898</v>
      </c>
      <c r="F797" s="2">
        <v>2.57244010199974</v>
      </c>
      <c r="G797" s="2">
        <v>2.7346864009996299</v>
      </c>
      <c r="H797" s="28">
        <f t="shared" si="365"/>
        <v>2.157424077999162</v>
      </c>
      <c r="I797" s="2" t="s">
        <v>184</v>
      </c>
      <c r="J797" s="2" t="s">
        <v>184</v>
      </c>
      <c r="K797" s="2" t="s">
        <v>184</v>
      </c>
      <c r="L797" s="2" t="s">
        <v>184</v>
      </c>
      <c r="M797" s="2" t="s">
        <v>184</v>
      </c>
      <c r="N797" s="2" t="s">
        <v>184</v>
      </c>
      <c r="O797" s="2" t="s">
        <v>184</v>
      </c>
      <c r="P797" s="2" t="s">
        <v>184</v>
      </c>
      <c r="Q797" s="2" t="s">
        <v>184</v>
      </c>
      <c r="R797" s="2" t="s">
        <v>184</v>
      </c>
      <c r="S797" s="2" t="s">
        <v>184</v>
      </c>
      <c r="T797" s="2" t="s">
        <v>184</v>
      </c>
      <c r="U797" s="2" t="s">
        <v>184</v>
      </c>
      <c r="V797" s="2" t="s">
        <v>184</v>
      </c>
      <c r="W797" s="2" t="s">
        <v>184</v>
      </c>
      <c r="X797" s="2" t="s">
        <v>184</v>
      </c>
      <c r="Y797" s="2" t="s">
        <v>184</v>
      </c>
      <c r="Z797" s="2" t="s">
        <v>184</v>
      </c>
      <c r="AA797" s="2" t="s">
        <v>184</v>
      </c>
    </row>
    <row r="798" spans="1:27" x14ac:dyDescent="0.25">
      <c r="A798" s="2">
        <v>0.54546009600016898</v>
      </c>
      <c r="B798" s="2">
        <v>1.23299252299875</v>
      </c>
      <c r="C798" s="2">
        <v>1.40555470799881</v>
      </c>
      <c r="D798" s="2">
        <v>2.1549519309992302</v>
      </c>
      <c r="E798" s="2">
        <v>2.3574851220000701</v>
      </c>
      <c r="F798" s="2">
        <v>2.5398443469985001</v>
      </c>
      <c r="G798" s="2">
        <v>2.7021211659994102</v>
      </c>
      <c r="H798" s="28">
        <f t="shared" si="365"/>
        <v>2.1566610699992412</v>
      </c>
      <c r="I798" s="2" t="s">
        <v>184</v>
      </c>
      <c r="J798" s="2" t="s">
        <v>184</v>
      </c>
      <c r="K798" s="2" t="s">
        <v>184</v>
      </c>
      <c r="L798" s="2" t="s">
        <v>184</v>
      </c>
      <c r="M798" s="2" t="s">
        <v>184</v>
      </c>
      <c r="N798" s="2" t="s">
        <v>184</v>
      </c>
      <c r="O798" s="2" t="s">
        <v>184</v>
      </c>
      <c r="P798" s="2" t="s">
        <v>184</v>
      </c>
      <c r="Q798" s="2" t="s">
        <v>184</v>
      </c>
      <c r="R798" s="2" t="s">
        <v>184</v>
      </c>
      <c r="S798" s="2" t="s">
        <v>184</v>
      </c>
      <c r="T798" s="2" t="s">
        <v>184</v>
      </c>
      <c r="U798" s="2" t="s">
        <v>184</v>
      </c>
      <c r="V798" s="2" t="s">
        <v>184</v>
      </c>
      <c r="W798" s="2" t="s">
        <v>184</v>
      </c>
      <c r="X798" s="2" t="s">
        <v>184</v>
      </c>
      <c r="Y798" s="2" t="s">
        <v>184</v>
      </c>
      <c r="Z798" s="2" t="s">
        <v>184</v>
      </c>
      <c r="AA798" s="2" t="s">
        <v>184</v>
      </c>
    </row>
    <row r="799" spans="1:27" x14ac:dyDescent="0.25">
      <c r="A799" s="2">
        <v>0.52653746299983994</v>
      </c>
      <c r="B799" s="2">
        <v>1.06323821099977</v>
      </c>
      <c r="C799" s="2">
        <v>1.2252708699998001</v>
      </c>
      <c r="D799" s="2">
        <v>1.73197009000068</v>
      </c>
      <c r="E799" s="2">
        <v>1.9037997860014</v>
      </c>
      <c r="F799" s="2">
        <v>2.0759652060005398</v>
      </c>
      <c r="G799" s="2">
        <v>2.2485579130006901</v>
      </c>
      <c r="H799" s="28">
        <f t="shared" si="365"/>
        <v>1.72202045000085</v>
      </c>
      <c r="I799" s="2" t="s">
        <v>184</v>
      </c>
      <c r="J799" s="2" t="s">
        <v>184</v>
      </c>
      <c r="K799" s="2" t="s">
        <v>184</v>
      </c>
      <c r="L799" s="2" t="s">
        <v>184</v>
      </c>
      <c r="M799" s="2" t="s">
        <v>184</v>
      </c>
      <c r="N799" s="2" t="s">
        <v>184</v>
      </c>
      <c r="O799" s="2" t="s">
        <v>184</v>
      </c>
      <c r="P799" s="2" t="s">
        <v>184</v>
      </c>
      <c r="Q799" s="2" t="s">
        <v>184</v>
      </c>
      <c r="R799" s="2" t="s">
        <v>184</v>
      </c>
      <c r="S799" s="2" t="s">
        <v>184</v>
      </c>
      <c r="T799" s="2" t="s">
        <v>184</v>
      </c>
      <c r="U799" s="2" t="s">
        <v>184</v>
      </c>
      <c r="V799" s="2" t="s">
        <v>184</v>
      </c>
      <c r="W799" s="2" t="s">
        <v>184</v>
      </c>
      <c r="X799" s="2" t="s">
        <v>184</v>
      </c>
      <c r="Y799" s="2" t="s">
        <v>184</v>
      </c>
      <c r="Z799" s="2" t="s">
        <v>184</v>
      </c>
      <c r="AA799" s="2" t="s">
        <v>184</v>
      </c>
    </row>
    <row r="800" spans="1:27" x14ac:dyDescent="0.25">
      <c r="A800" s="2">
        <v>0.40317411700016198</v>
      </c>
      <c r="B800" s="2">
        <v>1.1117350820004499</v>
      </c>
      <c r="C800" s="2">
        <v>1.2839310220006099</v>
      </c>
      <c r="D800" s="2">
        <v>2.0332977250000099</v>
      </c>
      <c r="E800" s="2">
        <v>2.1952693410003099</v>
      </c>
      <c r="F800" s="2">
        <v>2.3776285660005598</v>
      </c>
      <c r="G800" s="2">
        <v>2.5598351890002902</v>
      </c>
      <c r="H800" s="28">
        <f t="shared" si="365"/>
        <v>2.1566610720001282</v>
      </c>
      <c r="I800" s="2" t="s">
        <v>184</v>
      </c>
      <c r="J800" s="2" t="s">
        <v>184</v>
      </c>
      <c r="K800" s="2" t="s">
        <v>184</v>
      </c>
      <c r="L800" s="2" t="s">
        <v>184</v>
      </c>
      <c r="M800" s="2" t="s">
        <v>184</v>
      </c>
      <c r="N800" s="2" t="s">
        <v>184</v>
      </c>
      <c r="O800" s="2" t="s">
        <v>184</v>
      </c>
      <c r="P800" s="2" t="s">
        <v>184</v>
      </c>
      <c r="Q800" s="2" t="s">
        <v>184</v>
      </c>
      <c r="R800" s="2" t="s">
        <v>184</v>
      </c>
      <c r="S800" s="2" t="s">
        <v>184</v>
      </c>
      <c r="T800" s="2" t="s">
        <v>184</v>
      </c>
      <c r="U800" s="2" t="s">
        <v>184</v>
      </c>
      <c r="V800" s="2" t="s">
        <v>184</v>
      </c>
      <c r="W800" s="2" t="s">
        <v>184</v>
      </c>
      <c r="X800" s="2" t="s">
        <v>184</v>
      </c>
      <c r="Y800" s="2" t="s">
        <v>184</v>
      </c>
      <c r="Z800" s="2" t="s">
        <v>184</v>
      </c>
      <c r="AA800" s="2" t="s">
        <v>184</v>
      </c>
    </row>
    <row r="801" spans="1:27" x14ac:dyDescent="0.25">
      <c r="A801" s="2">
        <v>0.49494887899891099</v>
      </c>
      <c r="B801" s="2">
        <v>1.06168167299983</v>
      </c>
      <c r="C801" s="2">
        <v>1.2545704269996301</v>
      </c>
      <c r="D801" s="2">
        <v>1.88441935099945</v>
      </c>
      <c r="E801" s="2">
        <v>2.0545704260002799</v>
      </c>
      <c r="F801" s="2">
        <v>2.2166946439992898</v>
      </c>
      <c r="G801" s="2">
        <v>2.3888905849998898</v>
      </c>
      <c r="H801" s="28">
        <f t="shared" si="365"/>
        <v>1.8939417060009789</v>
      </c>
      <c r="I801" s="2" t="s">
        <v>184</v>
      </c>
      <c r="J801" s="2" t="s">
        <v>184</v>
      </c>
      <c r="K801" s="2" t="s">
        <v>184</v>
      </c>
      <c r="L801" s="2" t="s">
        <v>184</v>
      </c>
      <c r="M801" s="2" t="s">
        <v>184</v>
      </c>
      <c r="N801" s="2" t="s">
        <v>184</v>
      </c>
      <c r="O801" s="2" t="s">
        <v>184</v>
      </c>
      <c r="P801" s="2" t="s">
        <v>184</v>
      </c>
      <c r="Q801" s="2" t="s">
        <v>184</v>
      </c>
      <c r="R801" s="2" t="s">
        <v>184</v>
      </c>
      <c r="S801" s="2" t="s">
        <v>184</v>
      </c>
      <c r="T801" s="2" t="s">
        <v>184</v>
      </c>
      <c r="U801" s="2" t="s">
        <v>184</v>
      </c>
      <c r="V801" s="2" t="s">
        <v>184</v>
      </c>
      <c r="W801" s="2" t="s">
        <v>184</v>
      </c>
      <c r="X801" s="2" t="s">
        <v>184</v>
      </c>
      <c r="Y801" s="2" t="s">
        <v>184</v>
      </c>
      <c r="Z801" s="2" t="s">
        <v>184</v>
      </c>
      <c r="AA801" s="2" t="s">
        <v>184</v>
      </c>
    </row>
    <row r="802" spans="1:27" x14ac:dyDescent="0.25">
      <c r="A802" s="2">
        <v>0.464855791000445</v>
      </c>
      <c r="B802" s="2">
        <v>1.16349763300058</v>
      </c>
      <c r="C802" s="2">
        <v>1.3355714950012001</v>
      </c>
      <c r="D802" s="2">
        <v>1.8623836400001801</v>
      </c>
      <c r="E802" s="2">
        <v>2.0242026539999598</v>
      </c>
      <c r="F802" s="2">
        <v>2.2071112459998399</v>
      </c>
      <c r="G802" s="2">
        <v>2.3684419330002102</v>
      </c>
      <c r="H802" s="28">
        <f t="shared" si="365"/>
        <v>1.9035861419997653</v>
      </c>
      <c r="I802" s="2" t="s">
        <v>184</v>
      </c>
      <c r="J802" s="2" t="s">
        <v>184</v>
      </c>
      <c r="K802" s="2" t="s">
        <v>184</v>
      </c>
      <c r="L802" s="2" t="s">
        <v>184</v>
      </c>
      <c r="M802" s="2" t="s">
        <v>184</v>
      </c>
      <c r="N802" s="2" t="s">
        <v>184</v>
      </c>
      <c r="O802" s="2" t="s">
        <v>184</v>
      </c>
      <c r="P802" s="2" t="s">
        <v>184</v>
      </c>
      <c r="Q802" s="2" t="s">
        <v>184</v>
      </c>
      <c r="R802" s="2" t="s">
        <v>184</v>
      </c>
      <c r="S802" s="2" t="s">
        <v>184</v>
      </c>
      <c r="T802" s="2" t="s">
        <v>184</v>
      </c>
      <c r="U802" s="2" t="s">
        <v>184</v>
      </c>
      <c r="V802" s="2" t="s">
        <v>184</v>
      </c>
      <c r="W802" s="2" t="s">
        <v>184</v>
      </c>
      <c r="X802" s="2" t="s">
        <v>184</v>
      </c>
      <c r="Y802" s="2" t="s">
        <v>184</v>
      </c>
      <c r="Z802" s="2" t="s">
        <v>184</v>
      </c>
      <c r="AA802" s="2" t="s">
        <v>184</v>
      </c>
    </row>
    <row r="803" spans="1:27" x14ac:dyDescent="0.25">
      <c r="A803" s="2">
        <v>0.38376316299945701</v>
      </c>
      <c r="B803" s="2">
        <v>1.0313749420001801</v>
      </c>
      <c r="C803" s="2">
        <v>1.1938959250001</v>
      </c>
      <c r="D803" s="2">
        <v>1.72092171599979</v>
      </c>
      <c r="E803" s="2">
        <v>1.9229971009990501</v>
      </c>
      <c r="F803" s="2">
        <v>2.0850602779992098</v>
      </c>
      <c r="G803" s="2">
        <v>2.2473370970001199</v>
      </c>
      <c r="H803" s="28">
        <f t="shared" si="365"/>
        <v>1.8635739340006627</v>
      </c>
      <c r="I803" s="2" t="s">
        <v>184</v>
      </c>
      <c r="J803" s="2" t="s">
        <v>184</v>
      </c>
      <c r="K803" s="2" t="s">
        <v>184</v>
      </c>
      <c r="L803" s="2" t="s">
        <v>184</v>
      </c>
      <c r="M803" s="2" t="s">
        <v>184</v>
      </c>
      <c r="N803" s="2" t="s">
        <v>184</v>
      </c>
      <c r="O803" s="2" t="s">
        <v>184</v>
      </c>
      <c r="P803" s="2" t="s">
        <v>184</v>
      </c>
      <c r="Q803" s="2" t="s">
        <v>184</v>
      </c>
      <c r="R803" s="2" t="s">
        <v>184</v>
      </c>
      <c r="S803" s="2" t="s">
        <v>184</v>
      </c>
      <c r="T803" s="2" t="s">
        <v>184</v>
      </c>
      <c r="U803" s="2" t="s">
        <v>184</v>
      </c>
      <c r="V803" s="2" t="s">
        <v>184</v>
      </c>
      <c r="W803" s="2" t="s">
        <v>184</v>
      </c>
      <c r="X803" s="2" t="s">
        <v>184</v>
      </c>
      <c r="Y803" s="2" t="s">
        <v>184</v>
      </c>
      <c r="Z803" s="2" t="s">
        <v>184</v>
      </c>
      <c r="AA803" s="2" t="s">
        <v>184</v>
      </c>
    </row>
    <row r="804" spans="1:27" x14ac:dyDescent="0.25">
      <c r="A804" s="2">
        <v>0.67764382700079295</v>
      </c>
      <c r="B804" s="2">
        <v>1.1634060729993501</v>
      </c>
      <c r="C804" s="2">
        <v>1.3153975290006199</v>
      </c>
      <c r="D804" s="2">
        <v>1.78126049099955</v>
      </c>
      <c r="E804" s="2">
        <v>1.9433847100008199</v>
      </c>
      <c r="F804" s="2">
        <v>2.1154280489990902</v>
      </c>
      <c r="G804" s="2">
        <v>2.2674805440001302</v>
      </c>
      <c r="H804" s="28">
        <f t="shared" si="365"/>
        <v>1.5898367169993373</v>
      </c>
      <c r="I804" s="2" t="s">
        <v>184</v>
      </c>
      <c r="J804" s="2" t="s">
        <v>184</v>
      </c>
      <c r="K804" s="2" t="s">
        <v>184</v>
      </c>
      <c r="L804" s="2" t="s">
        <v>184</v>
      </c>
      <c r="M804" s="2" t="s">
        <v>184</v>
      </c>
      <c r="N804" s="2" t="s">
        <v>184</v>
      </c>
      <c r="O804" s="2" t="s">
        <v>184</v>
      </c>
      <c r="P804" s="2" t="s">
        <v>184</v>
      </c>
      <c r="Q804" s="2" t="s">
        <v>184</v>
      </c>
      <c r="R804" s="2" t="s">
        <v>184</v>
      </c>
      <c r="S804" s="2" t="s">
        <v>184</v>
      </c>
      <c r="T804" s="2" t="s">
        <v>184</v>
      </c>
      <c r="U804" s="2" t="s">
        <v>184</v>
      </c>
      <c r="V804" s="2" t="s">
        <v>184</v>
      </c>
      <c r="W804" s="2" t="s">
        <v>184</v>
      </c>
      <c r="X804" s="2" t="s">
        <v>184</v>
      </c>
      <c r="Y804" s="2" t="s">
        <v>184</v>
      </c>
      <c r="Z804" s="2" t="s">
        <v>184</v>
      </c>
      <c r="AA804" s="2" t="s">
        <v>184</v>
      </c>
    </row>
    <row r="805" spans="1:27" x14ac:dyDescent="0.25">
      <c r="A805" s="2">
        <v>0.567129559998647</v>
      </c>
      <c r="B805" s="2">
        <v>1.20515794399943</v>
      </c>
      <c r="C805" s="2">
        <v>1.3667022729987299</v>
      </c>
      <c r="D805" s="2">
        <v>1.82282923899947</v>
      </c>
      <c r="E805" s="2">
        <v>1.9949946589986201</v>
      </c>
      <c r="F805" s="2">
        <v>2.1569662739984699</v>
      </c>
      <c r="G805" s="2">
        <v>2.3190294529995299</v>
      </c>
      <c r="H805" s="28">
        <f t="shared" si="365"/>
        <v>1.7518998930008829</v>
      </c>
      <c r="I805" s="2" t="s">
        <v>184</v>
      </c>
      <c r="J805" s="2" t="s">
        <v>184</v>
      </c>
      <c r="K805" s="2" t="s">
        <v>184</v>
      </c>
      <c r="L805" s="2" t="s">
        <v>184</v>
      </c>
      <c r="M805" s="2" t="s">
        <v>184</v>
      </c>
      <c r="N805" s="2" t="s">
        <v>184</v>
      </c>
      <c r="O805" s="2" t="s">
        <v>184</v>
      </c>
      <c r="P805" s="2" t="s">
        <v>184</v>
      </c>
      <c r="Q805" s="2" t="s">
        <v>184</v>
      </c>
      <c r="R805" s="2" t="s">
        <v>184</v>
      </c>
      <c r="S805" s="2" t="s">
        <v>184</v>
      </c>
      <c r="T805" s="2" t="s">
        <v>184</v>
      </c>
      <c r="U805" s="2" t="s">
        <v>184</v>
      </c>
      <c r="V805" s="2" t="s">
        <v>184</v>
      </c>
      <c r="W805" s="2" t="s">
        <v>184</v>
      </c>
      <c r="X805" s="2" t="s">
        <v>184</v>
      </c>
      <c r="Y805" s="2" t="s">
        <v>184</v>
      </c>
      <c r="Z805" s="2" t="s">
        <v>184</v>
      </c>
      <c r="AA805" s="2" t="s">
        <v>184</v>
      </c>
    </row>
    <row r="806" spans="1:27" x14ac:dyDescent="0.25">
      <c r="A806" s="2">
        <v>0.55763772099999098</v>
      </c>
      <c r="B806" s="2">
        <v>1.7002289010015299</v>
      </c>
      <c r="C806" s="2">
        <v>1.8619258340004301</v>
      </c>
      <c r="D806" s="2">
        <v>2.30792003500027</v>
      </c>
      <c r="E806" s="2">
        <v>2.4593621220010302</v>
      </c>
      <c r="F806" s="2">
        <v>2.6214863410004901</v>
      </c>
      <c r="G806" s="2">
        <v>2.7633145100007801</v>
      </c>
      <c r="H806" s="28">
        <f t="shared" si="365"/>
        <v>2.2056767890007891</v>
      </c>
      <c r="I806" s="2" t="s">
        <v>184</v>
      </c>
      <c r="J806" s="2" t="s">
        <v>184</v>
      </c>
      <c r="K806" s="2" t="s">
        <v>184</v>
      </c>
      <c r="L806" s="2" t="s">
        <v>184</v>
      </c>
      <c r="M806" s="2" t="s">
        <v>184</v>
      </c>
      <c r="N806" s="2" t="s">
        <v>184</v>
      </c>
      <c r="O806" s="2" t="s">
        <v>184</v>
      </c>
      <c r="P806" s="2" t="s">
        <v>184</v>
      </c>
      <c r="Q806" s="2" t="s">
        <v>184</v>
      </c>
      <c r="R806" s="2" t="s">
        <v>184</v>
      </c>
      <c r="S806" s="2" t="s">
        <v>184</v>
      </c>
      <c r="T806" s="2" t="s">
        <v>184</v>
      </c>
      <c r="U806" s="2" t="s">
        <v>184</v>
      </c>
      <c r="V806" s="2" t="s">
        <v>184</v>
      </c>
      <c r="W806" s="2" t="s">
        <v>184</v>
      </c>
      <c r="X806" s="2" t="s">
        <v>184</v>
      </c>
      <c r="Y806" s="2" t="s">
        <v>184</v>
      </c>
      <c r="Z806" s="2" t="s">
        <v>184</v>
      </c>
      <c r="AA806" s="2" t="s">
        <v>184</v>
      </c>
    </row>
    <row r="807" spans="1:27" x14ac:dyDescent="0.25">
      <c r="A807" s="2">
        <v>0.66546619900145698</v>
      </c>
      <c r="B807" s="2">
        <v>1.1519304140001601</v>
      </c>
      <c r="C807" s="2">
        <v>1.3038913480013401</v>
      </c>
      <c r="D807" s="2">
        <v>1.7494582640010701</v>
      </c>
      <c r="E807" s="2">
        <v>1.9316648880012499</v>
      </c>
      <c r="F807" s="2">
        <v>2.0936975439999501</v>
      </c>
      <c r="G807" s="2">
        <v>2.2660460870010799</v>
      </c>
      <c r="H807" s="28">
        <f t="shared" si="365"/>
        <v>1.6005798879996229</v>
      </c>
      <c r="I807" s="2" t="s">
        <v>184</v>
      </c>
      <c r="J807" s="2" t="s">
        <v>184</v>
      </c>
      <c r="K807" s="2" t="s">
        <v>184</v>
      </c>
      <c r="L807" s="2" t="s">
        <v>184</v>
      </c>
      <c r="M807" s="2" t="s">
        <v>184</v>
      </c>
      <c r="N807" s="2" t="s">
        <v>184</v>
      </c>
      <c r="O807" s="2" t="s">
        <v>184</v>
      </c>
      <c r="P807" s="2" t="s">
        <v>184</v>
      </c>
      <c r="Q807" s="2" t="s">
        <v>184</v>
      </c>
      <c r="R807" s="2" t="s">
        <v>184</v>
      </c>
      <c r="S807" s="2" t="s">
        <v>184</v>
      </c>
      <c r="T807" s="2" t="s">
        <v>184</v>
      </c>
      <c r="U807" s="2" t="s">
        <v>184</v>
      </c>
      <c r="V807" s="2" t="s">
        <v>184</v>
      </c>
      <c r="W807" s="2" t="s">
        <v>184</v>
      </c>
      <c r="X807" s="2" t="s">
        <v>184</v>
      </c>
      <c r="Y807" s="2" t="s">
        <v>184</v>
      </c>
      <c r="Z807" s="2" t="s">
        <v>184</v>
      </c>
      <c r="AA807" s="2" t="s">
        <v>184</v>
      </c>
    </row>
    <row r="808" spans="1:27" x14ac:dyDescent="0.25">
      <c r="A808" s="2">
        <v>0.39227834599841999</v>
      </c>
      <c r="B808" s="2">
        <v>0.98110789000020304</v>
      </c>
      <c r="C808" s="2">
        <v>1.15211353699851</v>
      </c>
      <c r="D808" s="2">
        <v>2.05353273299988</v>
      </c>
      <c r="E808" s="2">
        <v>2.25478406799993</v>
      </c>
      <c r="F808" s="2">
        <v>2.4172134899999902</v>
      </c>
      <c r="G808" s="2">
        <v>2.57945978899988</v>
      </c>
      <c r="H808" s="28">
        <f t="shared" si="365"/>
        <v>2.1871814430014602</v>
      </c>
      <c r="I808" s="2" t="s">
        <v>184</v>
      </c>
      <c r="J808" s="2" t="s">
        <v>184</v>
      </c>
      <c r="K808" s="2" t="s">
        <v>184</v>
      </c>
      <c r="L808" s="2" t="s">
        <v>184</v>
      </c>
      <c r="M808" s="2" t="s">
        <v>184</v>
      </c>
      <c r="N808" s="2" t="s">
        <v>184</v>
      </c>
      <c r="O808" s="2" t="s">
        <v>184</v>
      </c>
      <c r="P808" s="2" t="s">
        <v>184</v>
      </c>
      <c r="Q808" s="2" t="s">
        <v>184</v>
      </c>
      <c r="R808" s="2" t="s">
        <v>184</v>
      </c>
      <c r="S808" s="2" t="s">
        <v>184</v>
      </c>
      <c r="T808" s="2" t="s">
        <v>184</v>
      </c>
      <c r="U808" s="2" t="s">
        <v>184</v>
      </c>
      <c r="V808" s="2" t="s">
        <v>184</v>
      </c>
      <c r="W808" s="2" t="s">
        <v>184</v>
      </c>
      <c r="X808" s="2" t="s">
        <v>184</v>
      </c>
      <c r="Y808" s="2" t="s">
        <v>184</v>
      </c>
      <c r="Z808" s="2" t="s">
        <v>184</v>
      </c>
      <c r="AA808" s="2" t="s">
        <v>184</v>
      </c>
    </row>
    <row r="809" spans="1:27" x14ac:dyDescent="0.25">
      <c r="A809" s="2">
        <v>0.38794445299936298</v>
      </c>
      <c r="B809" s="2">
        <v>0.849839769000027</v>
      </c>
      <c r="C809" s="2">
        <v>1.0217610250001501</v>
      </c>
      <c r="D809" s="2">
        <v>1.4068365639996001</v>
      </c>
      <c r="E809" s="2">
        <v>1.5890126659996799</v>
      </c>
      <c r="F809" s="2">
        <v>1.7712192879989701</v>
      </c>
      <c r="G809" s="2">
        <v>1.9332824670000199</v>
      </c>
      <c r="H809" s="28">
        <f t="shared" si="365"/>
        <v>1.545338014000657</v>
      </c>
      <c r="I809" s="2" t="s">
        <v>184</v>
      </c>
      <c r="J809" s="2" t="s">
        <v>184</v>
      </c>
      <c r="K809" s="2" t="s">
        <v>184</v>
      </c>
      <c r="L809" s="2" t="s">
        <v>184</v>
      </c>
      <c r="M809" s="2" t="s">
        <v>184</v>
      </c>
      <c r="N809" s="2" t="s">
        <v>184</v>
      </c>
      <c r="O809" s="2" t="s">
        <v>184</v>
      </c>
      <c r="P809" s="2" t="s">
        <v>184</v>
      </c>
      <c r="Q809" s="2" t="s">
        <v>184</v>
      </c>
      <c r="R809" s="2" t="s">
        <v>184</v>
      </c>
      <c r="S809" s="2" t="s">
        <v>184</v>
      </c>
      <c r="T809" s="2" t="s">
        <v>184</v>
      </c>
      <c r="U809" s="2" t="s">
        <v>184</v>
      </c>
      <c r="V809" s="2" t="s">
        <v>184</v>
      </c>
      <c r="W809" s="2" t="s">
        <v>184</v>
      </c>
      <c r="X809" s="2" t="s">
        <v>184</v>
      </c>
      <c r="Y809" s="2" t="s">
        <v>184</v>
      </c>
      <c r="Z809" s="2" t="s">
        <v>184</v>
      </c>
      <c r="AA809" s="2" t="s">
        <v>184</v>
      </c>
    </row>
    <row r="810" spans="1:27" x14ac:dyDescent="0.25">
      <c r="A810" s="2">
        <v>0.38193193999904901</v>
      </c>
      <c r="B810" s="2">
        <v>0.89842820199919504</v>
      </c>
      <c r="C810" s="2">
        <v>1.0904318639986701</v>
      </c>
      <c r="D810" s="2">
        <v>1.9620631769994299</v>
      </c>
      <c r="E810" s="2">
        <v>2.1236685490002798</v>
      </c>
      <c r="F810" s="2">
        <v>2.30605829500018</v>
      </c>
      <c r="G810" s="2">
        <v>2.4478254240002499</v>
      </c>
      <c r="H810" s="28">
        <f t="shared" si="365"/>
        <v>2.0658934840012009</v>
      </c>
      <c r="I810" s="2" t="s">
        <v>184</v>
      </c>
      <c r="J810" s="2" t="s">
        <v>184</v>
      </c>
      <c r="K810" s="2" t="s">
        <v>184</v>
      </c>
      <c r="L810" s="2" t="s">
        <v>184</v>
      </c>
      <c r="M810" s="2" t="s">
        <v>184</v>
      </c>
      <c r="N810" s="2" t="s">
        <v>184</v>
      </c>
      <c r="O810" s="2" t="s">
        <v>184</v>
      </c>
      <c r="P810" s="2" t="s">
        <v>184</v>
      </c>
      <c r="Q810" s="2" t="s">
        <v>184</v>
      </c>
      <c r="R810" s="2" t="s">
        <v>184</v>
      </c>
      <c r="S810" s="2" t="s">
        <v>184</v>
      </c>
      <c r="T810" s="2" t="s">
        <v>184</v>
      </c>
      <c r="U810" s="2" t="s">
        <v>184</v>
      </c>
      <c r="V810" s="2" t="s">
        <v>184</v>
      </c>
      <c r="W810" s="2" t="s">
        <v>184</v>
      </c>
      <c r="X810" s="2" t="s">
        <v>184</v>
      </c>
      <c r="Y810" s="2" t="s">
        <v>184</v>
      </c>
      <c r="Z810" s="2" t="s">
        <v>184</v>
      </c>
      <c r="AA810" s="2" t="s">
        <v>184</v>
      </c>
    </row>
    <row r="811" spans="1:27" x14ac:dyDescent="0.25">
      <c r="A811" s="2">
        <v>0.49476575599874101</v>
      </c>
      <c r="B811" s="2">
        <v>1.00140393699985</v>
      </c>
      <c r="C811" s="2">
        <v>1.17332519499905</v>
      </c>
      <c r="D811" s="2">
        <v>1.5885853799991301</v>
      </c>
      <c r="E811" s="2">
        <v>1.7809858079999601</v>
      </c>
      <c r="F811" s="2">
        <v>1.96328399099911</v>
      </c>
      <c r="G811" s="2">
        <v>2.13535785199928</v>
      </c>
      <c r="H811" s="28">
        <f t="shared" si="365"/>
        <v>1.6405920960005389</v>
      </c>
      <c r="I811" s="2" t="s">
        <v>184</v>
      </c>
      <c r="J811" s="2" t="s">
        <v>184</v>
      </c>
      <c r="K811" s="2" t="s">
        <v>184</v>
      </c>
      <c r="L811" s="2" t="s">
        <v>184</v>
      </c>
      <c r="M811" s="2" t="s">
        <v>184</v>
      </c>
      <c r="N811" s="2" t="s">
        <v>184</v>
      </c>
      <c r="O811" s="2" t="s">
        <v>184</v>
      </c>
      <c r="P811" s="2" t="s">
        <v>184</v>
      </c>
      <c r="Q811" s="2" t="s">
        <v>184</v>
      </c>
      <c r="R811" s="2" t="s">
        <v>184</v>
      </c>
      <c r="S811" s="2" t="s">
        <v>184</v>
      </c>
      <c r="T811" s="2" t="s">
        <v>184</v>
      </c>
      <c r="U811" s="2" t="s">
        <v>184</v>
      </c>
      <c r="V811" s="2" t="s">
        <v>184</v>
      </c>
      <c r="W811" s="2" t="s">
        <v>184</v>
      </c>
      <c r="X811" s="2" t="s">
        <v>184</v>
      </c>
      <c r="Y811" s="2" t="s">
        <v>184</v>
      </c>
      <c r="Z811" s="2" t="s">
        <v>184</v>
      </c>
      <c r="AA811" s="2" t="s">
        <v>184</v>
      </c>
    </row>
    <row r="812" spans="1:27" x14ac:dyDescent="0.25">
      <c r="A812" s="2">
        <v>0.44462078499964203</v>
      </c>
      <c r="B812" s="2">
        <v>1.20393712799887</v>
      </c>
      <c r="C812" s="2">
        <v>1.3760415090000599</v>
      </c>
      <c r="D812" s="2">
        <v>1.92296658099985</v>
      </c>
      <c r="E812" s="2">
        <v>2.1049290399987499</v>
      </c>
      <c r="F812" s="2">
        <v>2.2772165419992199</v>
      </c>
      <c r="G812" s="2">
        <v>2.4396764829998498</v>
      </c>
      <c r="H812" s="28">
        <f t="shared" si="365"/>
        <v>1.9950556980002079</v>
      </c>
      <c r="I812" s="2" t="s">
        <v>184</v>
      </c>
      <c r="J812" s="2" t="s">
        <v>184</v>
      </c>
      <c r="K812" s="2" t="s">
        <v>184</v>
      </c>
      <c r="L812" s="2" t="s">
        <v>184</v>
      </c>
      <c r="M812" s="2" t="s">
        <v>184</v>
      </c>
      <c r="N812" s="2" t="s">
        <v>184</v>
      </c>
      <c r="O812" s="2" t="s">
        <v>184</v>
      </c>
      <c r="P812" s="2" t="s">
        <v>184</v>
      </c>
      <c r="Q812" s="2" t="s">
        <v>184</v>
      </c>
      <c r="R812" s="2" t="s">
        <v>184</v>
      </c>
      <c r="S812" s="2" t="s">
        <v>184</v>
      </c>
      <c r="T812" s="2" t="s">
        <v>184</v>
      </c>
      <c r="U812" s="2" t="s">
        <v>184</v>
      </c>
      <c r="V812" s="2" t="s">
        <v>184</v>
      </c>
      <c r="W812" s="2" t="s">
        <v>184</v>
      </c>
      <c r="X812" s="2" t="s">
        <v>184</v>
      </c>
      <c r="Y812" s="2" t="s">
        <v>184</v>
      </c>
      <c r="Z812" s="2" t="s">
        <v>184</v>
      </c>
      <c r="AA812" s="2" t="s">
        <v>184</v>
      </c>
    </row>
    <row r="813" spans="1:27" x14ac:dyDescent="0.25">
      <c r="A813" s="2">
        <v>0.57714024099914196</v>
      </c>
      <c r="B813" s="2">
        <v>1.0522508779995401</v>
      </c>
      <c r="C813" s="2">
        <v>1.21425301399904</v>
      </c>
      <c r="D813" s="2">
        <v>1.7308713569982499</v>
      </c>
      <c r="E813" s="2">
        <v>1.9233328249993</v>
      </c>
      <c r="F813" s="2">
        <v>2.0953151239991699</v>
      </c>
      <c r="G813" s="2">
        <v>2.2578971469993099</v>
      </c>
      <c r="H813" s="28">
        <f t="shared" si="365"/>
        <v>1.6807569060001679</v>
      </c>
      <c r="I813" s="2" t="s">
        <v>184</v>
      </c>
      <c r="J813" s="2" t="s">
        <v>184</v>
      </c>
      <c r="K813" s="2" t="s">
        <v>184</v>
      </c>
      <c r="L813" s="2" t="s">
        <v>184</v>
      </c>
      <c r="M813" s="2" t="s">
        <v>184</v>
      </c>
      <c r="N813" s="2" t="s">
        <v>184</v>
      </c>
      <c r="O813" s="2" t="s">
        <v>184</v>
      </c>
      <c r="P813" s="2" t="s">
        <v>184</v>
      </c>
      <c r="Q813" s="2" t="s">
        <v>184</v>
      </c>
      <c r="R813" s="2" t="s">
        <v>184</v>
      </c>
      <c r="S813" s="2" t="s">
        <v>184</v>
      </c>
      <c r="T813" s="2" t="s">
        <v>184</v>
      </c>
      <c r="U813" s="2" t="s">
        <v>184</v>
      </c>
      <c r="V813" s="2" t="s">
        <v>184</v>
      </c>
      <c r="W813" s="2" t="s">
        <v>184</v>
      </c>
      <c r="X813" s="2" t="s">
        <v>184</v>
      </c>
      <c r="Y813" s="2" t="s">
        <v>184</v>
      </c>
      <c r="Z813" s="2" t="s">
        <v>184</v>
      </c>
      <c r="AA813" s="2" t="s">
        <v>184</v>
      </c>
    </row>
    <row r="814" spans="1:27" x14ac:dyDescent="0.25">
      <c r="A814" s="2">
        <v>2.3391423770008202</v>
      </c>
      <c r="B814" s="2">
        <v>3.2203570870005902</v>
      </c>
      <c r="C814" s="2">
        <v>3.4132153200007398</v>
      </c>
      <c r="D814" s="2">
        <v>3.9697543090005598</v>
      </c>
      <c r="E814" s="2">
        <v>4.1417671290000699</v>
      </c>
      <c r="F814" s="2">
        <v>4.28386998300084</v>
      </c>
      <c r="G814" s="2">
        <v>4.4558828019999002</v>
      </c>
      <c r="H814" s="28">
        <f t="shared" si="365"/>
        <v>2.11674042499908</v>
      </c>
      <c r="I814" s="2" t="s">
        <v>184</v>
      </c>
      <c r="J814" s="2" t="s">
        <v>184</v>
      </c>
      <c r="K814" s="2" t="s">
        <v>184</v>
      </c>
      <c r="L814" s="2" t="s">
        <v>184</v>
      </c>
      <c r="M814" s="2" t="s">
        <v>184</v>
      </c>
      <c r="N814" s="2" t="s">
        <v>184</v>
      </c>
      <c r="O814" s="2" t="s">
        <v>184</v>
      </c>
      <c r="P814" s="2" t="s">
        <v>184</v>
      </c>
      <c r="Q814" s="2" t="s">
        <v>184</v>
      </c>
      <c r="R814" s="2" t="s">
        <v>184</v>
      </c>
      <c r="S814" s="2" t="s">
        <v>184</v>
      </c>
      <c r="T814" s="2" t="s">
        <v>184</v>
      </c>
      <c r="U814" s="2" t="s">
        <v>184</v>
      </c>
      <c r="V814" s="2" t="s">
        <v>184</v>
      </c>
      <c r="W814" s="2" t="s">
        <v>184</v>
      </c>
      <c r="X814" s="2" t="s">
        <v>184</v>
      </c>
      <c r="Y814" s="2" t="s">
        <v>184</v>
      </c>
      <c r="Z814" s="2" t="s">
        <v>184</v>
      </c>
      <c r="AA814" s="2" t="s">
        <v>184</v>
      </c>
    </row>
    <row r="815" spans="1:27" x14ac:dyDescent="0.25">
      <c r="A815" s="2">
        <v>0.42417213299995599</v>
      </c>
      <c r="B815" s="2">
        <v>0.96004883099885696</v>
      </c>
      <c r="C815" s="2">
        <v>1.1218678449986299</v>
      </c>
      <c r="D815" s="2">
        <v>1.6486799919985</v>
      </c>
      <c r="E815" s="2">
        <v>1.8307950539983699</v>
      </c>
      <c r="F815" s="2">
        <v>1.9926140689985901</v>
      </c>
      <c r="G815" s="2">
        <v>2.1670685169992701</v>
      </c>
      <c r="H815" s="28">
        <f t="shared" si="365"/>
        <v>1.7428963839993141</v>
      </c>
      <c r="I815" s="2" t="s">
        <v>184</v>
      </c>
      <c r="J815" s="2" t="s">
        <v>184</v>
      </c>
      <c r="K815" s="2" t="s">
        <v>184</v>
      </c>
      <c r="L815" s="2" t="s">
        <v>184</v>
      </c>
      <c r="M815" s="2" t="s">
        <v>184</v>
      </c>
      <c r="N815" s="2" t="s">
        <v>184</v>
      </c>
      <c r="O815" s="2" t="s">
        <v>184</v>
      </c>
      <c r="P815" s="2" t="s">
        <v>184</v>
      </c>
      <c r="Q815" s="2" t="s">
        <v>184</v>
      </c>
      <c r="R815" s="2" t="s">
        <v>184</v>
      </c>
      <c r="S815" s="2" t="s">
        <v>184</v>
      </c>
      <c r="T815" s="2" t="s">
        <v>184</v>
      </c>
      <c r="U815" s="2" t="s">
        <v>184</v>
      </c>
      <c r="V815" s="2" t="s">
        <v>184</v>
      </c>
      <c r="W815" s="2" t="s">
        <v>184</v>
      </c>
      <c r="X815" s="2" t="s">
        <v>184</v>
      </c>
      <c r="Y815" s="2" t="s">
        <v>184</v>
      </c>
      <c r="Z815" s="2" t="s">
        <v>184</v>
      </c>
      <c r="AA815" s="2" t="s">
        <v>184</v>
      </c>
    </row>
    <row r="816" spans="1:27" x14ac:dyDescent="0.25">
      <c r="A816" s="2">
        <v>0.44471234500088003</v>
      </c>
      <c r="B816" s="2">
        <v>1.2036929650003001</v>
      </c>
      <c r="C816" s="2">
        <v>1.39600183100083</v>
      </c>
      <c r="D816" s="2">
        <v>1.9652067750011999</v>
      </c>
      <c r="E816" s="2">
        <v>2.1657561430001802</v>
      </c>
      <c r="F816" s="2">
        <v>2.3480238049996802</v>
      </c>
      <c r="G816" s="2">
        <v>2.52049443000032</v>
      </c>
      <c r="H816" s="28">
        <f t="shared" si="365"/>
        <v>2.0757820849994402</v>
      </c>
      <c r="I816" s="2" t="s">
        <v>184</v>
      </c>
      <c r="J816" s="2" t="s">
        <v>184</v>
      </c>
      <c r="K816" s="2" t="s">
        <v>184</v>
      </c>
      <c r="L816" s="2" t="s">
        <v>184</v>
      </c>
      <c r="M816" s="2" t="s">
        <v>184</v>
      </c>
      <c r="N816" s="2" t="s">
        <v>184</v>
      </c>
      <c r="O816" s="2" t="s">
        <v>184</v>
      </c>
      <c r="P816" s="2" t="s">
        <v>184</v>
      </c>
      <c r="Q816" s="2" t="s">
        <v>184</v>
      </c>
      <c r="R816" s="2" t="s">
        <v>184</v>
      </c>
      <c r="S816" s="2" t="s">
        <v>184</v>
      </c>
      <c r="T816" s="2" t="s">
        <v>184</v>
      </c>
      <c r="U816" s="2" t="s">
        <v>184</v>
      </c>
      <c r="V816" s="2" t="s">
        <v>184</v>
      </c>
      <c r="W816" s="2" t="s">
        <v>184</v>
      </c>
      <c r="X816" s="2" t="s">
        <v>184</v>
      </c>
      <c r="Y816" s="2" t="s">
        <v>184</v>
      </c>
      <c r="Z816" s="2" t="s">
        <v>184</v>
      </c>
      <c r="AA816" s="2" t="s">
        <v>184</v>
      </c>
    </row>
    <row r="817" spans="1:27" x14ac:dyDescent="0.25">
      <c r="A817" s="2">
        <v>0.49635281500013601</v>
      </c>
      <c r="B817" s="2">
        <v>1.03323668600023</v>
      </c>
      <c r="C817" s="2">
        <v>1.1955135050011401</v>
      </c>
      <c r="D817" s="2">
        <v>1.79298031400139</v>
      </c>
      <c r="E817" s="2">
        <v>1.9853197009997501</v>
      </c>
      <c r="F817" s="2">
        <v>2.1673737220007698</v>
      </c>
      <c r="G817" s="2">
        <v>2.35022127200136</v>
      </c>
      <c r="H817" s="28">
        <f t="shared" si="365"/>
        <v>1.853868457001224</v>
      </c>
      <c r="I817" s="2" t="s">
        <v>184</v>
      </c>
      <c r="J817" s="2" t="s">
        <v>184</v>
      </c>
      <c r="K817" s="2" t="s">
        <v>184</v>
      </c>
      <c r="L817" s="2" t="s">
        <v>184</v>
      </c>
      <c r="M817" s="2" t="s">
        <v>184</v>
      </c>
      <c r="N817" s="2" t="s">
        <v>184</v>
      </c>
      <c r="O817" s="2" t="s">
        <v>184</v>
      </c>
      <c r="P817" s="2" t="s">
        <v>184</v>
      </c>
      <c r="Q817" s="2" t="s">
        <v>184</v>
      </c>
      <c r="R817" s="2" t="s">
        <v>184</v>
      </c>
      <c r="S817" s="2" t="s">
        <v>184</v>
      </c>
      <c r="T817" s="2" t="s">
        <v>184</v>
      </c>
      <c r="U817" s="2" t="s">
        <v>184</v>
      </c>
      <c r="V817" s="2" t="s">
        <v>184</v>
      </c>
      <c r="W817" s="2" t="s">
        <v>184</v>
      </c>
      <c r="X817" s="2" t="s">
        <v>184</v>
      </c>
      <c r="Y817" s="2" t="s">
        <v>184</v>
      </c>
      <c r="Z817" s="2" t="s">
        <v>184</v>
      </c>
      <c r="AA817" s="2" t="s">
        <v>184</v>
      </c>
    </row>
    <row r="818" spans="1:27" x14ac:dyDescent="0.25">
      <c r="A818" s="2">
        <v>0.58437357000002499</v>
      </c>
      <c r="B818" s="2">
        <v>1.2524340009986099</v>
      </c>
      <c r="C818" s="2">
        <v>1.45505875199887</v>
      </c>
      <c r="D818" s="2">
        <v>1.9416450479984599</v>
      </c>
      <c r="E818" s="2">
        <v>2.1437814739983798</v>
      </c>
      <c r="F818" s="2">
        <v>2.3258660159990501</v>
      </c>
      <c r="G818" s="2">
        <v>2.5018464829990901</v>
      </c>
      <c r="H818" s="28">
        <f t="shared" si="365"/>
        <v>1.9174729129990651</v>
      </c>
      <c r="I818" s="2" t="s">
        <v>184</v>
      </c>
      <c r="J818" s="2" t="s">
        <v>184</v>
      </c>
      <c r="K818" s="2" t="s">
        <v>184</v>
      </c>
      <c r="L818" s="2" t="s">
        <v>184</v>
      </c>
      <c r="M818" s="2" t="s">
        <v>184</v>
      </c>
      <c r="N818" s="2" t="s">
        <v>184</v>
      </c>
      <c r="O818" s="2" t="s">
        <v>184</v>
      </c>
      <c r="P818" s="2" t="s">
        <v>184</v>
      </c>
      <c r="Q818" s="2" t="s">
        <v>184</v>
      </c>
      <c r="R818" s="2" t="s">
        <v>184</v>
      </c>
      <c r="S818" s="2" t="s">
        <v>184</v>
      </c>
      <c r="T818" s="2" t="s">
        <v>184</v>
      </c>
      <c r="U818" s="2" t="s">
        <v>184</v>
      </c>
      <c r="V818" s="2" t="s">
        <v>184</v>
      </c>
      <c r="W818" s="2" t="s">
        <v>184</v>
      </c>
      <c r="X818" s="2" t="s">
        <v>184</v>
      </c>
      <c r="Y818" s="2" t="s">
        <v>184</v>
      </c>
      <c r="Z818" s="2" t="s">
        <v>184</v>
      </c>
      <c r="AA818" s="2" t="s">
        <v>184</v>
      </c>
    </row>
    <row r="819" spans="1:27" x14ac:dyDescent="0.25">
      <c r="A819" s="2">
        <v>0.48542652300056899</v>
      </c>
      <c r="B819" s="2">
        <v>1.08319853600005</v>
      </c>
      <c r="C819" s="2">
        <v>1.26525255600063</v>
      </c>
      <c r="D819" s="2">
        <v>1.8020448650004199</v>
      </c>
      <c r="E819" s="2">
        <v>2.0046390970001</v>
      </c>
      <c r="F819" s="2">
        <v>2.1971005640007202</v>
      </c>
      <c r="G819" s="2">
        <v>2.3797039520013601</v>
      </c>
      <c r="H819" s="28">
        <f t="shared" si="365"/>
        <v>1.8942774290007911</v>
      </c>
      <c r="I819" s="2" t="s">
        <v>184</v>
      </c>
      <c r="J819" s="2" t="s">
        <v>184</v>
      </c>
      <c r="K819" s="2" t="s">
        <v>184</v>
      </c>
      <c r="L819" s="2" t="s">
        <v>184</v>
      </c>
      <c r="M819" s="2" t="s">
        <v>184</v>
      </c>
      <c r="N819" s="2" t="s">
        <v>184</v>
      </c>
      <c r="O819" s="2" t="s">
        <v>184</v>
      </c>
      <c r="P819" s="2" t="s">
        <v>184</v>
      </c>
      <c r="Q819" s="2" t="s">
        <v>184</v>
      </c>
      <c r="R819" s="2" t="s">
        <v>184</v>
      </c>
      <c r="S819" s="2" t="s">
        <v>184</v>
      </c>
      <c r="T819" s="2" t="s">
        <v>184</v>
      </c>
      <c r="U819" s="2" t="s">
        <v>184</v>
      </c>
      <c r="V819" s="2" t="s">
        <v>184</v>
      </c>
      <c r="W819" s="2" t="s">
        <v>184</v>
      </c>
      <c r="X819" s="2" t="s">
        <v>184</v>
      </c>
      <c r="Y819" s="2" t="s">
        <v>184</v>
      </c>
      <c r="Z819" s="2" t="s">
        <v>184</v>
      </c>
      <c r="AA819" s="2" t="s">
        <v>184</v>
      </c>
    </row>
    <row r="820" spans="1:27" x14ac:dyDescent="0.25">
      <c r="A820" s="2">
        <v>0.495345642999382</v>
      </c>
      <c r="B820" s="2">
        <v>1.05255608100014</v>
      </c>
      <c r="C820" s="2">
        <v>1.2551503119993801</v>
      </c>
      <c r="D820" s="2">
        <v>1.8632076909998401</v>
      </c>
      <c r="E820" s="2">
        <v>2.0757210430001498</v>
      </c>
      <c r="F820" s="2">
        <v>2.2680604310007699</v>
      </c>
      <c r="G820" s="2">
        <v>2.4300625680007202</v>
      </c>
      <c r="H820" s="28">
        <f t="shared" si="365"/>
        <v>1.9347169250013381</v>
      </c>
      <c r="I820" s="2" t="s">
        <v>184</v>
      </c>
      <c r="J820" s="2" t="s">
        <v>184</v>
      </c>
      <c r="K820" s="2" t="s">
        <v>184</v>
      </c>
      <c r="L820" s="2" t="s">
        <v>184</v>
      </c>
      <c r="M820" s="2" t="s">
        <v>184</v>
      </c>
      <c r="N820" s="2" t="s">
        <v>184</v>
      </c>
      <c r="O820" s="2" t="s">
        <v>184</v>
      </c>
      <c r="P820" s="2" t="s">
        <v>184</v>
      </c>
      <c r="Q820" s="2" t="s">
        <v>184</v>
      </c>
      <c r="R820" s="2" t="s">
        <v>184</v>
      </c>
      <c r="S820" s="2" t="s">
        <v>184</v>
      </c>
      <c r="T820" s="2" t="s">
        <v>184</v>
      </c>
      <c r="U820" s="2" t="s">
        <v>184</v>
      </c>
      <c r="V820" s="2" t="s">
        <v>184</v>
      </c>
      <c r="W820" s="2" t="s">
        <v>184</v>
      </c>
      <c r="X820" s="2" t="s">
        <v>184</v>
      </c>
      <c r="Y820" s="2" t="s">
        <v>184</v>
      </c>
      <c r="Z820" s="2" t="s">
        <v>184</v>
      </c>
      <c r="AA820" s="2" t="s">
        <v>184</v>
      </c>
    </row>
    <row r="821" spans="1:27" x14ac:dyDescent="0.25">
      <c r="A821" s="2">
        <v>0.55656950999946198</v>
      </c>
      <c r="B821" s="2">
        <v>1.1137494280010201</v>
      </c>
      <c r="C821" s="2">
        <v>1.3057530890000599</v>
      </c>
      <c r="D821" s="2">
        <v>1.8123302300009501</v>
      </c>
      <c r="E821" s="2">
        <v>2.03512894800041</v>
      </c>
      <c r="F821" s="2">
        <v>2.21739661100036</v>
      </c>
      <c r="G821" s="2">
        <v>2.3998473980009201</v>
      </c>
      <c r="H821" s="28">
        <f t="shared" si="365"/>
        <v>1.8432778880014582</v>
      </c>
      <c r="I821" s="2" t="s">
        <v>184</v>
      </c>
      <c r="J821" s="2" t="s">
        <v>184</v>
      </c>
      <c r="K821" s="2" t="s">
        <v>184</v>
      </c>
      <c r="L821" s="2" t="s">
        <v>184</v>
      </c>
      <c r="M821" s="2" t="s">
        <v>184</v>
      </c>
      <c r="N821" s="2" t="s">
        <v>184</v>
      </c>
      <c r="O821" s="2" t="s">
        <v>184</v>
      </c>
      <c r="P821" s="2" t="s">
        <v>184</v>
      </c>
      <c r="Q821" s="2" t="s">
        <v>184</v>
      </c>
      <c r="R821" s="2" t="s">
        <v>184</v>
      </c>
      <c r="S821" s="2" t="s">
        <v>184</v>
      </c>
      <c r="T821" s="2" t="s">
        <v>184</v>
      </c>
      <c r="U821" s="2" t="s">
        <v>184</v>
      </c>
      <c r="V821" s="2" t="s">
        <v>184</v>
      </c>
      <c r="W821" s="2" t="s">
        <v>184</v>
      </c>
      <c r="X821" s="2" t="s">
        <v>184</v>
      </c>
      <c r="Y821" s="2" t="s">
        <v>184</v>
      </c>
      <c r="Z821" s="2" t="s">
        <v>184</v>
      </c>
      <c r="AA821" s="2" t="s">
        <v>184</v>
      </c>
    </row>
    <row r="822" spans="1:27" x14ac:dyDescent="0.25">
      <c r="A822" s="2">
        <v>1.1937433250004601</v>
      </c>
      <c r="B822" s="2">
        <v>1.6282923850012501</v>
      </c>
      <c r="C822" s="2">
        <v>1.83122234200163</v>
      </c>
      <c r="D822" s="2">
        <v>2.31698458800019</v>
      </c>
      <c r="E822" s="2">
        <v>2.51976194100097</v>
      </c>
      <c r="F822" s="2">
        <v>2.71216236800137</v>
      </c>
      <c r="G822" s="2">
        <v>2.88448039100148</v>
      </c>
      <c r="H822" s="28">
        <f t="shared" si="365"/>
        <v>1.6907370660010199</v>
      </c>
      <c r="I822" s="2" t="s">
        <v>184</v>
      </c>
      <c r="J822" s="2" t="s">
        <v>184</v>
      </c>
      <c r="K822" s="2" t="s">
        <v>184</v>
      </c>
      <c r="L822" s="2" t="s">
        <v>184</v>
      </c>
      <c r="M822" s="2" t="s">
        <v>184</v>
      </c>
      <c r="N822" s="2" t="s">
        <v>184</v>
      </c>
      <c r="O822" s="2" t="s">
        <v>184</v>
      </c>
      <c r="P822" s="2" t="s">
        <v>184</v>
      </c>
      <c r="Q822" s="2" t="s">
        <v>184</v>
      </c>
      <c r="R822" s="2" t="s">
        <v>184</v>
      </c>
      <c r="S822" s="2" t="s">
        <v>184</v>
      </c>
      <c r="T822" s="2" t="s">
        <v>184</v>
      </c>
      <c r="U822" s="2" t="s">
        <v>184</v>
      </c>
      <c r="V822" s="2" t="s">
        <v>184</v>
      </c>
      <c r="W822" s="2" t="s">
        <v>184</v>
      </c>
      <c r="X822" s="2" t="s">
        <v>184</v>
      </c>
      <c r="Y822" s="2" t="s">
        <v>184</v>
      </c>
      <c r="Z822" s="2" t="s">
        <v>184</v>
      </c>
      <c r="AA822" s="2" t="s">
        <v>184</v>
      </c>
    </row>
    <row r="824" spans="1:27" x14ac:dyDescent="0.25">
      <c r="A824" s="2">
        <v>21.573447272999999</v>
      </c>
      <c r="B824" s="2">
        <v>21.860308252000301</v>
      </c>
      <c r="C824" s="2">
        <v>22.084480387000401</v>
      </c>
      <c r="D824" s="2">
        <v>22.2363497599999</v>
      </c>
      <c r="E824" s="2">
        <v>22.542408053999601</v>
      </c>
      <c r="F824" s="2">
        <v>22.926293298000001</v>
      </c>
      <c r="G824" s="2">
        <v>23.2303067270004</v>
      </c>
      <c r="H824" s="2">
        <v>23.585869063999699</v>
      </c>
      <c r="I824" s="2">
        <v>23.8998931750011</v>
      </c>
      <c r="J824" s="28">
        <f>I824-A824</f>
        <v>2.326445902001101</v>
      </c>
      <c r="K824" s="2" t="s">
        <v>184</v>
      </c>
      <c r="L824" s="2" t="s">
        <v>184</v>
      </c>
      <c r="M824" s="2" t="s">
        <v>184</v>
      </c>
      <c r="N824" s="2" t="s">
        <v>184</v>
      </c>
      <c r="O824" s="2" t="s">
        <v>184</v>
      </c>
      <c r="P824" s="2" t="s">
        <v>184</v>
      </c>
      <c r="Q824" s="2" t="s">
        <v>184</v>
      </c>
      <c r="R824" s="2" t="s">
        <v>184</v>
      </c>
      <c r="S824" s="2" t="s">
        <v>184</v>
      </c>
      <c r="T824" s="2" t="s">
        <v>184</v>
      </c>
      <c r="U824" s="2" t="s">
        <v>184</v>
      </c>
      <c r="V824" s="2" t="s">
        <v>184</v>
      </c>
      <c r="W824" s="2" t="s">
        <v>184</v>
      </c>
      <c r="X824" s="2" t="s">
        <v>184</v>
      </c>
      <c r="Y824" s="2" t="s">
        <v>184</v>
      </c>
      <c r="Z824" s="2" t="s">
        <v>184</v>
      </c>
      <c r="AA824" s="2" t="s">
        <v>184</v>
      </c>
    </row>
    <row r="825" spans="1:27" x14ac:dyDescent="0.25">
      <c r="A825" s="2">
        <v>1.3999999990010099</v>
      </c>
      <c r="B825" s="2">
        <v>1.7347474430007399</v>
      </c>
      <c r="C825" s="2">
        <v>1.93740271600108</v>
      </c>
      <c r="D825" s="2">
        <v>2.1099343800015</v>
      </c>
      <c r="E825" s="2">
        <v>2.4550892710012699</v>
      </c>
      <c r="F825" s="2">
        <v>2.78959255100016</v>
      </c>
      <c r="G825" s="2">
        <v>3.1243399970007801</v>
      </c>
      <c r="H825" s="2">
        <v>3.46909812200101</v>
      </c>
      <c r="I825" s="2">
        <v>3.8144971760011601</v>
      </c>
      <c r="J825" s="28">
        <f t="shared" ref="J825:J838" si="366">I825-A825</f>
        <v>2.4144971770001504</v>
      </c>
      <c r="K825" s="2" t="s">
        <v>184</v>
      </c>
      <c r="L825" s="2" t="s">
        <v>184</v>
      </c>
      <c r="M825" s="2" t="s">
        <v>184</v>
      </c>
      <c r="N825" s="2" t="s">
        <v>184</v>
      </c>
      <c r="O825" s="2" t="s">
        <v>184</v>
      </c>
      <c r="P825" s="2" t="s">
        <v>184</v>
      </c>
      <c r="Q825" s="2" t="s">
        <v>184</v>
      </c>
      <c r="R825" s="2" t="s">
        <v>184</v>
      </c>
      <c r="S825" s="2" t="s">
        <v>184</v>
      </c>
      <c r="T825" s="2" t="s">
        <v>184</v>
      </c>
      <c r="U825" s="2" t="s">
        <v>184</v>
      </c>
      <c r="V825" s="2" t="s">
        <v>184</v>
      </c>
      <c r="W825" s="2" t="s">
        <v>184</v>
      </c>
      <c r="X825" s="2" t="s">
        <v>184</v>
      </c>
      <c r="Y825" s="2" t="s">
        <v>184</v>
      </c>
      <c r="Z825" s="2" t="s">
        <v>184</v>
      </c>
      <c r="AA825" s="2" t="s">
        <v>184</v>
      </c>
    </row>
    <row r="826" spans="1:27" x14ac:dyDescent="0.25">
      <c r="A826" s="2">
        <v>1.2869830609997699</v>
      </c>
      <c r="B826" s="2">
        <v>1.6923546470006801</v>
      </c>
      <c r="C826" s="2">
        <v>1.8850602780003101</v>
      </c>
      <c r="D826" s="2">
        <v>2.0777659089999299</v>
      </c>
      <c r="E826" s="2">
        <v>2.43299252199904</v>
      </c>
      <c r="F826" s="2">
        <v>2.7881886159993798</v>
      </c>
      <c r="G826" s="2">
        <v>3.1428048220004698</v>
      </c>
      <c r="H826" s="2">
        <v>3.5201587060000699</v>
      </c>
      <c r="I826" s="2">
        <v>3.8632076899993901</v>
      </c>
      <c r="J826" s="28">
        <f t="shared" si="366"/>
        <v>2.5762246289996202</v>
      </c>
      <c r="K826" s="2" t="s">
        <v>184</v>
      </c>
      <c r="L826" s="2" t="s">
        <v>184</v>
      </c>
      <c r="M826" s="2" t="s">
        <v>184</v>
      </c>
      <c r="N826" s="2" t="s">
        <v>184</v>
      </c>
      <c r="O826" s="2" t="s">
        <v>184</v>
      </c>
      <c r="P826" s="2" t="s">
        <v>184</v>
      </c>
      <c r="Q826" s="2" t="s">
        <v>184</v>
      </c>
      <c r="R826" s="2" t="s">
        <v>184</v>
      </c>
      <c r="S826" s="2" t="s">
        <v>184</v>
      </c>
      <c r="T826" s="2" t="s">
        <v>184</v>
      </c>
      <c r="U826" s="2" t="s">
        <v>184</v>
      </c>
      <c r="V826" s="2" t="s">
        <v>184</v>
      </c>
      <c r="W826" s="2" t="s">
        <v>184</v>
      </c>
      <c r="X826" s="2" t="s">
        <v>184</v>
      </c>
      <c r="Y826" s="2" t="s">
        <v>184</v>
      </c>
      <c r="Z826" s="2" t="s">
        <v>184</v>
      </c>
      <c r="AA826" s="2" t="s">
        <v>184</v>
      </c>
    </row>
    <row r="827" spans="1:27" x14ac:dyDescent="0.25">
      <c r="A827" s="2">
        <v>1.36856401600016</v>
      </c>
      <c r="B827" s="2">
        <v>1.6630856089996</v>
      </c>
      <c r="C827" s="2">
        <v>1.8659850450003399</v>
      </c>
      <c r="D827" s="2">
        <v>2.03833358799965</v>
      </c>
      <c r="E827" s="2">
        <v>2.3832137949993899</v>
      </c>
      <c r="F827" s="2">
        <v>2.7281245230005799</v>
      </c>
      <c r="G827" s="2">
        <v>3.1036471850002201</v>
      </c>
      <c r="H827" s="2">
        <v>3.47028841800056</v>
      </c>
      <c r="I827" s="2">
        <v>3.82380589000058</v>
      </c>
      <c r="J827" s="28">
        <f t="shared" si="366"/>
        <v>2.45524187400042</v>
      </c>
      <c r="K827" s="2" t="s">
        <v>184</v>
      </c>
      <c r="L827" s="2" t="s">
        <v>184</v>
      </c>
      <c r="M827" s="2" t="s">
        <v>184</v>
      </c>
      <c r="N827" s="2" t="s">
        <v>184</v>
      </c>
      <c r="O827" s="2" t="s">
        <v>184</v>
      </c>
      <c r="P827" s="2" t="s">
        <v>184</v>
      </c>
      <c r="Q827" s="2" t="s">
        <v>184</v>
      </c>
      <c r="R827" s="2" t="s">
        <v>184</v>
      </c>
      <c r="S827" s="2" t="s">
        <v>184</v>
      </c>
      <c r="T827" s="2" t="s">
        <v>184</v>
      </c>
      <c r="U827" s="2" t="s">
        <v>184</v>
      </c>
      <c r="V827" s="2" t="s">
        <v>184</v>
      </c>
      <c r="W827" s="2" t="s">
        <v>184</v>
      </c>
      <c r="X827" s="2" t="s">
        <v>184</v>
      </c>
      <c r="Y827" s="2" t="s">
        <v>184</v>
      </c>
      <c r="Z827" s="2" t="s">
        <v>184</v>
      </c>
      <c r="AA827" s="2" t="s">
        <v>184</v>
      </c>
    </row>
    <row r="828" spans="1:27" x14ac:dyDescent="0.25">
      <c r="A828" s="2">
        <v>1.03250419600044</v>
      </c>
      <c r="B828" s="2">
        <v>1.35660003100019</v>
      </c>
      <c r="C828" s="2">
        <v>1.5289485720004401</v>
      </c>
      <c r="D828" s="2">
        <v>1.71124675600003</v>
      </c>
      <c r="E828" s="2">
        <v>2.0873798249995099</v>
      </c>
      <c r="F828" s="2">
        <v>2.4315275440003399</v>
      </c>
      <c r="G828" s="2">
        <v>2.77610254700084</v>
      </c>
      <c r="H828" s="2">
        <v>3.15189989200007</v>
      </c>
      <c r="I828" s="2">
        <v>3.5168319839994999</v>
      </c>
      <c r="J828" s="28">
        <f t="shared" si="366"/>
        <v>2.4843277879990602</v>
      </c>
      <c r="K828" s="2" t="s">
        <v>184</v>
      </c>
      <c r="L828" s="2" t="s">
        <v>184</v>
      </c>
      <c r="M828" s="2" t="s">
        <v>184</v>
      </c>
      <c r="N828" s="2" t="s">
        <v>184</v>
      </c>
      <c r="O828" s="2" t="s">
        <v>184</v>
      </c>
      <c r="P828" s="2" t="s">
        <v>184</v>
      </c>
      <c r="Q828" s="2" t="s">
        <v>184</v>
      </c>
      <c r="R828" s="2" t="s">
        <v>184</v>
      </c>
      <c r="S828" s="2" t="s">
        <v>184</v>
      </c>
      <c r="T828" s="2" t="s">
        <v>184</v>
      </c>
      <c r="U828" s="2" t="s">
        <v>184</v>
      </c>
      <c r="V828" s="2" t="s">
        <v>184</v>
      </c>
      <c r="W828" s="2" t="s">
        <v>184</v>
      </c>
      <c r="X828" s="2" t="s">
        <v>184</v>
      </c>
      <c r="Y828" s="2" t="s">
        <v>184</v>
      </c>
      <c r="Z828" s="2" t="s">
        <v>184</v>
      </c>
      <c r="AA828" s="2" t="s">
        <v>184</v>
      </c>
    </row>
    <row r="829" spans="1:27" x14ac:dyDescent="0.25">
      <c r="A829" s="2">
        <v>8.41352052299953</v>
      </c>
      <c r="B829" s="2">
        <v>8.8041812890005495</v>
      </c>
      <c r="C829" s="2">
        <v>8.9842820060002797</v>
      </c>
      <c r="D829" s="2">
        <v>9.1462536220005806</v>
      </c>
      <c r="E829" s="2">
        <v>9.5318174860003602</v>
      </c>
      <c r="F829" s="2">
        <v>9.8465435660000296</v>
      </c>
      <c r="G829" s="2">
        <v>10.2214863410008</v>
      </c>
      <c r="H829" s="2">
        <v>10.545948418000901</v>
      </c>
      <c r="I829" s="2">
        <v>10.8804822189995</v>
      </c>
      <c r="J829" s="28">
        <f t="shared" si="366"/>
        <v>2.4669616959999701</v>
      </c>
      <c r="K829" s="2" t="s">
        <v>184</v>
      </c>
      <c r="L829" s="2" t="s">
        <v>184</v>
      </c>
      <c r="M829" s="2" t="s">
        <v>184</v>
      </c>
      <c r="N829" s="2" t="s">
        <v>184</v>
      </c>
      <c r="O829" s="2" t="s">
        <v>184</v>
      </c>
      <c r="P829" s="2" t="s">
        <v>184</v>
      </c>
      <c r="Q829" s="2" t="s">
        <v>184</v>
      </c>
      <c r="R829" s="2" t="s">
        <v>184</v>
      </c>
      <c r="S829" s="2" t="s">
        <v>184</v>
      </c>
      <c r="T829" s="2" t="s">
        <v>184</v>
      </c>
      <c r="U829" s="2" t="s">
        <v>184</v>
      </c>
      <c r="V829" s="2" t="s">
        <v>184</v>
      </c>
      <c r="W829" s="2" t="s">
        <v>184</v>
      </c>
      <c r="X829" s="2" t="s">
        <v>184</v>
      </c>
      <c r="Y829" s="2" t="s">
        <v>184</v>
      </c>
      <c r="Z829" s="2" t="s">
        <v>184</v>
      </c>
      <c r="AA829" s="2" t="s">
        <v>184</v>
      </c>
    </row>
    <row r="830" spans="1:27" x14ac:dyDescent="0.25">
      <c r="A830" s="2">
        <v>1.88432778900096</v>
      </c>
      <c r="B830" s="2">
        <v>2.1986571039997198</v>
      </c>
      <c r="C830" s="2">
        <v>2.3917595000002598</v>
      </c>
      <c r="D830" s="2">
        <v>2.58409888700043</v>
      </c>
      <c r="E830" s="2">
        <v>2.9392339389996698</v>
      </c>
      <c r="F830" s="2">
        <v>3.2738593020003401</v>
      </c>
      <c r="G830" s="2">
        <v>3.6388524339999999</v>
      </c>
      <c r="H830" s="2">
        <v>3.9634976350007398</v>
      </c>
      <c r="I830" s="2">
        <v>4.2881733550002501</v>
      </c>
      <c r="J830" s="28">
        <f t="shared" si="366"/>
        <v>2.4038455659992901</v>
      </c>
      <c r="K830" s="2" t="s">
        <v>184</v>
      </c>
      <c r="L830" s="2" t="s">
        <v>184</v>
      </c>
      <c r="M830" s="2" t="s">
        <v>184</v>
      </c>
      <c r="N830" s="2" t="s">
        <v>184</v>
      </c>
      <c r="O830" s="2" t="s">
        <v>184</v>
      </c>
      <c r="P830" s="2" t="s">
        <v>184</v>
      </c>
      <c r="Q830" s="2" t="s">
        <v>184</v>
      </c>
      <c r="R830" s="2" t="s">
        <v>184</v>
      </c>
      <c r="S830" s="2" t="s">
        <v>184</v>
      </c>
      <c r="T830" s="2" t="s">
        <v>184</v>
      </c>
      <c r="U830" s="2" t="s">
        <v>184</v>
      </c>
      <c r="V830" s="2" t="s">
        <v>184</v>
      </c>
      <c r="W830" s="2" t="s">
        <v>184</v>
      </c>
      <c r="X830" s="2" t="s">
        <v>184</v>
      </c>
      <c r="Y830" s="2" t="s">
        <v>184</v>
      </c>
      <c r="Z830" s="2" t="s">
        <v>184</v>
      </c>
      <c r="AA830" s="2" t="s">
        <v>184</v>
      </c>
    </row>
    <row r="831" spans="1:27" x14ac:dyDescent="0.25">
      <c r="A831" s="2">
        <v>1.2816419979990299</v>
      </c>
      <c r="B831" s="2">
        <v>1.6569510159988501</v>
      </c>
      <c r="C831" s="2">
        <v>1.81938043700029</v>
      </c>
      <c r="D831" s="2">
        <v>2.0118113839998801</v>
      </c>
      <c r="E831" s="2">
        <v>2.3569967959992901</v>
      </c>
      <c r="F831" s="2">
        <v>2.7117961240001001</v>
      </c>
      <c r="G831" s="2">
        <v>3.0769113389996998</v>
      </c>
      <c r="H831" s="2">
        <v>3.4317717079993599</v>
      </c>
      <c r="I831" s="2">
        <v>3.7565695109988102</v>
      </c>
      <c r="J831" s="28">
        <f t="shared" si="366"/>
        <v>2.4749275129997805</v>
      </c>
      <c r="K831" s="2" t="s">
        <v>184</v>
      </c>
      <c r="L831" s="2" t="s">
        <v>184</v>
      </c>
      <c r="M831" s="2" t="s">
        <v>184</v>
      </c>
      <c r="N831" s="2" t="s">
        <v>184</v>
      </c>
      <c r="O831" s="2" t="s">
        <v>184</v>
      </c>
      <c r="P831" s="2" t="s">
        <v>184</v>
      </c>
      <c r="Q831" s="2" t="s">
        <v>184</v>
      </c>
      <c r="R831" s="2" t="s">
        <v>184</v>
      </c>
      <c r="S831" s="2" t="s">
        <v>184</v>
      </c>
      <c r="T831" s="2" t="s">
        <v>184</v>
      </c>
      <c r="U831" s="2" t="s">
        <v>184</v>
      </c>
      <c r="V831" s="2" t="s">
        <v>184</v>
      </c>
      <c r="W831" s="2" t="s">
        <v>184</v>
      </c>
      <c r="X831" s="2" t="s">
        <v>184</v>
      </c>
      <c r="Y831" s="2" t="s">
        <v>184</v>
      </c>
      <c r="Z831" s="2" t="s">
        <v>184</v>
      </c>
      <c r="AA831" s="2" t="s">
        <v>184</v>
      </c>
    </row>
    <row r="832" spans="1:27" x14ac:dyDescent="0.25">
      <c r="A832" s="2">
        <v>1.91576377300043</v>
      </c>
      <c r="B832" s="2">
        <v>2.2805127419997002</v>
      </c>
      <c r="C832" s="2">
        <v>2.4630550889996798</v>
      </c>
      <c r="D832" s="2">
        <v>2.6759652079999698</v>
      </c>
      <c r="E832" s="2">
        <v>3.0419044709997198</v>
      </c>
      <c r="F832" s="2">
        <v>3.3960018309990101</v>
      </c>
      <c r="G832" s="2">
        <v>3.8320769109996</v>
      </c>
      <c r="H832" s="2">
        <v>4.17683503700027</v>
      </c>
      <c r="I832" s="2">
        <v>4.5118571650000296</v>
      </c>
      <c r="J832" s="28">
        <f t="shared" si="366"/>
        <v>2.5960933919995997</v>
      </c>
      <c r="K832" s="2" t="s">
        <v>184</v>
      </c>
      <c r="L832" s="2" t="s">
        <v>184</v>
      </c>
      <c r="M832" s="2" t="s">
        <v>184</v>
      </c>
      <c r="N832" s="2" t="s">
        <v>184</v>
      </c>
      <c r="O832" s="2" t="s">
        <v>184</v>
      </c>
      <c r="P832" s="2" t="s">
        <v>184</v>
      </c>
      <c r="Q832" s="2" t="s">
        <v>184</v>
      </c>
      <c r="R832" s="2" t="s">
        <v>184</v>
      </c>
      <c r="S832" s="2" t="s">
        <v>184</v>
      </c>
      <c r="T832" s="2" t="s">
        <v>184</v>
      </c>
      <c r="U832" s="2" t="s">
        <v>184</v>
      </c>
      <c r="V832" s="2" t="s">
        <v>184</v>
      </c>
      <c r="W832" s="2" t="s">
        <v>184</v>
      </c>
      <c r="X832" s="2" t="s">
        <v>184</v>
      </c>
      <c r="Y832" s="2" t="s">
        <v>184</v>
      </c>
      <c r="Z832" s="2" t="s">
        <v>184</v>
      </c>
      <c r="AA832" s="2" t="s">
        <v>184</v>
      </c>
    </row>
    <row r="833" spans="1:27" x14ac:dyDescent="0.25">
      <c r="A833" s="2">
        <v>4.4937280630001597</v>
      </c>
      <c r="B833" s="2">
        <v>4.7848313750000599</v>
      </c>
      <c r="C833" s="2">
        <v>4.9571493980001797</v>
      </c>
      <c r="D833" s="2">
        <v>5.1405157940007404</v>
      </c>
      <c r="E833" s="2">
        <v>5.44346100999973</v>
      </c>
      <c r="F833" s="2">
        <v>5.7578513660009696</v>
      </c>
      <c r="G833" s="2">
        <v>6.1124370510005903</v>
      </c>
      <c r="H833" s="2">
        <v>6.4372653740010701</v>
      </c>
      <c r="I833" s="2">
        <v>6.7410651610007299</v>
      </c>
      <c r="J833" s="28">
        <f t="shared" si="366"/>
        <v>2.2473370980005702</v>
      </c>
      <c r="K833" s="2" t="s">
        <v>184</v>
      </c>
      <c r="L833" s="2" t="s">
        <v>184</v>
      </c>
      <c r="M833" s="2" t="s">
        <v>184</v>
      </c>
      <c r="N833" s="2" t="s">
        <v>184</v>
      </c>
      <c r="O833" s="2" t="s">
        <v>184</v>
      </c>
      <c r="P833" s="2" t="s">
        <v>184</v>
      </c>
      <c r="Q833" s="2" t="s">
        <v>184</v>
      </c>
      <c r="R833" s="2" t="s">
        <v>184</v>
      </c>
      <c r="S833" s="2" t="s">
        <v>184</v>
      </c>
      <c r="T833" s="2" t="s">
        <v>184</v>
      </c>
      <c r="U833" s="2" t="s">
        <v>184</v>
      </c>
      <c r="V833" s="2" t="s">
        <v>184</v>
      </c>
      <c r="W833" s="2" t="s">
        <v>184</v>
      </c>
      <c r="X833" s="2" t="s">
        <v>184</v>
      </c>
      <c r="Y833" s="2" t="s">
        <v>184</v>
      </c>
      <c r="Z833" s="2" t="s">
        <v>184</v>
      </c>
      <c r="AA833" s="2" t="s">
        <v>184</v>
      </c>
    </row>
    <row r="834" spans="1:27" x14ac:dyDescent="0.25">
      <c r="A834" s="2">
        <v>34.552937581998698</v>
      </c>
      <c r="B834" s="2">
        <v>34.828017697998803</v>
      </c>
      <c r="C834" s="2">
        <v>35.020082401999296</v>
      </c>
      <c r="D834" s="2">
        <v>35.182389741999899</v>
      </c>
      <c r="E834" s="2">
        <v>35.496841138999997</v>
      </c>
      <c r="F834" s="2">
        <v>35.801220811999798</v>
      </c>
      <c r="G834" s="2">
        <v>36.105447883999602</v>
      </c>
      <c r="H834" s="2">
        <v>36.440286887998802</v>
      </c>
      <c r="I834" s="2">
        <v>36.754524641999502</v>
      </c>
      <c r="J834" s="28">
        <f t="shared" si="366"/>
        <v>2.2015870600008043</v>
      </c>
      <c r="K834" s="2" t="s">
        <v>184</v>
      </c>
      <c r="L834" s="2" t="s">
        <v>184</v>
      </c>
      <c r="M834" s="2" t="s">
        <v>184</v>
      </c>
      <c r="N834" s="2" t="s">
        <v>184</v>
      </c>
      <c r="O834" s="2" t="s">
        <v>184</v>
      </c>
      <c r="P834" s="2" t="s">
        <v>184</v>
      </c>
      <c r="Q834" s="2" t="s">
        <v>184</v>
      </c>
      <c r="R834" s="2" t="s">
        <v>184</v>
      </c>
      <c r="S834" s="2" t="s">
        <v>184</v>
      </c>
      <c r="T834" s="2" t="s">
        <v>184</v>
      </c>
      <c r="U834" s="2" t="s">
        <v>184</v>
      </c>
      <c r="V834" s="2" t="s">
        <v>184</v>
      </c>
      <c r="W834" s="2" t="s">
        <v>184</v>
      </c>
      <c r="X834" s="2" t="s">
        <v>184</v>
      </c>
      <c r="Y834" s="2" t="s">
        <v>184</v>
      </c>
      <c r="Z834" s="2" t="s">
        <v>184</v>
      </c>
      <c r="AA834" s="2" t="s">
        <v>184</v>
      </c>
    </row>
    <row r="835" spans="1:27" x14ac:dyDescent="0.25">
      <c r="A835" s="2">
        <v>0.88032962099896395</v>
      </c>
      <c r="B835" s="2">
        <v>1.17500381499849</v>
      </c>
      <c r="C835" s="2">
        <v>1.3573019989999</v>
      </c>
      <c r="D835" s="2">
        <v>1.4992827719997801</v>
      </c>
      <c r="E835" s="2">
        <v>1.79346864099898</v>
      </c>
      <c r="F835" s="2">
        <v>2.11829696399945</v>
      </c>
      <c r="G835" s="2">
        <v>2.4222493519991901</v>
      </c>
      <c r="H835" s="2">
        <v>2.7571799179986498</v>
      </c>
      <c r="I835" s="2">
        <v>3.0607355409992998</v>
      </c>
      <c r="J835" s="28">
        <f t="shared" si="366"/>
        <v>2.1804059200003358</v>
      </c>
      <c r="K835" s="2" t="s">
        <v>184</v>
      </c>
      <c r="L835" s="2" t="s">
        <v>184</v>
      </c>
      <c r="M835" s="2" t="s">
        <v>184</v>
      </c>
      <c r="N835" s="2" t="s">
        <v>184</v>
      </c>
      <c r="O835" s="2" t="s">
        <v>184</v>
      </c>
      <c r="P835" s="2" t="s">
        <v>184</v>
      </c>
      <c r="Q835" s="2" t="s">
        <v>184</v>
      </c>
      <c r="R835" s="2" t="s">
        <v>184</v>
      </c>
      <c r="S835" s="2" t="s">
        <v>184</v>
      </c>
      <c r="T835" s="2" t="s">
        <v>184</v>
      </c>
      <c r="U835" s="2" t="s">
        <v>184</v>
      </c>
      <c r="V835" s="2" t="s">
        <v>184</v>
      </c>
      <c r="W835" s="2" t="s">
        <v>184</v>
      </c>
      <c r="X835" s="2" t="s">
        <v>184</v>
      </c>
      <c r="Y835" s="2" t="s">
        <v>184</v>
      </c>
      <c r="Z835" s="2" t="s">
        <v>184</v>
      </c>
      <c r="AA835" s="2" t="s">
        <v>184</v>
      </c>
    </row>
    <row r="836" spans="1:27" x14ac:dyDescent="0.25">
      <c r="A836" s="2">
        <v>0.84065313599967295</v>
      </c>
      <c r="B836" s="2">
        <v>1.1343506789999001</v>
      </c>
      <c r="C836" s="2">
        <v>1.3271783899999701</v>
      </c>
      <c r="D836" s="2">
        <v>1.4893026089994199</v>
      </c>
      <c r="E836" s="2">
        <v>1.8037845259987</v>
      </c>
      <c r="F836" s="2">
        <v>2.1380131229998298</v>
      </c>
      <c r="G836" s="2">
        <v>2.4417213489996299</v>
      </c>
      <c r="H836" s="2">
        <v>2.7664581099998</v>
      </c>
      <c r="I836" s="2">
        <v>3.0806653429990498</v>
      </c>
      <c r="J836" s="28">
        <f t="shared" si="366"/>
        <v>2.2400122069993769</v>
      </c>
      <c r="K836" s="2" t="s">
        <v>184</v>
      </c>
      <c r="L836" s="2" t="s">
        <v>184</v>
      </c>
      <c r="M836" s="2" t="s">
        <v>184</v>
      </c>
      <c r="N836" s="2" t="s">
        <v>184</v>
      </c>
      <c r="O836" s="2" t="s">
        <v>184</v>
      </c>
      <c r="P836" s="2" t="s">
        <v>184</v>
      </c>
      <c r="Q836" s="2" t="s">
        <v>184</v>
      </c>
      <c r="R836" s="2" t="s">
        <v>184</v>
      </c>
      <c r="S836" s="2" t="s">
        <v>184</v>
      </c>
      <c r="T836" s="2" t="s">
        <v>184</v>
      </c>
      <c r="U836" s="2" t="s">
        <v>184</v>
      </c>
      <c r="V836" s="2" t="s">
        <v>184</v>
      </c>
      <c r="W836" s="2" t="s">
        <v>184</v>
      </c>
      <c r="X836" s="2" t="s">
        <v>184</v>
      </c>
      <c r="Y836" s="2" t="s">
        <v>184</v>
      </c>
      <c r="Z836" s="2" t="s">
        <v>184</v>
      </c>
      <c r="AA836" s="2" t="s">
        <v>184</v>
      </c>
    </row>
    <row r="837" spans="1:27" x14ac:dyDescent="0.25">
      <c r="A837" s="2">
        <v>0.737341676000141</v>
      </c>
      <c r="B837" s="2">
        <v>1.0411719819985501</v>
      </c>
      <c r="C837" s="2">
        <v>1.2135815659985301</v>
      </c>
      <c r="D837" s="2">
        <v>1.36596978499983</v>
      </c>
      <c r="E837" s="2">
        <v>1.68002441599855</v>
      </c>
      <c r="F837" s="2">
        <v>2.0755074019998498</v>
      </c>
      <c r="G837" s="2">
        <v>2.3897146349991001</v>
      </c>
      <c r="H837" s="2">
        <v>2.7142377539985301</v>
      </c>
      <c r="I837" s="2">
        <v>3.02865862999897</v>
      </c>
      <c r="J837" s="28">
        <f t="shared" si="366"/>
        <v>2.291316953998829</v>
      </c>
      <c r="K837" s="2" t="s">
        <v>184</v>
      </c>
      <c r="L837" s="2" t="s">
        <v>184</v>
      </c>
      <c r="M837" s="2" t="s">
        <v>184</v>
      </c>
      <c r="N837" s="2" t="s">
        <v>184</v>
      </c>
      <c r="O837" s="2" t="s">
        <v>184</v>
      </c>
      <c r="P837" s="2" t="s">
        <v>184</v>
      </c>
      <c r="Q837" s="2" t="s">
        <v>184</v>
      </c>
      <c r="R837" s="2" t="s">
        <v>184</v>
      </c>
      <c r="S837" s="2" t="s">
        <v>184</v>
      </c>
      <c r="T837" s="2" t="s">
        <v>184</v>
      </c>
      <c r="U837" s="2" t="s">
        <v>184</v>
      </c>
      <c r="V837" s="2" t="s">
        <v>184</v>
      </c>
      <c r="W837" s="2" t="s">
        <v>184</v>
      </c>
      <c r="X837" s="2" t="s">
        <v>184</v>
      </c>
      <c r="Y837" s="2" t="s">
        <v>184</v>
      </c>
      <c r="Z837" s="2" t="s">
        <v>184</v>
      </c>
      <c r="AA837" s="2" t="s">
        <v>184</v>
      </c>
    </row>
    <row r="838" spans="1:27" x14ac:dyDescent="0.25">
      <c r="A838" s="2">
        <v>0.74848161100089705</v>
      </c>
      <c r="B838" s="2">
        <v>1.03238211499956</v>
      </c>
      <c r="C838" s="2">
        <v>1.21492446299998</v>
      </c>
      <c r="D838" s="2">
        <v>1.37738440400062</v>
      </c>
      <c r="E838" s="2">
        <v>1.6813062710007201</v>
      </c>
      <c r="F838" s="2">
        <v>2.0465740889994701</v>
      </c>
      <c r="G838" s="2">
        <v>2.3709140860009899</v>
      </c>
      <c r="H838" s="2">
        <v>2.7056310089992599</v>
      </c>
      <c r="I838" s="2">
        <v>3.0096749570002399</v>
      </c>
      <c r="J838" s="28">
        <f t="shared" si="366"/>
        <v>2.261193345999343</v>
      </c>
      <c r="K838" s="2" t="s">
        <v>184</v>
      </c>
      <c r="L838" s="2" t="s">
        <v>184</v>
      </c>
      <c r="M838" s="2" t="s">
        <v>184</v>
      </c>
      <c r="N838" s="2" t="s">
        <v>184</v>
      </c>
      <c r="O838" s="2" t="s">
        <v>184</v>
      </c>
      <c r="P838" s="2" t="s">
        <v>184</v>
      </c>
      <c r="Q838" s="2" t="s">
        <v>184</v>
      </c>
      <c r="R838" s="2" t="s">
        <v>184</v>
      </c>
      <c r="S838" s="2" t="s">
        <v>184</v>
      </c>
      <c r="T838" s="2" t="s">
        <v>184</v>
      </c>
      <c r="U838" s="2" t="s">
        <v>184</v>
      </c>
      <c r="V838" s="2" t="s">
        <v>184</v>
      </c>
      <c r="W838" s="2" t="s">
        <v>184</v>
      </c>
      <c r="X838" s="2" t="s">
        <v>184</v>
      </c>
      <c r="Y838" s="2" t="s">
        <v>184</v>
      </c>
      <c r="Z838" s="2" t="s">
        <v>184</v>
      </c>
      <c r="AA838" s="2" t="s">
        <v>184</v>
      </c>
    </row>
    <row r="840" spans="1:27" x14ac:dyDescent="0.25">
      <c r="A840" s="2">
        <v>10.2807569059987</v>
      </c>
      <c r="B840" s="2">
        <v>10.4385167079999</v>
      </c>
      <c r="C840" s="2">
        <v>10.6016480990001</v>
      </c>
      <c r="D840" s="2">
        <v>11.2487715549996</v>
      </c>
      <c r="E840" s="2">
        <v>11.400549366999201</v>
      </c>
      <c r="F840" s="2">
        <v>11.5727453059989</v>
      </c>
      <c r="G840" s="28">
        <f>F840-A840</f>
        <v>1.2919884000002</v>
      </c>
      <c r="H840" s="2" t="s">
        <v>184</v>
      </c>
      <c r="I840" s="2" t="s">
        <v>184</v>
      </c>
      <c r="J840" s="2" t="s">
        <v>184</v>
      </c>
      <c r="K840" s="2" t="s">
        <v>184</v>
      </c>
      <c r="L840" s="2" t="s">
        <v>184</v>
      </c>
      <c r="M840" s="2" t="s">
        <v>184</v>
      </c>
      <c r="N840" s="2" t="s">
        <v>184</v>
      </c>
      <c r="O840" s="2" t="s">
        <v>184</v>
      </c>
      <c r="P840" s="2" t="s">
        <v>184</v>
      </c>
      <c r="Q840" s="2" t="s">
        <v>184</v>
      </c>
      <c r="R840" s="2" t="s">
        <v>184</v>
      </c>
      <c r="S840" s="2" t="s">
        <v>184</v>
      </c>
      <c r="T840" s="2" t="s">
        <v>184</v>
      </c>
      <c r="U840" s="2" t="s">
        <v>184</v>
      </c>
      <c r="V840" s="2" t="s">
        <v>184</v>
      </c>
      <c r="W840" s="2" t="s">
        <v>184</v>
      </c>
      <c r="X840" s="2" t="s">
        <v>184</v>
      </c>
      <c r="Y840" s="2" t="s">
        <v>184</v>
      </c>
      <c r="Z840" s="2" t="s">
        <v>184</v>
      </c>
      <c r="AA840" s="2" t="s">
        <v>184</v>
      </c>
    </row>
    <row r="841" spans="1:27" x14ac:dyDescent="0.25">
      <c r="A841" s="2">
        <v>0.81388676999995302</v>
      </c>
      <c r="B841" s="2">
        <v>0.98623531200064396</v>
      </c>
      <c r="C841" s="2">
        <v>1.1581260490002001</v>
      </c>
      <c r="D841" s="2">
        <v>1.6748664719998401</v>
      </c>
      <c r="E841" s="2">
        <v>1.83647184499932</v>
      </c>
      <c r="F841" s="2">
        <v>1.98846329799926</v>
      </c>
      <c r="G841" s="28">
        <f t="shared" ref="G841:G870" si="367">F841-A841</f>
        <v>1.174576527999307</v>
      </c>
      <c r="H841" s="2" t="s">
        <v>184</v>
      </c>
      <c r="I841" s="2" t="s">
        <v>184</v>
      </c>
      <c r="J841" s="2" t="s">
        <v>184</v>
      </c>
      <c r="K841" s="2" t="s">
        <v>184</v>
      </c>
      <c r="L841" s="2" t="s">
        <v>184</v>
      </c>
      <c r="M841" s="2" t="s">
        <v>184</v>
      </c>
      <c r="N841" s="2" t="s">
        <v>184</v>
      </c>
      <c r="O841" s="2" t="s">
        <v>184</v>
      </c>
      <c r="P841" s="2" t="s">
        <v>184</v>
      </c>
      <c r="Q841" s="2" t="s">
        <v>184</v>
      </c>
      <c r="R841" s="2" t="s">
        <v>184</v>
      </c>
      <c r="S841" s="2" t="s">
        <v>184</v>
      </c>
      <c r="T841" s="2" t="s">
        <v>184</v>
      </c>
      <c r="U841" s="2" t="s">
        <v>184</v>
      </c>
      <c r="V841" s="2" t="s">
        <v>184</v>
      </c>
      <c r="W841" s="2" t="s">
        <v>184</v>
      </c>
      <c r="X841" s="2" t="s">
        <v>184</v>
      </c>
      <c r="Y841" s="2" t="s">
        <v>184</v>
      </c>
      <c r="Z841" s="2" t="s">
        <v>184</v>
      </c>
      <c r="AA841" s="2" t="s">
        <v>184</v>
      </c>
    </row>
    <row r="842" spans="1:27" x14ac:dyDescent="0.25">
      <c r="A842" s="2">
        <v>0.76764840499890796</v>
      </c>
      <c r="B842" s="2">
        <v>0.93926445899887701</v>
      </c>
      <c r="C842" s="2">
        <v>1.09119487199859</v>
      </c>
      <c r="D842" s="2">
        <v>1.96166641099989</v>
      </c>
      <c r="E842" s="2">
        <v>2.1234549059990901</v>
      </c>
      <c r="F842" s="2">
        <v>2.2555165569992801</v>
      </c>
      <c r="G842" s="28">
        <f t="shared" si="367"/>
        <v>1.487868152000372</v>
      </c>
      <c r="H842" s="2" t="s">
        <v>184</v>
      </c>
      <c r="I842" s="2" t="s">
        <v>184</v>
      </c>
      <c r="J842" s="2" t="s">
        <v>184</v>
      </c>
      <c r="K842" s="2" t="s">
        <v>184</v>
      </c>
      <c r="L842" s="2" t="s">
        <v>184</v>
      </c>
      <c r="M842" s="2" t="s">
        <v>184</v>
      </c>
      <c r="N842" s="2" t="s">
        <v>184</v>
      </c>
      <c r="O842" s="2" t="s">
        <v>184</v>
      </c>
      <c r="P842" s="2" t="s">
        <v>184</v>
      </c>
      <c r="Q842" s="2" t="s">
        <v>184</v>
      </c>
      <c r="R842" s="2" t="s">
        <v>184</v>
      </c>
      <c r="S842" s="2" t="s">
        <v>184</v>
      </c>
      <c r="T842" s="2" t="s">
        <v>184</v>
      </c>
      <c r="U842" s="2" t="s">
        <v>184</v>
      </c>
      <c r="V842" s="2" t="s">
        <v>184</v>
      </c>
      <c r="W842" s="2" t="s">
        <v>184</v>
      </c>
      <c r="X842" s="2" t="s">
        <v>184</v>
      </c>
      <c r="Y842" s="2" t="s">
        <v>184</v>
      </c>
      <c r="Z842" s="2" t="s">
        <v>184</v>
      </c>
      <c r="AA842" s="2" t="s">
        <v>184</v>
      </c>
    </row>
    <row r="843" spans="1:27" x14ac:dyDescent="0.25">
      <c r="A843" s="2">
        <v>0.66537463699933097</v>
      </c>
      <c r="B843" s="2">
        <v>0.84803906699926301</v>
      </c>
      <c r="C843" s="2">
        <v>0.98974515599911606</v>
      </c>
      <c r="D843" s="2">
        <v>1.56709903999944</v>
      </c>
      <c r="E843" s="2">
        <v>1.7292537779994701</v>
      </c>
      <c r="F843" s="2">
        <v>2.0229513189988202</v>
      </c>
      <c r="G843" s="28">
        <f t="shared" si="367"/>
        <v>1.3575766819994892</v>
      </c>
      <c r="H843" s="2" t="s">
        <v>184</v>
      </c>
      <c r="I843" s="2" t="s">
        <v>184</v>
      </c>
      <c r="J843" s="2" t="s">
        <v>184</v>
      </c>
      <c r="K843" s="2" t="s">
        <v>184</v>
      </c>
      <c r="L843" s="2" t="s">
        <v>184</v>
      </c>
      <c r="M843" s="2" t="s">
        <v>184</v>
      </c>
      <c r="N843" s="2" t="s">
        <v>184</v>
      </c>
      <c r="O843" s="2" t="s">
        <v>184</v>
      </c>
      <c r="P843" s="2" t="s">
        <v>184</v>
      </c>
      <c r="Q843" s="2" t="s">
        <v>184</v>
      </c>
      <c r="R843" s="2" t="s">
        <v>184</v>
      </c>
      <c r="S843" s="2" t="s">
        <v>184</v>
      </c>
      <c r="T843" s="2" t="s">
        <v>184</v>
      </c>
      <c r="U843" s="2" t="s">
        <v>184</v>
      </c>
      <c r="V843" s="2" t="s">
        <v>184</v>
      </c>
      <c r="W843" s="2" t="s">
        <v>184</v>
      </c>
      <c r="X843" s="2" t="s">
        <v>184</v>
      </c>
      <c r="Y843" s="2" t="s">
        <v>184</v>
      </c>
      <c r="Z843" s="2" t="s">
        <v>184</v>
      </c>
      <c r="AA843" s="2" t="s">
        <v>184</v>
      </c>
    </row>
    <row r="844" spans="1:27" x14ac:dyDescent="0.25">
      <c r="A844" s="2">
        <v>0.86995269200087899</v>
      </c>
      <c r="B844" s="2">
        <v>1.05490614900008</v>
      </c>
      <c r="C844" s="2">
        <v>1.20482221800011</v>
      </c>
      <c r="D844" s="2">
        <v>1.91539752800053</v>
      </c>
      <c r="E844" s="2">
        <v>2.0852433990003099</v>
      </c>
      <c r="F844" s="2">
        <v>2.23720433299968</v>
      </c>
      <c r="G844" s="28">
        <f t="shared" si="367"/>
        <v>1.3672516409988011</v>
      </c>
      <c r="H844" s="2" t="s">
        <v>184</v>
      </c>
      <c r="I844" s="2" t="s">
        <v>184</v>
      </c>
      <c r="J844" s="2" t="s">
        <v>184</v>
      </c>
      <c r="K844" s="2" t="s">
        <v>184</v>
      </c>
      <c r="L844" s="2" t="s">
        <v>184</v>
      </c>
      <c r="M844" s="2" t="s">
        <v>184</v>
      </c>
      <c r="N844" s="2" t="s">
        <v>184</v>
      </c>
      <c r="O844" s="2" t="s">
        <v>184</v>
      </c>
      <c r="P844" s="2" t="s">
        <v>184</v>
      </c>
      <c r="Q844" s="2" t="s">
        <v>184</v>
      </c>
      <c r="R844" s="2" t="s">
        <v>184</v>
      </c>
      <c r="S844" s="2" t="s">
        <v>184</v>
      </c>
      <c r="T844" s="2" t="s">
        <v>184</v>
      </c>
      <c r="U844" s="2" t="s">
        <v>184</v>
      </c>
      <c r="V844" s="2" t="s">
        <v>184</v>
      </c>
      <c r="W844" s="2" t="s">
        <v>184</v>
      </c>
      <c r="X844" s="2" t="s">
        <v>184</v>
      </c>
      <c r="Y844" s="2" t="s">
        <v>184</v>
      </c>
      <c r="Z844" s="2" t="s">
        <v>184</v>
      </c>
      <c r="AA844" s="2" t="s">
        <v>184</v>
      </c>
    </row>
    <row r="845" spans="1:27" x14ac:dyDescent="0.25">
      <c r="A845" s="2">
        <v>9.2837479009995096</v>
      </c>
      <c r="B845" s="2">
        <v>9.4452311899985908</v>
      </c>
      <c r="C845" s="2">
        <v>9.6001220809994194</v>
      </c>
      <c r="D845" s="2">
        <v>10.0323821139991</v>
      </c>
      <c r="E845" s="2">
        <v>10.2148939409999</v>
      </c>
      <c r="F845" s="2">
        <v>10.367190597999</v>
      </c>
      <c r="G845" s="28">
        <f t="shared" si="367"/>
        <v>1.0834426969994908</v>
      </c>
      <c r="H845" s="2" t="s">
        <v>184</v>
      </c>
      <c r="I845" s="2" t="s">
        <v>184</v>
      </c>
      <c r="J845" s="2" t="s">
        <v>184</v>
      </c>
      <c r="K845" s="2" t="s">
        <v>184</v>
      </c>
      <c r="L845" s="2" t="s">
        <v>184</v>
      </c>
      <c r="M845" s="2" t="s">
        <v>184</v>
      </c>
      <c r="N845" s="2" t="s">
        <v>184</v>
      </c>
      <c r="O845" s="2" t="s">
        <v>184</v>
      </c>
      <c r="P845" s="2" t="s">
        <v>184</v>
      </c>
      <c r="Q845" s="2" t="s">
        <v>184</v>
      </c>
      <c r="R845" s="2" t="s">
        <v>184</v>
      </c>
      <c r="S845" s="2" t="s">
        <v>184</v>
      </c>
      <c r="T845" s="2" t="s">
        <v>184</v>
      </c>
      <c r="U845" s="2" t="s">
        <v>184</v>
      </c>
      <c r="V845" s="2" t="s">
        <v>184</v>
      </c>
      <c r="W845" s="2" t="s">
        <v>184</v>
      </c>
      <c r="X845" s="2" t="s">
        <v>184</v>
      </c>
      <c r="Y845" s="2" t="s">
        <v>184</v>
      </c>
      <c r="Z845" s="2" t="s">
        <v>184</v>
      </c>
      <c r="AA845" s="2" t="s">
        <v>184</v>
      </c>
    </row>
    <row r="846" spans="1:27" x14ac:dyDescent="0.25">
      <c r="A846" s="2">
        <v>0.56761788500080002</v>
      </c>
      <c r="B846" s="2">
        <v>0.71915153299960299</v>
      </c>
      <c r="C846" s="2">
        <v>0.88130627200007405</v>
      </c>
      <c r="D846" s="2">
        <v>1.3879444510002901</v>
      </c>
      <c r="E846" s="2">
        <v>1.5599267500001499</v>
      </c>
      <c r="F846" s="2">
        <v>1.7016328390000099</v>
      </c>
      <c r="G846" s="28">
        <f t="shared" si="367"/>
        <v>1.1340149539992099</v>
      </c>
      <c r="H846" s="2" t="s">
        <v>184</v>
      </c>
      <c r="I846" s="2" t="s">
        <v>184</v>
      </c>
      <c r="J846" s="2" t="s">
        <v>184</v>
      </c>
      <c r="K846" s="2" t="s">
        <v>184</v>
      </c>
      <c r="L846" s="2" t="s">
        <v>184</v>
      </c>
      <c r="M846" s="2" t="s">
        <v>184</v>
      </c>
      <c r="N846" s="2" t="s">
        <v>184</v>
      </c>
      <c r="O846" s="2" t="s">
        <v>184</v>
      </c>
      <c r="P846" s="2" t="s">
        <v>184</v>
      </c>
      <c r="Q846" s="2" t="s">
        <v>184</v>
      </c>
      <c r="R846" s="2" t="s">
        <v>184</v>
      </c>
      <c r="S846" s="2" t="s">
        <v>184</v>
      </c>
      <c r="T846" s="2" t="s">
        <v>184</v>
      </c>
      <c r="U846" s="2" t="s">
        <v>184</v>
      </c>
      <c r="V846" s="2" t="s">
        <v>184</v>
      </c>
      <c r="W846" s="2" t="s">
        <v>184</v>
      </c>
      <c r="X846" s="2" t="s">
        <v>184</v>
      </c>
      <c r="Y846" s="2" t="s">
        <v>184</v>
      </c>
      <c r="Z846" s="2" t="s">
        <v>184</v>
      </c>
      <c r="AA846" s="2" t="s">
        <v>184</v>
      </c>
    </row>
    <row r="847" spans="1:27" x14ac:dyDescent="0.25">
      <c r="A847" s="2">
        <v>0.48316801399960202</v>
      </c>
      <c r="B847" s="2">
        <v>0.64559743599966102</v>
      </c>
      <c r="C847" s="2">
        <v>0.79740576900076099</v>
      </c>
      <c r="D847" s="2">
        <v>1.2130321980002901</v>
      </c>
      <c r="E847" s="2">
        <v>1.36453532599989</v>
      </c>
      <c r="F847" s="2">
        <v>1.49638333500115</v>
      </c>
      <c r="G847" s="28">
        <f t="shared" si="367"/>
        <v>1.013215321001548</v>
      </c>
      <c r="H847" s="2" t="s">
        <v>184</v>
      </c>
      <c r="I847" s="2" t="s">
        <v>184</v>
      </c>
      <c r="J847" s="2" t="s">
        <v>184</v>
      </c>
      <c r="K847" s="2" t="s">
        <v>184</v>
      </c>
      <c r="L847" s="2" t="s">
        <v>184</v>
      </c>
      <c r="M847" s="2" t="s">
        <v>184</v>
      </c>
      <c r="N847" s="2" t="s">
        <v>184</v>
      </c>
      <c r="O847" s="2" t="s">
        <v>184</v>
      </c>
      <c r="P847" s="2" t="s">
        <v>184</v>
      </c>
      <c r="Q847" s="2" t="s">
        <v>184</v>
      </c>
      <c r="R847" s="2" t="s">
        <v>184</v>
      </c>
      <c r="S847" s="2" t="s">
        <v>184</v>
      </c>
      <c r="T847" s="2" t="s">
        <v>184</v>
      </c>
      <c r="U847" s="2" t="s">
        <v>184</v>
      </c>
      <c r="V847" s="2" t="s">
        <v>184</v>
      </c>
      <c r="W847" s="2" t="s">
        <v>184</v>
      </c>
      <c r="X847" s="2" t="s">
        <v>184</v>
      </c>
      <c r="Y847" s="2" t="s">
        <v>184</v>
      </c>
      <c r="Z847" s="2" t="s">
        <v>184</v>
      </c>
      <c r="AA847" s="2" t="s">
        <v>184</v>
      </c>
    </row>
    <row r="848" spans="1:27" x14ac:dyDescent="0.25">
      <c r="A848" s="2">
        <v>0.25301388700063399</v>
      </c>
      <c r="B848" s="2">
        <v>0.41819014200154903</v>
      </c>
      <c r="C848" s="2">
        <v>0.56737372300085498</v>
      </c>
      <c r="D848" s="2">
        <v>1.12452312000095</v>
      </c>
      <c r="E848" s="2">
        <v>1.26613764600006</v>
      </c>
      <c r="F848" s="2">
        <v>1.4179154590001399</v>
      </c>
      <c r="G848" s="28">
        <f t="shared" si="367"/>
        <v>1.1649015719995059</v>
      </c>
      <c r="H848" s="2" t="s">
        <v>184</v>
      </c>
      <c r="I848" s="2" t="s">
        <v>184</v>
      </c>
      <c r="J848" s="2" t="s">
        <v>184</v>
      </c>
      <c r="K848" s="2" t="s">
        <v>184</v>
      </c>
      <c r="L848" s="2" t="s">
        <v>184</v>
      </c>
      <c r="M848" s="2" t="s">
        <v>184</v>
      </c>
      <c r="N848" s="2" t="s">
        <v>184</v>
      </c>
      <c r="O848" s="2" t="s">
        <v>184</v>
      </c>
      <c r="P848" s="2" t="s">
        <v>184</v>
      </c>
      <c r="Q848" s="2" t="s">
        <v>184</v>
      </c>
      <c r="R848" s="2" t="s">
        <v>184</v>
      </c>
      <c r="S848" s="2" t="s">
        <v>184</v>
      </c>
      <c r="T848" s="2" t="s">
        <v>184</v>
      </c>
      <c r="U848" s="2" t="s">
        <v>184</v>
      </c>
      <c r="V848" s="2" t="s">
        <v>184</v>
      </c>
      <c r="W848" s="2" t="s">
        <v>184</v>
      </c>
      <c r="X848" s="2" t="s">
        <v>184</v>
      </c>
      <c r="Y848" s="2" t="s">
        <v>184</v>
      </c>
      <c r="Z848" s="2" t="s">
        <v>184</v>
      </c>
      <c r="AA848" s="2" t="s">
        <v>184</v>
      </c>
    </row>
    <row r="849" spans="1:27" x14ac:dyDescent="0.25">
      <c r="A849" s="2">
        <v>0.32418739499917099</v>
      </c>
      <c r="B849" s="2">
        <v>0.48631161400044198</v>
      </c>
      <c r="C849" s="2">
        <v>0.62807874200006997</v>
      </c>
      <c r="D849" s="2">
        <v>1.1551045319993101</v>
      </c>
      <c r="E849" s="2">
        <v>1.3081031599995101</v>
      </c>
      <c r="F849" s="2">
        <v>1.4485273919999599</v>
      </c>
      <c r="G849" s="28">
        <f t="shared" si="367"/>
        <v>1.124339997000789</v>
      </c>
      <c r="H849" s="2" t="s">
        <v>184</v>
      </c>
      <c r="I849" s="2" t="s">
        <v>184</v>
      </c>
      <c r="J849" s="2" t="s">
        <v>184</v>
      </c>
      <c r="K849" s="2" t="s">
        <v>184</v>
      </c>
      <c r="L849" s="2" t="s">
        <v>184</v>
      </c>
      <c r="M849" s="2" t="s">
        <v>184</v>
      </c>
      <c r="N849" s="2" t="s">
        <v>184</v>
      </c>
      <c r="O849" s="2" t="s">
        <v>184</v>
      </c>
      <c r="P849" s="2" t="s">
        <v>184</v>
      </c>
      <c r="Q849" s="2" t="s">
        <v>184</v>
      </c>
      <c r="R849" s="2" t="s">
        <v>184</v>
      </c>
      <c r="S849" s="2" t="s">
        <v>184</v>
      </c>
      <c r="T849" s="2" t="s">
        <v>184</v>
      </c>
      <c r="U849" s="2" t="s">
        <v>184</v>
      </c>
      <c r="V849" s="2" t="s">
        <v>184</v>
      </c>
      <c r="W849" s="2" t="s">
        <v>184</v>
      </c>
      <c r="X849" s="2" t="s">
        <v>184</v>
      </c>
      <c r="Y849" s="2" t="s">
        <v>184</v>
      </c>
      <c r="Z849" s="2" t="s">
        <v>184</v>
      </c>
      <c r="AA849" s="2" t="s">
        <v>184</v>
      </c>
    </row>
    <row r="850" spans="1:27" x14ac:dyDescent="0.25">
      <c r="A850" s="2">
        <v>0.71283381799912604</v>
      </c>
      <c r="B850" s="2">
        <v>0.88103158900048495</v>
      </c>
      <c r="C850" s="2">
        <v>1.02282924000064</v>
      </c>
      <c r="D850" s="2">
        <v>1.44849687200076</v>
      </c>
      <c r="E850" s="2">
        <v>1.62038760900031</v>
      </c>
      <c r="F850" s="2">
        <v>1.7725011450002</v>
      </c>
      <c r="G850" s="28">
        <f t="shared" si="367"/>
        <v>1.0596673270010739</v>
      </c>
      <c r="H850" s="2" t="s">
        <v>184</v>
      </c>
      <c r="I850" s="2" t="s">
        <v>184</v>
      </c>
      <c r="J850" s="2" t="s">
        <v>184</v>
      </c>
      <c r="K850" s="2" t="s">
        <v>184</v>
      </c>
      <c r="L850" s="2" t="s">
        <v>184</v>
      </c>
      <c r="M850" s="2" t="s">
        <v>184</v>
      </c>
      <c r="N850" s="2" t="s">
        <v>184</v>
      </c>
      <c r="O850" s="2" t="s">
        <v>184</v>
      </c>
      <c r="P850" s="2" t="s">
        <v>184</v>
      </c>
      <c r="Q850" s="2" t="s">
        <v>184</v>
      </c>
      <c r="R850" s="2" t="s">
        <v>184</v>
      </c>
      <c r="S850" s="2" t="s">
        <v>184</v>
      </c>
      <c r="T850" s="2" t="s">
        <v>184</v>
      </c>
      <c r="U850" s="2" t="s">
        <v>184</v>
      </c>
      <c r="V850" s="2" t="s">
        <v>184</v>
      </c>
      <c r="W850" s="2" t="s">
        <v>184</v>
      </c>
      <c r="X850" s="2" t="s">
        <v>184</v>
      </c>
      <c r="Y850" s="2" t="s">
        <v>184</v>
      </c>
      <c r="Z850" s="2" t="s">
        <v>184</v>
      </c>
      <c r="AA850" s="2" t="s">
        <v>184</v>
      </c>
    </row>
    <row r="851" spans="1:27" x14ac:dyDescent="0.25">
      <c r="A851" s="2">
        <v>0.62542346999907705</v>
      </c>
      <c r="B851" s="2">
        <v>0.80769113299902495</v>
      </c>
      <c r="C851" s="2">
        <v>0.94945826299954195</v>
      </c>
      <c r="D851" s="2">
        <v>1.5167099039990699</v>
      </c>
      <c r="E851" s="2">
        <v>1.68921104699984</v>
      </c>
      <c r="F851" s="2">
        <v>1.84092781799881</v>
      </c>
      <c r="G851" s="28">
        <f t="shared" si="367"/>
        <v>1.2155043479997329</v>
      </c>
      <c r="H851" s="2" t="s">
        <v>184</v>
      </c>
      <c r="I851" s="2" t="s">
        <v>184</v>
      </c>
      <c r="J851" s="2" t="s">
        <v>184</v>
      </c>
      <c r="K851" s="2" t="s">
        <v>184</v>
      </c>
      <c r="L851" s="2" t="s">
        <v>184</v>
      </c>
      <c r="M851" s="2" t="s">
        <v>184</v>
      </c>
      <c r="N851" s="2" t="s">
        <v>184</v>
      </c>
      <c r="O851" s="2" t="s">
        <v>184</v>
      </c>
      <c r="P851" s="2" t="s">
        <v>184</v>
      </c>
      <c r="Q851" s="2" t="s">
        <v>184</v>
      </c>
      <c r="R851" s="2" t="s">
        <v>184</v>
      </c>
      <c r="S851" s="2" t="s">
        <v>184</v>
      </c>
      <c r="T851" s="2" t="s">
        <v>184</v>
      </c>
      <c r="U851" s="2" t="s">
        <v>184</v>
      </c>
      <c r="V851" s="2" t="s">
        <v>184</v>
      </c>
      <c r="W851" s="2" t="s">
        <v>184</v>
      </c>
      <c r="X851" s="2" t="s">
        <v>184</v>
      </c>
      <c r="Y851" s="2" t="s">
        <v>184</v>
      </c>
      <c r="Z851" s="2" t="s">
        <v>184</v>
      </c>
      <c r="AA851" s="2" t="s">
        <v>184</v>
      </c>
    </row>
    <row r="852" spans="1:27" x14ac:dyDescent="0.25">
      <c r="A852" s="2">
        <v>0.23320616500131999</v>
      </c>
      <c r="B852" s="2">
        <v>0.42514878700058001</v>
      </c>
      <c r="C852" s="2">
        <v>0.57695711800079097</v>
      </c>
      <c r="D852" s="2">
        <v>1.02279871800055</v>
      </c>
      <c r="E852" s="2">
        <v>1.1949641380015199</v>
      </c>
      <c r="F852" s="2">
        <v>1.3366091870011501</v>
      </c>
      <c r="G852" s="28">
        <f t="shared" si="367"/>
        <v>1.1034030219998301</v>
      </c>
      <c r="H852" s="2" t="s">
        <v>184</v>
      </c>
      <c r="I852" s="2" t="s">
        <v>184</v>
      </c>
      <c r="J852" s="2" t="s">
        <v>184</v>
      </c>
      <c r="K852" s="2" t="s">
        <v>184</v>
      </c>
      <c r="L852" s="2" t="s">
        <v>184</v>
      </c>
      <c r="M852" s="2" t="s">
        <v>184</v>
      </c>
      <c r="N852" s="2" t="s">
        <v>184</v>
      </c>
      <c r="O852" s="2" t="s">
        <v>184</v>
      </c>
      <c r="P852" s="2" t="s">
        <v>184</v>
      </c>
      <c r="Q852" s="2" t="s">
        <v>184</v>
      </c>
      <c r="R852" s="2" t="s">
        <v>184</v>
      </c>
      <c r="S852" s="2" t="s">
        <v>184</v>
      </c>
      <c r="T852" s="2" t="s">
        <v>184</v>
      </c>
      <c r="U852" s="2" t="s">
        <v>184</v>
      </c>
      <c r="V852" s="2" t="s">
        <v>184</v>
      </c>
      <c r="W852" s="2" t="s">
        <v>184</v>
      </c>
      <c r="X852" s="2" t="s">
        <v>184</v>
      </c>
      <c r="Y852" s="2" t="s">
        <v>184</v>
      </c>
      <c r="Z852" s="2" t="s">
        <v>184</v>
      </c>
      <c r="AA852" s="2" t="s">
        <v>184</v>
      </c>
    </row>
    <row r="853" spans="1:27" x14ac:dyDescent="0.25">
      <c r="A853" s="2">
        <v>0.58727300400096205</v>
      </c>
      <c r="B853" s="2">
        <v>0.779642911000337</v>
      </c>
      <c r="C853" s="2">
        <v>0.94100411900035397</v>
      </c>
      <c r="D853" s="2">
        <v>1.46812146900083</v>
      </c>
      <c r="E853" s="2">
        <v>1.61956355700021</v>
      </c>
      <c r="F853" s="2">
        <v>1.7716770930001</v>
      </c>
      <c r="G853" s="28">
        <f t="shared" si="367"/>
        <v>1.1844040889991381</v>
      </c>
      <c r="H853" s="2" t="s">
        <v>184</v>
      </c>
      <c r="I853" s="2" t="s">
        <v>184</v>
      </c>
      <c r="J853" s="2" t="s">
        <v>184</v>
      </c>
      <c r="K853" s="2" t="s">
        <v>184</v>
      </c>
      <c r="L853" s="2" t="s">
        <v>184</v>
      </c>
      <c r="M853" s="2" t="s">
        <v>184</v>
      </c>
      <c r="N853" s="2" t="s">
        <v>184</v>
      </c>
      <c r="O853" s="2" t="s">
        <v>184</v>
      </c>
      <c r="P853" s="2" t="s">
        <v>184</v>
      </c>
      <c r="Q853" s="2" t="s">
        <v>184</v>
      </c>
      <c r="R853" s="2" t="s">
        <v>184</v>
      </c>
      <c r="S853" s="2" t="s">
        <v>184</v>
      </c>
      <c r="T853" s="2" t="s">
        <v>184</v>
      </c>
      <c r="U853" s="2" t="s">
        <v>184</v>
      </c>
      <c r="V853" s="2" t="s">
        <v>184</v>
      </c>
      <c r="W853" s="2" t="s">
        <v>184</v>
      </c>
      <c r="X853" s="2" t="s">
        <v>184</v>
      </c>
      <c r="Y853" s="2" t="s">
        <v>184</v>
      </c>
      <c r="Z853" s="2" t="s">
        <v>184</v>
      </c>
      <c r="AA853" s="2" t="s">
        <v>184</v>
      </c>
    </row>
    <row r="854" spans="1:27" x14ac:dyDescent="0.25">
      <c r="A854" s="2">
        <v>0.41263543399872998</v>
      </c>
      <c r="B854" s="2">
        <v>0.58483137399889495</v>
      </c>
      <c r="C854" s="2">
        <v>0.75034335399868701</v>
      </c>
      <c r="D854" s="2">
        <v>1.20250266899893</v>
      </c>
      <c r="E854" s="2">
        <v>1.3745460089994499</v>
      </c>
      <c r="F854" s="2">
        <v>1.5265679839994799</v>
      </c>
      <c r="G854" s="28">
        <f t="shared" si="367"/>
        <v>1.11393255000075</v>
      </c>
      <c r="H854" s="2" t="s">
        <v>184</v>
      </c>
      <c r="I854" s="2" t="s">
        <v>184</v>
      </c>
      <c r="J854" s="2" t="s">
        <v>184</v>
      </c>
      <c r="K854" s="2" t="s">
        <v>184</v>
      </c>
      <c r="L854" s="2" t="s">
        <v>184</v>
      </c>
      <c r="M854" s="2" t="s">
        <v>184</v>
      </c>
      <c r="N854" s="2" t="s">
        <v>184</v>
      </c>
      <c r="O854" s="2" t="s">
        <v>184</v>
      </c>
      <c r="P854" s="2" t="s">
        <v>184</v>
      </c>
      <c r="Q854" s="2" t="s">
        <v>184</v>
      </c>
      <c r="R854" s="2" t="s">
        <v>184</v>
      </c>
      <c r="S854" s="2" t="s">
        <v>184</v>
      </c>
      <c r="T854" s="2" t="s">
        <v>184</v>
      </c>
      <c r="U854" s="2" t="s">
        <v>184</v>
      </c>
      <c r="V854" s="2" t="s">
        <v>184</v>
      </c>
      <c r="W854" s="2" t="s">
        <v>184</v>
      </c>
      <c r="X854" s="2" t="s">
        <v>184</v>
      </c>
      <c r="Y854" s="2" t="s">
        <v>184</v>
      </c>
      <c r="Z854" s="2" t="s">
        <v>184</v>
      </c>
      <c r="AA854" s="2" t="s">
        <v>184</v>
      </c>
    </row>
    <row r="855" spans="1:27" x14ac:dyDescent="0.25">
      <c r="G855" s="28"/>
    </row>
    <row r="856" spans="1:27" x14ac:dyDescent="0.25">
      <c r="A856" s="2">
        <v>14.2480390649998</v>
      </c>
      <c r="B856" s="2">
        <v>14.494277427998799</v>
      </c>
      <c r="C856" s="2">
        <v>14.798199296999799</v>
      </c>
      <c r="D856" s="2">
        <v>15.0834426950004</v>
      </c>
      <c r="E856" s="2">
        <v>15.750099189999601</v>
      </c>
      <c r="F856" s="2">
        <v>15.9724401019993</v>
      </c>
      <c r="G856" s="28">
        <f t="shared" si="367"/>
        <v>1.7244010369995006</v>
      </c>
      <c r="H856" s="2" t="s">
        <v>184</v>
      </c>
      <c r="I856" s="2" t="s">
        <v>184</v>
      </c>
      <c r="J856" s="2" t="s">
        <v>184</v>
      </c>
      <c r="K856" s="2" t="s">
        <v>184</v>
      </c>
      <c r="L856" s="2" t="s">
        <v>184</v>
      </c>
      <c r="M856" s="2" t="s">
        <v>184</v>
      </c>
      <c r="N856" s="2" t="s">
        <v>184</v>
      </c>
      <c r="O856" s="2" t="s">
        <v>184</v>
      </c>
      <c r="P856" s="2" t="s">
        <v>184</v>
      </c>
      <c r="Q856" s="2" t="s">
        <v>184</v>
      </c>
      <c r="R856" s="2" t="s">
        <v>184</v>
      </c>
      <c r="S856" s="2" t="s">
        <v>184</v>
      </c>
      <c r="T856" s="2" t="s">
        <v>184</v>
      </c>
      <c r="U856" s="2" t="s">
        <v>184</v>
      </c>
      <c r="V856" s="2" t="s">
        <v>184</v>
      </c>
      <c r="W856" s="2" t="s">
        <v>184</v>
      </c>
      <c r="X856" s="2" t="s">
        <v>184</v>
      </c>
      <c r="Y856" s="2" t="s">
        <v>184</v>
      </c>
      <c r="Z856" s="2" t="s">
        <v>184</v>
      </c>
      <c r="AA856" s="2" t="s">
        <v>184</v>
      </c>
    </row>
    <row r="857" spans="1:27" x14ac:dyDescent="0.25">
      <c r="A857" s="2">
        <v>1.18358003899993</v>
      </c>
      <c r="B857" s="2">
        <v>1.4164504809996199</v>
      </c>
      <c r="C857" s="2">
        <v>1.64935144300034</v>
      </c>
      <c r="D857" s="2">
        <v>1.92440103899934</v>
      </c>
      <c r="E857" s="2">
        <v>2.4795055689992198</v>
      </c>
      <c r="F857" s="2">
        <v>2.6820082399990399</v>
      </c>
      <c r="G857" s="28">
        <f t="shared" si="367"/>
        <v>1.4984282009991099</v>
      </c>
      <c r="H857" s="2" t="s">
        <v>184</v>
      </c>
      <c r="I857" s="2" t="s">
        <v>184</v>
      </c>
      <c r="J857" s="2" t="s">
        <v>184</v>
      </c>
      <c r="K857" s="2" t="s">
        <v>184</v>
      </c>
      <c r="L857" s="2" t="s">
        <v>184</v>
      </c>
      <c r="M857" s="2" t="s">
        <v>184</v>
      </c>
      <c r="N857" s="2" t="s">
        <v>184</v>
      </c>
      <c r="O857" s="2" t="s">
        <v>184</v>
      </c>
      <c r="P857" s="2" t="s">
        <v>184</v>
      </c>
      <c r="Q857" s="2" t="s">
        <v>184</v>
      </c>
      <c r="R857" s="2" t="s">
        <v>184</v>
      </c>
      <c r="S857" s="2" t="s">
        <v>184</v>
      </c>
      <c r="T857" s="2" t="s">
        <v>184</v>
      </c>
      <c r="U857" s="2" t="s">
        <v>184</v>
      </c>
      <c r="V857" s="2" t="s">
        <v>184</v>
      </c>
      <c r="W857" s="2" t="s">
        <v>184</v>
      </c>
      <c r="X857" s="2" t="s">
        <v>184</v>
      </c>
      <c r="Y857" s="2" t="s">
        <v>184</v>
      </c>
      <c r="Z857" s="2" t="s">
        <v>184</v>
      </c>
      <c r="AA857" s="2" t="s">
        <v>184</v>
      </c>
    </row>
    <row r="858" spans="1:27" x14ac:dyDescent="0.25">
      <c r="A858" s="2">
        <v>0.60595147200001498</v>
      </c>
      <c r="B858" s="2">
        <v>0.87953609099895402</v>
      </c>
      <c r="C858" s="2">
        <v>1.1629787879992299</v>
      </c>
      <c r="D858" s="2">
        <v>1.4462994049990801</v>
      </c>
      <c r="E858" s="2">
        <v>2.08444986999893</v>
      </c>
      <c r="F858" s="2">
        <v>2.3070044259984499</v>
      </c>
      <c r="G858" s="28">
        <f t="shared" si="367"/>
        <v>1.7010529539984349</v>
      </c>
      <c r="H858" s="2" t="s">
        <v>184</v>
      </c>
      <c r="I858" s="2" t="s">
        <v>184</v>
      </c>
      <c r="J858" s="2" t="s">
        <v>184</v>
      </c>
      <c r="K858" s="2" t="s">
        <v>184</v>
      </c>
      <c r="L858" s="2" t="s">
        <v>184</v>
      </c>
      <c r="M858" s="2" t="s">
        <v>184</v>
      </c>
      <c r="N858" s="2" t="s">
        <v>184</v>
      </c>
      <c r="O858" s="2" t="s">
        <v>184</v>
      </c>
      <c r="P858" s="2" t="s">
        <v>184</v>
      </c>
      <c r="Q858" s="2" t="s">
        <v>184</v>
      </c>
      <c r="R858" s="2" t="s">
        <v>184</v>
      </c>
      <c r="S858" s="2" t="s">
        <v>184</v>
      </c>
      <c r="T858" s="2" t="s">
        <v>184</v>
      </c>
      <c r="U858" s="2" t="s">
        <v>184</v>
      </c>
      <c r="V858" s="2" t="s">
        <v>184</v>
      </c>
      <c r="W858" s="2" t="s">
        <v>184</v>
      </c>
      <c r="X858" s="2" t="s">
        <v>184</v>
      </c>
      <c r="Y858" s="2" t="s">
        <v>184</v>
      </c>
      <c r="Z858" s="2" t="s">
        <v>184</v>
      </c>
      <c r="AA858" s="2" t="s">
        <v>184</v>
      </c>
    </row>
    <row r="859" spans="1:27" x14ac:dyDescent="0.25">
      <c r="A859" s="2">
        <v>0.79734472800009804</v>
      </c>
      <c r="B859" s="2">
        <v>1.0603998169990501</v>
      </c>
      <c r="C859" s="2">
        <v>1.37448496899924</v>
      </c>
      <c r="D859" s="2">
        <v>1.68835647800005</v>
      </c>
      <c r="E859" s="2">
        <v>2.3266900649996298</v>
      </c>
      <c r="F859" s="2">
        <v>2.5605981999997298</v>
      </c>
      <c r="G859" s="28">
        <f t="shared" si="367"/>
        <v>1.7632534719996318</v>
      </c>
      <c r="H859" s="2" t="s">
        <v>184</v>
      </c>
      <c r="I859" s="2" t="s">
        <v>184</v>
      </c>
      <c r="J859" s="2" t="s">
        <v>184</v>
      </c>
      <c r="K859" s="2" t="s">
        <v>184</v>
      </c>
      <c r="L859" s="2" t="s">
        <v>184</v>
      </c>
      <c r="M859" s="2" t="s">
        <v>184</v>
      </c>
      <c r="N859" s="2" t="s">
        <v>184</v>
      </c>
      <c r="O859" s="2" t="s">
        <v>184</v>
      </c>
      <c r="P859" s="2" t="s">
        <v>184</v>
      </c>
      <c r="Q859" s="2" t="s">
        <v>184</v>
      </c>
      <c r="R859" s="2" t="s">
        <v>184</v>
      </c>
      <c r="S859" s="2" t="s">
        <v>184</v>
      </c>
      <c r="T859" s="2" t="s">
        <v>184</v>
      </c>
      <c r="U859" s="2" t="s">
        <v>184</v>
      </c>
      <c r="V859" s="2" t="s">
        <v>184</v>
      </c>
      <c r="W859" s="2" t="s">
        <v>184</v>
      </c>
      <c r="X859" s="2" t="s">
        <v>184</v>
      </c>
      <c r="Y859" s="2" t="s">
        <v>184</v>
      </c>
      <c r="Z859" s="2" t="s">
        <v>184</v>
      </c>
      <c r="AA859" s="2" t="s">
        <v>184</v>
      </c>
    </row>
    <row r="860" spans="1:27" x14ac:dyDescent="0.25">
      <c r="A860" s="2">
        <v>0.73761636000017405</v>
      </c>
      <c r="B860" s="2">
        <v>0.99078284700044605</v>
      </c>
      <c r="C860" s="2">
        <v>1.2846635120004</v>
      </c>
      <c r="D860" s="2">
        <v>1.5272699519991799</v>
      </c>
      <c r="E860" s="2">
        <v>2.1248893629999599</v>
      </c>
      <c r="F860" s="2">
        <v>2.3372195930005502</v>
      </c>
      <c r="G860" s="28">
        <f t="shared" si="367"/>
        <v>1.599603233000376</v>
      </c>
      <c r="H860" s="2" t="s">
        <v>184</v>
      </c>
      <c r="I860" s="2" t="s">
        <v>184</v>
      </c>
      <c r="J860" s="2" t="s">
        <v>184</v>
      </c>
      <c r="K860" s="2" t="s">
        <v>184</v>
      </c>
      <c r="L860" s="2" t="s">
        <v>184</v>
      </c>
      <c r="M860" s="2" t="s">
        <v>184</v>
      </c>
      <c r="N860" s="2" t="s">
        <v>184</v>
      </c>
      <c r="O860" s="2" t="s">
        <v>184</v>
      </c>
      <c r="P860" s="2" t="s">
        <v>184</v>
      </c>
      <c r="Q860" s="2" t="s">
        <v>184</v>
      </c>
      <c r="R860" s="2" t="s">
        <v>184</v>
      </c>
      <c r="S860" s="2" t="s">
        <v>184</v>
      </c>
      <c r="T860" s="2" t="s">
        <v>184</v>
      </c>
      <c r="U860" s="2" t="s">
        <v>184</v>
      </c>
      <c r="V860" s="2" t="s">
        <v>184</v>
      </c>
      <c r="W860" s="2" t="s">
        <v>184</v>
      </c>
      <c r="X860" s="2" t="s">
        <v>184</v>
      </c>
      <c r="Y860" s="2" t="s">
        <v>184</v>
      </c>
      <c r="Z860" s="2" t="s">
        <v>184</v>
      </c>
      <c r="AA860" s="2" t="s">
        <v>184</v>
      </c>
    </row>
    <row r="861" spans="1:27" x14ac:dyDescent="0.25">
      <c r="A861" s="2">
        <v>3.9868151980008402</v>
      </c>
      <c r="B861" s="2">
        <v>4.1792766670005204</v>
      </c>
      <c r="C861" s="2">
        <v>4.4626583240005804</v>
      </c>
      <c r="D861" s="2">
        <v>4.7059056910002202</v>
      </c>
      <c r="E861" s="2">
        <v>5.3033419799994501</v>
      </c>
      <c r="F861" s="2">
        <v>5.5663665480005804</v>
      </c>
      <c r="G861" s="28">
        <f t="shared" si="367"/>
        <v>1.5795513499997402</v>
      </c>
      <c r="H861" s="2" t="s">
        <v>184</v>
      </c>
      <c r="I861" s="2" t="s">
        <v>184</v>
      </c>
      <c r="J861" s="2" t="s">
        <v>184</v>
      </c>
      <c r="K861" s="2" t="s">
        <v>184</v>
      </c>
      <c r="L861" s="2" t="s">
        <v>184</v>
      </c>
      <c r="M861" s="2" t="s">
        <v>184</v>
      </c>
      <c r="N861" s="2" t="s">
        <v>184</v>
      </c>
      <c r="O861" s="2" t="s">
        <v>184</v>
      </c>
      <c r="P861" s="2" t="s">
        <v>184</v>
      </c>
      <c r="Q861" s="2" t="s">
        <v>184</v>
      </c>
      <c r="R861" s="2" t="s">
        <v>184</v>
      </c>
      <c r="S861" s="2" t="s">
        <v>184</v>
      </c>
      <c r="T861" s="2" t="s">
        <v>184</v>
      </c>
      <c r="U861" s="2" t="s">
        <v>184</v>
      </c>
      <c r="V861" s="2" t="s">
        <v>184</v>
      </c>
      <c r="W861" s="2" t="s">
        <v>184</v>
      </c>
      <c r="X861" s="2" t="s">
        <v>184</v>
      </c>
      <c r="Y861" s="2" t="s">
        <v>184</v>
      </c>
      <c r="Z861" s="2" t="s">
        <v>184</v>
      </c>
      <c r="AA861" s="2" t="s">
        <v>184</v>
      </c>
    </row>
    <row r="862" spans="1:27" x14ac:dyDescent="0.25">
      <c r="A862" s="2">
        <v>0.57491225400008195</v>
      </c>
      <c r="B862" s="2">
        <v>0.85817183000108299</v>
      </c>
      <c r="C862" s="2">
        <v>1.1724706240001901</v>
      </c>
      <c r="D862" s="2">
        <v>1.4658934830004</v>
      </c>
      <c r="E862" s="2">
        <v>2.0530138869999002</v>
      </c>
      <c r="F862" s="2">
        <v>2.2758126050011902</v>
      </c>
      <c r="G862" s="28">
        <f t="shared" si="367"/>
        <v>1.7009003510011083</v>
      </c>
      <c r="H862" s="2" t="s">
        <v>184</v>
      </c>
      <c r="I862" s="2" t="s">
        <v>184</v>
      </c>
      <c r="J862" s="2" t="s">
        <v>184</v>
      </c>
      <c r="K862" s="2" t="s">
        <v>184</v>
      </c>
      <c r="L862" s="2" t="s">
        <v>184</v>
      </c>
      <c r="M862" s="2" t="s">
        <v>184</v>
      </c>
      <c r="N862" s="2" t="s">
        <v>184</v>
      </c>
      <c r="O862" s="2" t="s">
        <v>184</v>
      </c>
      <c r="P862" s="2" t="s">
        <v>184</v>
      </c>
      <c r="Q862" s="2" t="s">
        <v>184</v>
      </c>
      <c r="R862" s="2" t="s">
        <v>184</v>
      </c>
      <c r="S862" s="2" t="s">
        <v>184</v>
      </c>
      <c r="T862" s="2" t="s">
        <v>184</v>
      </c>
      <c r="U862" s="2" t="s">
        <v>184</v>
      </c>
      <c r="V862" s="2" t="s">
        <v>184</v>
      </c>
      <c r="W862" s="2" t="s">
        <v>184</v>
      </c>
      <c r="X862" s="2" t="s">
        <v>184</v>
      </c>
      <c r="Y862" s="2" t="s">
        <v>184</v>
      </c>
      <c r="Z862" s="2" t="s">
        <v>184</v>
      </c>
      <c r="AA862" s="2" t="s">
        <v>184</v>
      </c>
    </row>
    <row r="863" spans="1:27" x14ac:dyDescent="0.25">
      <c r="A863" s="2">
        <v>0.50392186899989599</v>
      </c>
      <c r="B863" s="2">
        <v>0.73706699300055301</v>
      </c>
      <c r="C863" s="2">
        <v>0.979948117001185</v>
      </c>
      <c r="D863" s="2">
        <v>1.28362582100089</v>
      </c>
      <c r="E863" s="2">
        <v>1.7898977570002801</v>
      </c>
      <c r="F863" s="2">
        <v>2.0027163150007201</v>
      </c>
      <c r="G863" s="28">
        <f t="shared" si="367"/>
        <v>1.498794446000824</v>
      </c>
      <c r="H863" s="2" t="s">
        <v>184</v>
      </c>
      <c r="I863" s="2" t="s">
        <v>184</v>
      </c>
      <c r="J863" s="2" t="s">
        <v>184</v>
      </c>
      <c r="K863" s="2" t="s">
        <v>184</v>
      </c>
      <c r="L863" s="2" t="s">
        <v>184</v>
      </c>
      <c r="M863" s="2" t="s">
        <v>184</v>
      </c>
      <c r="N863" s="2" t="s">
        <v>184</v>
      </c>
      <c r="O863" s="2" t="s">
        <v>184</v>
      </c>
      <c r="P863" s="2" t="s">
        <v>184</v>
      </c>
      <c r="Q863" s="2" t="s">
        <v>184</v>
      </c>
      <c r="R863" s="2" t="s">
        <v>184</v>
      </c>
      <c r="S863" s="2" t="s">
        <v>184</v>
      </c>
      <c r="T863" s="2" t="s">
        <v>184</v>
      </c>
      <c r="U863" s="2" t="s">
        <v>184</v>
      </c>
      <c r="V863" s="2" t="s">
        <v>184</v>
      </c>
      <c r="W863" s="2" t="s">
        <v>184</v>
      </c>
      <c r="X863" s="2" t="s">
        <v>184</v>
      </c>
      <c r="Y863" s="2" t="s">
        <v>184</v>
      </c>
      <c r="Z863" s="2" t="s">
        <v>184</v>
      </c>
      <c r="AA863" s="2" t="s">
        <v>184</v>
      </c>
    </row>
    <row r="864" spans="1:27" x14ac:dyDescent="0.25">
      <c r="A864" s="2">
        <v>0.38635739399978702</v>
      </c>
      <c r="B864" s="2">
        <v>0.63726537399997996</v>
      </c>
      <c r="C864" s="2">
        <v>0.83958492400051898</v>
      </c>
      <c r="D864" s="2">
        <v>1.17381351999938</v>
      </c>
      <c r="E864" s="2">
        <v>1.77131084999928</v>
      </c>
      <c r="F864" s="2">
        <v>2.0545093860000598</v>
      </c>
      <c r="G864" s="28">
        <f t="shared" si="367"/>
        <v>1.6681519920002728</v>
      </c>
      <c r="H864" s="2" t="s">
        <v>184</v>
      </c>
      <c r="I864" s="2" t="s">
        <v>184</v>
      </c>
      <c r="J864" s="2" t="s">
        <v>184</v>
      </c>
      <c r="K864" s="2" t="s">
        <v>184</v>
      </c>
      <c r="L864" s="2" t="s">
        <v>184</v>
      </c>
      <c r="M864" s="2" t="s">
        <v>184</v>
      </c>
      <c r="N864" s="2" t="s">
        <v>184</v>
      </c>
      <c r="O864" s="2" t="s">
        <v>184</v>
      </c>
      <c r="P864" s="2" t="s">
        <v>184</v>
      </c>
      <c r="Q864" s="2" t="s">
        <v>184</v>
      </c>
      <c r="R864" s="2" t="s">
        <v>184</v>
      </c>
      <c r="S864" s="2" t="s">
        <v>184</v>
      </c>
      <c r="T864" s="2" t="s">
        <v>184</v>
      </c>
      <c r="U864" s="2" t="s">
        <v>184</v>
      </c>
      <c r="V864" s="2" t="s">
        <v>184</v>
      </c>
      <c r="W864" s="2" t="s">
        <v>184</v>
      </c>
      <c r="X864" s="2" t="s">
        <v>184</v>
      </c>
      <c r="Y864" s="2" t="s">
        <v>184</v>
      </c>
      <c r="Z864" s="2" t="s">
        <v>184</v>
      </c>
      <c r="AA864" s="2" t="s">
        <v>184</v>
      </c>
    </row>
    <row r="865" spans="1:27" x14ac:dyDescent="0.25">
      <c r="A865" s="2">
        <v>0.50550892800128999</v>
      </c>
      <c r="B865" s="2">
        <v>0.79865710400008505</v>
      </c>
      <c r="C865" s="2">
        <v>1.0217305060013999</v>
      </c>
      <c r="D865" s="2">
        <v>1.31521440600045</v>
      </c>
      <c r="E865" s="2">
        <v>1.86198687700016</v>
      </c>
      <c r="F865" s="2">
        <v>2.0846940330011399</v>
      </c>
      <c r="G865" s="28">
        <f t="shared" si="367"/>
        <v>1.57918510499985</v>
      </c>
      <c r="H865" s="2" t="s">
        <v>184</v>
      </c>
      <c r="I865" s="2" t="s">
        <v>184</v>
      </c>
      <c r="J865" s="2" t="s">
        <v>184</v>
      </c>
      <c r="K865" s="2" t="s">
        <v>184</v>
      </c>
      <c r="L865" s="2" t="s">
        <v>184</v>
      </c>
      <c r="M865" s="2" t="s">
        <v>184</v>
      </c>
      <c r="N865" s="2" t="s">
        <v>184</v>
      </c>
      <c r="O865" s="2" t="s">
        <v>184</v>
      </c>
      <c r="P865" s="2" t="s">
        <v>184</v>
      </c>
      <c r="Q865" s="2" t="s">
        <v>184</v>
      </c>
      <c r="R865" s="2" t="s">
        <v>184</v>
      </c>
      <c r="S865" s="2" t="s">
        <v>184</v>
      </c>
      <c r="T865" s="2" t="s">
        <v>184</v>
      </c>
      <c r="U865" s="2" t="s">
        <v>184</v>
      </c>
      <c r="V865" s="2" t="s">
        <v>184</v>
      </c>
      <c r="W865" s="2" t="s">
        <v>184</v>
      </c>
      <c r="X865" s="2" t="s">
        <v>184</v>
      </c>
      <c r="Y865" s="2" t="s">
        <v>184</v>
      </c>
      <c r="Z865" s="2" t="s">
        <v>184</v>
      </c>
      <c r="AA865" s="2" t="s">
        <v>184</v>
      </c>
    </row>
    <row r="866" spans="1:27" x14ac:dyDescent="0.25">
      <c r="A866" s="2">
        <v>27.791728976000702</v>
      </c>
      <c r="B866" s="2">
        <v>28.041446663000801</v>
      </c>
      <c r="C866" s="2">
        <v>28.3037082220016</v>
      </c>
      <c r="D866" s="2">
        <v>28.546497784000099</v>
      </c>
      <c r="E866" s="2">
        <v>29.154585682001098</v>
      </c>
      <c r="F866" s="2">
        <v>29.3668548720015</v>
      </c>
      <c r="G866" s="28">
        <f t="shared" si="367"/>
        <v>1.5751258960007988</v>
      </c>
      <c r="H866" s="2" t="s">
        <v>184</v>
      </c>
      <c r="I866" s="2" t="s">
        <v>184</v>
      </c>
      <c r="J866" s="2" t="s">
        <v>184</v>
      </c>
      <c r="K866" s="2" t="s">
        <v>184</v>
      </c>
      <c r="L866" s="2" t="s">
        <v>184</v>
      </c>
      <c r="M866" s="2" t="s">
        <v>184</v>
      </c>
      <c r="N866" s="2" t="s">
        <v>184</v>
      </c>
      <c r="O866" s="2" t="s">
        <v>184</v>
      </c>
      <c r="P866" s="2" t="s">
        <v>184</v>
      </c>
      <c r="Q866" s="2" t="s">
        <v>184</v>
      </c>
      <c r="R866" s="2" t="s">
        <v>184</v>
      </c>
      <c r="S866" s="2" t="s">
        <v>184</v>
      </c>
      <c r="T866" s="2" t="s">
        <v>184</v>
      </c>
      <c r="U866" s="2" t="s">
        <v>184</v>
      </c>
      <c r="V866" s="2" t="s">
        <v>184</v>
      </c>
      <c r="W866" s="2" t="s">
        <v>184</v>
      </c>
      <c r="X866" s="2" t="s">
        <v>184</v>
      </c>
      <c r="Y866" s="2" t="s">
        <v>184</v>
      </c>
      <c r="Z866" s="2" t="s">
        <v>184</v>
      </c>
      <c r="AA866" s="2" t="s">
        <v>184</v>
      </c>
    </row>
    <row r="867" spans="1:27" x14ac:dyDescent="0.25">
      <c r="A867" s="2">
        <v>0.55605066200041597</v>
      </c>
      <c r="B867" s="2">
        <v>0.84938196099938001</v>
      </c>
      <c r="C867" s="2">
        <v>1.1329772610006299</v>
      </c>
      <c r="D867" s="2">
        <v>1.3963680739998301</v>
      </c>
      <c r="E867" s="2">
        <v>1.9332214240002901</v>
      </c>
      <c r="F867" s="2">
        <v>2.1562948249993399</v>
      </c>
      <c r="G867" s="28">
        <f t="shared" si="367"/>
        <v>1.6002441629989239</v>
      </c>
      <c r="H867" s="2" t="s">
        <v>184</v>
      </c>
      <c r="I867" s="2" t="s">
        <v>184</v>
      </c>
      <c r="J867" s="2" t="s">
        <v>184</v>
      </c>
      <c r="K867" s="2" t="s">
        <v>184</v>
      </c>
      <c r="L867" s="2" t="s">
        <v>184</v>
      </c>
      <c r="M867" s="2" t="s">
        <v>184</v>
      </c>
      <c r="N867" s="2" t="s">
        <v>184</v>
      </c>
      <c r="O867" s="2" t="s">
        <v>184</v>
      </c>
      <c r="P867" s="2" t="s">
        <v>184</v>
      </c>
      <c r="Q867" s="2" t="s">
        <v>184</v>
      </c>
      <c r="R867" s="2" t="s">
        <v>184</v>
      </c>
      <c r="S867" s="2" t="s">
        <v>184</v>
      </c>
      <c r="T867" s="2" t="s">
        <v>184</v>
      </c>
      <c r="U867" s="2" t="s">
        <v>184</v>
      </c>
      <c r="V867" s="2" t="s">
        <v>184</v>
      </c>
      <c r="W867" s="2" t="s">
        <v>184</v>
      </c>
      <c r="X867" s="2" t="s">
        <v>184</v>
      </c>
      <c r="Y867" s="2" t="s">
        <v>184</v>
      </c>
      <c r="Z867" s="2" t="s">
        <v>184</v>
      </c>
      <c r="AA867" s="2" t="s">
        <v>184</v>
      </c>
    </row>
    <row r="868" spans="1:27" x14ac:dyDescent="0.25">
      <c r="A868" s="2">
        <v>0.43491530600112999</v>
      </c>
      <c r="B868" s="2">
        <v>0.75873645600040596</v>
      </c>
      <c r="C868" s="2">
        <v>1.0118113839998799</v>
      </c>
      <c r="D868" s="2">
        <v>1.2952846009993599</v>
      </c>
      <c r="E868" s="2">
        <v>1.8222493510002</v>
      </c>
      <c r="F868" s="2">
        <v>2.0652830760009202</v>
      </c>
      <c r="G868" s="28">
        <f t="shared" si="367"/>
        <v>1.6303677699997903</v>
      </c>
      <c r="H868" s="2" t="s">
        <v>184</v>
      </c>
      <c r="I868" s="2" t="s">
        <v>184</v>
      </c>
      <c r="J868" s="2" t="s">
        <v>184</v>
      </c>
      <c r="K868" s="2" t="s">
        <v>184</v>
      </c>
      <c r="L868" s="2" t="s">
        <v>184</v>
      </c>
      <c r="M868" s="2" t="s">
        <v>184</v>
      </c>
      <c r="N868" s="2" t="s">
        <v>184</v>
      </c>
      <c r="O868" s="2" t="s">
        <v>184</v>
      </c>
      <c r="P868" s="2" t="s">
        <v>184</v>
      </c>
      <c r="Q868" s="2" t="s">
        <v>184</v>
      </c>
      <c r="R868" s="2" t="s">
        <v>184</v>
      </c>
      <c r="S868" s="2" t="s">
        <v>184</v>
      </c>
      <c r="T868" s="2" t="s">
        <v>184</v>
      </c>
      <c r="U868" s="2" t="s">
        <v>184</v>
      </c>
      <c r="V868" s="2" t="s">
        <v>184</v>
      </c>
      <c r="W868" s="2" t="s">
        <v>184</v>
      </c>
      <c r="X868" s="2" t="s">
        <v>184</v>
      </c>
      <c r="Y868" s="2" t="s">
        <v>184</v>
      </c>
      <c r="Z868" s="2" t="s">
        <v>184</v>
      </c>
      <c r="AA868" s="2" t="s">
        <v>184</v>
      </c>
    </row>
    <row r="869" spans="1:27" x14ac:dyDescent="0.25">
      <c r="A869" s="2">
        <v>0.39343811999970002</v>
      </c>
      <c r="B869" s="2">
        <v>0.67749122499844805</v>
      </c>
      <c r="C869" s="2">
        <v>0.95055699699878404</v>
      </c>
      <c r="D869" s="2">
        <v>1.1837326419990799</v>
      </c>
      <c r="E869" s="2">
        <v>1.66970853099883</v>
      </c>
      <c r="F869" s="2">
        <v>1.8831069739990101</v>
      </c>
      <c r="G869" s="28">
        <f t="shared" si="367"/>
        <v>1.4896688539993099</v>
      </c>
      <c r="H869" s="2" t="s">
        <v>184</v>
      </c>
      <c r="I869" s="2" t="s">
        <v>184</v>
      </c>
      <c r="J869" s="2" t="s">
        <v>184</v>
      </c>
      <c r="K869" s="2" t="s">
        <v>184</v>
      </c>
      <c r="L869" s="2" t="s">
        <v>184</v>
      </c>
      <c r="M869" s="2" t="s">
        <v>184</v>
      </c>
      <c r="N869" s="2" t="s">
        <v>184</v>
      </c>
      <c r="O869" s="2" t="s">
        <v>184</v>
      </c>
      <c r="P869" s="2" t="s">
        <v>184</v>
      </c>
      <c r="Q869" s="2" t="s">
        <v>184</v>
      </c>
      <c r="R869" s="2" t="s">
        <v>184</v>
      </c>
      <c r="S869" s="2" t="s">
        <v>184</v>
      </c>
      <c r="T869" s="2" t="s">
        <v>184</v>
      </c>
      <c r="U869" s="2" t="s">
        <v>184</v>
      </c>
      <c r="V869" s="2" t="s">
        <v>184</v>
      </c>
      <c r="W869" s="2" t="s">
        <v>184</v>
      </c>
      <c r="X869" s="2" t="s">
        <v>184</v>
      </c>
      <c r="Y869" s="2" t="s">
        <v>184</v>
      </c>
      <c r="Z869" s="2" t="s">
        <v>184</v>
      </c>
      <c r="AA869" s="2" t="s">
        <v>184</v>
      </c>
    </row>
    <row r="870" spans="1:27" x14ac:dyDescent="0.25">
      <c r="A870" s="2">
        <v>0.48322905399982102</v>
      </c>
      <c r="B870" s="2">
        <v>0.73651762499866802</v>
      </c>
      <c r="C870" s="2">
        <v>1.0202044849993399</v>
      </c>
      <c r="D870" s="2">
        <v>1.3036471829982399</v>
      </c>
      <c r="E870" s="2">
        <v>1.8733404539998399</v>
      </c>
      <c r="F870" s="2">
        <v>2.0734930559992701</v>
      </c>
      <c r="G870" s="28">
        <f t="shared" si="367"/>
        <v>1.5902640019994492</v>
      </c>
      <c r="H870" s="2" t="s">
        <v>184</v>
      </c>
      <c r="I870" s="2" t="s">
        <v>184</v>
      </c>
      <c r="J870" s="2" t="s">
        <v>184</v>
      </c>
      <c r="K870" s="2" t="s">
        <v>184</v>
      </c>
      <c r="L870" s="2" t="s">
        <v>184</v>
      </c>
      <c r="M870" s="2" t="s">
        <v>184</v>
      </c>
      <c r="N870" s="2" t="s">
        <v>184</v>
      </c>
      <c r="O870" s="2" t="s">
        <v>184</v>
      </c>
      <c r="P870" s="2" t="s">
        <v>184</v>
      </c>
      <c r="Q870" s="2" t="s">
        <v>184</v>
      </c>
      <c r="R870" s="2" t="s">
        <v>184</v>
      </c>
      <c r="S870" s="2" t="s">
        <v>184</v>
      </c>
      <c r="T870" s="2" t="s">
        <v>184</v>
      </c>
      <c r="U870" s="2" t="s">
        <v>184</v>
      </c>
      <c r="V870" s="2" t="s">
        <v>184</v>
      </c>
      <c r="W870" s="2" t="s">
        <v>184</v>
      </c>
      <c r="X870" s="2" t="s">
        <v>184</v>
      </c>
      <c r="Y870" s="2" t="s">
        <v>184</v>
      </c>
      <c r="Z870" s="2" t="s">
        <v>184</v>
      </c>
      <c r="AA870" s="2" t="s">
        <v>184</v>
      </c>
    </row>
    <row r="872" spans="1:27" x14ac:dyDescent="0.25">
      <c r="A872" s="2">
        <v>16.531848008000399</v>
      </c>
      <c r="B872" s="2">
        <v>16.745612696000499</v>
      </c>
      <c r="C872" s="2">
        <v>17.2298184030005</v>
      </c>
      <c r="D872" s="2">
        <v>17.452647640999199</v>
      </c>
      <c r="E872" s="2">
        <v>17.887990232000401</v>
      </c>
      <c r="F872" s="2">
        <v>18.333374026000399</v>
      </c>
      <c r="G872" s="2">
        <v>18.819288874999899</v>
      </c>
      <c r="H872" s="28">
        <f>G872-A872</f>
        <v>2.2874408669994999</v>
      </c>
      <c r="I872" s="2" t="s">
        <v>184</v>
      </c>
      <c r="J872" s="2" t="s">
        <v>184</v>
      </c>
      <c r="K872" s="2" t="s">
        <v>184</v>
      </c>
      <c r="L872" s="2" t="s">
        <v>184</v>
      </c>
      <c r="M872" s="2" t="s">
        <v>184</v>
      </c>
      <c r="N872" s="2" t="s">
        <v>184</v>
      </c>
      <c r="O872" s="2" t="s">
        <v>184</v>
      </c>
      <c r="P872" s="2" t="s">
        <v>184</v>
      </c>
      <c r="Q872" s="2" t="s">
        <v>184</v>
      </c>
      <c r="R872" s="2" t="s">
        <v>184</v>
      </c>
      <c r="S872" s="2" t="s">
        <v>184</v>
      </c>
      <c r="T872" s="2" t="s">
        <v>184</v>
      </c>
      <c r="U872" s="2" t="s">
        <v>184</v>
      </c>
      <c r="V872" s="2" t="s">
        <v>184</v>
      </c>
      <c r="W872" s="2" t="s">
        <v>184</v>
      </c>
      <c r="X872" s="2" t="s">
        <v>184</v>
      </c>
      <c r="Y872" s="2" t="s">
        <v>184</v>
      </c>
      <c r="Z872" s="2" t="s">
        <v>184</v>
      </c>
      <c r="AA872" s="2" t="s">
        <v>184</v>
      </c>
    </row>
    <row r="873" spans="1:27" x14ac:dyDescent="0.25">
      <c r="A873" s="2">
        <v>0.84968716600087602</v>
      </c>
      <c r="B873" s="2">
        <v>1.1242484360009199</v>
      </c>
      <c r="C873" s="2">
        <v>1.5482984890004401</v>
      </c>
      <c r="D873" s="2">
        <v>1.87208911900052</v>
      </c>
      <c r="E873" s="2">
        <v>2.2866778570005399</v>
      </c>
      <c r="F873" s="2">
        <v>2.7828170310003699</v>
      </c>
      <c r="G873" s="2">
        <v>3.2998626580010701</v>
      </c>
      <c r="H873" s="28">
        <f t="shared" ref="H873:H886" si="368">G873-A873</f>
        <v>2.4501754920001941</v>
      </c>
      <c r="I873" s="2" t="s">
        <v>184</v>
      </c>
      <c r="J873" s="2" t="s">
        <v>184</v>
      </c>
      <c r="K873" s="2" t="s">
        <v>184</v>
      </c>
      <c r="L873" s="2" t="s">
        <v>184</v>
      </c>
      <c r="M873" s="2" t="s">
        <v>184</v>
      </c>
      <c r="N873" s="2" t="s">
        <v>184</v>
      </c>
      <c r="O873" s="2" t="s">
        <v>184</v>
      </c>
      <c r="P873" s="2" t="s">
        <v>184</v>
      </c>
      <c r="Q873" s="2" t="s">
        <v>184</v>
      </c>
      <c r="R873" s="2" t="s">
        <v>184</v>
      </c>
      <c r="S873" s="2" t="s">
        <v>184</v>
      </c>
      <c r="T873" s="2" t="s">
        <v>184</v>
      </c>
      <c r="U873" s="2" t="s">
        <v>184</v>
      </c>
      <c r="V873" s="2" t="s">
        <v>184</v>
      </c>
      <c r="W873" s="2" t="s">
        <v>184</v>
      </c>
      <c r="X873" s="2" t="s">
        <v>184</v>
      </c>
      <c r="Y873" s="2" t="s">
        <v>184</v>
      </c>
      <c r="Z873" s="2" t="s">
        <v>184</v>
      </c>
      <c r="AA873" s="2" t="s">
        <v>184</v>
      </c>
    </row>
    <row r="874" spans="1:27" x14ac:dyDescent="0.25">
      <c r="A874" s="2">
        <v>0.80909506900024997</v>
      </c>
      <c r="B874" s="2">
        <v>1.0116893009999299</v>
      </c>
      <c r="C874" s="2">
        <v>1.51829696200002</v>
      </c>
      <c r="D874" s="2">
        <v>1.73068823199901</v>
      </c>
      <c r="E874" s="2">
        <v>2.2170914069993102</v>
      </c>
      <c r="F874" s="2">
        <v>2.6616206299986498</v>
      </c>
      <c r="G874" s="2">
        <v>3.2184343030003202</v>
      </c>
      <c r="H874" s="28">
        <f t="shared" si="368"/>
        <v>2.4093392340000701</v>
      </c>
      <c r="I874" s="2" t="s">
        <v>184</v>
      </c>
      <c r="J874" s="2" t="s">
        <v>184</v>
      </c>
      <c r="K874" s="2" t="s">
        <v>184</v>
      </c>
      <c r="L874" s="2" t="s">
        <v>184</v>
      </c>
      <c r="M874" s="2" t="s">
        <v>184</v>
      </c>
      <c r="N874" s="2" t="s">
        <v>184</v>
      </c>
      <c r="O874" s="2" t="s">
        <v>184</v>
      </c>
      <c r="P874" s="2" t="s">
        <v>184</v>
      </c>
      <c r="Q874" s="2" t="s">
        <v>184</v>
      </c>
      <c r="R874" s="2" t="s">
        <v>184</v>
      </c>
      <c r="S874" s="2" t="s">
        <v>184</v>
      </c>
      <c r="T874" s="2" t="s">
        <v>184</v>
      </c>
      <c r="U874" s="2" t="s">
        <v>184</v>
      </c>
      <c r="V874" s="2" t="s">
        <v>184</v>
      </c>
      <c r="W874" s="2" t="s">
        <v>184</v>
      </c>
      <c r="X874" s="2" t="s">
        <v>184</v>
      </c>
      <c r="Y874" s="2" t="s">
        <v>184</v>
      </c>
      <c r="Z874" s="2" t="s">
        <v>184</v>
      </c>
      <c r="AA874" s="2" t="s">
        <v>184</v>
      </c>
    </row>
    <row r="875" spans="1:27" x14ac:dyDescent="0.25">
      <c r="A875" s="2">
        <v>0.86842667600103596</v>
      </c>
      <c r="B875" s="2">
        <v>1.2225850770009801</v>
      </c>
      <c r="C875" s="2">
        <v>1.6987639250000901</v>
      </c>
      <c r="D875" s="2">
        <v>1.9819014189997599</v>
      </c>
      <c r="E875" s="2">
        <v>2.4379673450002799</v>
      </c>
      <c r="F875" s="2">
        <v>3.1164047000002002</v>
      </c>
      <c r="G875" s="2">
        <v>3.5844346110006802</v>
      </c>
      <c r="H875" s="28">
        <f t="shared" si="368"/>
        <v>2.7160079349996442</v>
      </c>
      <c r="I875" s="2" t="s">
        <v>184</v>
      </c>
      <c r="J875" s="2" t="s">
        <v>184</v>
      </c>
      <c r="K875" s="2" t="s">
        <v>184</v>
      </c>
      <c r="L875" s="2" t="s">
        <v>184</v>
      </c>
      <c r="M875" s="2" t="s">
        <v>184</v>
      </c>
      <c r="N875" s="2" t="s">
        <v>184</v>
      </c>
      <c r="O875" s="2" t="s">
        <v>184</v>
      </c>
      <c r="P875" s="2" t="s">
        <v>184</v>
      </c>
      <c r="Q875" s="2" t="s">
        <v>184</v>
      </c>
      <c r="R875" s="2" t="s">
        <v>184</v>
      </c>
      <c r="S875" s="2" t="s">
        <v>184</v>
      </c>
      <c r="T875" s="2" t="s">
        <v>184</v>
      </c>
      <c r="U875" s="2" t="s">
        <v>184</v>
      </c>
      <c r="V875" s="2" t="s">
        <v>184</v>
      </c>
      <c r="W875" s="2" t="s">
        <v>184</v>
      </c>
      <c r="X875" s="2" t="s">
        <v>184</v>
      </c>
      <c r="Y875" s="2" t="s">
        <v>184</v>
      </c>
      <c r="Z875" s="2" t="s">
        <v>184</v>
      </c>
      <c r="AA875" s="2" t="s">
        <v>184</v>
      </c>
    </row>
    <row r="876" spans="1:27" x14ac:dyDescent="0.25">
      <c r="A876" s="2">
        <v>0.92955898100080903</v>
      </c>
      <c r="B876" s="2">
        <v>1.1215016020014399</v>
      </c>
      <c r="C876" s="2">
        <v>1.6180070210011701</v>
      </c>
      <c r="D876" s="2">
        <v>1.84043949400074</v>
      </c>
      <c r="E876" s="2">
        <v>2.25808026800041</v>
      </c>
      <c r="F876" s="2">
        <v>2.7619716160006602</v>
      </c>
      <c r="G876" s="2">
        <v>3.2685792770007498</v>
      </c>
      <c r="H876" s="28">
        <f t="shared" si="368"/>
        <v>2.3390202959999407</v>
      </c>
      <c r="I876" s="2" t="s">
        <v>184</v>
      </c>
      <c r="J876" s="2" t="s">
        <v>184</v>
      </c>
      <c r="K876" s="2" t="s">
        <v>184</v>
      </c>
      <c r="L876" s="2" t="s">
        <v>184</v>
      </c>
      <c r="M876" s="2" t="s">
        <v>184</v>
      </c>
      <c r="N876" s="2" t="s">
        <v>184</v>
      </c>
      <c r="O876" s="2" t="s">
        <v>184</v>
      </c>
      <c r="P876" s="2" t="s">
        <v>184</v>
      </c>
      <c r="Q876" s="2" t="s">
        <v>184</v>
      </c>
      <c r="R876" s="2" t="s">
        <v>184</v>
      </c>
      <c r="S876" s="2" t="s">
        <v>184</v>
      </c>
      <c r="T876" s="2" t="s">
        <v>184</v>
      </c>
      <c r="U876" s="2" t="s">
        <v>184</v>
      </c>
      <c r="V876" s="2" t="s">
        <v>184</v>
      </c>
      <c r="W876" s="2" t="s">
        <v>184</v>
      </c>
      <c r="X876" s="2" t="s">
        <v>184</v>
      </c>
      <c r="Y876" s="2" t="s">
        <v>184</v>
      </c>
      <c r="Z876" s="2" t="s">
        <v>184</v>
      </c>
      <c r="AA876" s="2" t="s">
        <v>184</v>
      </c>
    </row>
    <row r="877" spans="1:27" x14ac:dyDescent="0.25">
      <c r="A877" s="2">
        <v>3.6461162810010102</v>
      </c>
      <c r="B877" s="2">
        <v>3.8180070190010098</v>
      </c>
      <c r="C877" s="2">
        <v>4.2031741179998701</v>
      </c>
      <c r="D877" s="2">
        <v>4.4051579410006498</v>
      </c>
      <c r="E877" s="2">
        <v>4.8915000739998504</v>
      </c>
      <c r="F877" s="2">
        <v>5.2963528140007803</v>
      </c>
      <c r="G877" s="2">
        <v>5.7725011430011302</v>
      </c>
      <c r="H877" s="28">
        <f t="shared" si="368"/>
        <v>2.12638486200012</v>
      </c>
      <c r="I877" s="2" t="s">
        <v>184</v>
      </c>
      <c r="J877" s="2" t="s">
        <v>184</v>
      </c>
      <c r="K877" s="2" t="s">
        <v>184</v>
      </c>
      <c r="L877" s="2" t="s">
        <v>184</v>
      </c>
      <c r="M877" s="2" t="s">
        <v>184</v>
      </c>
      <c r="N877" s="2" t="s">
        <v>184</v>
      </c>
      <c r="O877" s="2" t="s">
        <v>184</v>
      </c>
      <c r="P877" s="2" t="s">
        <v>184</v>
      </c>
      <c r="Q877" s="2" t="s">
        <v>184</v>
      </c>
      <c r="R877" s="2" t="s">
        <v>184</v>
      </c>
      <c r="S877" s="2" t="s">
        <v>184</v>
      </c>
      <c r="T877" s="2" t="s">
        <v>184</v>
      </c>
      <c r="U877" s="2" t="s">
        <v>184</v>
      </c>
      <c r="V877" s="2" t="s">
        <v>184</v>
      </c>
      <c r="W877" s="2" t="s">
        <v>184</v>
      </c>
      <c r="X877" s="2" t="s">
        <v>184</v>
      </c>
      <c r="Y877" s="2" t="s">
        <v>184</v>
      </c>
      <c r="Z877" s="2" t="s">
        <v>184</v>
      </c>
      <c r="AA877" s="2" t="s">
        <v>184</v>
      </c>
    </row>
    <row r="878" spans="1:27" x14ac:dyDescent="0.25">
      <c r="A878" s="2">
        <v>0.51417671200033499</v>
      </c>
      <c r="B878" s="2">
        <v>0.70660766000037201</v>
      </c>
      <c r="C878" s="2">
        <v>1.1321226910004001</v>
      </c>
      <c r="D878" s="2">
        <v>1.36468792900086</v>
      </c>
      <c r="E878" s="2">
        <v>1.7597436279993399</v>
      </c>
      <c r="F878" s="2">
        <v>2.21522966500015</v>
      </c>
      <c r="G878" s="2">
        <v>2.70141919699926</v>
      </c>
      <c r="H878" s="28">
        <f t="shared" si="368"/>
        <v>2.1872424849989249</v>
      </c>
      <c r="I878" s="2" t="s">
        <v>184</v>
      </c>
      <c r="J878" s="2" t="s">
        <v>184</v>
      </c>
      <c r="K878" s="2" t="s">
        <v>184</v>
      </c>
      <c r="L878" s="2" t="s">
        <v>184</v>
      </c>
      <c r="M878" s="2" t="s">
        <v>184</v>
      </c>
      <c r="N878" s="2" t="s">
        <v>184</v>
      </c>
      <c r="O878" s="2" t="s">
        <v>184</v>
      </c>
      <c r="P878" s="2" t="s">
        <v>184</v>
      </c>
      <c r="Q878" s="2" t="s">
        <v>184</v>
      </c>
      <c r="R878" s="2" t="s">
        <v>184</v>
      </c>
      <c r="S878" s="2" t="s">
        <v>184</v>
      </c>
      <c r="T878" s="2" t="s">
        <v>184</v>
      </c>
      <c r="U878" s="2" t="s">
        <v>184</v>
      </c>
      <c r="V878" s="2" t="s">
        <v>184</v>
      </c>
      <c r="W878" s="2" t="s">
        <v>184</v>
      </c>
      <c r="X878" s="2" t="s">
        <v>184</v>
      </c>
      <c r="Y878" s="2" t="s">
        <v>184</v>
      </c>
      <c r="Z878" s="2" t="s">
        <v>184</v>
      </c>
      <c r="AA878" s="2" t="s">
        <v>184</v>
      </c>
    </row>
    <row r="879" spans="1:27" x14ac:dyDescent="0.25">
      <c r="A879" s="2">
        <v>0.91136883900071497</v>
      </c>
      <c r="B879" s="2">
        <v>1.1240958350008401</v>
      </c>
      <c r="C879" s="2">
        <v>1.5699069140009601</v>
      </c>
      <c r="D879" s="2">
        <v>1.9544025640006999</v>
      </c>
      <c r="E879" s="2">
        <v>2.4711124680015901</v>
      </c>
      <c r="F879" s="2">
        <v>2.9774149240001799</v>
      </c>
      <c r="G879" s="2">
        <v>3.5191210130014898</v>
      </c>
      <c r="H879" s="28">
        <f t="shared" si="368"/>
        <v>2.6077521740007747</v>
      </c>
      <c r="I879" s="2" t="s">
        <v>184</v>
      </c>
      <c r="J879" s="2" t="s">
        <v>184</v>
      </c>
      <c r="K879" s="2" t="s">
        <v>184</v>
      </c>
      <c r="L879" s="2" t="s">
        <v>184</v>
      </c>
      <c r="M879" s="2" t="s">
        <v>184</v>
      </c>
      <c r="N879" s="2" t="s">
        <v>184</v>
      </c>
      <c r="O879" s="2" t="s">
        <v>184</v>
      </c>
      <c r="P879" s="2" t="s">
        <v>184</v>
      </c>
      <c r="Q879" s="2" t="s">
        <v>184</v>
      </c>
      <c r="R879" s="2" t="s">
        <v>184</v>
      </c>
      <c r="S879" s="2" t="s">
        <v>184</v>
      </c>
      <c r="T879" s="2" t="s">
        <v>184</v>
      </c>
      <c r="U879" s="2" t="s">
        <v>184</v>
      </c>
      <c r="V879" s="2" t="s">
        <v>184</v>
      </c>
      <c r="W879" s="2" t="s">
        <v>184</v>
      </c>
      <c r="X879" s="2" t="s">
        <v>184</v>
      </c>
      <c r="Y879" s="2" t="s">
        <v>184</v>
      </c>
      <c r="Z879" s="2" t="s">
        <v>184</v>
      </c>
      <c r="AA879" s="2" t="s">
        <v>184</v>
      </c>
    </row>
    <row r="880" spans="1:27" x14ac:dyDescent="0.25">
      <c r="A880" s="2">
        <v>0.63583091699911098</v>
      </c>
      <c r="B880" s="2">
        <v>0.80747749199872398</v>
      </c>
      <c r="C880" s="2">
        <v>1.30419655199875</v>
      </c>
      <c r="D880" s="2">
        <v>1.4861895319991101</v>
      </c>
      <c r="E880" s="2">
        <v>1.8509079819996199</v>
      </c>
      <c r="F880" s="2">
        <v>2.2663512899998701</v>
      </c>
      <c r="G880" s="2">
        <v>2.7217762860000199</v>
      </c>
      <c r="H880" s="28">
        <f t="shared" si="368"/>
        <v>2.0859453690009087</v>
      </c>
      <c r="I880" s="2" t="s">
        <v>184</v>
      </c>
      <c r="J880" s="2" t="s">
        <v>184</v>
      </c>
      <c r="K880" s="2" t="s">
        <v>184</v>
      </c>
      <c r="L880" s="2" t="s">
        <v>184</v>
      </c>
      <c r="M880" s="2" t="s">
        <v>184</v>
      </c>
      <c r="N880" s="2" t="s">
        <v>184</v>
      </c>
      <c r="O880" s="2" t="s">
        <v>184</v>
      </c>
      <c r="P880" s="2" t="s">
        <v>184</v>
      </c>
      <c r="Q880" s="2" t="s">
        <v>184</v>
      </c>
      <c r="R880" s="2" t="s">
        <v>184</v>
      </c>
      <c r="S880" s="2" t="s">
        <v>184</v>
      </c>
      <c r="T880" s="2" t="s">
        <v>184</v>
      </c>
      <c r="U880" s="2" t="s">
        <v>184</v>
      </c>
      <c r="V880" s="2" t="s">
        <v>184</v>
      </c>
      <c r="W880" s="2" t="s">
        <v>184</v>
      </c>
      <c r="X880" s="2" t="s">
        <v>184</v>
      </c>
      <c r="Y880" s="2" t="s">
        <v>184</v>
      </c>
      <c r="Z880" s="2" t="s">
        <v>184</v>
      </c>
      <c r="AA880" s="2" t="s">
        <v>184</v>
      </c>
    </row>
    <row r="881" spans="1:27" x14ac:dyDescent="0.25">
      <c r="A881" s="2">
        <v>0.75846177399944203</v>
      </c>
      <c r="B881" s="2">
        <v>0.92012818600051105</v>
      </c>
      <c r="C881" s="2">
        <v>1.32546924999951</v>
      </c>
      <c r="D881" s="2">
        <v>1.4972684269996499</v>
      </c>
      <c r="E881" s="2">
        <v>1.86287196599914</v>
      </c>
      <c r="F881" s="2">
        <v>2.3172897909989798</v>
      </c>
      <c r="G881" s="2">
        <v>2.8231344409996302</v>
      </c>
      <c r="H881" s="28">
        <f t="shared" si="368"/>
        <v>2.0646726670001883</v>
      </c>
      <c r="I881" s="2" t="s">
        <v>184</v>
      </c>
      <c r="J881" s="2" t="s">
        <v>184</v>
      </c>
      <c r="K881" s="2" t="s">
        <v>184</v>
      </c>
      <c r="L881" s="2" t="s">
        <v>184</v>
      </c>
      <c r="M881" s="2" t="s">
        <v>184</v>
      </c>
      <c r="N881" s="2" t="s">
        <v>184</v>
      </c>
      <c r="O881" s="2" t="s">
        <v>184</v>
      </c>
      <c r="P881" s="2" t="s">
        <v>184</v>
      </c>
      <c r="Q881" s="2" t="s">
        <v>184</v>
      </c>
      <c r="R881" s="2" t="s">
        <v>184</v>
      </c>
      <c r="S881" s="2" t="s">
        <v>184</v>
      </c>
      <c r="T881" s="2" t="s">
        <v>184</v>
      </c>
      <c r="U881" s="2" t="s">
        <v>184</v>
      </c>
      <c r="V881" s="2" t="s">
        <v>184</v>
      </c>
      <c r="W881" s="2" t="s">
        <v>184</v>
      </c>
      <c r="X881" s="2" t="s">
        <v>184</v>
      </c>
      <c r="Y881" s="2" t="s">
        <v>184</v>
      </c>
      <c r="Z881" s="2" t="s">
        <v>184</v>
      </c>
      <c r="AA881" s="2" t="s">
        <v>184</v>
      </c>
    </row>
    <row r="882" spans="1:27" x14ac:dyDescent="0.25">
      <c r="A882" s="2">
        <v>24.683747901000899</v>
      </c>
      <c r="B882" s="2">
        <v>24.877735386000399</v>
      </c>
      <c r="C882" s="2">
        <v>25.293178694000702</v>
      </c>
      <c r="D882" s="2">
        <v>25.809613915000199</v>
      </c>
      <c r="E882" s="2">
        <v>26.2549061460013</v>
      </c>
      <c r="F882" s="2">
        <v>26.771493969001298</v>
      </c>
      <c r="G882" s="2">
        <v>27.268884478000398</v>
      </c>
      <c r="H882" s="28">
        <f t="shared" si="368"/>
        <v>2.5851365769994992</v>
      </c>
      <c r="I882" s="2" t="s">
        <v>184</v>
      </c>
      <c r="J882" s="2" t="s">
        <v>184</v>
      </c>
      <c r="K882" s="2" t="s">
        <v>184</v>
      </c>
      <c r="L882" s="2" t="s">
        <v>184</v>
      </c>
      <c r="M882" s="2" t="s">
        <v>184</v>
      </c>
      <c r="N882" s="2" t="s">
        <v>184</v>
      </c>
      <c r="O882" s="2" t="s">
        <v>184</v>
      </c>
      <c r="P882" s="2" t="s">
        <v>184</v>
      </c>
      <c r="Q882" s="2" t="s">
        <v>184</v>
      </c>
      <c r="R882" s="2" t="s">
        <v>184</v>
      </c>
      <c r="S882" s="2" t="s">
        <v>184</v>
      </c>
      <c r="T882" s="2" t="s">
        <v>184</v>
      </c>
      <c r="U882" s="2" t="s">
        <v>184</v>
      </c>
      <c r="V882" s="2" t="s">
        <v>184</v>
      </c>
      <c r="W882" s="2" t="s">
        <v>184</v>
      </c>
      <c r="X882" s="2" t="s">
        <v>184</v>
      </c>
      <c r="Y882" s="2" t="s">
        <v>184</v>
      </c>
      <c r="Z882" s="2" t="s">
        <v>184</v>
      </c>
      <c r="AA882" s="2" t="s">
        <v>184</v>
      </c>
    </row>
    <row r="883" spans="1:27" x14ac:dyDescent="0.25">
      <c r="A883" s="2">
        <v>0.95986570999957599</v>
      </c>
      <c r="B883" s="2">
        <v>1.16242942099961</v>
      </c>
      <c r="C883" s="2">
        <v>1.6186174280010099</v>
      </c>
      <c r="D883" s="2">
        <v>1.83085609599947</v>
      </c>
      <c r="E883" s="2">
        <v>2.3070349450008498</v>
      </c>
      <c r="F883" s="2">
        <v>2.7626125450005898</v>
      </c>
      <c r="G883" s="2">
        <v>3.21892262999972</v>
      </c>
      <c r="H883" s="28">
        <f t="shared" si="368"/>
        <v>2.2590569200001438</v>
      </c>
      <c r="I883" s="2" t="s">
        <v>184</v>
      </c>
      <c r="J883" s="2" t="s">
        <v>184</v>
      </c>
      <c r="K883" s="2" t="s">
        <v>184</v>
      </c>
      <c r="L883" s="2" t="s">
        <v>184</v>
      </c>
      <c r="M883" s="2" t="s">
        <v>184</v>
      </c>
      <c r="N883" s="2" t="s">
        <v>184</v>
      </c>
      <c r="O883" s="2" t="s">
        <v>184</v>
      </c>
      <c r="P883" s="2" t="s">
        <v>184</v>
      </c>
      <c r="Q883" s="2" t="s">
        <v>184</v>
      </c>
      <c r="R883" s="2" t="s">
        <v>184</v>
      </c>
      <c r="S883" s="2" t="s">
        <v>184</v>
      </c>
      <c r="T883" s="2" t="s">
        <v>184</v>
      </c>
      <c r="U883" s="2" t="s">
        <v>184</v>
      </c>
      <c r="V883" s="2" t="s">
        <v>184</v>
      </c>
      <c r="W883" s="2" t="s">
        <v>184</v>
      </c>
      <c r="X883" s="2" t="s">
        <v>184</v>
      </c>
      <c r="Y883" s="2" t="s">
        <v>184</v>
      </c>
      <c r="Z883" s="2" t="s">
        <v>184</v>
      </c>
      <c r="AA883" s="2" t="s">
        <v>184</v>
      </c>
    </row>
    <row r="884" spans="1:27" x14ac:dyDescent="0.25">
      <c r="A884" s="2">
        <v>0.98000915599914096</v>
      </c>
      <c r="B884" s="2">
        <v>1.2027468329997599</v>
      </c>
      <c r="C884" s="2">
        <v>1.6376926600005299</v>
      </c>
      <c r="D884" s="2">
        <v>1.86104074499962</v>
      </c>
      <c r="E884" s="2">
        <v>2.26638180900044</v>
      </c>
      <c r="F884" s="2">
        <v>2.7419197309991401</v>
      </c>
      <c r="G884" s="2">
        <v>3.2485273919992301</v>
      </c>
      <c r="H884" s="28">
        <f t="shared" si="368"/>
        <v>2.2685182360000891</v>
      </c>
      <c r="I884" s="2" t="s">
        <v>184</v>
      </c>
      <c r="J884" s="2" t="s">
        <v>184</v>
      </c>
      <c r="K884" s="2" t="s">
        <v>184</v>
      </c>
      <c r="L884" s="2" t="s">
        <v>184</v>
      </c>
      <c r="M884" s="2" t="s">
        <v>184</v>
      </c>
      <c r="N884" s="2" t="s">
        <v>184</v>
      </c>
      <c r="O884" s="2" t="s">
        <v>184</v>
      </c>
      <c r="P884" s="2" t="s">
        <v>184</v>
      </c>
      <c r="Q884" s="2" t="s">
        <v>184</v>
      </c>
      <c r="R884" s="2" t="s">
        <v>184</v>
      </c>
      <c r="S884" s="2" t="s">
        <v>184</v>
      </c>
      <c r="T884" s="2" t="s">
        <v>184</v>
      </c>
      <c r="U884" s="2" t="s">
        <v>184</v>
      </c>
      <c r="V884" s="2" t="s">
        <v>184</v>
      </c>
      <c r="W884" s="2" t="s">
        <v>184</v>
      </c>
      <c r="X884" s="2" t="s">
        <v>184</v>
      </c>
      <c r="Y884" s="2" t="s">
        <v>184</v>
      </c>
      <c r="Z884" s="2" t="s">
        <v>184</v>
      </c>
      <c r="AA884" s="2" t="s">
        <v>184</v>
      </c>
    </row>
    <row r="885" spans="1:27" x14ac:dyDescent="0.25">
      <c r="A885" s="2">
        <v>0.79743628799951605</v>
      </c>
      <c r="B885" s="2">
        <v>0.989500992000103</v>
      </c>
      <c r="C885" s="2">
        <v>1.46586296399982</v>
      </c>
      <c r="D885" s="2">
        <v>1.6882954369993901</v>
      </c>
      <c r="E885" s="2">
        <v>2.1032504189988601</v>
      </c>
      <c r="F885" s="2">
        <v>2.53856248999909</v>
      </c>
      <c r="G885" s="2">
        <v>2.9840683659986098</v>
      </c>
      <c r="H885" s="28">
        <f t="shared" si="368"/>
        <v>2.1866320779990938</v>
      </c>
      <c r="I885" s="2" t="s">
        <v>184</v>
      </c>
      <c r="J885" s="2" t="s">
        <v>184</v>
      </c>
      <c r="K885" s="2" t="s">
        <v>184</v>
      </c>
      <c r="L885" s="2" t="s">
        <v>184</v>
      </c>
      <c r="M885" s="2" t="s">
        <v>184</v>
      </c>
      <c r="N885" s="2" t="s">
        <v>184</v>
      </c>
      <c r="O885" s="2" t="s">
        <v>184</v>
      </c>
      <c r="P885" s="2" t="s">
        <v>184</v>
      </c>
      <c r="Q885" s="2" t="s">
        <v>184</v>
      </c>
      <c r="R885" s="2" t="s">
        <v>184</v>
      </c>
      <c r="S885" s="2" t="s">
        <v>184</v>
      </c>
      <c r="T885" s="2" t="s">
        <v>184</v>
      </c>
      <c r="U885" s="2" t="s">
        <v>184</v>
      </c>
      <c r="V885" s="2" t="s">
        <v>184</v>
      </c>
      <c r="W885" s="2" t="s">
        <v>184</v>
      </c>
      <c r="X885" s="2" t="s">
        <v>184</v>
      </c>
      <c r="Y885" s="2" t="s">
        <v>184</v>
      </c>
      <c r="Z885" s="2" t="s">
        <v>184</v>
      </c>
      <c r="AA885" s="2" t="s">
        <v>184</v>
      </c>
    </row>
    <row r="886" spans="1:27" x14ac:dyDescent="0.25">
      <c r="A886" s="2">
        <v>0.89623073499933503</v>
      </c>
      <c r="B886" s="2">
        <v>1.0885395999994201</v>
      </c>
      <c r="C886" s="2">
        <v>1.5442392789991499</v>
      </c>
      <c r="D886" s="2">
        <v>1.7468640320002999</v>
      </c>
      <c r="E886" s="2">
        <v>2.2030215169997902</v>
      </c>
      <c r="F886" s="2">
        <v>2.6179764989992602</v>
      </c>
      <c r="G886" s="2">
        <v>3.0232870429990699</v>
      </c>
      <c r="H886" s="28">
        <f t="shared" si="368"/>
        <v>2.1270563079997347</v>
      </c>
      <c r="I886" s="2" t="s">
        <v>184</v>
      </c>
      <c r="J886" s="2" t="s">
        <v>184</v>
      </c>
      <c r="K886" s="2" t="s">
        <v>184</v>
      </c>
      <c r="L886" s="2" t="s">
        <v>184</v>
      </c>
      <c r="M886" s="2" t="s">
        <v>184</v>
      </c>
      <c r="N886" s="2" t="s">
        <v>184</v>
      </c>
      <c r="O886" s="2" t="s">
        <v>184</v>
      </c>
      <c r="P886" s="2" t="s">
        <v>184</v>
      </c>
      <c r="Q886" s="2" t="s">
        <v>184</v>
      </c>
      <c r="R886" s="2" t="s">
        <v>184</v>
      </c>
      <c r="S886" s="2" t="s">
        <v>184</v>
      </c>
      <c r="T886" s="2" t="s">
        <v>184</v>
      </c>
      <c r="U886" s="2" t="s">
        <v>184</v>
      </c>
      <c r="V886" s="2" t="s">
        <v>184</v>
      </c>
      <c r="W886" s="2" t="s">
        <v>184</v>
      </c>
      <c r="X886" s="2" t="s">
        <v>184</v>
      </c>
      <c r="Y886" s="2" t="s">
        <v>184</v>
      </c>
      <c r="Z886" s="2" t="s">
        <v>184</v>
      </c>
      <c r="AA886" s="2" t="s">
        <v>184</v>
      </c>
    </row>
    <row r="888" spans="1:27" x14ac:dyDescent="0.25">
      <c r="A888" s="2">
        <v>39.295131995999299</v>
      </c>
      <c r="B888" s="2">
        <v>39.549183574999901</v>
      </c>
      <c r="C888" s="2">
        <v>39.802472146000497</v>
      </c>
      <c r="D888" s="2">
        <v>40.0250572200002</v>
      </c>
      <c r="E888" s="2">
        <v>40.3899893130001</v>
      </c>
      <c r="F888" s="2">
        <v>40.936303977999998</v>
      </c>
      <c r="G888" s="2">
        <v>41.381779331999397</v>
      </c>
      <c r="H888" s="2">
        <v>41.624813055999702</v>
      </c>
      <c r="I888" s="2">
        <v>41.867785741000198</v>
      </c>
      <c r="J888" s="28">
        <f>I888-A888</f>
        <v>2.5726537450008991</v>
      </c>
      <c r="K888" s="2" t="s">
        <v>184</v>
      </c>
      <c r="L888" s="2" t="s">
        <v>184</v>
      </c>
      <c r="M888" s="2" t="s">
        <v>184</v>
      </c>
      <c r="N888" s="2" t="s">
        <v>184</v>
      </c>
      <c r="O888" s="2" t="s">
        <v>184</v>
      </c>
      <c r="P888" s="2" t="s">
        <v>184</v>
      </c>
      <c r="Q888" s="2" t="s">
        <v>184</v>
      </c>
      <c r="R888" s="2" t="s">
        <v>184</v>
      </c>
      <c r="S888" s="2" t="s">
        <v>184</v>
      </c>
      <c r="T888" s="2" t="s">
        <v>184</v>
      </c>
      <c r="U888" s="2" t="s">
        <v>184</v>
      </c>
      <c r="V888" s="2" t="s">
        <v>184</v>
      </c>
      <c r="W888" s="2" t="s">
        <v>184</v>
      </c>
      <c r="X888" s="2" t="s">
        <v>184</v>
      </c>
      <c r="Y888" s="2" t="s">
        <v>184</v>
      </c>
      <c r="Z888" s="2" t="s">
        <v>184</v>
      </c>
      <c r="AA888" s="2" t="s">
        <v>184</v>
      </c>
    </row>
    <row r="889" spans="1:27" x14ac:dyDescent="0.25">
      <c r="A889" s="2">
        <v>0.87880360099916199</v>
      </c>
      <c r="B889" s="2">
        <v>1.1418586899999299</v>
      </c>
      <c r="C889" s="2">
        <v>1.3849839769991299</v>
      </c>
      <c r="D889" s="2">
        <v>1.6886922020003099</v>
      </c>
      <c r="E889" s="2">
        <v>2.0230123609999202</v>
      </c>
      <c r="F889" s="2">
        <v>2.6709293450003302</v>
      </c>
      <c r="G889" s="2">
        <v>3.1362124209990698</v>
      </c>
      <c r="H889" s="2">
        <v>3.3692965049995101</v>
      </c>
      <c r="I889" s="2">
        <v>3.6528612860001801</v>
      </c>
      <c r="J889" s="28">
        <f t="shared" ref="J889:J902" si="369">I889-A889</f>
        <v>2.7740576850010181</v>
      </c>
      <c r="K889" s="2" t="s">
        <v>184</v>
      </c>
      <c r="L889" s="2" t="s">
        <v>184</v>
      </c>
      <c r="M889" s="2" t="s">
        <v>184</v>
      </c>
      <c r="N889" s="2" t="s">
        <v>184</v>
      </c>
      <c r="O889" s="2" t="s">
        <v>184</v>
      </c>
      <c r="P889" s="2" t="s">
        <v>184</v>
      </c>
      <c r="Q889" s="2" t="s">
        <v>184</v>
      </c>
      <c r="R889" s="2" t="s">
        <v>184</v>
      </c>
      <c r="S889" s="2" t="s">
        <v>184</v>
      </c>
      <c r="T889" s="2" t="s">
        <v>184</v>
      </c>
      <c r="U889" s="2" t="s">
        <v>184</v>
      </c>
      <c r="V889" s="2" t="s">
        <v>184</v>
      </c>
      <c r="W889" s="2" t="s">
        <v>184</v>
      </c>
      <c r="X889" s="2" t="s">
        <v>184</v>
      </c>
      <c r="Y889" s="2" t="s">
        <v>184</v>
      </c>
      <c r="Z889" s="2" t="s">
        <v>184</v>
      </c>
      <c r="AA889" s="2" t="s">
        <v>184</v>
      </c>
    </row>
    <row r="890" spans="1:27" x14ac:dyDescent="0.25">
      <c r="A890" s="2">
        <v>1.7591332229985699</v>
      </c>
      <c r="B890" s="2">
        <v>1.98153517499849</v>
      </c>
      <c r="C890" s="2">
        <v>2.19407904799845</v>
      </c>
      <c r="D890" s="2">
        <v>2.4681825129991899</v>
      </c>
      <c r="E890" s="2">
        <v>2.7713413719993598</v>
      </c>
      <c r="F890" s="2">
        <v>3.26745002399911</v>
      </c>
      <c r="G890" s="2">
        <v>3.7736303980000199</v>
      </c>
      <c r="H890" s="2">
        <v>3.9854723039989</v>
      </c>
      <c r="I890" s="2">
        <v>4.2695864489996804</v>
      </c>
      <c r="J890" s="28">
        <f t="shared" si="369"/>
        <v>2.5104532260011103</v>
      </c>
      <c r="K890" s="2" t="s">
        <v>184</v>
      </c>
      <c r="L890" s="2" t="s">
        <v>184</v>
      </c>
      <c r="M890" s="2" t="s">
        <v>184</v>
      </c>
      <c r="N890" s="2" t="s">
        <v>184</v>
      </c>
      <c r="O890" s="2" t="s">
        <v>184</v>
      </c>
      <c r="P890" s="2" t="s">
        <v>184</v>
      </c>
      <c r="Q890" s="2" t="s">
        <v>184</v>
      </c>
      <c r="R890" s="2" t="s">
        <v>184</v>
      </c>
      <c r="S890" s="2" t="s">
        <v>184</v>
      </c>
      <c r="T890" s="2" t="s">
        <v>184</v>
      </c>
      <c r="U890" s="2" t="s">
        <v>184</v>
      </c>
      <c r="V890" s="2" t="s">
        <v>184</v>
      </c>
      <c r="W890" s="2" t="s">
        <v>184</v>
      </c>
      <c r="X890" s="2" t="s">
        <v>184</v>
      </c>
      <c r="Y890" s="2" t="s">
        <v>184</v>
      </c>
      <c r="Z890" s="2" t="s">
        <v>184</v>
      </c>
      <c r="AA890" s="2" t="s">
        <v>184</v>
      </c>
    </row>
    <row r="891" spans="1:27" x14ac:dyDescent="0.25">
      <c r="A891" s="2">
        <v>0.72955897999963704</v>
      </c>
      <c r="B891" s="2">
        <v>0.99169845799951795</v>
      </c>
      <c r="C891" s="2">
        <v>1.20427285200094</v>
      </c>
      <c r="D891" s="2">
        <v>1.4473981379996901</v>
      </c>
      <c r="E891" s="2">
        <v>1.7106058280005501</v>
      </c>
      <c r="F891" s="2">
        <v>2.14750495900079</v>
      </c>
      <c r="G891" s="2">
        <v>2.5316954070003699</v>
      </c>
      <c r="H891" s="2">
        <v>2.7331298640001398</v>
      </c>
      <c r="I891" s="2">
        <v>3.18116892999933</v>
      </c>
      <c r="J891" s="28">
        <f t="shared" si="369"/>
        <v>2.4516099499996931</v>
      </c>
      <c r="K891" s="2" t="s">
        <v>184</v>
      </c>
      <c r="L891" s="2" t="s">
        <v>184</v>
      </c>
      <c r="M891" s="2" t="s">
        <v>184</v>
      </c>
      <c r="N891" s="2" t="s">
        <v>184</v>
      </c>
      <c r="O891" s="2" t="s">
        <v>184</v>
      </c>
      <c r="P891" s="2" t="s">
        <v>184</v>
      </c>
      <c r="Q891" s="2" t="s">
        <v>184</v>
      </c>
      <c r="R891" s="2" t="s">
        <v>184</v>
      </c>
      <c r="S891" s="2" t="s">
        <v>184</v>
      </c>
      <c r="T891" s="2" t="s">
        <v>184</v>
      </c>
      <c r="U891" s="2" t="s">
        <v>184</v>
      </c>
      <c r="V891" s="2" t="s">
        <v>184</v>
      </c>
      <c r="W891" s="2" t="s">
        <v>184</v>
      </c>
      <c r="X891" s="2" t="s">
        <v>184</v>
      </c>
      <c r="Y891" s="2" t="s">
        <v>184</v>
      </c>
      <c r="Z891" s="2" t="s">
        <v>184</v>
      </c>
      <c r="AA891" s="2" t="s">
        <v>184</v>
      </c>
    </row>
    <row r="892" spans="1:27" x14ac:dyDescent="0.25">
      <c r="A892" s="2">
        <v>1.0844498719998199</v>
      </c>
      <c r="B892" s="2">
        <v>1.39813825800047</v>
      </c>
      <c r="C892" s="2">
        <v>1.621059056999</v>
      </c>
      <c r="D892" s="2">
        <v>1.95501296899965</v>
      </c>
      <c r="E892" s="2">
        <v>2.5423775369999899</v>
      </c>
      <c r="F892" s="2">
        <v>3.1194262179997101</v>
      </c>
      <c r="G892" s="2">
        <v>3.3013886770004301</v>
      </c>
      <c r="H892" s="2">
        <v>3.6356477949993802</v>
      </c>
      <c r="I892" s="2">
        <v>4.0101327629999997</v>
      </c>
      <c r="J892" s="28">
        <f t="shared" si="369"/>
        <v>2.9256828910001795</v>
      </c>
      <c r="K892" s="2" t="s">
        <v>184</v>
      </c>
      <c r="L892" s="2" t="s">
        <v>184</v>
      </c>
      <c r="M892" s="2" t="s">
        <v>184</v>
      </c>
      <c r="N892" s="2" t="s">
        <v>184</v>
      </c>
      <c r="O892" s="2" t="s">
        <v>184</v>
      </c>
      <c r="P892" s="2" t="s">
        <v>184</v>
      </c>
      <c r="Q892" s="2" t="s">
        <v>184</v>
      </c>
      <c r="R892" s="2" t="s">
        <v>184</v>
      </c>
      <c r="S892" s="2" t="s">
        <v>184</v>
      </c>
      <c r="T892" s="2" t="s">
        <v>184</v>
      </c>
      <c r="U892" s="2" t="s">
        <v>184</v>
      </c>
      <c r="V892" s="2" t="s">
        <v>184</v>
      </c>
      <c r="W892" s="2" t="s">
        <v>184</v>
      </c>
      <c r="X892" s="2" t="s">
        <v>184</v>
      </c>
      <c r="Y892" s="2" t="s">
        <v>184</v>
      </c>
      <c r="Z892" s="2" t="s">
        <v>184</v>
      </c>
      <c r="AA892" s="2" t="s">
        <v>184</v>
      </c>
    </row>
    <row r="893" spans="1:27" x14ac:dyDescent="0.25">
      <c r="A893" s="2">
        <v>0.52586601499933705</v>
      </c>
      <c r="B893" s="2">
        <v>0.73792156199851799</v>
      </c>
      <c r="C893" s="2">
        <v>0.94091255799867202</v>
      </c>
      <c r="D893" s="2">
        <v>1.1333435059987</v>
      </c>
      <c r="E893" s="2">
        <v>1.30529528499937</v>
      </c>
      <c r="F893" s="2">
        <v>1.80180070299866</v>
      </c>
      <c r="G893" s="2">
        <v>2.2669922169989101</v>
      </c>
      <c r="H893" s="2">
        <v>2.5100259419996198</v>
      </c>
      <c r="I893" s="2">
        <v>2.86433694399966</v>
      </c>
      <c r="J893" s="28">
        <f t="shared" si="369"/>
        <v>2.3384709290003229</v>
      </c>
      <c r="K893" s="2" t="s">
        <v>184</v>
      </c>
      <c r="L893" s="2" t="s">
        <v>184</v>
      </c>
      <c r="M893" s="2" t="s">
        <v>184</v>
      </c>
      <c r="N893" s="2" t="s">
        <v>184</v>
      </c>
      <c r="O893" s="2" t="s">
        <v>184</v>
      </c>
      <c r="P893" s="2" t="s">
        <v>184</v>
      </c>
      <c r="Q893" s="2" t="s">
        <v>184</v>
      </c>
      <c r="R893" s="2" t="s">
        <v>184</v>
      </c>
      <c r="S893" s="2" t="s">
        <v>184</v>
      </c>
      <c r="T893" s="2" t="s">
        <v>184</v>
      </c>
      <c r="U893" s="2" t="s">
        <v>184</v>
      </c>
      <c r="V893" s="2" t="s">
        <v>184</v>
      </c>
      <c r="W893" s="2" t="s">
        <v>184</v>
      </c>
      <c r="X893" s="2" t="s">
        <v>184</v>
      </c>
      <c r="Y893" s="2" t="s">
        <v>184</v>
      </c>
      <c r="Z893" s="2" t="s">
        <v>184</v>
      </c>
      <c r="AA893" s="2" t="s">
        <v>184</v>
      </c>
    </row>
    <row r="894" spans="1:27" x14ac:dyDescent="0.25">
      <c r="A894" s="2">
        <v>0.81901419099995099</v>
      </c>
      <c r="B894" s="2">
        <v>1.1124675710016101</v>
      </c>
      <c r="C894" s="2">
        <v>1.2743476250016099</v>
      </c>
      <c r="D894" s="2">
        <v>1.45652372900076</v>
      </c>
      <c r="E894" s="2">
        <v>1.67941400700146</v>
      </c>
      <c r="F894" s="2">
        <v>2.1244620770012199</v>
      </c>
      <c r="G894" s="2">
        <v>2.5492751400015501</v>
      </c>
      <c r="H894" s="2">
        <v>2.7576987620013802</v>
      </c>
      <c r="I894" s="2">
        <v>3.0958339670014499</v>
      </c>
      <c r="J894" s="28">
        <f t="shared" si="369"/>
        <v>2.2768197760014988</v>
      </c>
      <c r="K894" s="2" t="s">
        <v>184</v>
      </c>
      <c r="L894" s="2" t="s">
        <v>184</v>
      </c>
      <c r="M894" s="2" t="s">
        <v>184</v>
      </c>
      <c r="N894" s="2" t="s">
        <v>184</v>
      </c>
      <c r="O894" s="2" t="s">
        <v>184</v>
      </c>
      <c r="P894" s="2" t="s">
        <v>184</v>
      </c>
      <c r="Q894" s="2" t="s">
        <v>184</v>
      </c>
      <c r="R894" s="2" t="s">
        <v>184</v>
      </c>
      <c r="S894" s="2" t="s">
        <v>184</v>
      </c>
      <c r="T894" s="2" t="s">
        <v>184</v>
      </c>
      <c r="U894" s="2" t="s">
        <v>184</v>
      </c>
      <c r="V894" s="2" t="s">
        <v>184</v>
      </c>
      <c r="W894" s="2" t="s">
        <v>184</v>
      </c>
      <c r="X894" s="2" t="s">
        <v>184</v>
      </c>
      <c r="Y894" s="2" t="s">
        <v>184</v>
      </c>
      <c r="Z894" s="2" t="s">
        <v>184</v>
      </c>
      <c r="AA894" s="2" t="s">
        <v>184</v>
      </c>
    </row>
    <row r="895" spans="1:27" x14ac:dyDescent="0.25">
      <c r="A895" s="2">
        <v>0.48860064099972</v>
      </c>
      <c r="B895" s="2">
        <v>0.65832443299950605</v>
      </c>
      <c r="C895" s="2">
        <v>0.820265526999719</v>
      </c>
      <c r="D895" s="2">
        <v>0.98217610299980096</v>
      </c>
      <c r="E895" s="2">
        <v>1.15424996100045</v>
      </c>
      <c r="F895" s="2">
        <v>1.5393254999999</v>
      </c>
      <c r="G895" s="2">
        <v>1.8445902650000701</v>
      </c>
      <c r="H895" s="2">
        <v>2.0169998469991599</v>
      </c>
      <c r="I895" s="2">
        <v>2.47041050000007</v>
      </c>
      <c r="J895" s="28">
        <f t="shared" si="369"/>
        <v>1.9818098590003501</v>
      </c>
      <c r="K895" s="2" t="s">
        <v>184</v>
      </c>
      <c r="L895" s="2" t="s">
        <v>184</v>
      </c>
      <c r="M895" s="2" t="s">
        <v>184</v>
      </c>
      <c r="N895" s="2" t="s">
        <v>184</v>
      </c>
      <c r="O895" s="2" t="s">
        <v>184</v>
      </c>
      <c r="P895" s="2" t="s">
        <v>184</v>
      </c>
      <c r="Q895" s="2" t="s">
        <v>184</v>
      </c>
      <c r="R895" s="2" t="s">
        <v>184</v>
      </c>
      <c r="S895" s="2" t="s">
        <v>184</v>
      </c>
      <c r="T895" s="2" t="s">
        <v>184</v>
      </c>
      <c r="U895" s="2" t="s">
        <v>184</v>
      </c>
      <c r="V895" s="2" t="s">
        <v>184</v>
      </c>
      <c r="W895" s="2" t="s">
        <v>184</v>
      </c>
      <c r="X895" s="2" t="s">
        <v>184</v>
      </c>
      <c r="Y895" s="2" t="s">
        <v>184</v>
      </c>
      <c r="Z895" s="2" t="s">
        <v>184</v>
      </c>
      <c r="AA895" s="2" t="s">
        <v>184</v>
      </c>
    </row>
    <row r="896" spans="1:27" x14ac:dyDescent="0.25">
      <c r="A896" s="2">
        <v>2.21385624899994</v>
      </c>
      <c r="B896" s="2">
        <v>2.3961239130003298</v>
      </c>
      <c r="C896" s="2">
        <v>2.5682588130002801</v>
      </c>
      <c r="D896" s="2">
        <v>2.7441171989994402</v>
      </c>
      <c r="E896" s="2">
        <v>2.90242636999937</v>
      </c>
      <c r="F896" s="2">
        <v>3.3683198540002102</v>
      </c>
      <c r="G896" s="2">
        <v>3.8033267200007601</v>
      </c>
      <c r="H896" s="2">
        <v>3.9755837030006602</v>
      </c>
      <c r="I896" s="2">
        <v>4.3601403939992398</v>
      </c>
      <c r="J896" s="28">
        <f t="shared" si="369"/>
        <v>2.1462841449992998</v>
      </c>
      <c r="K896" s="2" t="s">
        <v>184</v>
      </c>
      <c r="L896" s="2" t="s">
        <v>184</v>
      </c>
      <c r="M896" s="2" t="s">
        <v>184</v>
      </c>
      <c r="N896" s="2" t="s">
        <v>184</v>
      </c>
      <c r="O896" s="2" t="s">
        <v>184</v>
      </c>
      <c r="P896" s="2" t="s">
        <v>184</v>
      </c>
      <c r="Q896" s="2" t="s">
        <v>184</v>
      </c>
      <c r="R896" s="2" t="s">
        <v>184</v>
      </c>
      <c r="S896" s="2" t="s">
        <v>184</v>
      </c>
      <c r="T896" s="2" t="s">
        <v>184</v>
      </c>
      <c r="U896" s="2" t="s">
        <v>184</v>
      </c>
      <c r="V896" s="2" t="s">
        <v>184</v>
      </c>
      <c r="W896" s="2" t="s">
        <v>184</v>
      </c>
      <c r="X896" s="2" t="s">
        <v>184</v>
      </c>
      <c r="Y896" s="2" t="s">
        <v>184</v>
      </c>
      <c r="Z896" s="2" t="s">
        <v>184</v>
      </c>
      <c r="AA896" s="2" t="s">
        <v>184</v>
      </c>
    </row>
    <row r="897" spans="1:27" x14ac:dyDescent="0.25">
      <c r="A897" s="2">
        <v>0.51912101400012001</v>
      </c>
      <c r="B897" s="2">
        <v>0.67840683699978399</v>
      </c>
      <c r="C897" s="2">
        <v>0.84043949499937298</v>
      </c>
      <c r="D897" s="2">
        <v>0.992247827000028</v>
      </c>
      <c r="E897" s="2">
        <v>1.16529833799904</v>
      </c>
      <c r="F897" s="2">
        <v>1.6000305219986299</v>
      </c>
      <c r="G897" s="2">
        <v>1.954066839</v>
      </c>
      <c r="H897" s="2">
        <v>2.10605829399901</v>
      </c>
      <c r="I897" s="2">
        <v>2.2976346719988201</v>
      </c>
      <c r="J897" s="28">
        <f t="shared" si="369"/>
        <v>1.7785136579987002</v>
      </c>
      <c r="K897" s="2" t="s">
        <v>184</v>
      </c>
      <c r="L897" s="2" t="s">
        <v>184</v>
      </c>
      <c r="M897" s="2" t="s">
        <v>184</v>
      </c>
      <c r="N897" s="2" t="s">
        <v>184</v>
      </c>
      <c r="O897" s="2" t="s">
        <v>184</v>
      </c>
      <c r="P897" s="2" t="s">
        <v>184</v>
      </c>
      <c r="Q897" s="2" t="s">
        <v>184</v>
      </c>
      <c r="R897" s="2" t="s">
        <v>184</v>
      </c>
      <c r="S897" s="2" t="s">
        <v>184</v>
      </c>
      <c r="T897" s="2" t="s">
        <v>184</v>
      </c>
      <c r="U897" s="2" t="s">
        <v>184</v>
      </c>
      <c r="V897" s="2" t="s">
        <v>184</v>
      </c>
      <c r="W897" s="2" t="s">
        <v>184</v>
      </c>
      <c r="X897" s="2" t="s">
        <v>184</v>
      </c>
      <c r="Y897" s="2" t="s">
        <v>184</v>
      </c>
      <c r="Z897" s="2" t="s">
        <v>184</v>
      </c>
      <c r="AA897" s="2" t="s">
        <v>184</v>
      </c>
    </row>
    <row r="898" spans="1:27" x14ac:dyDescent="0.25">
      <c r="A898" s="2">
        <v>26.7793071830001</v>
      </c>
      <c r="B898" s="2">
        <v>27.048069582999201</v>
      </c>
      <c r="C898" s="2">
        <v>27.260460853998602</v>
      </c>
      <c r="D898" s="2">
        <v>27.463116126999001</v>
      </c>
      <c r="E898" s="2">
        <v>27.716343656999001</v>
      </c>
      <c r="F898" s="2">
        <v>28.141522963000099</v>
      </c>
      <c r="G898" s="2">
        <v>28.556813669998501</v>
      </c>
      <c r="H898" s="2">
        <v>28.769571184999201</v>
      </c>
      <c r="I898" s="2">
        <v>28.961666408999001</v>
      </c>
      <c r="J898" s="28">
        <f t="shared" si="369"/>
        <v>2.1823592259989013</v>
      </c>
      <c r="K898" s="2" t="s">
        <v>184</v>
      </c>
      <c r="L898" s="2" t="s">
        <v>184</v>
      </c>
      <c r="M898" s="2" t="s">
        <v>184</v>
      </c>
      <c r="N898" s="2" t="s">
        <v>184</v>
      </c>
      <c r="O898" s="2" t="s">
        <v>184</v>
      </c>
      <c r="P898" s="2" t="s">
        <v>184</v>
      </c>
      <c r="Q898" s="2" t="s">
        <v>184</v>
      </c>
      <c r="R898" s="2" t="s">
        <v>184</v>
      </c>
      <c r="S898" s="2" t="s">
        <v>184</v>
      </c>
      <c r="T898" s="2" t="s">
        <v>184</v>
      </c>
      <c r="U898" s="2" t="s">
        <v>184</v>
      </c>
      <c r="V898" s="2" t="s">
        <v>184</v>
      </c>
      <c r="W898" s="2" t="s">
        <v>184</v>
      </c>
      <c r="X898" s="2" t="s">
        <v>184</v>
      </c>
      <c r="Y898" s="2" t="s">
        <v>184</v>
      </c>
      <c r="Z898" s="2" t="s">
        <v>184</v>
      </c>
      <c r="AA898" s="2" t="s">
        <v>184</v>
      </c>
    </row>
    <row r="899" spans="1:27" x14ac:dyDescent="0.25">
      <c r="A899" s="2">
        <v>0.66760262400020998</v>
      </c>
      <c r="B899" s="2">
        <v>0.910331144999872</v>
      </c>
      <c r="C899" s="2">
        <v>1.10352510300072</v>
      </c>
      <c r="D899" s="2">
        <v>1.3363650230003199</v>
      </c>
      <c r="E899" s="2">
        <v>1.5789714629991001</v>
      </c>
      <c r="F899" s="2">
        <v>2.0148329000003198</v>
      </c>
      <c r="G899" s="2">
        <v>2.39212574299926</v>
      </c>
      <c r="H899" s="2">
        <v>2.6023195470006599</v>
      </c>
      <c r="I899" s="2">
        <v>2.98669311699995</v>
      </c>
      <c r="J899" s="28">
        <f t="shared" si="369"/>
        <v>2.3190904929997398</v>
      </c>
      <c r="K899" s="2" t="s">
        <v>184</v>
      </c>
      <c r="L899" s="2" t="s">
        <v>184</v>
      </c>
      <c r="M899" s="2" t="s">
        <v>184</v>
      </c>
      <c r="N899" s="2" t="s">
        <v>184</v>
      </c>
      <c r="O899" s="2" t="s">
        <v>184</v>
      </c>
      <c r="P899" s="2" t="s">
        <v>184</v>
      </c>
      <c r="Q899" s="2" t="s">
        <v>184</v>
      </c>
      <c r="R899" s="2" t="s">
        <v>184</v>
      </c>
      <c r="S899" s="2" t="s">
        <v>184</v>
      </c>
      <c r="T899" s="2" t="s">
        <v>184</v>
      </c>
      <c r="U899" s="2" t="s">
        <v>184</v>
      </c>
      <c r="V899" s="2" t="s">
        <v>184</v>
      </c>
      <c r="W899" s="2" t="s">
        <v>184</v>
      </c>
      <c r="X899" s="2" t="s">
        <v>184</v>
      </c>
      <c r="Y899" s="2" t="s">
        <v>184</v>
      </c>
      <c r="Z899" s="2" t="s">
        <v>184</v>
      </c>
      <c r="AA899" s="2" t="s">
        <v>184</v>
      </c>
    </row>
    <row r="900" spans="1:27" x14ac:dyDescent="0.25">
      <c r="A900" s="2">
        <v>0.535998781000671</v>
      </c>
      <c r="B900" s="2">
        <v>0.78889058599997897</v>
      </c>
      <c r="C900" s="2">
        <v>1.0013734170006501</v>
      </c>
      <c r="D900" s="2">
        <v>1.1934075990011399</v>
      </c>
      <c r="E900" s="2">
        <v>1.41651152200029</v>
      </c>
      <c r="F900" s="2">
        <v>1.8927208910008599</v>
      </c>
      <c r="G900" s="2">
        <v>2.2976957110004101</v>
      </c>
      <c r="H900" s="2">
        <v>2.5099649010007798</v>
      </c>
      <c r="I900" s="2">
        <v>2.7429269029998902</v>
      </c>
      <c r="J900" s="28">
        <f t="shared" si="369"/>
        <v>2.2069281219992192</v>
      </c>
      <c r="K900" s="2" t="s">
        <v>184</v>
      </c>
      <c r="L900" s="2" t="s">
        <v>184</v>
      </c>
      <c r="M900" s="2" t="s">
        <v>184</v>
      </c>
      <c r="N900" s="2" t="s">
        <v>184</v>
      </c>
      <c r="O900" s="2" t="s">
        <v>184</v>
      </c>
      <c r="P900" s="2" t="s">
        <v>184</v>
      </c>
      <c r="Q900" s="2" t="s">
        <v>184</v>
      </c>
      <c r="R900" s="2" t="s">
        <v>184</v>
      </c>
      <c r="S900" s="2" t="s">
        <v>184</v>
      </c>
      <c r="T900" s="2" t="s">
        <v>184</v>
      </c>
      <c r="U900" s="2" t="s">
        <v>184</v>
      </c>
      <c r="V900" s="2" t="s">
        <v>184</v>
      </c>
      <c r="W900" s="2" t="s">
        <v>184</v>
      </c>
      <c r="X900" s="2" t="s">
        <v>184</v>
      </c>
      <c r="Y900" s="2" t="s">
        <v>184</v>
      </c>
      <c r="Z900" s="2" t="s">
        <v>184</v>
      </c>
      <c r="AA900" s="2" t="s">
        <v>184</v>
      </c>
    </row>
    <row r="901" spans="1:27" x14ac:dyDescent="0.25">
      <c r="A901" s="2">
        <v>0.66580192299988905</v>
      </c>
      <c r="B901" s="2">
        <v>0.84785594399909303</v>
      </c>
      <c r="C901" s="2">
        <v>1.0401037689989601</v>
      </c>
      <c r="D901" s="2">
        <v>1.22276819800026</v>
      </c>
      <c r="E901" s="2">
        <v>1.4781626730000399</v>
      </c>
      <c r="F901" s="2">
        <v>2.1534869530005301</v>
      </c>
      <c r="G901" s="2">
        <v>2.6289943539995799</v>
      </c>
      <c r="H901" s="2">
        <v>2.8111399360004699</v>
      </c>
      <c r="I901" s="2">
        <v>3.0036014039997099</v>
      </c>
      <c r="J901" s="28">
        <f t="shared" si="369"/>
        <v>2.3377994809998208</v>
      </c>
      <c r="K901" s="2" t="s">
        <v>184</v>
      </c>
      <c r="L901" s="2" t="s">
        <v>184</v>
      </c>
      <c r="M901" s="2" t="s">
        <v>184</v>
      </c>
      <c r="N901" s="2" t="s">
        <v>184</v>
      </c>
      <c r="O901" s="2" t="s">
        <v>184</v>
      </c>
      <c r="P901" s="2" t="s">
        <v>184</v>
      </c>
      <c r="Q901" s="2" t="s">
        <v>184</v>
      </c>
      <c r="R901" s="2" t="s">
        <v>184</v>
      </c>
      <c r="S901" s="2" t="s">
        <v>184</v>
      </c>
      <c r="T901" s="2" t="s">
        <v>184</v>
      </c>
      <c r="U901" s="2" t="s">
        <v>184</v>
      </c>
      <c r="V901" s="2" t="s">
        <v>184</v>
      </c>
      <c r="W901" s="2" t="s">
        <v>184</v>
      </c>
      <c r="X901" s="2" t="s">
        <v>184</v>
      </c>
      <c r="Y901" s="2" t="s">
        <v>184</v>
      </c>
      <c r="Z901" s="2" t="s">
        <v>184</v>
      </c>
      <c r="AA901" s="2" t="s">
        <v>184</v>
      </c>
    </row>
    <row r="902" spans="1:27" x14ac:dyDescent="0.25">
      <c r="A902" s="2">
        <v>0.66473371199936004</v>
      </c>
      <c r="B902" s="2">
        <v>0.87788799100053405</v>
      </c>
      <c r="C902" s="2">
        <v>1.0601556549991</v>
      </c>
      <c r="D902" s="2">
        <v>1.2222798719994801</v>
      </c>
      <c r="E902" s="2">
        <v>1.4551808340001999</v>
      </c>
      <c r="F902" s="2">
        <v>2.1536090339995999</v>
      </c>
      <c r="G902" s="2">
        <v>2.6394628420002801</v>
      </c>
      <c r="H902" s="2">
        <v>2.84175187000073</v>
      </c>
      <c r="I902" s="2">
        <v>3.1152754470003798</v>
      </c>
      <c r="J902" s="28">
        <f t="shared" si="369"/>
        <v>2.4505417350010199</v>
      </c>
      <c r="K902" s="2" t="s">
        <v>184</v>
      </c>
      <c r="L902" s="2" t="s">
        <v>184</v>
      </c>
      <c r="M902" s="2" t="s">
        <v>184</v>
      </c>
      <c r="N902" s="2" t="s">
        <v>184</v>
      </c>
      <c r="O902" s="2" t="s">
        <v>184</v>
      </c>
      <c r="P902" s="2" t="s">
        <v>184</v>
      </c>
      <c r="Q902" s="2" t="s">
        <v>184</v>
      </c>
      <c r="R902" s="2" t="s">
        <v>184</v>
      </c>
      <c r="S902" s="2" t="s">
        <v>184</v>
      </c>
      <c r="T902" s="2" t="s">
        <v>184</v>
      </c>
      <c r="U902" s="2" t="s">
        <v>184</v>
      </c>
      <c r="V902" s="2" t="s">
        <v>184</v>
      </c>
      <c r="W902" s="2" t="s">
        <v>184</v>
      </c>
      <c r="X902" s="2" t="s">
        <v>184</v>
      </c>
      <c r="Y902" s="2" t="s">
        <v>184</v>
      </c>
      <c r="Z902" s="2" t="s">
        <v>184</v>
      </c>
      <c r="AA902" s="2" t="s">
        <v>184</v>
      </c>
    </row>
    <row r="904" spans="1:27" x14ac:dyDescent="0.25">
      <c r="A904" s="2">
        <v>31.9692659819993</v>
      </c>
      <c r="B904" s="2">
        <v>32.5534259070009</v>
      </c>
      <c r="C904" s="2">
        <v>32.786082705000801</v>
      </c>
      <c r="D904" s="2">
        <v>33.008820384000501</v>
      </c>
      <c r="E904" s="2">
        <v>33.201373412000898</v>
      </c>
      <c r="F904" s="2">
        <v>33.9101174999996</v>
      </c>
      <c r="G904" s="2">
        <v>0</v>
      </c>
      <c r="H904" s="2" t="s">
        <v>184</v>
      </c>
      <c r="I904" s="2" t="s">
        <v>184</v>
      </c>
      <c r="J904" s="2" t="s">
        <v>184</v>
      </c>
      <c r="K904" s="2" t="s">
        <v>184</v>
      </c>
      <c r="L904" s="2" t="s">
        <v>184</v>
      </c>
      <c r="M904" s="2" t="s">
        <v>184</v>
      </c>
      <c r="N904" s="2" t="s">
        <v>184</v>
      </c>
      <c r="O904" s="2" t="s">
        <v>184</v>
      </c>
      <c r="P904" s="2" t="s">
        <v>184</v>
      </c>
      <c r="Q904" s="2" t="s">
        <v>184</v>
      </c>
      <c r="R904" s="2" t="s">
        <v>184</v>
      </c>
      <c r="S904" s="2" t="s">
        <v>184</v>
      </c>
      <c r="T904" s="2" t="s">
        <v>184</v>
      </c>
      <c r="U904" s="2" t="s">
        <v>184</v>
      </c>
      <c r="V904" s="2" t="s">
        <v>184</v>
      </c>
      <c r="W904" s="2" t="s">
        <v>184</v>
      </c>
      <c r="X904" s="2" t="s">
        <v>184</v>
      </c>
      <c r="Y904" s="2" t="s">
        <v>184</v>
      </c>
      <c r="Z904" s="2" t="s">
        <v>184</v>
      </c>
      <c r="AA904" s="2" t="s">
        <v>184</v>
      </c>
    </row>
    <row r="905" spans="1:27" x14ac:dyDescent="0.25">
      <c r="A905" s="2">
        <v>0.70694338400062395</v>
      </c>
      <c r="B905" s="2">
        <v>1.18260338599975</v>
      </c>
      <c r="C905" s="2">
        <v>1.4055241869991699</v>
      </c>
      <c r="D905" s="2">
        <v>1.6181290999993501</v>
      </c>
      <c r="E905" s="2">
        <v>1.8104074450002301</v>
      </c>
      <c r="F905" s="2">
        <v>2.5902640009990101</v>
      </c>
      <c r="G905" s="2">
        <v>0</v>
      </c>
      <c r="H905" s="2" t="s">
        <v>184</v>
      </c>
      <c r="I905" s="2" t="s">
        <v>184</v>
      </c>
      <c r="J905" s="2" t="s">
        <v>184</v>
      </c>
      <c r="K905" s="2" t="s">
        <v>184</v>
      </c>
      <c r="L905" s="2" t="s">
        <v>184</v>
      </c>
      <c r="M905" s="2" t="s">
        <v>184</v>
      </c>
      <c r="N905" s="2" t="s">
        <v>184</v>
      </c>
      <c r="O905" s="2" t="s">
        <v>184</v>
      </c>
      <c r="P905" s="2" t="s">
        <v>184</v>
      </c>
      <c r="Q905" s="2" t="s">
        <v>184</v>
      </c>
      <c r="R905" s="2" t="s">
        <v>184</v>
      </c>
      <c r="S905" s="2" t="s">
        <v>184</v>
      </c>
      <c r="T905" s="2" t="s">
        <v>184</v>
      </c>
      <c r="U905" s="2" t="s">
        <v>184</v>
      </c>
      <c r="V905" s="2" t="s">
        <v>184</v>
      </c>
      <c r="W905" s="2" t="s">
        <v>184</v>
      </c>
      <c r="X905" s="2" t="s">
        <v>184</v>
      </c>
      <c r="Y905" s="2" t="s">
        <v>184</v>
      </c>
      <c r="Z905" s="2" t="s">
        <v>184</v>
      </c>
      <c r="AA905" s="2" t="s">
        <v>184</v>
      </c>
    </row>
    <row r="906" spans="1:27" x14ac:dyDescent="0.25">
      <c r="A906" s="2">
        <v>0.78382420299931199</v>
      </c>
      <c r="B906" s="2">
        <v>1.32192888799909</v>
      </c>
      <c r="C906" s="2">
        <v>1.53398443399964</v>
      </c>
      <c r="D906" s="2">
        <v>1.72644590299933</v>
      </c>
      <c r="E906" s="2">
        <v>1.9088966879989999</v>
      </c>
      <c r="F906" s="2">
        <v>2.7393560199998301</v>
      </c>
      <c r="G906" s="2">
        <v>0</v>
      </c>
      <c r="H906" s="2" t="s">
        <v>184</v>
      </c>
      <c r="I906" s="2" t="s">
        <v>184</v>
      </c>
      <c r="J906" s="2" t="s">
        <v>184</v>
      </c>
      <c r="K906" s="2" t="s">
        <v>184</v>
      </c>
      <c r="L906" s="2" t="s">
        <v>184</v>
      </c>
      <c r="M906" s="2" t="s">
        <v>184</v>
      </c>
      <c r="N906" s="2" t="s">
        <v>184</v>
      </c>
      <c r="O906" s="2" t="s">
        <v>184</v>
      </c>
      <c r="P906" s="2" t="s">
        <v>184</v>
      </c>
      <c r="Q906" s="2" t="s">
        <v>184</v>
      </c>
      <c r="R906" s="2" t="s">
        <v>184</v>
      </c>
      <c r="S906" s="2" t="s">
        <v>184</v>
      </c>
      <c r="T906" s="2" t="s">
        <v>184</v>
      </c>
      <c r="U906" s="2" t="s">
        <v>184</v>
      </c>
      <c r="V906" s="2" t="s">
        <v>184</v>
      </c>
      <c r="W906" s="2" t="s">
        <v>184</v>
      </c>
      <c r="X906" s="2" t="s">
        <v>184</v>
      </c>
      <c r="Y906" s="2" t="s">
        <v>184</v>
      </c>
      <c r="Z906" s="2" t="s">
        <v>184</v>
      </c>
      <c r="AA906" s="2" t="s">
        <v>184</v>
      </c>
    </row>
    <row r="907" spans="1:27" x14ac:dyDescent="0.25">
      <c r="A907" s="2">
        <v>0.65786662599930401</v>
      </c>
      <c r="B907" s="2">
        <v>1.3761635879982299</v>
      </c>
      <c r="C907" s="2">
        <v>1.63943231999837</v>
      </c>
      <c r="D907" s="2">
        <v>1.8518541129997099</v>
      </c>
      <c r="E907" s="2">
        <v>2.03448801999911</v>
      </c>
      <c r="F907" s="2">
        <v>2.91561116999946</v>
      </c>
      <c r="G907" s="2">
        <v>0</v>
      </c>
      <c r="H907" s="2" t="s">
        <v>184</v>
      </c>
      <c r="I907" s="2" t="s">
        <v>184</v>
      </c>
      <c r="J907" s="2" t="s">
        <v>184</v>
      </c>
      <c r="K907" s="2" t="s">
        <v>184</v>
      </c>
      <c r="L907" s="2" t="s">
        <v>184</v>
      </c>
      <c r="M907" s="2" t="s">
        <v>184</v>
      </c>
      <c r="N907" s="2" t="s">
        <v>184</v>
      </c>
      <c r="O907" s="2" t="s">
        <v>184</v>
      </c>
      <c r="P907" s="2" t="s">
        <v>184</v>
      </c>
      <c r="Q907" s="2" t="s">
        <v>184</v>
      </c>
      <c r="R907" s="2" t="s">
        <v>184</v>
      </c>
      <c r="S907" s="2" t="s">
        <v>184</v>
      </c>
      <c r="T907" s="2" t="s">
        <v>184</v>
      </c>
      <c r="U907" s="2" t="s">
        <v>184</v>
      </c>
      <c r="V907" s="2" t="s">
        <v>184</v>
      </c>
      <c r="W907" s="2" t="s">
        <v>184</v>
      </c>
      <c r="X907" s="2" t="s">
        <v>184</v>
      </c>
      <c r="Y907" s="2" t="s">
        <v>184</v>
      </c>
      <c r="Z907" s="2" t="s">
        <v>184</v>
      </c>
      <c r="AA907" s="2" t="s">
        <v>184</v>
      </c>
    </row>
    <row r="908" spans="1:27" x14ac:dyDescent="0.25">
      <c r="A908" s="2">
        <v>0.63702121099959097</v>
      </c>
      <c r="B908" s="2">
        <v>1.2142835340000599</v>
      </c>
      <c r="C908" s="2">
        <v>1.45695101300043</v>
      </c>
      <c r="D908" s="2">
        <v>1.64944300199931</v>
      </c>
      <c r="E908" s="2">
        <v>1.8529223250006901</v>
      </c>
      <c r="F908" s="2">
        <v>2.77393560000018</v>
      </c>
      <c r="G908" s="2">
        <v>0</v>
      </c>
      <c r="H908" s="2" t="s">
        <v>184</v>
      </c>
      <c r="I908" s="2" t="s">
        <v>184</v>
      </c>
      <c r="J908" s="2" t="s">
        <v>184</v>
      </c>
      <c r="K908" s="2" t="s">
        <v>184</v>
      </c>
      <c r="L908" s="2" t="s">
        <v>184</v>
      </c>
      <c r="M908" s="2" t="s">
        <v>184</v>
      </c>
      <c r="N908" s="2" t="s">
        <v>184</v>
      </c>
      <c r="O908" s="2" t="s">
        <v>184</v>
      </c>
      <c r="P908" s="2" t="s">
        <v>184</v>
      </c>
      <c r="Q908" s="2" t="s">
        <v>184</v>
      </c>
      <c r="R908" s="2" t="s">
        <v>184</v>
      </c>
      <c r="S908" s="2" t="s">
        <v>184</v>
      </c>
      <c r="T908" s="2" t="s">
        <v>184</v>
      </c>
      <c r="U908" s="2" t="s">
        <v>184</v>
      </c>
      <c r="V908" s="2" t="s">
        <v>184</v>
      </c>
      <c r="W908" s="2" t="s">
        <v>184</v>
      </c>
      <c r="X908" s="2" t="s">
        <v>184</v>
      </c>
      <c r="Y908" s="2" t="s">
        <v>184</v>
      </c>
      <c r="Z908" s="2" t="s">
        <v>184</v>
      </c>
      <c r="AA908" s="2" t="s">
        <v>184</v>
      </c>
    </row>
    <row r="909" spans="1:27" x14ac:dyDescent="0.25">
      <c r="A909" s="2">
        <v>0.70816419900074801</v>
      </c>
      <c r="B909" s="2">
        <v>1.2950404380007901</v>
      </c>
      <c r="C909" s="2">
        <v>1.5275141130005001</v>
      </c>
      <c r="D909" s="2">
        <v>1.7200061029998299</v>
      </c>
      <c r="E909" s="2">
        <v>1.92272241600039</v>
      </c>
      <c r="F909" s="2">
        <v>2.69229360400095</v>
      </c>
      <c r="G909" s="2">
        <v>0</v>
      </c>
      <c r="H909" s="2" t="s">
        <v>184</v>
      </c>
      <c r="I909" s="2" t="s">
        <v>184</v>
      </c>
      <c r="J909" s="2" t="s">
        <v>184</v>
      </c>
      <c r="K909" s="2" t="s">
        <v>184</v>
      </c>
      <c r="L909" s="2" t="s">
        <v>184</v>
      </c>
      <c r="M909" s="2" t="s">
        <v>184</v>
      </c>
      <c r="N909" s="2" t="s">
        <v>184</v>
      </c>
      <c r="O909" s="2" t="s">
        <v>184</v>
      </c>
      <c r="P909" s="2" t="s">
        <v>184</v>
      </c>
      <c r="Q909" s="2" t="s">
        <v>184</v>
      </c>
      <c r="R909" s="2" t="s">
        <v>184</v>
      </c>
      <c r="S909" s="2" t="s">
        <v>184</v>
      </c>
      <c r="T909" s="2" t="s">
        <v>184</v>
      </c>
      <c r="U909" s="2" t="s">
        <v>184</v>
      </c>
      <c r="V909" s="2" t="s">
        <v>184</v>
      </c>
      <c r="W909" s="2" t="s">
        <v>184</v>
      </c>
      <c r="X909" s="2" t="s">
        <v>184</v>
      </c>
      <c r="Y909" s="2" t="s">
        <v>184</v>
      </c>
      <c r="Z909" s="2" t="s">
        <v>184</v>
      </c>
      <c r="AA909" s="2" t="s">
        <v>184</v>
      </c>
    </row>
    <row r="910" spans="1:27" x14ac:dyDescent="0.25">
      <c r="A910" s="2">
        <v>9.0390050360001606</v>
      </c>
      <c r="B910" s="2">
        <v>9.6357393559992399</v>
      </c>
      <c r="C910" s="2">
        <v>9.8381199439991107</v>
      </c>
      <c r="D910" s="2">
        <v>10.0304593299988</v>
      </c>
      <c r="E910" s="2">
        <v>10.3868457199987</v>
      </c>
      <c r="F910" s="2">
        <v>11.144727605000201</v>
      </c>
      <c r="G910" s="2">
        <v>0</v>
      </c>
      <c r="H910" s="2" t="s">
        <v>184</v>
      </c>
      <c r="I910" s="2" t="s">
        <v>184</v>
      </c>
      <c r="J910" s="2" t="s">
        <v>184</v>
      </c>
      <c r="K910" s="2" t="s">
        <v>184</v>
      </c>
      <c r="L910" s="2" t="s">
        <v>184</v>
      </c>
      <c r="M910" s="2" t="s">
        <v>184</v>
      </c>
      <c r="N910" s="2" t="s">
        <v>184</v>
      </c>
      <c r="O910" s="2" t="s">
        <v>184</v>
      </c>
      <c r="P910" s="2" t="s">
        <v>184</v>
      </c>
      <c r="Q910" s="2" t="s">
        <v>184</v>
      </c>
      <c r="R910" s="2" t="s">
        <v>184</v>
      </c>
      <c r="S910" s="2" t="s">
        <v>184</v>
      </c>
      <c r="T910" s="2" t="s">
        <v>184</v>
      </c>
      <c r="U910" s="2" t="s">
        <v>184</v>
      </c>
      <c r="V910" s="2" t="s">
        <v>184</v>
      </c>
      <c r="W910" s="2" t="s">
        <v>184</v>
      </c>
      <c r="X910" s="2" t="s">
        <v>184</v>
      </c>
      <c r="Y910" s="2" t="s">
        <v>184</v>
      </c>
      <c r="Z910" s="2" t="s">
        <v>184</v>
      </c>
      <c r="AA910" s="2" t="s">
        <v>184</v>
      </c>
    </row>
    <row r="911" spans="1:27" x14ac:dyDescent="0.25">
      <c r="A911" s="2">
        <v>3.3047459190001902</v>
      </c>
      <c r="B911" s="2">
        <v>3.8173966119993499</v>
      </c>
      <c r="C911" s="2">
        <v>4.0201434449991202</v>
      </c>
      <c r="D911" s="2">
        <v>4.2118113839987901</v>
      </c>
      <c r="E911" s="2">
        <v>4.5968258809989404</v>
      </c>
      <c r="F911" s="2">
        <v>5.4271631310002704</v>
      </c>
      <c r="G911" s="2">
        <v>0</v>
      </c>
      <c r="H911" s="2" t="s">
        <v>184</v>
      </c>
      <c r="I911" s="2" t="s">
        <v>184</v>
      </c>
      <c r="J911" s="2" t="s">
        <v>184</v>
      </c>
      <c r="K911" s="2" t="s">
        <v>184</v>
      </c>
      <c r="L911" s="2" t="s">
        <v>184</v>
      </c>
      <c r="M911" s="2" t="s">
        <v>184</v>
      </c>
      <c r="N911" s="2" t="s">
        <v>184</v>
      </c>
      <c r="O911" s="2" t="s">
        <v>184</v>
      </c>
      <c r="P911" s="2" t="s">
        <v>184</v>
      </c>
      <c r="Q911" s="2" t="s">
        <v>184</v>
      </c>
      <c r="R911" s="2" t="s">
        <v>184</v>
      </c>
      <c r="S911" s="2" t="s">
        <v>184</v>
      </c>
      <c r="T911" s="2" t="s">
        <v>184</v>
      </c>
      <c r="U911" s="2" t="s">
        <v>184</v>
      </c>
      <c r="V911" s="2" t="s">
        <v>184</v>
      </c>
      <c r="W911" s="2" t="s">
        <v>184</v>
      </c>
      <c r="X911" s="2" t="s">
        <v>184</v>
      </c>
      <c r="Y911" s="2" t="s">
        <v>184</v>
      </c>
      <c r="Z911" s="2" t="s">
        <v>184</v>
      </c>
      <c r="AA911" s="2" t="s">
        <v>184</v>
      </c>
    </row>
    <row r="912" spans="1:27" x14ac:dyDescent="0.25">
      <c r="A912" s="2">
        <v>0.47315733200048199</v>
      </c>
      <c r="B912" s="2">
        <v>0.98968411399982803</v>
      </c>
      <c r="C912" s="2">
        <v>1.2022585079994299</v>
      </c>
      <c r="D912" s="2">
        <v>1.3838547230006899</v>
      </c>
      <c r="E912" s="2">
        <v>1.5761330679997601</v>
      </c>
      <c r="F912" s="2">
        <v>2.42743781399985</v>
      </c>
      <c r="G912" s="2">
        <v>0</v>
      </c>
      <c r="H912" s="2" t="s">
        <v>184</v>
      </c>
      <c r="I912" s="2" t="s">
        <v>184</v>
      </c>
      <c r="J912" s="2" t="s">
        <v>184</v>
      </c>
      <c r="K912" s="2" t="s">
        <v>184</v>
      </c>
      <c r="L912" s="2" t="s">
        <v>184</v>
      </c>
      <c r="M912" s="2" t="s">
        <v>184</v>
      </c>
      <c r="N912" s="2" t="s">
        <v>184</v>
      </c>
      <c r="O912" s="2" t="s">
        <v>184</v>
      </c>
      <c r="P912" s="2" t="s">
        <v>184</v>
      </c>
      <c r="Q912" s="2" t="s">
        <v>184</v>
      </c>
      <c r="R912" s="2" t="s">
        <v>184</v>
      </c>
      <c r="S912" s="2" t="s">
        <v>184</v>
      </c>
      <c r="T912" s="2" t="s">
        <v>184</v>
      </c>
      <c r="U912" s="2" t="s">
        <v>184</v>
      </c>
      <c r="V912" s="2" t="s">
        <v>184</v>
      </c>
      <c r="W912" s="2" t="s">
        <v>184</v>
      </c>
      <c r="X912" s="2" t="s">
        <v>184</v>
      </c>
      <c r="Y912" s="2" t="s">
        <v>184</v>
      </c>
      <c r="Z912" s="2" t="s">
        <v>184</v>
      </c>
      <c r="AA912" s="2" t="s">
        <v>184</v>
      </c>
    </row>
    <row r="913" spans="1:27" x14ac:dyDescent="0.25">
      <c r="A913" s="2">
        <v>1.2736151380013301</v>
      </c>
      <c r="B913" s="2">
        <v>1.7999084390012201</v>
      </c>
      <c r="C913" s="2">
        <v>2.0427590410017702</v>
      </c>
      <c r="D913" s="2">
        <v>2.2150160240016699</v>
      </c>
      <c r="E913" s="2">
        <v>2.67074622400105</v>
      </c>
      <c r="F913" s="2">
        <v>4.2705631010012404</v>
      </c>
      <c r="G913" s="2">
        <v>0</v>
      </c>
      <c r="H913" s="2" t="s">
        <v>184</v>
      </c>
      <c r="I913" s="2" t="s">
        <v>184</v>
      </c>
      <c r="J913" s="2" t="s">
        <v>184</v>
      </c>
      <c r="K913" s="2" t="s">
        <v>184</v>
      </c>
      <c r="L913" s="2" t="s">
        <v>184</v>
      </c>
      <c r="M913" s="2" t="s">
        <v>184</v>
      </c>
      <c r="N913" s="2" t="s">
        <v>184</v>
      </c>
      <c r="O913" s="2" t="s">
        <v>184</v>
      </c>
      <c r="P913" s="2" t="s">
        <v>184</v>
      </c>
      <c r="Q913" s="2" t="s">
        <v>184</v>
      </c>
      <c r="R913" s="2" t="s">
        <v>184</v>
      </c>
      <c r="S913" s="2" t="s">
        <v>184</v>
      </c>
      <c r="T913" s="2" t="s">
        <v>184</v>
      </c>
      <c r="U913" s="2" t="s">
        <v>184</v>
      </c>
      <c r="V913" s="2" t="s">
        <v>184</v>
      </c>
      <c r="W913" s="2" t="s">
        <v>184</v>
      </c>
      <c r="X913" s="2" t="s">
        <v>184</v>
      </c>
      <c r="Y913" s="2" t="s">
        <v>184</v>
      </c>
      <c r="Z913" s="2" t="s">
        <v>184</v>
      </c>
      <c r="AA913" s="2" t="s">
        <v>184</v>
      </c>
    </row>
    <row r="914" spans="1:27" x14ac:dyDescent="0.25">
      <c r="A914" s="2">
        <v>0.60695864400076904</v>
      </c>
      <c r="B914" s="2">
        <v>1.10279261300092</v>
      </c>
      <c r="C914" s="2">
        <v>1.3054478860012699</v>
      </c>
      <c r="D914" s="2">
        <v>1.49790935300006</v>
      </c>
      <c r="E914" s="2">
        <v>1.6600640920005301</v>
      </c>
      <c r="F914" s="2">
        <v>2.48008545599986</v>
      </c>
      <c r="G914" s="2">
        <v>0</v>
      </c>
      <c r="H914" s="2" t="s">
        <v>184</v>
      </c>
      <c r="I914" s="2" t="s">
        <v>184</v>
      </c>
      <c r="J914" s="2" t="s">
        <v>184</v>
      </c>
      <c r="K914" s="2" t="s">
        <v>184</v>
      </c>
      <c r="L914" s="2" t="s">
        <v>184</v>
      </c>
      <c r="M914" s="2" t="s">
        <v>184</v>
      </c>
      <c r="N914" s="2" t="s">
        <v>184</v>
      </c>
      <c r="O914" s="2" t="s">
        <v>184</v>
      </c>
      <c r="P914" s="2" t="s">
        <v>184</v>
      </c>
      <c r="Q914" s="2" t="s">
        <v>184</v>
      </c>
      <c r="R914" s="2" t="s">
        <v>184</v>
      </c>
      <c r="S914" s="2" t="s">
        <v>184</v>
      </c>
      <c r="T914" s="2" t="s">
        <v>184</v>
      </c>
      <c r="U914" s="2" t="s">
        <v>184</v>
      </c>
      <c r="V914" s="2" t="s">
        <v>184</v>
      </c>
      <c r="W914" s="2" t="s">
        <v>184</v>
      </c>
      <c r="X914" s="2" t="s">
        <v>184</v>
      </c>
      <c r="Y914" s="2" t="s">
        <v>184</v>
      </c>
      <c r="Z914" s="2" t="s">
        <v>184</v>
      </c>
      <c r="AA914" s="2" t="s">
        <v>184</v>
      </c>
    </row>
    <row r="915" spans="1:27" x14ac:dyDescent="0.25">
      <c r="A915" s="2">
        <v>2.3395391419999201</v>
      </c>
      <c r="B915" s="2">
        <v>2.8571036170014801</v>
      </c>
      <c r="C915" s="2">
        <v>3.0577140230016</v>
      </c>
      <c r="D915" s="2">
        <v>3.25008393100142</v>
      </c>
      <c r="E915" s="2">
        <v>3.4225240330015301</v>
      </c>
      <c r="F915" s="2">
        <v>4.1112772760006902</v>
      </c>
      <c r="G915" s="2">
        <v>0</v>
      </c>
      <c r="H915" s="2" t="s">
        <v>184</v>
      </c>
      <c r="I915" s="2" t="s">
        <v>184</v>
      </c>
      <c r="J915" s="2" t="s">
        <v>184</v>
      </c>
      <c r="K915" s="2" t="s">
        <v>184</v>
      </c>
      <c r="L915" s="2" t="s">
        <v>184</v>
      </c>
      <c r="M915" s="2" t="s">
        <v>184</v>
      </c>
      <c r="N915" s="2" t="s">
        <v>184</v>
      </c>
      <c r="O915" s="2" t="s">
        <v>184</v>
      </c>
      <c r="P915" s="2" t="s">
        <v>184</v>
      </c>
      <c r="Q915" s="2" t="s">
        <v>184</v>
      </c>
      <c r="R915" s="2" t="s">
        <v>184</v>
      </c>
      <c r="S915" s="2" t="s">
        <v>184</v>
      </c>
      <c r="T915" s="2" t="s">
        <v>184</v>
      </c>
      <c r="U915" s="2" t="s">
        <v>184</v>
      </c>
      <c r="V915" s="2" t="s">
        <v>184</v>
      </c>
      <c r="W915" s="2" t="s">
        <v>184</v>
      </c>
      <c r="X915" s="2" t="s">
        <v>184</v>
      </c>
      <c r="Y915" s="2" t="s">
        <v>184</v>
      </c>
      <c r="Z915" s="2" t="s">
        <v>184</v>
      </c>
      <c r="AA915" s="2" t="s">
        <v>184</v>
      </c>
    </row>
    <row r="916" spans="1:27" x14ac:dyDescent="0.25">
      <c r="A916" s="2">
        <v>0.58495345699884604</v>
      </c>
      <c r="B916" s="2">
        <v>1.09150007700009</v>
      </c>
      <c r="C916" s="2">
        <v>1.29366702299921</v>
      </c>
      <c r="D916" s="2">
        <v>1.4760262479994699</v>
      </c>
      <c r="E916" s="2">
        <v>1.6383030679990001</v>
      </c>
      <c r="F916" s="2">
        <v>2.4788646429988099</v>
      </c>
      <c r="G916" s="2">
        <v>0</v>
      </c>
      <c r="H916" s="2" t="s">
        <v>184</v>
      </c>
      <c r="I916" s="2" t="s">
        <v>184</v>
      </c>
      <c r="J916" s="2" t="s">
        <v>184</v>
      </c>
      <c r="K916" s="2" t="s">
        <v>184</v>
      </c>
      <c r="L916" s="2" t="s">
        <v>184</v>
      </c>
      <c r="M916" s="2" t="s">
        <v>184</v>
      </c>
      <c r="N916" s="2" t="s">
        <v>184</v>
      </c>
      <c r="O916" s="2" t="s">
        <v>184</v>
      </c>
      <c r="P916" s="2" t="s">
        <v>184</v>
      </c>
      <c r="Q916" s="2" t="s">
        <v>184</v>
      </c>
      <c r="R916" s="2" t="s">
        <v>184</v>
      </c>
      <c r="S916" s="2" t="s">
        <v>184</v>
      </c>
      <c r="T916" s="2" t="s">
        <v>184</v>
      </c>
      <c r="U916" s="2" t="s">
        <v>184</v>
      </c>
      <c r="V916" s="2" t="s">
        <v>184</v>
      </c>
      <c r="W916" s="2" t="s">
        <v>184</v>
      </c>
      <c r="X916" s="2" t="s">
        <v>184</v>
      </c>
      <c r="Y916" s="2" t="s">
        <v>184</v>
      </c>
      <c r="Z916" s="2" t="s">
        <v>184</v>
      </c>
      <c r="AA916" s="2" t="s">
        <v>184</v>
      </c>
    </row>
    <row r="917" spans="1:27" x14ac:dyDescent="0.25">
      <c r="A917" s="2">
        <v>1.4167251649996599</v>
      </c>
      <c r="B917" s="2">
        <v>2.0545399059992602</v>
      </c>
      <c r="C917" s="2">
        <v>2.2672974220004098</v>
      </c>
      <c r="D917" s="2">
        <v>2.4697085299994699</v>
      </c>
      <c r="E917" s="2">
        <v>2.6423622780002902</v>
      </c>
      <c r="F917" s="2">
        <v>3.4733099349996301</v>
      </c>
      <c r="G917" s="2">
        <v>0</v>
      </c>
      <c r="H917" s="2" t="s">
        <v>184</v>
      </c>
      <c r="I917" s="2" t="s">
        <v>184</v>
      </c>
      <c r="J917" s="2" t="s">
        <v>184</v>
      </c>
      <c r="K917" s="2" t="s">
        <v>184</v>
      </c>
      <c r="L917" s="2" t="s">
        <v>184</v>
      </c>
      <c r="M917" s="2" t="s">
        <v>184</v>
      </c>
      <c r="N917" s="2" t="s">
        <v>184</v>
      </c>
      <c r="O917" s="2" t="s">
        <v>184</v>
      </c>
      <c r="P917" s="2" t="s">
        <v>184</v>
      </c>
      <c r="Q917" s="2" t="s">
        <v>184</v>
      </c>
      <c r="R917" s="2" t="s">
        <v>184</v>
      </c>
      <c r="S917" s="2" t="s">
        <v>184</v>
      </c>
      <c r="T917" s="2" t="s">
        <v>184</v>
      </c>
      <c r="U917" s="2" t="s">
        <v>184</v>
      </c>
      <c r="V917" s="2" t="s">
        <v>184</v>
      </c>
      <c r="W917" s="2" t="s">
        <v>184</v>
      </c>
      <c r="X917" s="2" t="s">
        <v>184</v>
      </c>
      <c r="Y917" s="2" t="s">
        <v>184</v>
      </c>
      <c r="Z917" s="2" t="s">
        <v>184</v>
      </c>
      <c r="AA917" s="2" t="s">
        <v>184</v>
      </c>
    </row>
    <row r="918" spans="1:27" x14ac:dyDescent="0.25">
      <c r="A918" s="2">
        <v>0.45548603499992102</v>
      </c>
      <c r="B918" s="2">
        <v>0.88005493600030604</v>
      </c>
      <c r="C918" s="2">
        <v>1.07242484200105</v>
      </c>
      <c r="D918" s="2">
        <v>1.26482526899962</v>
      </c>
      <c r="E918" s="2">
        <v>1.4470624130008201</v>
      </c>
      <c r="F918" s="2">
        <v>2.2269800079993698</v>
      </c>
      <c r="G918" s="2">
        <v>0</v>
      </c>
      <c r="H918" s="2" t="s">
        <v>184</v>
      </c>
      <c r="I918" s="2" t="s">
        <v>184</v>
      </c>
      <c r="J918" s="2" t="s">
        <v>184</v>
      </c>
      <c r="K918" s="2" t="s">
        <v>184</v>
      </c>
      <c r="L918" s="2" t="s">
        <v>184</v>
      </c>
      <c r="M918" s="2" t="s">
        <v>184</v>
      </c>
      <c r="N918" s="2" t="s">
        <v>184</v>
      </c>
      <c r="O918" s="2" t="s">
        <v>184</v>
      </c>
      <c r="P918" s="2" t="s">
        <v>184</v>
      </c>
      <c r="Q918" s="2" t="s">
        <v>184</v>
      </c>
      <c r="R918" s="2" t="s">
        <v>184</v>
      </c>
      <c r="S918" s="2" t="s">
        <v>184</v>
      </c>
      <c r="T918" s="2" t="s">
        <v>184</v>
      </c>
      <c r="U918" s="2" t="s">
        <v>184</v>
      </c>
      <c r="V918" s="2" t="s">
        <v>184</v>
      </c>
      <c r="W918" s="2" t="s">
        <v>184</v>
      </c>
      <c r="X918" s="2" t="s">
        <v>184</v>
      </c>
      <c r="Y918" s="2" t="s">
        <v>184</v>
      </c>
      <c r="Z918" s="2" t="s">
        <v>184</v>
      </c>
      <c r="AA918" s="2" t="s">
        <v>184</v>
      </c>
    </row>
    <row r="919" spans="1:27" x14ac:dyDescent="0.25">
      <c r="A919" s="2">
        <v>0.41458873699957599</v>
      </c>
      <c r="B919" s="2">
        <v>0.88869220000015003</v>
      </c>
      <c r="C919" s="2">
        <v>1.1317564450000599</v>
      </c>
      <c r="D919" s="2">
        <v>1.33422859699931</v>
      </c>
      <c r="E919" s="2">
        <v>1.56719059799979</v>
      </c>
      <c r="F919" s="2">
        <v>2.2351594669999</v>
      </c>
      <c r="G919" s="2">
        <v>0</v>
      </c>
      <c r="H919" s="2" t="s">
        <v>184</v>
      </c>
      <c r="I919" s="2" t="s">
        <v>184</v>
      </c>
      <c r="J919" s="2" t="s">
        <v>184</v>
      </c>
      <c r="K919" s="2" t="s">
        <v>184</v>
      </c>
      <c r="L919" s="2" t="s">
        <v>184</v>
      </c>
      <c r="M919" s="2" t="s">
        <v>184</v>
      </c>
      <c r="N919" s="2" t="s">
        <v>184</v>
      </c>
      <c r="O919" s="2" t="s">
        <v>184</v>
      </c>
      <c r="P919" s="2" t="s">
        <v>184</v>
      </c>
      <c r="Q919" s="2" t="s">
        <v>184</v>
      </c>
      <c r="R919" s="2" t="s">
        <v>184</v>
      </c>
      <c r="S919" s="2" t="s">
        <v>184</v>
      </c>
      <c r="T919" s="2" t="s">
        <v>184</v>
      </c>
      <c r="U919" s="2" t="s">
        <v>184</v>
      </c>
      <c r="V919" s="2" t="s">
        <v>184</v>
      </c>
      <c r="W919" s="2" t="s">
        <v>184</v>
      </c>
      <c r="X919" s="2" t="s">
        <v>184</v>
      </c>
      <c r="Y919" s="2" t="s">
        <v>184</v>
      </c>
      <c r="Z919" s="2" t="s">
        <v>184</v>
      </c>
      <c r="AA919" s="2" t="s">
        <v>184</v>
      </c>
    </row>
    <row r="920" spans="1:27" x14ac:dyDescent="0.25">
      <c r="A920" s="2">
        <v>9.0601556520014093</v>
      </c>
      <c r="B920" s="2">
        <v>9.5352052480011409</v>
      </c>
      <c r="C920" s="2">
        <v>9.7076758729999693</v>
      </c>
      <c r="D920" s="2">
        <v>9.8803296180012694</v>
      </c>
      <c r="E920" s="2">
        <v>10.3060888119998</v>
      </c>
      <c r="F920" s="2">
        <v>10.944117196000599</v>
      </c>
      <c r="G920" s="2">
        <v>0</v>
      </c>
      <c r="H920" s="2" t="s">
        <v>184</v>
      </c>
      <c r="I920" s="2" t="s">
        <v>184</v>
      </c>
      <c r="J920" s="2" t="s">
        <v>184</v>
      </c>
      <c r="K920" s="2" t="s">
        <v>184</v>
      </c>
      <c r="L920" s="2" t="s">
        <v>184</v>
      </c>
      <c r="M920" s="2" t="s">
        <v>184</v>
      </c>
      <c r="N920" s="2" t="s">
        <v>184</v>
      </c>
      <c r="O920" s="2" t="s">
        <v>184</v>
      </c>
      <c r="P920" s="2" t="s">
        <v>184</v>
      </c>
      <c r="Q920" s="2" t="s">
        <v>184</v>
      </c>
      <c r="R920" s="2" t="s">
        <v>184</v>
      </c>
      <c r="S920" s="2" t="s">
        <v>184</v>
      </c>
      <c r="T920" s="2" t="s">
        <v>184</v>
      </c>
      <c r="U920" s="2" t="s">
        <v>184</v>
      </c>
      <c r="V920" s="2" t="s">
        <v>184</v>
      </c>
      <c r="W920" s="2" t="s">
        <v>184</v>
      </c>
      <c r="X920" s="2" t="s">
        <v>184</v>
      </c>
      <c r="Y920" s="2" t="s">
        <v>184</v>
      </c>
      <c r="Z920" s="2" t="s">
        <v>184</v>
      </c>
      <c r="AA920" s="2" t="s">
        <v>184</v>
      </c>
    </row>
    <row r="921" spans="1:27" x14ac:dyDescent="0.25">
      <c r="A921" s="2">
        <v>0.54600946199934697</v>
      </c>
      <c r="B921" s="2">
        <v>0.99133221499869195</v>
      </c>
      <c r="C921" s="2">
        <v>1.1738440409990201</v>
      </c>
      <c r="D921" s="2">
        <v>1.34588737999911</v>
      </c>
      <c r="E921" s="2">
        <v>1.5078284749997599</v>
      </c>
      <c r="F921" s="2">
        <v>2.2880207539983499</v>
      </c>
      <c r="G921" s="2">
        <v>0</v>
      </c>
      <c r="H921" s="2" t="s">
        <v>184</v>
      </c>
      <c r="I921" s="2" t="s">
        <v>184</v>
      </c>
      <c r="J921" s="2" t="s">
        <v>184</v>
      </c>
      <c r="K921" s="2" t="s">
        <v>184</v>
      </c>
      <c r="L921" s="2" t="s">
        <v>184</v>
      </c>
      <c r="M921" s="2" t="s">
        <v>184</v>
      </c>
      <c r="N921" s="2" t="s">
        <v>184</v>
      </c>
      <c r="O921" s="2" t="s">
        <v>184</v>
      </c>
      <c r="P921" s="2" t="s">
        <v>184</v>
      </c>
      <c r="Q921" s="2" t="s">
        <v>184</v>
      </c>
      <c r="R921" s="2" t="s">
        <v>184</v>
      </c>
      <c r="S921" s="2" t="s">
        <v>184</v>
      </c>
      <c r="T921" s="2" t="s">
        <v>184</v>
      </c>
      <c r="U921" s="2" t="s">
        <v>184</v>
      </c>
      <c r="V921" s="2" t="s">
        <v>184</v>
      </c>
      <c r="W921" s="2" t="s">
        <v>184</v>
      </c>
      <c r="X921" s="2" t="s">
        <v>184</v>
      </c>
      <c r="Y921" s="2" t="s">
        <v>184</v>
      </c>
      <c r="Z921" s="2" t="s">
        <v>184</v>
      </c>
      <c r="AA921" s="2" t="s">
        <v>184</v>
      </c>
    </row>
    <row r="922" spans="1:27" x14ac:dyDescent="0.25">
      <c r="A922" s="2">
        <v>0.55556233800052701</v>
      </c>
      <c r="B922" s="2">
        <v>1.0413245840009</v>
      </c>
      <c r="C922" s="2">
        <v>1.2236227680004901</v>
      </c>
      <c r="D922" s="2">
        <v>1.40598199300075</v>
      </c>
      <c r="E922" s="2">
        <v>1.5681062099993099</v>
      </c>
      <c r="F922" s="2">
        <v>2.3686860970010399</v>
      </c>
      <c r="G922" s="2">
        <v>0</v>
      </c>
      <c r="H922" s="2" t="s">
        <v>184</v>
      </c>
      <c r="I922" s="2" t="s">
        <v>184</v>
      </c>
      <c r="J922" s="2" t="s">
        <v>184</v>
      </c>
      <c r="K922" s="2" t="s">
        <v>184</v>
      </c>
      <c r="L922" s="2" t="s">
        <v>184</v>
      </c>
      <c r="M922" s="2" t="s">
        <v>184</v>
      </c>
      <c r="N922" s="2" t="s">
        <v>184</v>
      </c>
      <c r="O922" s="2" t="s">
        <v>184</v>
      </c>
      <c r="P922" s="2" t="s">
        <v>184</v>
      </c>
      <c r="Q922" s="2" t="s">
        <v>184</v>
      </c>
      <c r="R922" s="2" t="s">
        <v>184</v>
      </c>
      <c r="S922" s="2" t="s">
        <v>184</v>
      </c>
      <c r="T922" s="2" t="s">
        <v>184</v>
      </c>
      <c r="U922" s="2" t="s">
        <v>184</v>
      </c>
      <c r="V922" s="2" t="s">
        <v>184</v>
      </c>
      <c r="W922" s="2" t="s">
        <v>184</v>
      </c>
      <c r="X922" s="2" t="s">
        <v>184</v>
      </c>
      <c r="Y922" s="2" t="s">
        <v>184</v>
      </c>
      <c r="Z922" s="2" t="s">
        <v>184</v>
      </c>
      <c r="AA922" s="2" t="s">
        <v>184</v>
      </c>
    </row>
    <row r="923" spans="1:27" x14ac:dyDescent="0.25">
      <c r="A923" s="2">
        <v>0.46528307699918497</v>
      </c>
      <c r="B923" s="2">
        <v>0.94109568199928595</v>
      </c>
      <c r="C923" s="2">
        <v>1.1233328250000301</v>
      </c>
      <c r="D923" s="2">
        <v>1.29546772399953</v>
      </c>
      <c r="E923" s="2">
        <v>1.467755226</v>
      </c>
      <c r="F923" s="2">
        <v>2.2076606119990099</v>
      </c>
      <c r="G923" s="2">
        <v>0</v>
      </c>
      <c r="H923" s="2" t="s">
        <v>184</v>
      </c>
      <c r="I923" s="2" t="s">
        <v>184</v>
      </c>
      <c r="J923" s="2" t="s">
        <v>184</v>
      </c>
      <c r="K923" s="2" t="s">
        <v>184</v>
      </c>
      <c r="L923" s="2" t="s">
        <v>184</v>
      </c>
      <c r="M923" s="2" t="s">
        <v>184</v>
      </c>
      <c r="N923" s="2" t="s">
        <v>184</v>
      </c>
      <c r="O923" s="2" t="s">
        <v>184</v>
      </c>
      <c r="P923" s="2" t="s">
        <v>184</v>
      </c>
      <c r="Q923" s="2" t="s">
        <v>184</v>
      </c>
      <c r="R923" s="2" t="s">
        <v>184</v>
      </c>
      <c r="S923" s="2" t="s">
        <v>184</v>
      </c>
      <c r="T923" s="2" t="s">
        <v>184</v>
      </c>
      <c r="U923" s="2" t="s">
        <v>184</v>
      </c>
      <c r="V923" s="2" t="s">
        <v>184</v>
      </c>
      <c r="W923" s="2" t="s">
        <v>184</v>
      </c>
      <c r="X923" s="2" t="s">
        <v>184</v>
      </c>
      <c r="Y923" s="2" t="s">
        <v>184</v>
      </c>
      <c r="Z923" s="2" t="s">
        <v>184</v>
      </c>
      <c r="AA923" s="2" t="s">
        <v>184</v>
      </c>
    </row>
    <row r="924" spans="1:27" x14ac:dyDescent="0.25">
      <c r="A924" s="2">
        <v>0.46497787299995202</v>
      </c>
      <c r="B924" s="2">
        <v>0.91185716499967295</v>
      </c>
      <c r="C924" s="2">
        <v>1.0927514119994099</v>
      </c>
      <c r="D924" s="2">
        <v>1.2647337099988301</v>
      </c>
      <c r="E924" s="2">
        <v>1.42667480499949</v>
      </c>
      <c r="F924" s="2">
        <v>2.11573325300014</v>
      </c>
      <c r="G924" s="2">
        <v>0</v>
      </c>
      <c r="H924" s="2" t="s">
        <v>184</v>
      </c>
      <c r="I924" s="2" t="s">
        <v>184</v>
      </c>
      <c r="J924" s="2" t="s">
        <v>184</v>
      </c>
      <c r="K924" s="2" t="s">
        <v>184</v>
      </c>
      <c r="L924" s="2" t="s">
        <v>184</v>
      </c>
      <c r="M924" s="2" t="s">
        <v>184</v>
      </c>
      <c r="N924" s="2" t="s">
        <v>184</v>
      </c>
      <c r="O924" s="2" t="s">
        <v>184</v>
      </c>
      <c r="P924" s="2" t="s">
        <v>184</v>
      </c>
      <c r="Q924" s="2" t="s">
        <v>184</v>
      </c>
      <c r="R924" s="2" t="s">
        <v>184</v>
      </c>
      <c r="S924" s="2" t="s">
        <v>184</v>
      </c>
      <c r="T924" s="2" t="s">
        <v>184</v>
      </c>
      <c r="U924" s="2" t="s">
        <v>184</v>
      </c>
      <c r="V924" s="2" t="s">
        <v>184</v>
      </c>
      <c r="W924" s="2" t="s">
        <v>184</v>
      </c>
      <c r="X924" s="2" t="s">
        <v>184</v>
      </c>
      <c r="Y924" s="2" t="s">
        <v>184</v>
      </c>
      <c r="Z924" s="2" t="s">
        <v>184</v>
      </c>
      <c r="AA924" s="2" t="s">
        <v>184</v>
      </c>
    </row>
    <row r="925" spans="1:27" x14ac:dyDescent="0.25">
      <c r="A925" s="2">
        <v>0.46351289500125797</v>
      </c>
      <c r="B925" s="2">
        <v>0.90883564900104796</v>
      </c>
      <c r="C925" s="2">
        <v>1.0908591490006001</v>
      </c>
      <c r="D925" s="2">
        <v>1.26308561000041</v>
      </c>
      <c r="E925" s="2">
        <v>1.4254845110008301</v>
      </c>
      <c r="F925" s="2">
        <v>2.1642606450004598</v>
      </c>
      <c r="G925" s="2">
        <v>0</v>
      </c>
      <c r="H925" s="2" t="s">
        <v>184</v>
      </c>
      <c r="I925" s="2" t="s">
        <v>184</v>
      </c>
      <c r="J925" s="2" t="s">
        <v>184</v>
      </c>
      <c r="K925" s="2" t="s">
        <v>184</v>
      </c>
      <c r="L925" s="2" t="s">
        <v>184</v>
      </c>
      <c r="M925" s="2" t="s">
        <v>184</v>
      </c>
      <c r="N925" s="2" t="s">
        <v>184</v>
      </c>
      <c r="O925" s="2" t="s">
        <v>184</v>
      </c>
      <c r="P925" s="2" t="s">
        <v>184</v>
      </c>
      <c r="Q925" s="2" t="s">
        <v>184</v>
      </c>
      <c r="R925" s="2" t="s">
        <v>184</v>
      </c>
      <c r="S925" s="2" t="s">
        <v>184</v>
      </c>
      <c r="T925" s="2" t="s">
        <v>184</v>
      </c>
      <c r="U925" s="2" t="s">
        <v>184</v>
      </c>
      <c r="V925" s="2" t="s">
        <v>184</v>
      </c>
      <c r="W925" s="2" t="s">
        <v>184</v>
      </c>
      <c r="X925" s="2" t="s">
        <v>184</v>
      </c>
      <c r="Y925" s="2" t="s">
        <v>184</v>
      </c>
      <c r="Z925" s="2" t="s">
        <v>184</v>
      </c>
      <c r="AA925" s="2" t="s">
        <v>184</v>
      </c>
    </row>
    <row r="927" spans="1:27" x14ac:dyDescent="0.25">
      <c r="A927" s="2">
        <v>6.7836287999998603</v>
      </c>
      <c r="B927" s="2">
        <v>6.9490400149997997</v>
      </c>
      <c r="C927" s="2">
        <v>7.14009086699979</v>
      </c>
      <c r="D927" s="2">
        <v>7.3383852619999699</v>
      </c>
      <c r="E927" s="2">
        <v>7.5951414329997498</v>
      </c>
      <c r="F927" s="2">
        <v>7.9862275659997897</v>
      </c>
      <c r="G927" s="2">
        <v>8.1679556569997604</v>
      </c>
      <c r="H927" s="2">
        <v>8.3588684889996294</v>
      </c>
      <c r="I927" s="2">
        <v>8.8779363009998598</v>
      </c>
      <c r="J927" s="2">
        <v>9.2915625400000792</v>
      </c>
      <c r="K927" s="2">
        <v>0</v>
      </c>
      <c r="L927" s="2" t="s">
        <v>184</v>
      </c>
      <c r="M927" s="2" t="s">
        <v>184</v>
      </c>
      <c r="N927" s="2" t="s">
        <v>184</v>
      </c>
      <c r="O927" s="2" t="s">
        <v>184</v>
      </c>
      <c r="P927" s="2" t="s">
        <v>184</v>
      </c>
      <c r="Q927" s="2" t="s">
        <v>184</v>
      </c>
      <c r="R927" s="2" t="s">
        <v>184</v>
      </c>
      <c r="S927" s="2" t="s">
        <v>184</v>
      </c>
      <c r="T927" s="2" t="s">
        <v>184</v>
      </c>
      <c r="U927" s="2" t="s">
        <v>184</v>
      </c>
      <c r="V927" s="2" t="s">
        <v>184</v>
      </c>
      <c r="W927" s="2" t="s">
        <v>184</v>
      </c>
      <c r="X927" s="2" t="s">
        <v>184</v>
      </c>
      <c r="Y927" s="2" t="s">
        <v>184</v>
      </c>
      <c r="Z927" s="2" t="s">
        <v>184</v>
      </c>
      <c r="AA927" s="2" t="s">
        <v>184</v>
      </c>
    </row>
    <row r="928" spans="1:27" x14ac:dyDescent="0.25">
      <c r="A928" s="2">
        <v>0.47158957800002099</v>
      </c>
      <c r="B928" s="2">
        <v>0.661431107000225</v>
      </c>
      <c r="C928" s="2">
        <v>0.84945966800023598</v>
      </c>
      <c r="D928" s="2">
        <v>1.06265427200014</v>
      </c>
      <c r="E928" s="2">
        <v>1.2957257020002499</v>
      </c>
      <c r="F928" s="2">
        <v>1.71621340000001</v>
      </c>
      <c r="G928" s="2">
        <v>1.91632326399985</v>
      </c>
      <c r="H928" s="2">
        <v>2.1026574490001599</v>
      </c>
      <c r="I928" s="2">
        <v>2.5351674920002498</v>
      </c>
      <c r="J928" s="2">
        <v>2.9453539390001402</v>
      </c>
      <c r="K928" s="2">
        <v>0</v>
      </c>
      <c r="L928" s="2" t="s">
        <v>184</v>
      </c>
      <c r="M928" s="2" t="s">
        <v>184</v>
      </c>
      <c r="N928" s="2" t="s">
        <v>184</v>
      </c>
      <c r="O928" s="2" t="s">
        <v>184</v>
      </c>
      <c r="P928" s="2" t="s">
        <v>184</v>
      </c>
      <c r="Q928" s="2" t="s">
        <v>184</v>
      </c>
      <c r="R928" s="2" t="s">
        <v>184</v>
      </c>
      <c r="S928" s="2" t="s">
        <v>184</v>
      </c>
      <c r="T928" s="2" t="s">
        <v>184</v>
      </c>
      <c r="U928" s="2" t="s">
        <v>184</v>
      </c>
      <c r="V928" s="2" t="s">
        <v>184</v>
      </c>
      <c r="W928" s="2" t="s">
        <v>184</v>
      </c>
      <c r="X928" s="2" t="s">
        <v>184</v>
      </c>
      <c r="Y928" s="2" t="s">
        <v>184</v>
      </c>
      <c r="Z928" s="2" t="s">
        <v>184</v>
      </c>
      <c r="AA928" s="2" t="s">
        <v>184</v>
      </c>
    </row>
    <row r="929" spans="1:27" x14ac:dyDescent="0.25">
      <c r="A929" s="2">
        <v>0.407179364000057</v>
      </c>
      <c r="B929" s="2">
        <v>0.57596859900013397</v>
      </c>
      <c r="C929" s="2">
        <v>0.78983622500027195</v>
      </c>
      <c r="D929" s="2">
        <v>1.00548187100002</v>
      </c>
      <c r="E929" s="2">
        <v>1.2280975700000401</v>
      </c>
      <c r="F929" s="2">
        <v>1.6242861519999601</v>
      </c>
      <c r="G929" s="2">
        <v>1.83405528699995</v>
      </c>
      <c r="H929" s="2">
        <v>2.04931207900017</v>
      </c>
      <c r="I929" s="2">
        <v>2.4766491529999199</v>
      </c>
      <c r="J929" s="2">
        <v>2.9231317500002598</v>
      </c>
      <c r="K929" s="2">
        <v>0</v>
      </c>
      <c r="L929" s="2" t="s">
        <v>184</v>
      </c>
      <c r="M929" s="2" t="s">
        <v>184</v>
      </c>
      <c r="N929" s="2" t="s">
        <v>184</v>
      </c>
      <c r="O929" s="2" t="s">
        <v>184</v>
      </c>
      <c r="P929" s="2" t="s">
        <v>184</v>
      </c>
      <c r="Q929" s="2" t="s">
        <v>184</v>
      </c>
      <c r="R929" s="2" t="s">
        <v>184</v>
      </c>
      <c r="S929" s="2" t="s">
        <v>184</v>
      </c>
      <c r="T929" s="2" t="s">
        <v>184</v>
      </c>
      <c r="U929" s="2" t="s">
        <v>184</v>
      </c>
      <c r="V929" s="2" t="s">
        <v>184</v>
      </c>
      <c r="W929" s="2" t="s">
        <v>184</v>
      </c>
      <c r="X929" s="2" t="s">
        <v>184</v>
      </c>
      <c r="Y929" s="2" t="s">
        <v>184</v>
      </c>
      <c r="Z929" s="2" t="s">
        <v>184</v>
      </c>
      <c r="AA929" s="2" t="s">
        <v>184</v>
      </c>
    </row>
    <row r="930" spans="1:27" x14ac:dyDescent="0.25">
      <c r="A930" s="2">
        <v>0.441320878000169</v>
      </c>
      <c r="B930" s="2">
        <v>0.61577167700033897</v>
      </c>
      <c r="C930" s="2">
        <v>0.80344450800021106</v>
      </c>
      <c r="D930" s="2">
        <v>1.16411334600024</v>
      </c>
      <c r="E930" s="2">
        <v>1.5717710950002499</v>
      </c>
      <c r="F930" s="2">
        <v>1.76980246900029</v>
      </c>
      <c r="G930" s="2">
        <v>1.99370473099997</v>
      </c>
      <c r="H930" s="2">
        <v>2.48533649800037</v>
      </c>
      <c r="I930" s="2">
        <v>2.9834754540001902</v>
      </c>
      <c r="J930" s="2">
        <v>3.4407258640003402</v>
      </c>
      <c r="K930" s="2">
        <v>0</v>
      </c>
      <c r="L930" s="2" t="s">
        <v>184</v>
      </c>
      <c r="M930" s="2" t="s">
        <v>184</v>
      </c>
      <c r="N930" s="2" t="s">
        <v>184</v>
      </c>
      <c r="O930" s="2" t="s">
        <v>184</v>
      </c>
      <c r="P930" s="2" t="s">
        <v>184</v>
      </c>
      <c r="Q930" s="2" t="s">
        <v>184</v>
      </c>
      <c r="R930" s="2" t="s">
        <v>184</v>
      </c>
      <c r="S930" s="2" t="s">
        <v>184</v>
      </c>
      <c r="T930" s="2" t="s">
        <v>184</v>
      </c>
      <c r="U930" s="2" t="s">
        <v>184</v>
      </c>
      <c r="V930" s="2" t="s">
        <v>184</v>
      </c>
      <c r="W930" s="2" t="s">
        <v>184</v>
      </c>
      <c r="X930" s="2" t="s">
        <v>184</v>
      </c>
      <c r="Y930" s="2" t="s">
        <v>184</v>
      </c>
      <c r="Z930" s="2" t="s">
        <v>184</v>
      </c>
      <c r="AA930" s="2" t="s">
        <v>184</v>
      </c>
    </row>
    <row r="931" spans="1:27" x14ac:dyDescent="0.25">
      <c r="A931" s="2">
        <v>0.513108488999932</v>
      </c>
      <c r="B931" s="2">
        <v>0.72152929100002405</v>
      </c>
      <c r="C931" s="2">
        <v>0.89590477699994098</v>
      </c>
      <c r="D931" s="2">
        <v>1.1025354749999601</v>
      </c>
      <c r="E931" s="2">
        <v>1.32433007999998</v>
      </c>
      <c r="F931" s="2">
        <v>1.6904105849998801</v>
      </c>
      <c r="G931" s="2">
        <v>1.8799738329998901</v>
      </c>
      <c r="H931" s="2">
        <v>2.1046015639999398</v>
      </c>
      <c r="I931" s="2">
        <v>2.53129561700006</v>
      </c>
      <c r="J931" s="2">
        <v>3.0161562379998901</v>
      </c>
      <c r="K931" s="2">
        <v>0</v>
      </c>
      <c r="L931" s="2" t="s">
        <v>184</v>
      </c>
      <c r="M931" s="2" t="s">
        <v>184</v>
      </c>
      <c r="N931" s="2" t="s">
        <v>184</v>
      </c>
      <c r="O931" s="2" t="s">
        <v>184</v>
      </c>
      <c r="P931" s="2" t="s">
        <v>184</v>
      </c>
      <c r="Q931" s="2" t="s">
        <v>184</v>
      </c>
      <c r="R931" s="2" t="s">
        <v>184</v>
      </c>
      <c r="S931" s="2" t="s">
        <v>184</v>
      </c>
      <c r="T931" s="2" t="s">
        <v>184</v>
      </c>
      <c r="U931" s="2" t="s">
        <v>184</v>
      </c>
      <c r="V931" s="2" t="s">
        <v>184</v>
      </c>
      <c r="W931" s="2" t="s">
        <v>184</v>
      </c>
      <c r="X931" s="2" t="s">
        <v>184</v>
      </c>
      <c r="Y931" s="2" t="s">
        <v>184</v>
      </c>
      <c r="Z931" s="2" t="s">
        <v>184</v>
      </c>
      <c r="AA931" s="2" t="s">
        <v>184</v>
      </c>
    </row>
    <row r="932" spans="1:27" x14ac:dyDescent="0.25">
      <c r="A932" s="2">
        <v>0.98453296300021897</v>
      </c>
      <c r="B932" s="2">
        <v>1.6809270419998901</v>
      </c>
      <c r="C932" s="2">
        <v>1.84788200699995</v>
      </c>
      <c r="D932" s="2">
        <v>2.0460478600002698</v>
      </c>
      <c r="E932" s="2">
        <v>2.2538868390001801</v>
      </c>
      <c r="F932" s="2">
        <v>2.6695726620000602</v>
      </c>
      <c r="G932" s="2">
        <v>2.8599008060000402</v>
      </c>
      <c r="H932" s="2">
        <v>3.0580647320002701</v>
      </c>
      <c r="I932" s="2">
        <v>3.5088104020000999</v>
      </c>
      <c r="J932" s="2">
        <v>3.9543319039999001</v>
      </c>
      <c r="K932" s="2">
        <v>0</v>
      </c>
      <c r="L932" s="2" t="s">
        <v>184</v>
      </c>
      <c r="M932" s="2" t="s">
        <v>184</v>
      </c>
      <c r="N932" s="2" t="s">
        <v>184</v>
      </c>
      <c r="O932" s="2" t="s">
        <v>184</v>
      </c>
      <c r="P932" s="2" t="s">
        <v>184</v>
      </c>
      <c r="Q932" s="2" t="s">
        <v>184</v>
      </c>
      <c r="R932" s="2" t="s">
        <v>184</v>
      </c>
      <c r="S932" s="2" t="s">
        <v>184</v>
      </c>
      <c r="T932" s="2" t="s">
        <v>184</v>
      </c>
      <c r="U932" s="2" t="s">
        <v>184</v>
      </c>
      <c r="V932" s="2" t="s">
        <v>184</v>
      </c>
      <c r="W932" s="2" t="s">
        <v>184</v>
      </c>
      <c r="X932" s="2" t="s">
        <v>184</v>
      </c>
      <c r="Y932" s="2" t="s">
        <v>184</v>
      </c>
      <c r="Z932" s="2" t="s">
        <v>184</v>
      </c>
      <c r="AA932" s="2" t="s">
        <v>184</v>
      </c>
    </row>
    <row r="933" spans="1:27" x14ac:dyDescent="0.25">
      <c r="A933" s="2">
        <v>0.42310097900008198</v>
      </c>
      <c r="B933" s="2">
        <v>0.59543990299971405</v>
      </c>
      <c r="C933" s="2">
        <v>0.76243403399985199</v>
      </c>
      <c r="D933" s="2">
        <v>0.96146952299977695</v>
      </c>
      <c r="E933" s="2">
        <v>1.26125564599988</v>
      </c>
      <c r="F933" s="2">
        <v>1.75089616400009</v>
      </c>
      <c r="G933" s="2">
        <v>1.9485583189998501</v>
      </c>
      <c r="H933" s="2">
        <v>2.1383690150000798</v>
      </c>
      <c r="I933" s="2">
        <v>2.6640245879998399</v>
      </c>
      <c r="J933" s="2">
        <v>3.1278757279997</v>
      </c>
      <c r="K933" s="2">
        <v>0</v>
      </c>
      <c r="L933" s="2" t="s">
        <v>184</v>
      </c>
      <c r="M933" s="2" t="s">
        <v>184</v>
      </c>
      <c r="N933" s="2" t="s">
        <v>184</v>
      </c>
      <c r="O933" s="2" t="s">
        <v>184</v>
      </c>
      <c r="P933" s="2" t="s">
        <v>184</v>
      </c>
      <c r="Q933" s="2" t="s">
        <v>184</v>
      </c>
      <c r="R933" s="2" t="s">
        <v>184</v>
      </c>
      <c r="S933" s="2" t="s">
        <v>184</v>
      </c>
      <c r="T933" s="2" t="s">
        <v>184</v>
      </c>
      <c r="U933" s="2" t="s">
        <v>184</v>
      </c>
      <c r="V933" s="2" t="s">
        <v>184</v>
      </c>
      <c r="W933" s="2" t="s">
        <v>184</v>
      </c>
      <c r="X933" s="2" t="s">
        <v>184</v>
      </c>
      <c r="Y933" s="2" t="s">
        <v>184</v>
      </c>
      <c r="Z933" s="2" t="s">
        <v>184</v>
      </c>
      <c r="AA933" s="2" t="s">
        <v>184</v>
      </c>
    </row>
    <row r="934" spans="1:27" x14ac:dyDescent="0.25">
      <c r="A934" s="2">
        <v>0.42658884500042399</v>
      </c>
      <c r="B934" s="2">
        <v>0.582764329000383</v>
      </c>
      <c r="C934" s="2">
        <v>0.73221132300022795</v>
      </c>
      <c r="D934" s="2">
        <v>0.87327305600001603</v>
      </c>
      <c r="E934" s="2">
        <v>1.0231590600001199</v>
      </c>
      <c r="F934" s="2">
        <v>1.21515408000004</v>
      </c>
      <c r="G934" s="2">
        <v>1.59662312800037</v>
      </c>
      <c r="H934" s="2">
        <v>1.7771096559999899</v>
      </c>
      <c r="I934" s="2">
        <v>1.9534111840002799</v>
      </c>
      <c r="J934" s="2">
        <v>2.3092553340002202</v>
      </c>
      <c r="K934" s="2">
        <v>0</v>
      </c>
      <c r="L934" s="2" t="s">
        <v>184</v>
      </c>
      <c r="M934" s="2" t="s">
        <v>184</v>
      </c>
      <c r="N934" s="2" t="s">
        <v>184</v>
      </c>
      <c r="O934" s="2" t="s">
        <v>184</v>
      </c>
      <c r="P934" s="2" t="s">
        <v>184</v>
      </c>
      <c r="Q934" s="2" t="s">
        <v>184</v>
      </c>
      <c r="R934" s="2" t="s">
        <v>184</v>
      </c>
      <c r="S934" s="2" t="s">
        <v>184</v>
      </c>
      <c r="T934" s="2" t="s">
        <v>184</v>
      </c>
      <c r="U934" s="2" t="s">
        <v>184</v>
      </c>
      <c r="V934" s="2" t="s">
        <v>184</v>
      </c>
      <c r="W934" s="2" t="s">
        <v>184</v>
      </c>
      <c r="X934" s="2" t="s">
        <v>184</v>
      </c>
      <c r="Y934" s="2" t="s">
        <v>184</v>
      </c>
      <c r="Z934" s="2" t="s">
        <v>184</v>
      </c>
      <c r="AA934" s="2" t="s">
        <v>184</v>
      </c>
    </row>
    <row r="935" spans="1:27" x14ac:dyDescent="0.25">
      <c r="A935" s="2">
        <v>1.0748162540003201</v>
      </c>
      <c r="B935" s="2">
        <v>1.23221876900015</v>
      </c>
      <c r="C935" s="2">
        <v>1.377504305</v>
      </c>
      <c r="D935" s="2">
        <v>1.54420124800026</v>
      </c>
      <c r="E935" s="2">
        <v>1.7027730350000601</v>
      </c>
      <c r="F935" s="2">
        <v>2.0423427559999201</v>
      </c>
      <c r="G935" s="2">
        <v>2.2163875129999702</v>
      </c>
      <c r="H935" s="2">
        <v>2.3989344060000799</v>
      </c>
      <c r="I935" s="2">
        <v>2.7551751710002401</v>
      </c>
      <c r="J935" s="2">
        <v>3.1450086469999401</v>
      </c>
      <c r="K935" s="2">
        <v>0</v>
      </c>
      <c r="L935" s="2" t="s">
        <v>184</v>
      </c>
      <c r="M935" s="2" t="s">
        <v>184</v>
      </c>
      <c r="N935" s="2" t="s">
        <v>184</v>
      </c>
      <c r="O935" s="2" t="s">
        <v>184</v>
      </c>
      <c r="P935" s="2" t="s">
        <v>184</v>
      </c>
      <c r="Q935" s="2" t="s">
        <v>184</v>
      </c>
      <c r="R935" s="2" t="s">
        <v>184</v>
      </c>
      <c r="S935" s="2" t="s">
        <v>184</v>
      </c>
      <c r="T935" s="2" t="s">
        <v>184</v>
      </c>
      <c r="U935" s="2" t="s">
        <v>184</v>
      </c>
      <c r="V935" s="2" t="s">
        <v>184</v>
      </c>
      <c r="W935" s="2" t="s">
        <v>184</v>
      </c>
      <c r="X935" s="2" t="s">
        <v>184</v>
      </c>
      <c r="Y935" s="2" t="s">
        <v>184</v>
      </c>
      <c r="Z935" s="2" t="s">
        <v>184</v>
      </c>
      <c r="AA935" s="2" t="s">
        <v>184</v>
      </c>
    </row>
    <row r="936" spans="1:27" x14ac:dyDescent="0.25">
      <c r="A936" s="2">
        <v>0.43213186599996301</v>
      </c>
      <c r="B936" s="2">
        <v>0.57100427600016701</v>
      </c>
      <c r="C936" s="2">
        <v>0.74361736600030703</v>
      </c>
      <c r="D936" s="2">
        <v>0.91087160100005304</v>
      </c>
      <c r="E936" s="2">
        <v>1.0936899010002801</v>
      </c>
      <c r="F936" s="2">
        <v>1.4494623320001601</v>
      </c>
      <c r="G936" s="2">
        <v>1.63348859999996</v>
      </c>
      <c r="H936" s="2">
        <v>1.82099684800004</v>
      </c>
      <c r="I936" s="2">
        <v>2.1908341770003901</v>
      </c>
      <c r="J936" s="2">
        <v>2.58065025700034</v>
      </c>
      <c r="K936" s="2">
        <v>0</v>
      </c>
      <c r="L936" s="2" t="s">
        <v>184</v>
      </c>
      <c r="M936" s="2" t="s">
        <v>184</v>
      </c>
      <c r="N936" s="2" t="s">
        <v>184</v>
      </c>
      <c r="O936" s="2" t="s">
        <v>184</v>
      </c>
      <c r="P936" s="2" t="s">
        <v>184</v>
      </c>
      <c r="Q936" s="2" t="s">
        <v>184</v>
      </c>
      <c r="R936" s="2" t="s">
        <v>184</v>
      </c>
      <c r="S936" s="2" t="s">
        <v>184</v>
      </c>
      <c r="T936" s="2" t="s">
        <v>184</v>
      </c>
      <c r="U936" s="2" t="s">
        <v>184</v>
      </c>
      <c r="V936" s="2" t="s">
        <v>184</v>
      </c>
      <c r="W936" s="2" t="s">
        <v>184</v>
      </c>
      <c r="X936" s="2" t="s">
        <v>184</v>
      </c>
      <c r="Y936" s="2" t="s">
        <v>184</v>
      </c>
      <c r="Z936" s="2" t="s">
        <v>184</v>
      </c>
      <c r="AA936" s="2" t="s">
        <v>184</v>
      </c>
    </row>
    <row r="937" spans="1:27" x14ac:dyDescent="0.25">
      <c r="A937" s="2">
        <v>0.646584908000022</v>
      </c>
      <c r="B937" s="2">
        <v>0.78538721399991096</v>
      </c>
      <c r="C937" s="2">
        <v>0.93433712500018296</v>
      </c>
      <c r="D937" s="2">
        <v>1.0837031810001401</v>
      </c>
      <c r="E937" s="2">
        <v>1.24924574999977</v>
      </c>
      <c r="F937" s="2">
        <v>1.58076557399999</v>
      </c>
      <c r="G937" s="2">
        <v>1.73883095500013</v>
      </c>
      <c r="H937" s="2">
        <v>1.9042080539998001</v>
      </c>
      <c r="I937" s="2">
        <v>2.30360575099985</v>
      </c>
      <c r="J937" s="2">
        <v>2.70937006199983</v>
      </c>
      <c r="K937" s="2">
        <v>0</v>
      </c>
      <c r="L937" s="2" t="s">
        <v>184</v>
      </c>
      <c r="M937" s="2" t="s">
        <v>184</v>
      </c>
      <c r="N937" s="2" t="s">
        <v>184</v>
      </c>
      <c r="O937" s="2" t="s">
        <v>184</v>
      </c>
      <c r="P937" s="2" t="s">
        <v>184</v>
      </c>
      <c r="Q937" s="2" t="s">
        <v>184</v>
      </c>
      <c r="R937" s="2" t="s">
        <v>184</v>
      </c>
      <c r="S937" s="2" t="s">
        <v>184</v>
      </c>
      <c r="T937" s="2" t="s">
        <v>184</v>
      </c>
      <c r="U937" s="2" t="s">
        <v>184</v>
      </c>
      <c r="V937" s="2" t="s">
        <v>184</v>
      </c>
      <c r="W937" s="2" t="s">
        <v>184</v>
      </c>
      <c r="X937" s="2" t="s">
        <v>184</v>
      </c>
      <c r="Y937" s="2" t="s">
        <v>184</v>
      </c>
      <c r="Z937" s="2" t="s">
        <v>184</v>
      </c>
      <c r="AA937" s="2" t="s">
        <v>184</v>
      </c>
    </row>
    <row r="938" spans="1:27" x14ac:dyDescent="0.25">
      <c r="A938" s="2">
        <v>0.38150576700036198</v>
      </c>
      <c r="B938" s="2">
        <v>0.52967250000028798</v>
      </c>
      <c r="C938" s="2">
        <v>0.67879199400022106</v>
      </c>
      <c r="D938" s="2">
        <v>0.83074320700006798</v>
      </c>
      <c r="E938" s="2">
        <v>1.0109505690002101</v>
      </c>
      <c r="F938" s="2">
        <v>1.35395253000024</v>
      </c>
      <c r="G938" s="2">
        <v>1.5345876520000199</v>
      </c>
      <c r="H938" s="2">
        <v>1.6938845950003201</v>
      </c>
      <c r="I938" s="2">
        <v>2.0342464000000202</v>
      </c>
      <c r="J938" s="2">
        <v>2.4246601890004</v>
      </c>
      <c r="K938" s="2">
        <v>0</v>
      </c>
      <c r="L938" s="2" t="s">
        <v>184</v>
      </c>
      <c r="M938" s="2" t="s">
        <v>184</v>
      </c>
      <c r="N938" s="2" t="s">
        <v>184</v>
      </c>
      <c r="O938" s="2" t="s">
        <v>184</v>
      </c>
      <c r="P938" s="2" t="s">
        <v>184</v>
      </c>
      <c r="Q938" s="2" t="s">
        <v>184</v>
      </c>
      <c r="R938" s="2" t="s">
        <v>184</v>
      </c>
      <c r="S938" s="2" t="s">
        <v>184</v>
      </c>
      <c r="T938" s="2" t="s">
        <v>184</v>
      </c>
      <c r="U938" s="2" t="s">
        <v>184</v>
      </c>
      <c r="V938" s="2" t="s">
        <v>184</v>
      </c>
      <c r="W938" s="2" t="s">
        <v>184</v>
      </c>
      <c r="X938" s="2" t="s">
        <v>184</v>
      </c>
      <c r="Y938" s="2" t="s">
        <v>184</v>
      </c>
      <c r="Z938" s="2" t="s">
        <v>184</v>
      </c>
      <c r="AA938" s="2" t="s">
        <v>184</v>
      </c>
    </row>
    <row r="939" spans="1:27" x14ac:dyDescent="0.25">
      <c r="A939" s="2">
        <v>0.34084784700007698</v>
      </c>
      <c r="B939" s="2">
        <v>0.49035645599997202</v>
      </c>
      <c r="C939" s="2">
        <v>0.62985938600013402</v>
      </c>
      <c r="D939" s="2">
        <v>0.77924111999982404</v>
      </c>
      <c r="E939" s="2">
        <v>0.94510212600016497</v>
      </c>
      <c r="F939" s="2">
        <v>1.2804968989998899</v>
      </c>
      <c r="G939" s="2">
        <v>1.4443749359997999</v>
      </c>
      <c r="H939" s="2">
        <v>1.60958354600006</v>
      </c>
      <c r="I939" s="2">
        <v>1.98434415600013</v>
      </c>
      <c r="J939" s="2">
        <v>2.5943442170000699</v>
      </c>
      <c r="K939" s="2">
        <v>0</v>
      </c>
      <c r="L939" s="2" t="s">
        <v>184</v>
      </c>
      <c r="M939" s="2" t="s">
        <v>184</v>
      </c>
      <c r="N939" s="2" t="s">
        <v>184</v>
      </c>
      <c r="O939" s="2" t="s">
        <v>184</v>
      </c>
      <c r="P939" s="2" t="s">
        <v>184</v>
      </c>
      <c r="Q939" s="2" t="s">
        <v>184</v>
      </c>
      <c r="R939" s="2" t="s">
        <v>184</v>
      </c>
      <c r="S939" s="2" t="s">
        <v>184</v>
      </c>
      <c r="T939" s="2" t="s">
        <v>184</v>
      </c>
      <c r="U939" s="2" t="s">
        <v>184</v>
      </c>
      <c r="V939" s="2" t="s">
        <v>184</v>
      </c>
      <c r="W939" s="2" t="s">
        <v>184</v>
      </c>
      <c r="X939" s="2" t="s">
        <v>184</v>
      </c>
      <c r="Y939" s="2" t="s">
        <v>184</v>
      </c>
      <c r="Z939" s="2" t="s">
        <v>184</v>
      </c>
      <c r="AA939" s="2" t="s">
        <v>184</v>
      </c>
    </row>
    <row r="940" spans="1:27" x14ac:dyDescent="0.25">
      <c r="A940" s="2">
        <v>0.568514536000293</v>
      </c>
      <c r="B940" s="2">
        <v>0.70178038200037895</v>
      </c>
      <c r="C940" s="2">
        <v>0.858508419000372</v>
      </c>
      <c r="D940" s="2">
        <v>1.0172616640002099</v>
      </c>
      <c r="E940" s="2">
        <v>1.17422813800021</v>
      </c>
      <c r="F940" s="2">
        <v>1.56570338500023</v>
      </c>
      <c r="G940" s="2">
        <v>1.7338031410004</v>
      </c>
      <c r="H940" s="2">
        <v>1.89736060500035</v>
      </c>
      <c r="I940" s="2">
        <v>2.2477485050003398</v>
      </c>
      <c r="J940" s="2">
        <v>2.8138471550000701</v>
      </c>
      <c r="K940" s="2">
        <v>0</v>
      </c>
      <c r="L940" s="2" t="s">
        <v>184</v>
      </c>
      <c r="M940" s="2" t="s">
        <v>184</v>
      </c>
      <c r="N940" s="2" t="s">
        <v>184</v>
      </c>
      <c r="O940" s="2" t="s">
        <v>184</v>
      </c>
      <c r="P940" s="2" t="s">
        <v>184</v>
      </c>
      <c r="Q940" s="2" t="s">
        <v>184</v>
      </c>
      <c r="R940" s="2" t="s">
        <v>184</v>
      </c>
      <c r="S940" s="2" t="s">
        <v>184</v>
      </c>
      <c r="T940" s="2" t="s">
        <v>184</v>
      </c>
      <c r="U940" s="2" t="s">
        <v>184</v>
      </c>
      <c r="V940" s="2" t="s">
        <v>184</v>
      </c>
      <c r="W940" s="2" t="s">
        <v>184</v>
      </c>
      <c r="X940" s="2" t="s">
        <v>184</v>
      </c>
      <c r="Y940" s="2" t="s">
        <v>184</v>
      </c>
      <c r="Z940" s="2" t="s">
        <v>184</v>
      </c>
      <c r="AA940" s="2" t="s">
        <v>184</v>
      </c>
    </row>
    <row r="941" spans="1:27" x14ac:dyDescent="0.25">
      <c r="A941" s="2">
        <v>0.56441599299978396</v>
      </c>
      <c r="B941" s="2">
        <v>0.71348736199979601</v>
      </c>
      <c r="C941" s="2">
        <v>0.87139977399965496</v>
      </c>
      <c r="D941" s="2">
        <v>1.0211304139997901</v>
      </c>
      <c r="E941" s="2">
        <v>1.16799990699973</v>
      </c>
      <c r="F941" s="2">
        <v>1.4934597839996899</v>
      </c>
      <c r="G941" s="2">
        <v>1.64264682999964</v>
      </c>
      <c r="H941" s="2">
        <v>1.7830765310000001</v>
      </c>
      <c r="I941" s="2">
        <v>2.1011205209997499</v>
      </c>
      <c r="J941" s="2">
        <v>2.44950139000002</v>
      </c>
      <c r="K941" s="2">
        <v>0</v>
      </c>
      <c r="L941" s="2" t="s">
        <v>184</v>
      </c>
      <c r="M941" s="2" t="s">
        <v>184</v>
      </c>
      <c r="N941" s="2" t="s">
        <v>184</v>
      </c>
      <c r="O941" s="2" t="s">
        <v>184</v>
      </c>
      <c r="P941" s="2" t="s">
        <v>184</v>
      </c>
      <c r="Q941" s="2" t="s">
        <v>184</v>
      </c>
      <c r="R941" s="2" t="s">
        <v>184</v>
      </c>
      <c r="S941" s="2" t="s">
        <v>184</v>
      </c>
      <c r="T941" s="2" t="s">
        <v>184</v>
      </c>
      <c r="U941" s="2" t="s">
        <v>184</v>
      </c>
      <c r="V941" s="2" t="s">
        <v>184</v>
      </c>
      <c r="W941" s="2" t="s">
        <v>184</v>
      </c>
      <c r="X941" s="2" t="s">
        <v>184</v>
      </c>
      <c r="Y941" s="2" t="s">
        <v>184</v>
      </c>
      <c r="Z941" s="2" t="s">
        <v>184</v>
      </c>
      <c r="AA941" s="2" t="s">
        <v>184</v>
      </c>
    </row>
    <row r="942" spans="1:27" x14ac:dyDescent="0.25">
      <c r="A942" s="2">
        <v>18.309249480000201</v>
      </c>
      <c r="B942" s="2">
        <v>18.493481530000199</v>
      </c>
      <c r="C942" s="2">
        <v>18.676954516999999</v>
      </c>
      <c r="D942" s="2">
        <v>18.8759648490004</v>
      </c>
      <c r="E942" s="2">
        <v>19.090732474999999</v>
      </c>
      <c r="F942" s="2">
        <v>19.433236622999999</v>
      </c>
      <c r="G942" s="2">
        <v>19.6504673220001</v>
      </c>
      <c r="H942" s="2">
        <v>19.852982707000098</v>
      </c>
      <c r="I942" s="2">
        <v>20.224387795999899</v>
      </c>
      <c r="J942" s="2">
        <v>20.5649359030003</v>
      </c>
      <c r="K942" s="2">
        <v>0</v>
      </c>
      <c r="L942" s="2" t="s">
        <v>184</v>
      </c>
      <c r="M942" s="2" t="s">
        <v>184</v>
      </c>
      <c r="N942" s="2" t="s">
        <v>184</v>
      </c>
      <c r="O942" s="2" t="s">
        <v>184</v>
      </c>
      <c r="P942" s="2" t="s">
        <v>184</v>
      </c>
      <c r="Q942" s="2" t="s">
        <v>184</v>
      </c>
      <c r="R942" s="2" t="s">
        <v>184</v>
      </c>
      <c r="S942" s="2" t="s">
        <v>184</v>
      </c>
      <c r="T942" s="2" t="s">
        <v>184</v>
      </c>
      <c r="U942" s="2" t="s">
        <v>184</v>
      </c>
      <c r="V942" s="2" t="s">
        <v>184</v>
      </c>
      <c r="W942" s="2" t="s">
        <v>184</v>
      </c>
      <c r="X942" s="2" t="s">
        <v>184</v>
      </c>
      <c r="Y942" s="2" t="s">
        <v>184</v>
      </c>
      <c r="Z942" s="2" t="s">
        <v>184</v>
      </c>
      <c r="AA942" s="2" t="s">
        <v>184</v>
      </c>
    </row>
    <row r="943" spans="1:27" x14ac:dyDescent="0.25">
      <c r="A943" s="2">
        <v>0.49873754699956402</v>
      </c>
      <c r="B943" s="2">
        <v>0.66230907399994898</v>
      </c>
      <c r="C943" s="2">
        <v>0.81181023499993898</v>
      </c>
      <c r="D943" s="2">
        <v>1.0650798429996899</v>
      </c>
      <c r="E943" s="2">
        <v>1.47181342599969</v>
      </c>
      <c r="F943" s="2">
        <v>1.6668218819995599</v>
      </c>
      <c r="G943" s="2">
        <v>1.83357570099997</v>
      </c>
      <c r="H943" s="2">
        <v>2.2241999069997198</v>
      </c>
      <c r="I943" s="2">
        <v>2.6420990109995701</v>
      </c>
      <c r="J943" s="2">
        <v>3.1760108369999198</v>
      </c>
      <c r="K943" s="2">
        <v>0</v>
      </c>
      <c r="L943" s="2" t="s">
        <v>184</v>
      </c>
      <c r="M943" s="2" t="s">
        <v>184</v>
      </c>
      <c r="N943" s="2" t="s">
        <v>184</v>
      </c>
      <c r="O943" s="2" t="s">
        <v>184</v>
      </c>
      <c r="P943" s="2" t="s">
        <v>184</v>
      </c>
      <c r="Q943" s="2" t="s">
        <v>184</v>
      </c>
      <c r="R943" s="2" t="s">
        <v>184</v>
      </c>
      <c r="S943" s="2" t="s">
        <v>184</v>
      </c>
      <c r="T943" s="2" t="s">
        <v>184</v>
      </c>
      <c r="U943" s="2" t="s">
        <v>184</v>
      </c>
      <c r="V943" s="2" t="s">
        <v>184</v>
      </c>
      <c r="W943" s="2" t="s">
        <v>184</v>
      </c>
      <c r="X943" s="2" t="s">
        <v>184</v>
      </c>
      <c r="Y943" s="2" t="s">
        <v>184</v>
      </c>
      <c r="Z943" s="2" t="s">
        <v>184</v>
      </c>
      <c r="AA943" s="2" t="s">
        <v>184</v>
      </c>
    </row>
    <row r="944" spans="1:27" x14ac:dyDescent="0.25">
      <c r="A944" s="2">
        <v>0.37430436000022299</v>
      </c>
      <c r="B944" s="2">
        <v>0.54904401300018402</v>
      </c>
      <c r="C944" s="2">
        <v>0.72319934300003297</v>
      </c>
      <c r="D944" s="2">
        <v>0.88714685900003998</v>
      </c>
      <c r="E944" s="2">
        <v>1.0760279719997901</v>
      </c>
      <c r="F944" s="2">
        <v>1.45837551000022</v>
      </c>
      <c r="G944" s="2">
        <v>1.6384541729999</v>
      </c>
      <c r="H944" s="2">
        <v>1.8298487759998301</v>
      </c>
      <c r="I944" s="2">
        <v>2.2612456420001701</v>
      </c>
      <c r="J944" s="2">
        <v>2.7668360050001799</v>
      </c>
      <c r="K944" s="2">
        <v>0</v>
      </c>
      <c r="L944" s="2" t="s">
        <v>184</v>
      </c>
      <c r="M944" s="2" t="s">
        <v>184</v>
      </c>
      <c r="N944" s="2" t="s">
        <v>184</v>
      </c>
      <c r="O944" s="2" t="s">
        <v>184</v>
      </c>
      <c r="P944" s="2" t="s">
        <v>184</v>
      </c>
      <c r="Q944" s="2" t="s">
        <v>184</v>
      </c>
      <c r="R944" s="2" t="s">
        <v>184</v>
      </c>
      <c r="S944" s="2" t="s">
        <v>184</v>
      </c>
      <c r="T944" s="2" t="s">
        <v>184</v>
      </c>
      <c r="U944" s="2" t="s">
        <v>184</v>
      </c>
      <c r="V944" s="2" t="s">
        <v>184</v>
      </c>
      <c r="W944" s="2" t="s">
        <v>184</v>
      </c>
      <c r="X944" s="2" t="s">
        <v>184</v>
      </c>
      <c r="Y944" s="2" t="s">
        <v>184</v>
      </c>
      <c r="Z944" s="2" t="s">
        <v>184</v>
      </c>
      <c r="AA944" s="2" t="s">
        <v>184</v>
      </c>
    </row>
    <row r="945" spans="1:27" x14ac:dyDescent="0.25">
      <c r="A945" s="2">
        <v>0.409082906000094</v>
      </c>
      <c r="B945" s="2">
        <v>0.57384927700013499</v>
      </c>
      <c r="C945" s="2">
        <v>0.73873090799997898</v>
      </c>
      <c r="D945" s="2">
        <v>0.91461816500032</v>
      </c>
      <c r="E945" s="2">
        <v>1.0939331300000901</v>
      </c>
      <c r="F945" s="2">
        <v>1.5059095780002201</v>
      </c>
      <c r="G945" s="2">
        <v>1.6790225640001999</v>
      </c>
      <c r="H945" s="2">
        <v>1.85299872699988</v>
      </c>
      <c r="I945" s="2">
        <v>2.2017582409998702</v>
      </c>
      <c r="J945" s="2">
        <v>2.6172215110000199</v>
      </c>
      <c r="K945" s="2">
        <v>0</v>
      </c>
      <c r="L945" s="2" t="s">
        <v>184</v>
      </c>
      <c r="M945" s="2" t="s">
        <v>184</v>
      </c>
      <c r="N945" s="2" t="s">
        <v>184</v>
      </c>
      <c r="O945" s="2" t="s">
        <v>184</v>
      </c>
      <c r="P945" s="2" t="s">
        <v>184</v>
      </c>
      <c r="Q945" s="2" t="s">
        <v>184</v>
      </c>
      <c r="R945" s="2" t="s">
        <v>184</v>
      </c>
      <c r="S945" s="2" t="s">
        <v>184</v>
      </c>
      <c r="T945" s="2" t="s">
        <v>184</v>
      </c>
      <c r="U945" s="2" t="s">
        <v>184</v>
      </c>
      <c r="V945" s="2" t="s">
        <v>184</v>
      </c>
      <c r="W945" s="2" t="s">
        <v>184</v>
      </c>
      <c r="X945" s="2" t="s">
        <v>184</v>
      </c>
      <c r="Y945" s="2" t="s">
        <v>184</v>
      </c>
      <c r="Z945" s="2" t="s">
        <v>184</v>
      </c>
      <c r="AA945" s="2" t="s">
        <v>184</v>
      </c>
    </row>
    <row r="946" spans="1:27" x14ac:dyDescent="0.25">
      <c r="A946" s="2">
        <v>0.33412883499977297</v>
      </c>
      <c r="B946" s="2">
        <v>0.49952140300001702</v>
      </c>
      <c r="C946" s="2">
        <v>0.673464701999819</v>
      </c>
      <c r="D946" s="2">
        <v>0.88132420200008699</v>
      </c>
      <c r="E946" s="2">
        <v>1.0908629729997299</v>
      </c>
      <c r="F946" s="2">
        <v>1.42997316299988</v>
      </c>
      <c r="G946" s="2">
        <v>1.6361491210000101</v>
      </c>
      <c r="H946" s="2">
        <v>1.8221379930000601</v>
      </c>
      <c r="I946" s="2">
        <v>2.2024025619998602</v>
      </c>
      <c r="J946" s="2">
        <v>2.6007741119997201</v>
      </c>
      <c r="K946" s="2">
        <v>0</v>
      </c>
      <c r="L946" s="2" t="s">
        <v>184</v>
      </c>
      <c r="M946" s="2" t="s">
        <v>184</v>
      </c>
      <c r="N946" s="2" t="s">
        <v>184</v>
      </c>
      <c r="O946" s="2" t="s">
        <v>184</v>
      </c>
      <c r="P946" s="2" t="s">
        <v>184</v>
      </c>
      <c r="Q946" s="2" t="s">
        <v>184</v>
      </c>
      <c r="R946" s="2" t="s">
        <v>184</v>
      </c>
      <c r="S946" s="2" t="s">
        <v>184</v>
      </c>
      <c r="T946" s="2" t="s">
        <v>184</v>
      </c>
      <c r="U946" s="2" t="s">
        <v>184</v>
      </c>
      <c r="V946" s="2" t="s">
        <v>184</v>
      </c>
      <c r="W946" s="2" t="s">
        <v>184</v>
      </c>
      <c r="X946" s="2" t="s">
        <v>184</v>
      </c>
      <c r="Y946" s="2" t="s">
        <v>184</v>
      </c>
      <c r="Z946" s="2" t="s">
        <v>184</v>
      </c>
      <c r="AA946" s="2" t="s">
        <v>184</v>
      </c>
    </row>
    <row r="948" spans="1:27" x14ac:dyDescent="0.25">
      <c r="A948" s="2">
        <v>5.78630599300004</v>
      </c>
      <c r="B948" s="2">
        <v>6.3125294829997003</v>
      </c>
      <c r="C948" s="2">
        <v>6.56200721599998</v>
      </c>
      <c r="D948" s="2">
        <v>6.8431672970000301</v>
      </c>
      <c r="E948" s="2">
        <v>7.0921846649998699</v>
      </c>
      <c r="F948" s="2">
        <v>7.3734869849999898</v>
      </c>
      <c r="G948" s="2">
        <v>7.85588651199987</v>
      </c>
      <c r="H948" s="2">
        <v>8.2857538459997997</v>
      </c>
      <c r="I948" s="2">
        <v>0</v>
      </c>
      <c r="J948" s="2" t="s">
        <v>184</v>
      </c>
      <c r="K948" s="2" t="s">
        <v>184</v>
      </c>
      <c r="L948" s="2" t="s">
        <v>184</v>
      </c>
      <c r="M948" s="2" t="s">
        <v>184</v>
      </c>
      <c r="N948" s="2" t="s">
        <v>184</v>
      </c>
      <c r="O948" s="2" t="s">
        <v>184</v>
      </c>
      <c r="P948" s="2" t="s">
        <v>184</v>
      </c>
      <c r="Q948" s="2" t="s">
        <v>184</v>
      </c>
      <c r="R948" s="2" t="s">
        <v>184</v>
      </c>
      <c r="S948" s="2" t="s">
        <v>184</v>
      </c>
      <c r="T948" s="2" t="s">
        <v>184</v>
      </c>
      <c r="U948" s="2" t="s">
        <v>184</v>
      </c>
      <c r="V948" s="2" t="s">
        <v>184</v>
      </c>
      <c r="W948" s="2" t="s">
        <v>184</v>
      </c>
      <c r="X948" s="2" t="s">
        <v>184</v>
      </c>
      <c r="Y948" s="2" t="s">
        <v>184</v>
      </c>
      <c r="Z948" s="2" t="s">
        <v>184</v>
      </c>
      <c r="AA948" s="2" t="s">
        <v>184</v>
      </c>
    </row>
    <row r="949" spans="1:27" x14ac:dyDescent="0.25">
      <c r="A949" s="2">
        <v>2.2965043950002801</v>
      </c>
      <c r="B949" s="2">
        <v>2.79681079900001</v>
      </c>
      <c r="C949" s="2">
        <v>3.1032294239998901</v>
      </c>
      <c r="D949" s="2">
        <v>3.3582736160001301</v>
      </c>
      <c r="E949" s="2">
        <v>3.6244989030001298</v>
      </c>
      <c r="F949" s="2">
        <v>3.9474864349999699</v>
      </c>
      <c r="G949" s="2">
        <v>4.32217115999992</v>
      </c>
      <c r="H949" s="2">
        <v>4.7946514149998603</v>
      </c>
      <c r="I949" s="2">
        <v>0</v>
      </c>
      <c r="J949" s="2" t="s">
        <v>184</v>
      </c>
      <c r="K949" s="2" t="s">
        <v>184</v>
      </c>
      <c r="L949" s="2" t="s">
        <v>184</v>
      </c>
      <c r="M949" s="2" t="s">
        <v>184</v>
      </c>
      <c r="N949" s="2" t="s">
        <v>184</v>
      </c>
      <c r="O949" s="2" t="s">
        <v>184</v>
      </c>
      <c r="P949" s="2" t="s">
        <v>184</v>
      </c>
      <c r="Q949" s="2" t="s">
        <v>184</v>
      </c>
      <c r="R949" s="2" t="s">
        <v>184</v>
      </c>
      <c r="S949" s="2" t="s">
        <v>184</v>
      </c>
      <c r="T949" s="2" t="s">
        <v>184</v>
      </c>
      <c r="U949" s="2" t="s">
        <v>184</v>
      </c>
      <c r="V949" s="2" t="s">
        <v>184</v>
      </c>
      <c r="W949" s="2" t="s">
        <v>184</v>
      </c>
      <c r="X949" s="2" t="s">
        <v>184</v>
      </c>
      <c r="Y949" s="2" t="s">
        <v>184</v>
      </c>
      <c r="Z949" s="2" t="s">
        <v>184</v>
      </c>
      <c r="AA949" s="2" t="s">
        <v>184</v>
      </c>
    </row>
    <row r="950" spans="1:27" x14ac:dyDescent="0.25">
      <c r="A950" s="2">
        <v>1.8662508630000001</v>
      </c>
      <c r="B950" s="2">
        <v>2.3611420059996799</v>
      </c>
      <c r="C950" s="2">
        <v>2.6258785419995498</v>
      </c>
      <c r="D950" s="2">
        <v>2.8933030999996801</v>
      </c>
      <c r="E950" s="2">
        <v>3.2014680269999101</v>
      </c>
      <c r="F950" s="2">
        <v>3.45680174999961</v>
      </c>
      <c r="G950" s="2">
        <v>3.9120744519996098</v>
      </c>
      <c r="H950" s="2">
        <v>4.2849836029999997</v>
      </c>
      <c r="I950" s="2">
        <v>0</v>
      </c>
      <c r="J950" s="2" t="s">
        <v>184</v>
      </c>
      <c r="K950" s="2" t="s">
        <v>184</v>
      </c>
      <c r="L950" s="2" t="s">
        <v>184</v>
      </c>
      <c r="M950" s="2" t="s">
        <v>184</v>
      </c>
      <c r="N950" s="2" t="s">
        <v>184</v>
      </c>
      <c r="O950" s="2" t="s">
        <v>184</v>
      </c>
      <c r="P950" s="2" t="s">
        <v>184</v>
      </c>
      <c r="Q950" s="2" t="s">
        <v>184</v>
      </c>
      <c r="R950" s="2" t="s">
        <v>184</v>
      </c>
      <c r="S950" s="2" t="s">
        <v>184</v>
      </c>
      <c r="T950" s="2" t="s">
        <v>184</v>
      </c>
      <c r="U950" s="2" t="s">
        <v>184</v>
      </c>
      <c r="V950" s="2" t="s">
        <v>184</v>
      </c>
      <c r="W950" s="2" t="s">
        <v>184</v>
      </c>
      <c r="X950" s="2" t="s">
        <v>184</v>
      </c>
      <c r="Y950" s="2" t="s">
        <v>184</v>
      </c>
      <c r="Z950" s="2" t="s">
        <v>184</v>
      </c>
      <c r="AA950" s="2" t="s">
        <v>184</v>
      </c>
    </row>
    <row r="951" spans="1:27" x14ac:dyDescent="0.25">
      <c r="A951" s="2">
        <v>1.9380634750000301</v>
      </c>
      <c r="B951" s="2">
        <v>2.5020908749997899</v>
      </c>
      <c r="C951" s="2">
        <v>2.7585956399998302</v>
      </c>
      <c r="D951" s="2">
        <v>3.0657240039999998</v>
      </c>
      <c r="E951" s="2">
        <v>3.3145970489999801</v>
      </c>
      <c r="F951" s="2">
        <v>3.5963664000000701</v>
      </c>
      <c r="G951" s="2">
        <v>4.00316180599975</v>
      </c>
      <c r="H951" s="2">
        <v>4.48375211399979</v>
      </c>
      <c r="I951" s="2">
        <v>0</v>
      </c>
      <c r="J951" s="2" t="s">
        <v>184</v>
      </c>
      <c r="K951" s="2" t="s">
        <v>184</v>
      </c>
      <c r="L951" s="2" t="s">
        <v>184</v>
      </c>
      <c r="M951" s="2" t="s">
        <v>184</v>
      </c>
      <c r="N951" s="2" t="s">
        <v>184</v>
      </c>
      <c r="O951" s="2" t="s">
        <v>184</v>
      </c>
      <c r="P951" s="2" t="s">
        <v>184</v>
      </c>
      <c r="Q951" s="2" t="s">
        <v>184</v>
      </c>
      <c r="R951" s="2" t="s">
        <v>184</v>
      </c>
      <c r="S951" s="2" t="s">
        <v>184</v>
      </c>
      <c r="T951" s="2" t="s">
        <v>184</v>
      </c>
      <c r="U951" s="2" t="s">
        <v>184</v>
      </c>
      <c r="V951" s="2" t="s">
        <v>184</v>
      </c>
      <c r="W951" s="2" t="s">
        <v>184</v>
      </c>
      <c r="X951" s="2" t="s">
        <v>184</v>
      </c>
      <c r="Y951" s="2" t="s">
        <v>184</v>
      </c>
      <c r="Z951" s="2" t="s">
        <v>184</v>
      </c>
      <c r="AA951" s="2" t="s">
        <v>184</v>
      </c>
    </row>
    <row r="952" spans="1:27" x14ac:dyDescent="0.25">
      <c r="A952" s="2">
        <v>0.77860585899998103</v>
      </c>
      <c r="B952" s="2">
        <v>1.30893492199993</v>
      </c>
      <c r="C952" s="2">
        <v>1.55870624899989</v>
      </c>
      <c r="D952" s="2">
        <v>1.8315304430002399</v>
      </c>
      <c r="E952" s="2">
        <v>2.0971308339999202</v>
      </c>
      <c r="F952" s="2">
        <v>2.4054110729998599</v>
      </c>
      <c r="G952" s="2">
        <v>2.8276027820002101</v>
      </c>
      <c r="H952" s="2">
        <v>3.2512679279998302</v>
      </c>
      <c r="I952" s="2">
        <v>0</v>
      </c>
      <c r="J952" s="2" t="s">
        <v>184</v>
      </c>
      <c r="K952" s="2" t="s">
        <v>184</v>
      </c>
      <c r="L952" s="2" t="s">
        <v>184</v>
      </c>
      <c r="M952" s="2" t="s">
        <v>184</v>
      </c>
      <c r="N952" s="2" t="s">
        <v>184</v>
      </c>
      <c r="O952" s="2" t="s">
        <v>184</v>
      </c>
      <c r="P952" s="2" t="s">
        <v>184</v>
      </c>
      <c r="Q952" s="2" t="s">
        <v>184</v>
      </c>
      <c r="R952" s="2" t="s">
        <v>184</v>
      </c>
      <c r="S952" s="2" t="s">
        <v>184</v>
      </c>
      <c r="T952" s="2" t="s">
        <v>184</v>
      </c>
      <c r="U952" s="2" t="s">
        <v>184</v>
      </c>
      <c r="V952" s="2" t="s">
        <v>184</v>
      </c>
      <c r="W952" s="2" t="s">
        <v>184</v>
      </c>
      <c r="X952" s="2" t="s">
        <v>184</v>
      </c>
      <c r="Y952" s="2" t="s">
        <v>184</v>
      </c>
      <c r="Z952" s="2" t="s">
        <v>184</v>
      </c>
      <c r="AA952" s="2" t="s">
        <v>184</v>
      </c>
    </row>
    <row r="953" spans="1:27" x14ac:dyDescent="0.25">
      <c r="A953" s="2">
        <v>6.7235559820001001</v>
      </c>
      <c r="B953" s="2">
        <v>7.2580025460001698</v>
      </c>
      <c r="C953" s="2">
        <v>7.5033586120002802</v>
      </c>
      <c r="D953" s="2">
        <v>7.7711340030000402</v>
      </c>
      <c r="E953" s="2">
        <v>8.0270742370002992</v>
      </c>
      <c r="F953" s="2">
        <v>8.3428993719999198</v>
      </c>
      <c r="G953" s="2">
        <v>8.7735020190002597</v>
      </c>
      <c r="H953" s="2">
        <v>9.2614635260001705</v>
      </c>
      <c r="I953" s="2">
        <v>0</v>
      </c>
      <c r="J953" s="2" t="s">
        <v>184</v>
      </c>
      <c r="K953" s="2" t="s">
        <v>184</v>
      </c>
      <c r="L953" s="2" t="s">
        <v>184</v>
      </c>
      <c r="M953" s="2" t="s">
        <v>184</v>
      </c>
      <c r="N953" s="2" t="s">
        <v>184</v>
      </c>
      <c r="O953" s="2" t="s">
        <v>184</v>
      </c>
      <c r="P953" s="2" t="s">
        <v>184</v>
      </c>
      <c r="Q953" s="2" t="s">
        <v>184</v>
      </c>
      <c r="R953" s="2" t="s">
        <v>184</v>
      </c>
      <c r="S953" s="2" t="s">
        <v>184</v>
      </c>
      <c r="T953" s="2" t="s">
        <v>184</v>
      </c>
      <c r="U953" s="2" t="s">
        <v>184</v>
      </c>
      <c r="V953" s="2" t="s">
        <v>184</v>
      </c>
      <c r="W953" s="2" t="s">
        <v>184</v>
      </c>
      <c r="X953" s="2" t="s">
        <v>184</v>
      </c>
      <c r="Y953" s="2" t="s">
        <v>184</v>
      </c>
      <c r="Z953" s="2" t="s">
        <v>184</v>
      </c>
      <c r="AA953" s="2" t="s">
        <v>184</v>
      </c>
    </row>
    <row r="954" spans="1:27" x14ac:dyDescent="0.25">
      <c r="A954" s="2">
        <v>0.81216763300017103</v>
      </c>
      <c r="B954" s="2">
        <v>1.2853973159999399</v>
      </c>
      <c r="C954" s="2">
        <v>1.5421978099998299</v>
      </c>
      <c r="D954" s="2">
        <v>1.81552653500011</v>
      </c>
      <c r="E954" s="2">
        <v>2.0828497389998102</v>
      </c>
      <c r="F954" s="2">
        <v>2.3897541960000099</v>
      </c>
      <c r="G954" s="2">
        <v>2.89145539199989</v>
      </c>
      <c r="H954" s="2">
        <v>3.38894393100008</v>
      </c>
      <c r="I954" s="2">
        <v>0</v>
      </c>
      <c r="J954" s="2" t="s">
        <v>184</v>
      </c>
      <c r="K954" s="2" t="s">
        <v>184</v>
      </c>
      <c r="L954" s="2" t="s">
        <v>184</v>
      </c>
      <c r="M954" s="2" t="s">
        <v>184</v>
      </c>
      <c r="N954" s="2" t="s">
        <v>184</v>
      </c>
      <c r="O954" s="2" t="s">
        <v>184</v>
      </c>
      <c r="P954" s="2" t="s">
        <v>184</v>
      </c>
      <c r="Q954" s="2" t="s">
        <v>184</v>
      </c>
      <c r="R954" s="2" t="s">
        <v>184</v>
      </c>
      <c r="S954" s="2" t="s">
        <v>184</v>
      </c>
      <c r="T954" s="2" t="s">
        <v>184</v>
      </c>
      <c r="U954" s="2" t="s">
        <v>184</v>
      </c>
      <c r="V954" s="2" t="s">
        <v>184</v>
      </c>
      <c r="W954" s="2" t="s">
        <v>184</v>
      </c>
      <c r="X954" s="2" t="s">
        <v>184</v>
      </c>
      <c r="Y954" s="2" t="s">
        <v>184</v>
      </c>
      <c r="Z954" s="2" t="s">
        <v>184</v>
      </c>
      <c r="AA954" s="2" t="s">
        <v>184</v>
      </c>
    </row>
    <row r="955" spans="1:27" x14ac:dyDescent="0.25">
      <c r="A955" s="2">
        <v>22.9314224929999</v>
      </c>
      <c r="B955" s="2">
        <v>23.371082067999801</v>
      </c>
      <c r="C955" s="2">
        <v>23.626945165999999</v>
      </c>
      <c r="D955" s="2">
        <v>23.883102014999999</v>
      </c>
      <c r="E955" s="2">
        <v>24.1397890719999</v>
      </c>
      <c r="F955" s="2">
        <v>24.424893005999799</v>
      </c>
      <c r="G955" s="2">
        <v>24.841535703999799</v>
      </c>
      <c r="H955" s="2">
        <v>25.2514712659999</v>
      </c>
      <c r="I955" s="2">
        <v>0</v>
      </c>
      <c r="J955" s="2" t="s">
        <v>184</v>
      </c>
      <c r="K955" s="2" t="s">
        <v>184</v>
      </c>
      <c r="L955" s="2" t="s">
        <v>184</v>
      </c>
      <c r="M955" s="2" t="s">
        <v>184</v>
      </c>
      <c r="N955" s="2" t="s">
        <v>184</v>
      </c>
      <c r="O955" s="2" t="s">
        <v>184</v>
      </c>
      <c r="P955" s="2" t="s">
        <v>184</v>
      </c>
      <c r="Q955" s="2" t="s">
        <v>184</v>
      </c>
      <c r="R955" s="2" t="s">
        <v>184</v>
      </c>
      <c r="S955" s="2" t="s">
        <v>184</v>
      </c>
      <c r="T955" s="2" t="s">
        <v>184</v>
      </c>
      <c r="U955" s="2" t="s">
        <v>184</v>
      </c>
      <c r="V955" s="2" t="s">
        <v>184</v>
      </c>
      <c r="W955" s="2" t="s">
        <v>184</v>
      </c>
      <c r="X955" s="2" t="s">
        <v>184</v>
      </c>
      <c r="Y955" s="2" t="s">
        <v>184</v>
      </c>
      <c r="Z955" s="2" t="s">
        <v>184</v>
      </c>
      <c r="AA955" s="2" t="s">
        <v>184</v>
      </c>
    </row>
    <row r="956" spans="1:27" x14ac:dyDescent="0.25">
      <c r="A956" s="2">
        <v>1.3160809639998601</v>
      </c>
      <c r="B956" s="2">
        <v>1.80405575299982</v>
      </c>
      <c r="C956" s="2">
        <v>2.0543155690002002</v>
      </c>
      <c r="D956" s="2">
        <v>2.3182262730001599</v>
      </c>
      <c r="E956" s="2">
        <v>2.5912634350002</v>
      </c>
      <c r="F956" s="2">
        <v>2.9137067490000801</v>
      </c>
      <c r="G956" s="2">
        <v>3.3699153880002002</v>
      </c>
      <c r="H956" s="2">
        <v>3.8111536609999299</v>
      </c>
      <c r="I956" s="2">
        <v>0</v>
      </c>
      <c r="J956" s="2" t="s">
        <v>184</v>
      </c>
      <c r="K956" s="2" t="s">
        <v>184</v>
      </c>
      <c r="L956" s="2" t="s">
        <v>184</v>
      </c>
      <c r="M956" s="2" t="s">
        <v>184</v>
      </c>
      <c r="N956" s="2" t="s">
        <v>184</v>
      </c>
      <c r="O956" s="2" t="s">
        <v>184</v>
      </c>
      <c r="P956" s="2" t="s">
        <v>184</v>
      </c>
      <c r="Q956" s="2" t="s">
        <v>184</v>
      </c>
      <c r="R956" s="2" t="s">
        <v>184</v>
      </c>
      <c r="S956" s="2" t="s">
        <v>184</v>
      </c>
      <c r="T956" s="2" t="s">
        <v>184</v>
      </c>
      <c r="U956" s="2" t="s">
        <v>184</v>
      </c>
      <c r="V956" s="2" t="s">
        <v>184</v>
      </c>
      <c r="W956" s="2" t="s">
        <v>184</v>
      </c>
      <c r="X956" s="2" t="s">
        <v>184</v>
      </c>
      <c r="Y956" s="2" t="s">
        <v>184</v>
      </c>
      <c r="Z956" s="2" t="s">
        <v>184</v>
      </c>
      <c r="AA956" s="2" t="s">
        <v>184</v>
      </c>
    </row>
    <row r="957" spans="1:27" x14ac:dyDescent="0.25">
      <c r="A957" s="2">
        <v>10.698369659000001</v>
      </c>
      <c r="B957" s="2">
        <v>11.1925942910002</v>
      </c>
      <c r="C957" s="2">
        <v>11.4488011399998</v>
      </c>
      <c r="D957" s="2">
        <v>11.7316463249999</v>
      </c>
      <c r="E957" s="2">
        <v>11.9722658280002</v>
      </c>
      <c r="F957" s="2">
        <v>12.278629348000299</v>
      </c>
      <c r="G957" s="2">
        <v>12.753157416000199</v>
      </c>
      <c r="H957" s="2">
        <v>13.2317557450001</v>
      </c>
      <c r="I957" s="2">
        <v>0</v>
      </c>
      <c r="J957" s="2" t="s">
        <v>184</v>
      </c>
      <c r="K957" s="2" t="s">
        <v>184</v>
      </c>
      <c r="L957" s="2" t="s">
        <v>184</v>
      </c>
      <c r="M957" s="2" t="s">
        <v>184</v>
      </c>
      <c r="N957" s="2" t="s">
        <v>184</v>
      </c>
      <c r="O957" s="2" t="s">
        <v>184</v>
      </c>
      <c r="P957" s="2" t="s">
        <v>184</v>
      </c>
      <c r="Q957" s="2" t="s">
        <v>184</v>
      </c>
      <c r="R957" s="2" t="s">
        <v>184</v>
      </c>
      <c r="S957" s="2" t="s">
        <v>184</v>
      </c>
      <c r="T957" s="2" t="s">
        <v>184</v>
      </c>
      <c r="U957" s="2" t="s">
        <v>184</v>
      </c>
      <c r="V957" s="2" t="s">
        <v>184</v>
      </c>
      <c r="W957" s="2" t="s">
        <v>184</v>
      </c>
      <c r="X957" s="2" t="s">
        <v>184</v>
      </c>
      <c r="Y957" s="2" t="s">
        <v>184</v>
      </c>
      <c r="Z957" s="2" t="s">
        <v>184</v>
      </c>
      <c r="AA957" s="2" t="s">
        <v>184</v>
      </c>
    </row>
    <row r="958" spans="1:27" x14ac:dyDescent="0.25">
      <c r="A958" s="2">
        <v>6.5202101750001003</v>
      </c>
      <c r="B958" s="2">
        <v>6.9736641330000504</v>
      </c>
      <c r="C958" s="2">
        <v>7.2171589489998897</v>
      </c>
      <c r="D958" s="2">
        <v>7.4682066300001599</v>
      </c>
      <c r="E958" s="2">
        <v>7.7278757700000797</v>
      </c>
      <c r="F958" s="2">
        <v>7.9908370990001396</v>
      </c>
      <c r="G958" s="2">
        <v>8.4871298570001201</v>
      </c>
      <c r="H958" s="2">
        <v>8.9640522989998299</v>
      </c>
      <c r="I958" s="2">
        <v>0</v>
      </c>
      <c r="J958" s="2" t="s">
        <v>184</v>
      </c>
      <c r="K958" s="2" t="s">
        <v>184</v>
      </c>
      <c r="L958" s="2" t="s">
        <v>184</v>
      </c>
      <c r="M958" s="2" t="s">
        <v>184</v>
      </c>
      <c r="N958" s="2" t="s">
        <v>184</v>
      </c>
      <c r="O958" s="2" t="s">
        <v>184</v>
      </c>
      <c r="P958" s="2" t="s">
        <v>184</v>
      </c>
      <c r="Q958" s="2" t="s">
        <v>184</v>
      </c>
      <c r="R958" s="2" t="s">
        <v>184</v>
      </c>
      <c r="S958" s="2" t="s">
        <v>184</v>
      </c>
      <c r="T958" s="2" t="s">
        <v>184</v>
      </c>
      <c r="U958" s="2" t="s">
        <v>184</v>
      </c>
      <c r="V958" s="2" t="s">
        <v>184</v>
      </c>
      <c r="W958" s="2" t="s">
        <v>184</v>
      </c>
      <c r="X958" s="2" t="s">
        <v>184</v>
      </c>
      <c r="Y958" s="2" t="s">
        <v>184</v>
      </c>
      <c r="Z958" s="2" t="s">
        <v>184</v>
      </c>
      <c r="AA958" s="2" t="s">
        <v>184</v>
      </c>
    </row>
    <row r="959" spans="1:27" x14ac:dyDescent="0.25">
      <c r="A959" s="2">
        <v>0.90532920500027103</v>
      </c>
      <c r="B959" s="2">
        <v>1.3792493559999399</v>
      </c>
      <c r="C959" s="2">
        <v>1.6253834950002699</v>
      </c>
      <c r="D959" s="2">
        <v>1.89201977200036</v>
      </c>
      <c r="E959" s="2">
        <v>2.1587871420001599</v>
      </c>
      <c r="F959" s="2">
        <v>2.44888930700017</v>
      </c>
      <c r="G959" s="2">
        <v>2.9140387280003699</v>
      </c>
      <c r="H959" s="2">
        <v>3.4941736810001198</v>
      </c>
      <c r="I959" s="2">
        <v>0</v>
      </c>
      <c r="J959" s="2" t="s">
        <v>184</v>
      </c>
      <c r="K959" s="2" t="s">
        <v>184</v>
      </c>
      <c r="L959" s="2" t="s">
        <v>184</v>
      </c>
      <c r="M959" s="2" t="s">
        <v>184</v>
      </c>
      <c r="N959" s="2" t="s">
        <v>184</v>
      </c>
      <c r="O959" s="2" t="s">
        <v>184</v>
      </c>
      <c r="P959" s="2" t="s">
        <v>184</v>
      </c>
      <c r="Q959" s="2" t="s">
        <v>184</v>
      </c>
      <c r="R959" s="2" t="s">
        <v>184</v>
      </c>
      <c r="S959" s="2" t="s">
        <v>184</v>
      </c>
      <c r="T959" s="2" t="s">
        <v>184</v>
      </c>
      <c r="U959" s="2" t="s">
        <v>184</v>
      </c>
      <c r="V959" s="2" t="s">
        <v>184</v>
      </c>
      <c r="W959" s="2" t="s">
        <v>184</v>
      </c>
      <c r="X959" s="2" t="s">
        <v>184</v>
      </c>
      <c r="Y959" s="2" t="s">
        <v>184</v>
      </c>
      <c r="Z959" s="2" t="s">
        <v>184</v>
      </c>
      <c r="AA959" s="2" t="s">
        <v>184</v>
      </c>
    </row>
    <row r="960" spans="1:27" x14ac:dyDescent="0.25">
      <c r="A960" s="2">
        <v>0.63399481199985497</v>
      </c>
      <c r="B960" s="2">
        <v>1.1248735069998399</v>
      </c>
      <c r="C960" s="2">
        <v>1.3736602509998099</v>
      </c>
      <c r="D960" s="2">
        <v>1.63017939099972</v>
      </c>
      <c r="E960" s="2">
        <v>1.8971272819999201</v>
      </c>
      <c r="F960" s="2">
        <v>2.1688561629998699</v>
      </c>
      <c r="G960" s="2">
        <v>2.67539064099992</v>
      </c>
      <c r="H960" s="2">
        <v>3.0733245349997498</v>
      </c>
      <c r="I960" s="2">
        <v>0</v>
      </c>
      <c r="J960" s="2" t="s">
        <v>184</v>
      </c>
      <c r="K960" s="2" t="s">
        <v>184</v>
      </c>
      <c r="L960" s="2" t="s">
        <v>184</v>
      </c>
      <c r="M960" s="2" t="s">
        <v>184</v>
      </c>
      <c r="N960" s="2" t="s">
        <v>184</v>
      </c>
      <c r="O960" s="2" t="s">
        <v>184</v>
      </c>
      <c r="P960" s="2" t="s">
        <v>184</v>
      </c>
      <c r="Q960" s="2" t="s">
        <v>184</v>
      </c>
      <c r="R960" s="2" t="s">
        <v>184</v>
      </c>
      <c r="S960" s="2" t="s">
        <v>184</v>
      </c>
      <c r="T960" s="2" t="s">
        <v>184</v>
      </c>
      <c r="U960" s="2" t="s">
        <v>184</v>
      </c>
      <c r="V960" s="2" t="s">
        <v>184</v>
      </c>
      <c r="W960" s="2" t="s">
        <v>184</v>
      </c>
      <c r="X960" s="2" t="s">
        <v>184</v>
      </c>
      <c r="Y960" s="2" t="s">
        <v>184</v>
      </c>
      <c r="Z960" s="2" t="s">
        <v>184</v>
      </c>
      <c r="AA960" s="2" t="s">
        <v>184</v>
      </c>
    </row>
    <row r="961" spans="1:27" x14ac:dyDescent="0.25">
      <c r="A961" s="2">
        <v>0.66393287599976203</v>
      </c>
      <c r="B961" s="2">
        <v>1.1501506329996101</v>
      </c>
      <c r="C961" s="2">
        <v>1.4076455019999199</v>
      </c>
      <c r="D961" s="2">
        <v>1.66772641399984</v>
      </c>
      <c r="E961" s="2">
        <v>1.93096758599995</v>
      </c>
      <c r="F961" s="2">
        <v>2.1960291749996901</v>
      </c>
      <c r="G961" s="2">
        <v>2.7051589129996501</v>
      </c>
      <c r="H961" s="2">
        <v>3.1729827099998098</v>
      </c>
      <c r="I961" s="2">
        <v>0</v>
      </c>
      <c r="J961" s="2" t="s">
        <v>184</v>
      </c>
      <c r="K961" s="2" t="s">
        <v>184</v>
      </c>
      <c r="L961" s="2" t="s">
        <v>184</v>
      </c>
      <c r="M961" s="2" t="s">
        <v>184</v>
      </c>
      <c r="N961" s="2" t="s">
        <v>184</v>
      </c>
      <c r="O961" s="2" t="s">
        <v>184</v>
      </c>
      <c r="P961" s="2" t="s">
        <v>184</v>
      </c>
      <c r="Q961" s="2" t="s">
        <v>184</v>
      </c>
      <c r="R961" s="2" t="s">
        <v>184</v>
      </c>
      <c r="S961" s="2" t="s">
        <v>184</v>
      </c>
      <c r="T961" s="2" t="s">
        <v>184</v>
      </c>
      <c r="U961" s="2" t="s">
        <v>184</v>
      </c>
      <c r="V961" s="2" t="s">
        <v>184</v>
      </c>
      <c r="W961" s="2" t="s">
        <v>184</v>
      </c>
      <c r="X961" s="2" t="s">
        <v>184</v>
      </c>
      <c r="Y961" s="2" t="s">
        <v>184</v>
      </c>
      <c r="Z961" s="2" t="s">
        <v>184</v>
      </c>
      <c r="AA961" s="2" t="s">
        <v>184</v>
      </c>
    </row>
    <row r="962" spans="1:27" x14ac:dyDescent="0.25">
      <c r="A962" s="2">
        <v>0.64284829400003196</v>
      </c>
      <c r="B962" s="2">
        <v>1.12974896499963</v>
      </c>
      <c r="C962" s="2">
        <v>1.4059958179996099</v>
      </c>
      <c r="D962" s="2">
        <v>1.6474177169998201</v>
      </c>
      <c r="E962" s="2">
        <v>1.9359111310000101</v>
      </c>
      <c r="F962" s="2">
        <v>2.2296680350000302</v>
      </c>
      <c r="G962" s="2">
        <v>2.7383750619997</v>
      </c>
      <c r="H962" s="2">
        <v>3.2660367319999701</v>
      </c>
      <c r="I962" s="2">
        <v>0</v>
      </c>
      <c r="J962" s="2" t="s">
        <v>184</v>
      </c>
      <c r="K962" s="2" t="s">
        <v>184</v>
      </c>
      <c r="L962" s="2" t="s">
        <v>184</v>
      </c>
      <c r="M962" s="2" t="s">
        <v>184</v>
      </c>
      <c r="N962" s="2" t="s">
        <v>184</v>
      </c>
      <c r="O962" s="2" t="s">
        <v>184</v>
      </c>
      <c r="P962" s="2" t="s">
        <v>184</v>
      </c>
      <c r="Q962" s="2" t="s">
        <v>184</v>
      </c>
      <c r="R962" s="2" t="s">
        <v>184</v>
      </c>
      <c r="S962" s="2" t="s">
        <v>184</v>
      </c>
      <c r="T962" s="2" t="s">
        <v>184</v>
      </c>
      <c r="U962" s="2" t="s">
        <v>184</v>
      </c>
      <c r="V962" s="2" t="s">
        <v>184</v>
      </c>
      <c r="W962" s="2" t="s">
        <v>184</v>
      </c>
      <c r="X962" s="2" t="s">
        <v>184</v>
      </c>
      <c r="Y962" s="2" t="s">
        <v>184</v>
      </c>
      <c r="Z962" s="2" t="s">
        <v>184</v>
      </c>
      <c r="AA962" s="2" t="s">
        <v>184</v>
      </c>
    </row>
    <row r="963" spans="1:27" x14ac:dyDescent="0.25">
      <c r="A963" s="2">
        <v>4.1414942149999598</v>
      </c>
      <c r="B963" s="2">
        <v>4.59578207200002</v>
      </c>
      <c r="C963" s="2">
        <v>4.8236700120000897</v>
      </c>
      <c r="D963" s="2">
        <v>5.0644161290001604</v>
      </c>
      <c r="E963" s="2">
        <v>5.3381049589997902</v>
      </c>
      <c r="F963" s="2">
        <v>5.5827755559998797</v>
      </c>
      <c r="G963" s="2">
        <v>6.0558877909998001</v>
      </c>
      <c r="H963" s="2">
        <v>6.5724283630001903</v>
      </c>
      <c r="I963" s="2">
        <v>0</v>
      </c>
      <c r="J963" s="2" t="s">
        <v>184</v>
      </c>
      <c r="K963" s="2" t="s">
        <v>184</v>
      </c>
      <c r="L963" s="2" t="s">
        <v>184</v>
      </c>
      <c r="M963" s="2" t="s">
        <v>184</v>
      </c>
      <c r="N963" s="2" t="s">
        <v>184</v>
      </c>
      <c r="O963" s="2" t="s">
        <v>184</v>
      </c>
      <c r="P963" s="2" t="s">
        <v>184</v>
      </c>
      <c r="Q963" s="2" t="s">
        <v>184</v>
      </c>
      <c r="R963" s="2" t="s">
        <v>184</v>
      </c>
      <c r="S963" s="2" t="s">
        <v>184</v>
      </c>
      <c r="T963" s="2" t="s">
        <v>184</v>
      </c>
      <c r="U963" s="2" t="s">
        <v>184</v>
      </c>
      <c r="V963" s="2" t="s">
        <v>184</v>
      </c>
      <c r="W963" s="2" t="s">
        <v>184</v>
      </c>
      <c r="X963" s="2" t="s">
        <v>184</v>
      </c>
      <c r="Y963" s="2" t="s">
        <v>184</v>
      </c>
      <c r="Z963" s="2" t="s">
        <v>184</v>
      </c>
      <c r="AA963" s="2" t="s">
        <v>184</v>
      </c>
    </row>
    <row r="964" spans="1:27" x14ac:dyDescent="0.25">
      <c r="A964" s="2">
        <v>0.85777601200015796</v>
      </c>
      <c r="B964" s="2">
        <v>1.30661262000012</v>
      </c>
      <c r="C964" s="2">
        <v>1.5606345199998899</v>
      </c>
      <c r="D964" s="2">
        <v>1.77391282200005</v>
      </c>
      <c r="E964" s="2">
        <v>2.0245626390001199</v>
      </c>
      <c r="F964" s="2">
        <v>2.2746752160000998</v>
      </c>
      <c r="G964" s="2">
        <v>2.79812688299989</v>
      </c>
      <c r="H964" s="2">
        <v>3.3238094349999301</v>
      </c>
      <c r="I964" s="2">
        <v>0</v>
      </c>
      <c r="J964" s="2" t="s">
        <v>184</v>
      </c>
      <c r="K964" s="2" t="s">
        <v>184</v>
      </c>
      <c r="L964" s="2" t="s">
        <v>184</v>
      </c>
      <c r="M964" s="2" t="s">
        <v>184</v>
      </c>
      <c r="N964" s="2" t="s">
        <v>184</v>
      </c>
      <c r="O964" s="2" t="s">
        <v>184</v>
      </c>
      <c r="P964" s="2" t="s">
        <v>184</v>
      </c>
      <c r="Q964" s="2" t="s">
        <v>184</v>
      </c>
      <c r="R964" s="2" t="s">
        <v>184</v>
      </c>
      <c r="S964" s="2" t="s">
        <v>184</v>
      </c>
      <c r="T964" s="2" t="s">
        <v>184</v>
      </c>
      <c r="U964" s="2" t="s">
        <v>184</v>
      </c>
      <c r="V964" s="2" t="s">
        <v>184</v>
      </c>
      <c r="W964" s="2" t="s">
        <v>184</v>
      </c>
      <c r="X964" s="2" t="s">
        <v>184</v>
      </c>
      <c r="Y964" s="2" t="s">
        <v>184</v>
      </c>
      <c r="Z964" s="2" t="s">
        <v>184</v>
      </c>
      <c r="AA964" s="2" t="s">
        <v>184</v>
      </c>
    </row>
    <row r="965" spans="1:27" x14ac:dyDescent="0.25">
      <c r="A965" s="2">
        <v>0.86354952800002105</v>
      </c>
      <c r="B965" s="2">
        <v>1.3347488459999099</v>
      </c>
      <c r="C965" s="2">
        <v>1.5874156939999</v>
      </c>
      <c r="D965" s="2">
        <v>1.8258061350002199</v>
      </c>
      <c r="E965" s="2">
        <v>2.0593725640001099</v>
      </c>
      <c r="F965" s="2">
        <v>2.3098025369999902</v>
      </c>
      <c r="G965" s="2">
        <v>2.8402525900000901</v>
      </c>
      <c r="H965" s="2">
        <v>3.3420047750000701</v>
      </c>
      <c r="I965" s="2">
        <v>0</v>
      </c>
      <c r="J965" s="2" t="s">
        <v>184</v>
      </c>
      <c r="K965" s="2" t="s">
        <v>184</v>
      </c>
      <c r="L965" s="2" t="s">
        <v>184</v>
      </c>
      <c r="M965" s="2" t="s">
        <v>184</v>
      </c>
      <c r="N965" s="2" t="s">
        <v>184</v>
      </c>
      <c r="O965" s="2" t="s">
        <v>184</v>
      </c>
      <c r="P965" s="2" t="s">
        <v>184</v>
      </c>
      <c r="Q965" s="2" t="s">
        <v>184</v>
      </c>
      <c r="R965" s="2" t="s">
        <v>184</v>
      </c>
      <c r="S965" s="2" t="s">
        <v>184</v>
      </c>
      <c r="T965" s="2" t="s">
        <v>184</v>
      </c>
      <c r="U965" s="2" t="s">
        <v>184</v>
      </c>
      <c r="V965" s="2" t="s">
        <v>184</v>
      </c>
      <c r="W965" s="2" t="s">
        <v>184</v>
      </c>
      <c r="X965" s="2" t="s">
        <v>184</v>
      </c>
      <c r="Y965" s="2" t="s">
        <v>184</v>
      </c>
      <c r="Z965" s="2" t="s">
        <v>184</v>
      </c>
      <c r="AA965" s="2" t="s">
        <v>184</v>
      </c>
    </row>
    <row r="966" spans="1:27" x14ac:dyDescent="0.25">
      <c r="A966" s="2">
        <v>0.97996780200037303</v>
      </c>
      <c r="B966" s="2">
        <v>1.4392846710002201</v>
      </c>
      <c r="C966" s="2">
        <v>1.6840634980003399</v>
      </c>
      <c r="D966" s="2">
        <v>1.93471847</v>
      </c>
      <c r="E966" s="2">
        <v>2.1988447470002899</v>
      </c>
      <c r="F966" s="2">
        <v>2.4805813890002302</v>
      </c>
      <c r="G966" s="2">
        <v>3.0530423320001301</v>
      </c>
      <c r="H966" s="2">
        <v>3.5746325920003899</v>
      </c>
      <c r="I966" s="2">
        <v>0</v>
      </c>
      <c r="J966" s="2" t="s">
        <v>184</v>
      </c>
      <c r="K966" s="2" t="s">
        <v>184</v>
      </c>
      <c r="L966" s="2" t="s">
        <v>184</v>
      </c>
      <c r="M966" s="2" t="s">
        <v>184</v>
      </c>
      <c r="N966" s="2" t="s">
        <v>184</v>
      </c>
      <c r="O966" s="2" t="s">
        <v>184</v>
      </c>
      <c r="P966" s="2" t="s">
        <v>184</v>
      </c>
      <c r="Q966" s="2" t="s">
        <v>184</v>
      </c>
      <c r="R966" s="2" t="s">
        <v>184</v>
      </c>
      <c r="S966" s="2" t="s">
        <v>184</v>
      </c>
      <c r="T966" s="2" t="s">
        <v>184</v>
      </c>
      <c r="U966" s="2" t="s">
        <v>184</v>
      </c>
      <c r="V966" s="2" t="s">
        <v>184</v>
      </c>
      <c r="W966" s="2" t="s">
        <v>184</v>
      </c>
      <c r="X966" s="2" t="s">
        <v>184</v>
      </c>
      <c r="Y966" s="2" t="s">
        <v>184</v>
      </c>
      <c r="Z966" s="2" t="s">
        <v>184</v>
      </c>
      <c r="AA966" s="2" t="s">
        <v>184</v>
      </c>
    </row>
    <row r="968" spans="1:27" x14ac:dyDescent="0.25">
      <c r="A968" s="2">
        <v>9.8065593109999991</v>
      </c>
      <c r="B968" s="2">
        <v>9.9727327649998099</v>
      </c>
      <c r="C968" s="2">
        <v>10.543578551999801</v>
      </c>
      <c r="D968" s="2">
        <v>10.710434296999599</v>
      </c>
      <c r="E968" s="2">
        <v>11.2069678349998</v>
      </c>
      <c r="F968" s="2">
        <v>11.7670745579998</v>
      </c>
      <c r="G968" s="2">
        <v>0</v>
      </c>
      <c r="H968" s="2" t="s">
        <v>184</v>
      </c>
      <c r="I968" s="2" t="s">
        <v>184</v>
      </c>
      <c r="J968" s="2" t="s">
        <v>184</v>
      </c>
      <c r="K968" s="2" t="s">
        <v>184</v>
      </c>
      <c r="L968" s="2" t="s">
        <v>184</v>
      </c>
      <c r="M968" s="2" t="s">
        <v>184</v>
      </c>
      <c r="N968" s="2" t="s">
        <v>184</v>
      </c>
      <c r="O968" s="2" t="s">
        <v>184</v>
      </c>
      <c r="P968" s="2" t="s">
        <v>184</v>
      </c>
      <c r="Q968" s="2" t="s">
        <v>184</v>
      </c>
      <c r="R968" s="2" t="s">
        <v>184</v>
      </c>
      <c r="S968" s="2" t="s">
        <v>184</v>
      </c>
      <c r="T968" s="2" t="s">
        <v>184</v>
      </c>
      <c r="U968" s="2" t="s">
        <v>184</v>
      </c>
      <c r="V968" s="2" t="s">
        <v>184</v>
      </c>
      <c r="W968" s="2" t="s">
        <v>184</v>
      </c>
      <c r="X968" s="2" t="s">
        <v>184</v>
      </c>
      <c r="Y968" s="2" t="s">
        <v>184</v>
      </c>
      <c r="Z968" s="2" t="s">
        <v>184</v>
      </c>
      <c r="AA968" s="2" t="s">
        <v>184</v>
      </c>
    </row>
    <row r="969" spans="1:27" x14ac:dyDescent="0.25">
      <c r="A969" s="2">
        <v>0.96429014800014501</v>
      </c>
      <c r="B969" s="2">
        <v>1.12783292400035</v>
      </c>
      <c r="C969" s="2">
        <v>1.67389427600028</v>
      </c>
      <c r="D969" s="2">
        <v>1.88724846900004</v>
      </c>
      <c r="E969" s="2">
        <v>2.4996650400003002</v>
      </c>
      <c r="F969" s="2">
        <v>3.04686806400013</v>
      </c>
      <c r="G969" s="2">
        <v>0</v>
      </c>
      <c r="H969" s="2" t="s">
        <v>184</v>
      </c>
      <c r="I969" s="2" t="s">
        <v>184</v>
      </c>
      <c r="J969" s="2" t="s">
        <v>184</v>
      </c>
      <c r="K969" s="2" t="s">
        <v>184</v>
      </c>
      <c r="L969" s="2" t="s">
        <v>184</v>
      </c>
      <c r="M969" s="2" t="s">
        <v>184</v>
      </c>
      <c r="N969" s="2" t="s">
        <v>184</v>
      </c>
      <c r="O969" s="2" t="s">
        <v>184</v>
      </c>
      <c r="P969" s="2" t="s">
        <v>184</v>
      </c>
      <c r="Q969" s="2" t="s">
        <v>184</v>
      </c>
      <c r="R969" s="2" t="s">
        <v>184</v>
      </c>
      <c r="S969" s="2" t="s">
        <v>184</v>
      </c>
      <c r="T969" s="2" t="s">
        <v>184</v>
      </c>
      <c r="U969" s="2" t="s">
        <v>184</v>
      </c>
      <c r="V969" s="2" t="s">
        <v>184</v>
      </c>
      <c r="W969" s="2" t="s">
        <v>184</v>
      </c>
      <c r="X969" s="2" t="s">
        <v>184</v>
      </c>
      <c r="Y969" s="2" t="s">
        <v>184</v>
      </c>
      <c r="Z969" s="2" t="s">
        <v>184</v>
      </c>
      <c r="AA969" s="2" t="s">
        <v>184</v>
      </c>
    </row>
    <row r="970" spans="1:27" x14ac:dyDescent="0.25">
      <c r="A970" s="2">
        <v>0.56245266099995195</v>
      </c>
      <c r="B970" s="2">
        <v>0.74444590800021604</v>
      </c>
      <c r="C970" s="2">
        <v>1.1689407940002601</v>
      </c>
      <c r="D970" s="2">
        <v>1.3701983660002901</v>
      </c>
      <c r="E970" s="2">
        <v>1.8531633100001199</v>
      </c>
      <c r="F970" s="2">
        <v>2.4014868540002601</v>
      </c>
      <c r="G970" s="2">
        <v>0</v>
      </c>
      <c r="H970" s="2" t="s">
        <v>184</v>
      </c>
      <c r="I970" s="2" t="s">
        <v>184</v>
      </c>
      <c r="J970" s="2" t="s">
        <v>184</v>
      </c>
      <c r="K970" s="2" t="s">
        <v>184</v>
      </c>
      <c r="L970" s="2" t="s">
        <v>184</v>
      </c>
      <c r="M970" s="2" t="s">
        <v>184</v>
      </c>
      <c r="N970" s="2" t="s">
        <v>184</v>
      </c>
      <c r="O970" s="2" t="s">
        <v>184</v>
      </c>
      <c r="P970" s="2" t="s">
        <v>184</v>
      </c>
      <c r="Q970" s="2" t="s">
        <v>184</v>
      </c>
      <c r="R970" s="2" t="s">
        <v>184</v>
      </c>
      <c r="S970" s="2" t="s">
        <v>184</v>
      </c>
      <c r="T970" s="2" t="s">
        <v>184</v>
      </c>
      <c r="U970" s="2" t="s">
        <v>184</v>
      </c>
      <c r="V970" s="2" t="s">
        <v>184</v>
      </c>
      <c r="W970" s="2" t="s">
        <v>184</v>
      </c>
      <c r="X970" s="2" t="s">
        <v>184</v>
      </c>
      <c r="Y970" s="2" t="s">
        <v>184</v>
      </c>
      <c r="Z970" s="2" t="s">
        <v>184</v>
      </c>
      <c r="AA970" s="2" t="s">
        <v>184</v>
      </c>
    </row>
    <row r="971" spans="1:27" x14ac:dyDescent="0.25">
      <c r="A971" s="2">
        <v>0.518656091999673</v>
      </c>
      <c r="B971" s="2">
        <v>0.68088381699999401</v>
      </c>
      <c r="C971" s="2">
        <v>1.2425219459996599</v>
      </c>
      <c r="D971" s="2">
        <v>1.4235807659997499</v>
      </c>
      <c r="E971" s="2">
        <v>1.9054621679997501</v>
      </c>
      <c r="F971" s="2">
        <v>2.3866206009997701</v>
      </c>
      <c r="G971" s="2">
        <v>0</v>
      </c>
      <c r="H971" s="2" t="s">
        <v>184</v>
      </c>
      <c r="I971" s="2" t="s">
        <v>184</v>
      </c>
      <c r="J971" s="2" t="s">
        <v>184</v>
      </c>
      <c r="K971" s="2" t="s">
        <v>184</v>
      </c>
      <c r="L971" s="2" t="s">
        <v>184</v>
      </c>
      <c r="M971" s="2" t="s">
        <v>184</v>
      </c>
      <c r="N971" s="2" t="s">
        <v>184</v>
      </c>
      <c r="O971" s="2" t="s">
        <v>184</v>
      </c>
      <c r="P971" s="2" t="s">
        <v>184</v>
      </c>
      <c r="Q971" s="2" t="s">
        <v>184</v>
      </c>
      <c r="R971" s="2" t="s">
        <v>184</v>
      </c>
      <c r="S971" s="2" t="s">
        <v>184</v>
      </c>
      <c r="T971" s="2" t="s">
        <v>184</v>
      </c>
      <c r="U971" s="2" t="s">
        <v>184</v>
      </c>
      <c r="V971" s="2" t="s">
        <v>184</v>
      </c>
      <c r="W971" s="2" t="s">
        <v>184</v>
      </c>
      <c r="X971" s="2" t="s">
        <v>184</v>
      </c>
      <c r="Y971" s="2" t="s">
        <v>184</v>
      </c>
      <c r="Z971" s="2" t="s">
        <v>184</v>
      </c>
      <c r="AA971" s="2" t="s">
        <v>184</v>
      </c>
    </row>
    <row r="972" spans="1:27" x14ac:dyDescent="0.25">
      <c r="A972" s="2">
        <v>0.53904423799986001</v>
      </c>
      <c r="B972" s="2">
        <v>0.72085232800009102</v>
      </c>
      <c r="C972" s="2">
        <v>1.24280581799985</v>
      </c>
      <c r="D972" s="2">
        <v>1.46817172600003</v>
      </c>
      <c r="E972" s="2">
        <v>2.2012504630001701</v>
      </c>
      <c r="F972" s="2">
        <v>2.6656317389997599</v>
      </c>
      <c r="G972" s="2">
        <v>0</v>
      </c>
      <c r="H972" s="2" t="s">
        <v>184</v>
      </c>
      <c r="I972" s="2" t="s">
        <v>184</v>
      </c>
      <c r="J972" s="2" t="s">
        <v>184</v>
      </c>
      <c r="K972" s="2" t="s">
        <v>184</v>
      </c>
      <c r="L972" s="2" t="s">
        <v>184</v>
      </c>
      <c r="M972" s="2" t="s">
        <v>184</v>
      </c>
      <c r="N972" s="2" t="s">
        <v>184</v>
      </c>
      <c r="O972" s="2" t="s">
        <v>184</v>
      </c>
      <c r="P972" s="2" t="s">
        <v>184</v>
      </c>
      <c r="Q972" s="2" t="s">
        <v>184</v>
      </c>
      <c r="R972" s="2" t="s">
        <v>184</v>
      </c>
      <c r="S972" s="2" t="s">
        <v>184</v>
      </c>
      <c r="T972" s="2" t="s">
        <v>184</v>
      </c>
      <c r="U972" s="2" t="s">
        <v>184</v>
      </c>
      <c r="V972" s="2" t="s">
        <v>184</v>
      </c>
      <c r="W972" s="2" t="s">
        <v>184</v>
      </c>
      <c r="X972" s="2" t="s">
        <v>184</v>
      </c>
      <c r="Y972" s="2" t="s">
        <v>184</v>
      </c>
      <c r="Z972" s="2" t="s">
        <v>184</v>
      </c>
      <c r="AA972" s="2" t="s">
        <v>184</v>
      </c>
    </row>
    <row r="973" spans="1:27" x14ac:dyDescent="0.25">
      <c r="A973" s="2">
        <v>5.4798602340001699</v>
      </c>
      <c r="B973" s="2">
        <v>5.6509512920001699</v>
      </c>
      <c r="C973" s="2">
        <v>6.1366006120001604</v>
      </c>
      <c r="D973" s="2">
        <v>6.3304602140001398</v>
      </c>
      <c r="E973" s="2">
        <v>7.1535658679999798</v>
      </c>
      <c r="F973" s="2">
        <v>7.6647774299999503</v>
      </c>
      <c r="G973" s="2">
        <v>0</v>
      </c>
      <c r="H973" s="2" t="s">
        <v>184</v>
      </c>
      <c r="I973" s="2" t="s">
        <v>184</v>
      </c>
      <c r="J973" s="2" t="s">
        <v>184</v>
      </c>
      <c r="K973" s="2" t="s">
        <v>184</v>
      </c>
      <c r="L973" s="2" t="s">
        <v>184</v>
      </c>
      <c r="M973" s="2" t="s">
        <v>184</v>
      </c>
      <c r="N973" s="2" t="s">
        <v>184</v>
      </c>
      <c r="O973" s="2" t="s">
        <v>184</v>
      </c>
      <c r="P973" s="2" t="s">
        <v>184</v>
      </c>
      <c r="Q973" s="2" t="s">
        <v>184</v>
      </c>
      <c r="R973" s="2" t="s">
        <v>184</v>
      </c>
      <c r="S973" s="2" t="s">
        <v>184</v>
      </c>
      <c r="T973" s="2" t="s">
        <v>184</v>
      </c>
      <c r="U973" s="2" t="s">
        <v>184</v>
      </c>
      <c r="V973" s="2" t="s">
        <v>184</v>
      </c>
      <c r="W973" s="2" t="s">
        <v>184</v>
      </c>
      <c r="X973" s="2" t="s">
        <v>184</v>
      </c>
      <c r="Y973" s="2" t="s">
        <v>184</v>
      </c>
      <c r="Z973" s="2" t="s">
        <v>184</v>
      </c>
      <c r="AA973" s="2" t="s">
        <v>184</v>
      </c>
    </row>
    <row r="974" spans="1:27" x14ac:dyDescent="0.25">
      <c r="A974" s="2">
        <v>0.76577236699995399</v>
      </c>
      <c r="B974" s="2">
        <v>0.94155556199984802</v>
      </c>
      <c r="C974" s="2">
        <v>1.4422523319999501</v>
      </c>
      <c r="D974" s="2">
        <v>1.6122340659999199</v>
      </c>
      <c r="E974" s="2">
        <v>2.3800319540000601</v>
      </c>
      <c r="F974" s="2">
        <v>2.80732387299985</v>
      </c>
      <c r="G974" s="2">
        <v>0</v>
      </c>
      <c r="H974" s="2" t="s">
        <v>184</v>
      </c>
      <c r="I974" s="2" t="s">
        <v>184</v>
      </c>
      <c r="J974" s="2" t="s">
        <v>184</v>
      </c>
      <c r="K974" s="2" t="s">
        <v>184</v>
      </c>
      <c r="L974" s="2" t="s">
        <v>184</v>
      </c>
      <c r="M974" s="2" t="s">
        <v>184</v>
      </c>
      <c r="N974" s="2" t="s">
        <v>184</v>
      </c>
      <c r="O974" s="2" t="s">
        <v>184</v>
      </c>
      <c r="P974" s="2" t="s">
        <v>184</v>
      </c>
      <c r="Q974" s="2" t="s">
        <v>184</v>
      </c>
      <c r="R974" s="2" t="s">
        <v>184</v>
      </c>
      <c r="S974" s="2" t="s">
        <v>184</v>
      </c>
      <c r="T974" s="2" t="s">
        <v>184</v>
      </c>
      <c r="U974" s="2" t="s">
        <v>184</v>
      </c>
      <c r="V974" s="2" t="s">
        <v>184</v>
      </c>
      <c r="W974" s="2" t="s">
        <v>184</v>
      </c>
      <c r="X974" s="2" t="s">
        <v>184</v>
      </c>
      <c r="Y974" s="2" t="s">
        <v>184</v>
      </c>
      <c r="Z974" s="2" t="s">
        <v>184</v>
      </c>
      <c r="AA974" s="2" t="s">
        <v>184</v>
      </c>
    </row>
    <row r="975" spans="1:27" x14ac:dyDescent="0.25">
      <c r="A975" s="2">
        <v>0.61577240499991603</v>
      </c>
      <c r="B975" s="2">
        <v>0.81522643600010203</v>
      </c>
      <c r="C975" s="2">
        <v>1.2785768979997501</v>
      </c>
      <c r="D975" s="2">
        <v>1.46247722899988</v>
      </c>
      <c r="E975" s="2">
        <v>2.1610713519999001</v>
      </c>
      <c r="F975" s="2">
        <v>2.70764344799999</v>
      </c>
      <c r="G975" s="2">
        <v>0</v>
      </c>
      <c r="H975" s="2" t="s">
        <v>184</v>
      </c>
      <c r="I975" s="2" t="s">
        <v>184</v>
      </c>
      <c r="J975" s="2" t="s">
        <v>184</v>
      </c>
      <c r="K975" s="2" t="s">
        <v>184</v>
      </c>
      <c r="L975" s="2" t="s">
        <v>184</v>
      </c>
      <c r="M975" s="2" t="s">
        <v>184</v>
      </c>
      <c r="N975" s="2" t="s">
        <v>184</v>
      </c>
      <c r="O975" s="2" t="s">
        <v>184</v>
      </c>
      <c r="P975" s="2" t="s">
        <v>184</v>
      </c>
      <c r="Q975" s="2" t="s">
        <v>184</v>
      </c>
      <c r="R975" s="2" t="s">
        <v>184</v>
      </c>
      <c r="S975" s="2" t="s">
        <v>184</v>
      </c>
      <c r="T975" s="2" t="s">
        <v>184</v>
      </c>
      <c r="U975" s="2" t="s">
        <v>184</v>
      </c>
      <c r="V975" s="2" t="s">
        <v>184</v>
      </c>
      <c r="W975" s="2" t="s">
        <v>184</v>
      </c>
      <c r="X975" s="2" t="s">
        <v>184</v>
      </c>
      <c r="Y975" s="2" t="s">
        <v>184</v>
      </c>
      <c r="Z975" s="2" t="s">
        <v>184</v>
      </c>
      <c r="AA975" s="2" t="s">
        <v>184</v>
      </c>
    </row>
    <row r="976" spans="1:27" x14ac:dyDescent="0.25">
      <c r="A976" s="2">
        <v>0.58923636100007504</v>
      </c>
      <c r="B976" s="2">
        <v>0.755256378000012</v>
      </c>
      <c r="C976" s="2">
        <v>1.21208918299998</v>
      </c>
      <c r="D976" s="2">
        <v>1.4111894120001101</v>
      </c>
      <c r="E976" s="2">
        <v>2.04946608999989</v>
      </c>
      <c r="F976" s="2">
        <v>2.5966700510002698</v>
      </c>
      <c r="G976" s="2">
        <v>0</v>
      </c>
      <c r="H976" s="2" t="s">
        <v>184</v>
      </c>
      <c r="I976" s="2" t="s">
        <v>184</v>
      </c>
      <c r="J976" s="2" t="s">
        <v>184</v>
      </c>
      <c r="K976" s="2" t="s">
        <v>184</v>
      </c>
      <c r="L976" s="2" t="s">
        <v>184</v>
      </c>
      <c r="M976" s="2" t="s">
        <v>184</v>
      </c>
      <c r="N976" s="2" t="s">
        <v>184</v>
      </c>
      <c r="O976" s="2" t="s">
        <v>184</v>
      </c>
      <c r="P976" s="2" t="s">
        <v>184</v>
      </c>
      <c r="Q976" s="2" t="s">
        <v>184</v>
      </c>
      <c r="R976" s="2" t="s">
        <v>184</v>
      </c>
      <c r="S976" s="2" t="s">
        <v>184</v>
      </c>
      <c r="T976" s="2" t="s">
        <v>184</v>
      </c>
      <c r="U976" s="2" t="s">
        <v>184</v>
      </c>
      <c r="V976" s="2" t="s">
        <v>184</v>
      </c>
      <c r="W976" s="2" t="s">
        <v>184</v>
      </c>
      <c r="X976" s="2" t="s">
        <v>184</v>
      </c>
      <c r="Y976" s="2" t="s">
        <v>184</v>
      </c>
      <c r="Z976" s="2" t="s">
        <v>184</v>
      </c>
      <c r="AA976" s="2" t="s">
        <v>184</v>
      </c>
    </row>
    <row r="977" spans="1:27" x14ac:dyDescent="0.25">
      <c r="A977" s="2">
        <v>0.53436427199994796</v>
      </c>
      <c r="B977" s="2">
        <v>0.70719783100002998</v>
      </c>
      <c r="C977" s="2">
        <v>1.0960712549999601</v>
      </c>
      <c r="D977" s="2">
        <v>1.28971325300017</v>
      </c>
      <c r="E977" s="2">
        <v>1.91101795099984</v>
      </c>
      <c r="F977" s="2">
        <v>2.4652046209998799</v>
      </c>
      <c r="G977" s="2">
        <v>0</v>
      </c>
      <c r="H977" s="2" t="s">
        <v>184</v>
      </c>
      <c r="I977" s="2" t="s">
        <v>184</v>
      </c>
      <c r="J977" s="2" t="s">
        <v>184</v>
      </c>
      <c r="K977" s="2" t="s">
        <v>184</v>
      </c>
      <c r="L977" s="2" t="s">
        <v>184</v>
      </c>
      <c r="M977" s="2" t="s">
        <v>184</v>
      </c>
      <c r="N977" s="2" t="s">
        <v>184</v>
      </c>
      <c r="O977" s="2" t="s">
        <v>184</v>
      </c>
      <c r="P977" s="2" t="s">
        <v>184</v>
      </c>
      <c r="Q977" s="2" t="s">
        <v>184</v>
      </c>
      <c r="R977" s="2" t="s">
        <v>184</v>
      </c>
      <c r="S977" s="2" t="s">
        <v>184</v>
      </c>
      <c r="T977" s="2" t="s">
        <v>184</v>
      </c>
      <c r="U977" s="2" t="s">
        <v>184</v>
      </c>
      <c r="V977" s="2" t="s">
        <v>184</v>
      </c>
      <c r="W977" s="2" t="s">
        <v>184</v>
      </c>
      <c r="X977" s="2" t="s">
        <v>184</v>
      </c>
      <c r="Y977" s="2" t="s">
        <v>184</v>
      </c>
      <c r="Z977" s="2" t="s">
        <v>184</v>
      </c>
      <c r="AA977" s="2" t="s">
        <v>184</v>
      </c>
    </row>
    <row r="978" spans="1:27" x14ac:dyDescent="0.25">
      <c r="A978" s="2">
        <v>12.2144234039997</v>
      </c>
      <c r="B978" s="2">
        <v>12.381752066999899</v>
      </c>
      <c r="C978" s="2">
        <v>12.935480975999701</v>
      </c>
      <c r="D978" s="2">
        <v>13.145036777999801</v>
      </c>
      <c r="E978" s="2">
        <v>13.7963033009996</v>
      </c>
      <c r="F978" s="2">
        <v>14.301835174999701</v>
      </c>
      <c r="G978" s="2">
        <v>0</v>
      </c>
      <c r="H978" s="2" t="s">
        <v>184</v>
      </c>
      <c r="I978" s="2" t="s">
        <v>184</v>
      </c>
      <c r="J978" s="2" t="s">
        <v>184</v>
      </c>
      <c r="K978" s="2" t="s">
        <v>184</v>
      </c>
      <c r="L978" s="2" t="s">
        <v>184</v>
      </c>
      <c r="M978" s="2" t="s">
        <v>184</v>
      </c>
      <c r="N978" s="2" t="s">
        <v>184</v>
      </c>
      <c r="O978" s="2" t="s">
        <v>184</v>
      </c>
      <c r="P978" s="2" t="s">
        <v>184</v>
      </c>
      <c r="Q978" s="2" t="s">
        <v>184</v>
      </c>
      <c r="R978" s="2" t="s">
        <v>184</v>
      </c>
      <c r="S978" s="2" t="s">
        <v>184</v>
      </c>
      <c r="T978" s="2" t="s">
        <v>184</v>
      </c>
      <c r="U978" s="2" t="s">
        <v>184</v>
      </c>
      <c r="V978" s="2" t="s">
        <v>184</v>
      </c>
      <c r="W978" s="2" t="s">
        <v>184</v>
      </c>
      <c r="X978" s="2" t="s">
        <v>184</v>
      </c>
      <c r="Y978" s="2" t="s">
        <v>184</v>
      </c>
      <c r="Z978" s="2" t="s">
        <v>184</v>
      </c>
      <c r="AA978" s="2" t="s">
        <v>184</v>
      </c>
    </row>
    <row r="979" spans="1:27" x14ac:dyDescent="0.25">
      <c r="A979" s="2">
        <v>0.63987569100026997</v>
      </c>
      <c r="B979" s="2">
        <v>0.79775122700038903</v>
      </c>
      <c r="C979" s="2">
        <v>1.30441570500033</v>
      </c>
      <c r="D979" s="2">
        <v>1.5182522889999699</v>
      </c>
      <c r="E979" s="2">
        <v>2.1670788110000099</v>
      </c>
      <c r="F979" s="2">
        <v>2.7553720989999402</v>
      </c>
      <c r="G979" s="2">
        <v>0</v>
      </c>
      <c r="H979" s="2" t="s">
        <v>184</v>
      </c>
      <c r="I979" s="2" t="s">
        <v>184</v>
      </c>
      <c r="J979" s="2" t="s">
        <v>184</v>
      </c>
      <c r="K979" s="2" t="s">
        <v>184</v>
      </c>
      <c r="L979" s="2" t="s">
        <v>184</v>
      </c>
      <c r="M979" s="2" t="s">
        <v>184</v>
      </c>
      <c r="N979" s="2" t="s">
        <v>184</v>
      </c>
      <c r="O979" s="2" t="s">
        <v>184</v>
      </c>
      <c r="P979" s="2" t="s">
        <v>184</v>
      </c>
      <c r="Q979" s="2" t="s">
        <v>184</v>
      </c>
      <c r="R979" s="2" t="s">
        <v>184</v>
      </c>
      <c r="S979" s="2" t="s">
        <v>184</v>
      </c>
      <c r="T979" s="2" t="s">
        <v>184</v>
      </c>
      <c r="U979" s="2" t="s">
        <v>184</v>
      </c>
      <c r="V979" s="2" t="s">
        <v>184</v>
      </c>
      <c r="W979" s="2" t="s">
        <v>184</v>
      </c>
      <c r="X979" s="2" t="s">
        <v>184</v>
      </c>
      <c r="Y979" s="2" t="s">
        <v>184</v>
      </c>
      <c r="Z979" s="2" t="s">
        <v>184</v>
      </c>
      <c r="AA979" s="2" t="s">
        <v>184</v>
      </c>
    </row>
    <row r="980" spans="1:27" x14ac:dyDescent="0.25">
      <c r="A980" s="2">
        <v>0.71355928899993104</v>
      </c>
      <c r="B980" s="2">
        <v>0.91118139199988901</v>
      </c>
      <c r="C980" s="2">
        <v>1.47044486999993</v>
      </c>
      <c r="D980" s="2">
        <v>1.6835511049998699</v>
      </c>
      <c r="E980" s="2">
        <v>2.3323540339997599</v>
      </c>
      <c r="F980" s="2">
        <v>2.8465857000000998</v>
      </c>
      <c r="G980" s="2">
        <v>0</v>
      </c>
      <c r="H980" s="2" t="s">
        <v>184</v>
      </c>
      <c r="I980" s="2" t="s">
        <v>184</v>
      </c>
      <c r="J980" s="2" t="s">
        <v>184</v>
      </c>
      <c r="K980" s="2" t="s">
        <v>184</v>
      </c>
      <c r="L980" s="2" t="s">
        <v>184</v>
      </c>
      <c r="M980" s="2" t="s">
        <v>184</v>
      </c>
      <c r="N980" s="2" t="s">
        <v>184</v>
      </c>
      <c r="O980" s="2" t="s">
        <v>184</v>
      </c>
      <c r="P980" s="2" t="s">
        <v>184</v>
      </c>
      <c r="Q980" s="2" t="s">
        <v>184</v>
      </c>
      <c r="R980" s="2" t="s">
        <v>184</v>
      </c>
      <c r="S980" s="2" t="s">
        <v>184</v>
      </c>
      <c r="T980" s="2" t="s">
        <v>184</v>
      </c>
      <c r="U980" s="2" t="s">
        <v>184</v>
      </c>
      <c r="V980" s="2" t="s">
        <v>184</v>
      </c>
      <c r="W980" s="2" t="s">
        <v>184</v>
      </c>
      <c r="X980" s="2" t="s">
        <v>184</v>
      </c>
      <c r="Y980" s="2" t="s">
        <v>184</v>
      </c>
      <c r="Z980" s="2" t="s">
        <v>184</v>
      </c>
      <c r="AA980" s="2" t="s">
        <v>184</v>
      </c>
    </row>
    <row r="981" spans="1:27" x14ac:dyDescent="0.25">
      <c r="A981" s="2">
        <v>1.5549474979998099</v>
      </c>
      <c r="B981" s="2">
        <v>1.72872642299989</v>
      </c>
      <c r="C981" s="2">
        <v>2.22814506699978</v>
      </c>
      <c r="D981" s="2">
        <v>2.4269589919999799</v>
      </c>
      <c r="E981" s="2">
        <v>3.0375956149996401</v>
      </c>
      <c r="F981" s="2">
        <v>3.5416750399999701</v>
      </c>
      <c r="G981" s="2">
        <v>0</v>
      </c>
      <c r="H981" s="2" t="s">
        <v>184</v>
      </c>
      <c r="I981" s="2" t="s">
        <v>184</v>
      </c>
      <c r="J981" s="2" t="s">
        <v>184</v>
      </c>
      <c r="K981" s="2" t="s">
        <v>184</v>
      </c>
      <c r="L981" s="2" t="s">
        <v>184</v>
      </c>
      <c r="M981" s="2" t="s">
        <v>184</v>
      </c>
      <c r="N981" s="2" t="s">
        <v>184</v>
      </c>
      <c r="O981" s="2" t="s">
        <v>184</v>
      </c>
      <c r="P981" s="2" t="s">
        <v>184</v>
      </c>
      <c r="Q981" s="2" t="s">
        <v>184</v>
      </c>
      <c r="R981" s="2" t="s">
        <v>184</v>
      </c>
      <c r="S981" s="2" t="s">
        <v>184</v>
      </c>
      <c r="T981" s="2" t="s">
        <v>184</v>
      </c>
      <c r="U981" s="2" t="s">
        <v>184</v>
      </c>
      <c r="V981" s="2" t="s">
        <v>184</v>
      </c>
      <c r="W981" s="2" t="s">
        <v>184</v>
      </c>
      <c r="X981" s="2" t="s">
        <v>184</v>
      </c>
      <c r="Y981" s="2" t="s">
        <v>184</v>
      </c>
      <c r="Z981" s="2" t="s">
        <v>184</v>
      </c>
      <c r="AA981" s="2" t="s">
        <v>184</v>
      </c>
    </row>
    <row r="982" spans="1:27" x14ac:dyDescent="0.25">
      <c r="A982" s="2">
        <v>0.553888648999873</v>
      </c>
      <c r="B982" s="2">
        <v>0.71568288400021596</v>
      </c>
      <c r="C982" s="2">
        <v>1.3054546620001</v>
      </c>
      <c r="D982" s="2">
        <v>1.5043248380002201</v>
      </c>
      <c r="E982" s="2">
        <v>2.0043879600002499</v>
      </c>
      <c r="F982" s="2">
        <v>2.4705314440002399</v>
      </c>
      <c r="G982" s="2">
        <v>0</v>
      </c>
      <c r="H982" s="2" t="s">
        <v>184</v>
      </c>
      <c r="I982" s="2" t="s">
        <v>184</v>
      </c>
      <c r="J982" s="2" t="s">
        <v>184</v>
      </c>
      <c r="K982" s="2" t="s">
        <v>184</v>
      </c>
      <c r="L982" s="2" t="s">
        <v>184</v>
      </c>
      <c r="M982" s="2" t="s">
        <v>184</v>
      </c>
      <c r="N982" s="2" t="s">
        <v>184</v>
      </c>
      <c r="O982" s="2" t="s">
        <v>184</v>
      </c>
      <c r="P982" s="2" t="s">
        <v>184</v>
      </c>
      <c r="Q982" s="2" t="s">
        <v>184</v>
      </c>
      <c r="R982" s="2" t="s">
        <v>184</v>
      </c>
      <c r="S982" s="2" t="s">
        <v>184</v>
      </c>
      <c r="T982" s="2" t="s">
        <v>184</v>
      </c>
      <c r="U982" s="2" t="s">
        <v>184</v>
      </c>
      <c r="V982" s="2" t="s">
        <v>184</v>
      </c>
      <c r="W982" s="2" t="s">
        <v>184</v>
      </c>
      <c r="X982" s="2" t="s">
        <v>184</v>
      </c>
      <c r="Y982" s="2" t="s">
        <v>184</v>
      </c>
      <c r="Z982" s="2" t="s">
        <v>184</v>
      </c>
      <c r="AA982" s="2" t="s">
        <v>184</v>
      </c>
    </row>
    <row r="984" spans="1:27" x14ac:dyDescent="0.25">
      <c r="A984" s="2">
        <v>19.7699549400003</v>
      </c>
      <c r="B984" s="2">
        <v>19.910756762999799</v>
      </c>
      <c r="C984" s="2">
        <v>20.0853531170014</v>
      </c>
      <c r="D984" s="2">
        <v>20.330863950001</v>
      </c>
      <c r="E984" s="2">
        <v>20.410713794000898</v>
      </c>
      <c r="F984" s="2">
        <v>20.542744471000301</v>
      </c>
      <c r="G984" s="2">
        <v>20.647114367000501</v>
      </c>
      <c r="H984" s="2">
        <v>20.9206495750004</v>
      </c>
      <c r="I984" s="2">
        <v>0</v>
      </c>
      <c r="J984" s="2" t="s">
        <v>184</v>
      </c>
      <c r="K984" s="2" t="s">
        <v>184</v>
      </c>
      <c r="L984" s="2" t="s">
        <v>184</v>
      </c>
      <c r="M984" s="2" t="s">
        <v>184</v>
      </c>
      <c r="N984" s="2" t="s">
        <v>184</v>
      </c>
      <c r="O984" s="2" t="s">
        <v>184</v>
      </c>
      <c r="P984" s="2" t="s">
        <v>184</v>
      </c>
      <c r="Q984" s="2" t="s">
        <v>184</v>
      </c>
      <c r="R984" s="2" t="s">
        <v>184</v>
      </c>
      <c r="S984" s="2" t="s">
        <v>184</v>
      </c>
      <c r="T984" s="2" t="s">
        <v>184</v>
      </c>
      <c r="U984" s="2" t="s">
        <v>184</v>
      </c>
      <c r="V984" s="2" t="s">
        <v>184</v>
      </c>
      <c r="W984" s="2" t="s">
        <v>184</v>
      </c>
      <c r="X984" s="2" t="s">
        <v>184</v>
      </c>
      <c r="Y984" s="2" t="s">
        <v>184</v>
      </c>
      <c r="Z984" s="2" t="s">
        <v>184</v>
      </c>
      <c r="AA984" s="2" t="s">
        <v>184</v>
      </c>
    </row>
    <row r="985" spans="1:27" x14ac:dyDescent="0.25">
      <c r="A985" s="2">
        <v>0.49801979099902299</v>
      </c>
      <c r="B985" s="2">
        <v>0.64353364599992302</v>
      </c>
      <c r="C985" s="2">
        <v>0.81293390599967097</v>
      </c>
      <c r="D985" s="2">
        <v>1.01199687500047</v>
      </c>
      <c r="E985" s="2">
        <v>1.0823394790004299</v>
      </c>
      <c r="F985" s="2">
        <v>1.1691843219996301</v>
      </c>
      <c r="G985" s="2">
        <v>1.22119770799872</v>
      </c>
      <c r="H985" s="2">
        <v>1.45429953100028</v>
      </c>
      <c r="I985" s="2">
        <v>0</v>
      </c>
      <c r="J985" s="2" t="s">
        <v>184</v>
      </c>
      <c r="K985" s="2" t="s">
        <v>184</v>
      </c>
      <c r="L985" s="2" t="s">
        <v>184</v>
      </c>
      <c r="M985" s="2" t="s">
        <v>184</v>
      </c>
      <c r="N985" s="2" t="s">
        <v>184</v>
      </c>
      <c r="O985" s="2" t="s">
        <v>184</v>
      </c>
      <c r="P985" s="2" t="s">
        <v>184</v>
      </c>
      <c r="Q985" s="2" t="s">
        <v>184</v>
      </c>
      <c r="R985" s="2" t="s">
        <v>184</v>
      </c>
      <c r="S985" s="2" t="s">
        <v>184</v>
      </c>
      <c r="T985" s="2" t="s">
        <v>184</v>
      </c>
      <c r="U985" s="2" t="s">
        <v>184</v>
      </c>
      <c r="V985" s="2" t="s">
        <v>184</v>
      </c>
      <c r="W985" s="2" t="s">
        <v>184</v>
      </c>
      <c r="X985" s="2" t="s">
        <v>184</v>
      </c>
      <c r="Y985" s="2" t="s">
        <v>184</v>
      </c>
      <c r="Z985" s="2" t="s">
        <v>184</v>
      </c>
      <c r="AA985" s="2" t="s">
        <v>184</v>
      </c>
    </row>
    <row r="986" spans="1:27" x14ac:dyDescent="0.25">
      <c r="A986" s="2">
        <v>0.94469838499935499</v>
      </c>
      <c r="B986" s="2">
        <v>1.06380656199871</v>
      </c>
      <c r="C986" s="2">
        <v>1.24662453099881</v>
      </c>
      <c r="D986" s="2">
        <v>1.46003187399946</v>
      </c>
      <c r="E986" s="2">
        <v>1.5140264580004399</v>
      </c>
      <c r="F986" s="2">
        <v>1.6359729679988899</v>
      </c>
      <c r="G986" s="2">
        <v>1.72980619699956</v>
      </c>
      <c r="H986" s="2">
        <v>2.0008561969989298</v>
      </c>
      <c r="I986" s="2">
        <v>0</v>
      </c>
      <c r="J986" s="2" t="s">
        <v>184</v>
      </c>
      <c r="K986" s="2" t="s">
        <v>184</v>
      </c>
      <c r="L986" s="2" t="s">
        <v>184</v>
      </c>
      <c r="M986" s="2" t="s">
        <v>184</v>
      </c>
      <c r="N986" s="2" t="s">
        <v>184</v>
      </c>
      <c r="O986" s="2" t="s">
        <v>184</v>
      </c>
      <c r="P986" s="2" t="s">
        <v>184</v>
      </c>
      <c r="Q986" s="2" t="s">
        <v>184</v>
      </c>
      <c r="R986" s="2" t="s">
        <v>184</v>
      </c>
      <c r="S986" s="2" t="s">
        <v>184</v>
      </c>
      <c r="T986" s="2" t="s">
        <v>184</v>
      </c>
      <c r="U986" s="2" t="s">
        <v>184</v>
      </c>
      <c r="V986" s="2" t="s">
        <v>184</v>
      </c>
      <c r="W986" s="2" t="s">
        <v>184</v>
      </c>
      <c r="X986" s="2" t="s">
        <v>184</v>
      </c>
      <c r="Y986" s="2" t="s">
        <v>184</v>
      </c>
      <c r="Z986" s="2" t="s">
        <v>184</v>
      </c>
      <c r="AA986" s="2" t="s">
        <v>184</v>
      </c>
    </row>
    <row r="987" spans="1:27" x14ac:dyDescent="0.25">
      <c r="A987" s="2">
        <v>0.607720938000056</v>
      </c>
      <c r="B987" s="2">
        <v>0.75843880200045499</v>
      </c>
      <c r="C987" s="2">
        <v>0.95196911400125805</v>
      </c>
      <c r="D987" s="2">
        <v>1.1392505210005699</v>
      </c>
      <c r="E987" s="2">
        <v>1.2127760940002099</v>
      </c>
      <c r="F987" s="2">
        <v>1.3238725000010101</v>
      </c>
      <c r="G987" s="2">
        <v>1.40346968700032</v>
      </c>
      <c r="H987" s="2">
        <v>1.66688500000054</v>
      </c>
      <c r="I987" s="2">
        <v>0</v>
      </c>
      <c r="J987" s="2" t="s">
        <v>184</v>
      </c>
      <c r="K987" s="2" t="s">
        <v>184</v>
      </c>
      <c r="L987" s="2" t="s">
        <v>184</v>
      </c>
      <c r="M987" s="2" t="s">
        <v>184</v>
      </c>
      <c r="N987" s="2" t="s">
        <v>184</v>
      </c>
      <c r="O987" s="2" t="s">
        <v>184</v>
      </c>
      <c r="P987" s="2" t="s">
        <v>184</v>
      </c>
      <c r="Q987" s="2" t="s">
        <v>184</v>
      </c>
      <c r="R987" s="2" t="s">
        <v>184</v>
      </c>
      <c r="S987" s="2" t="s">
        <v>184</v>
      </c>
      <c r="T987" s="2" t="s">
        <v>184</v>
      </c>
      <c r="U987" s="2" t="s">
        <v>184</v>
      </c>
      <c r="V987" s="2" t="s">
        <v>184</v>
      </c>
      <c r="W987" s="2" t="s">
        <v>184</v>
      </c>
      <c r="X987" s="2" t="s">
        <v>184</v>
      </c>
      <c r="Y987" s="2" t="s">
        <v>184</v>
      </c>
      <c r="Z987" s="2" t="s">
        <v>184</v>
      </c>
      <c r="AA987" s="2" t="s">
        <v>184</v>
      </c>
    </row>
    <row r="988" spans="1:27" x14ac:dyDescent="0.25">
      <c r="A988" s="2">
        <v>0.55232421799883002</v>
      </c>
      <c r="B988" s="2">
        <v>0.70692869699996597</v>
      </c>
      <c r="C988" s="2">
        <v>0.878084165999098</v>
      </c>
      <c r="D988" s="2">
        <v>1.0865442699996399</v>
      </c>
      <c r="E988" s="2">
        <v>1.1508882799989799</v>
      </c>
      <c r="F988" s="2">
        <v>1.25295593699956</v>
      </c>
      <c r="G988" s="2">
        <v>1.3231363009999699</v>
      </c>
      <c r="H988" s="2">
        <v>1.5935254159994601</v>
      </c>
      <c r="I988" s="2">
        <v>0</v>
      </c>
      <c r="J988" s="2" t="s">
        <v>184</v>
      </c>
      <c r="K988" s="2" t="s">
        <v>184</v>
      </c>
      <c r="L988" s="2" t="s">
        <v>184</v>
      </c>
      <c r="M988" s="2" t="s">
        <v>184</v>
      </c>
      <c r="N988" s="2" t="s">
        <v>184</v>
      </c>
      <c r="O988" s="2" t="s">
        <v>184</v>
      </c>
      <c r="P988" s="2" t="s">
        <v>184</v>
      </c>
      <c r="Q988" s="2" t="s">
        <v>184</v>
      </c>
      <c r="R988" s="2" t="s">
        <v>184</v>
      </c>
      <c r="S988" s="2" t="s">
        <v>184</v>
      </c>
      <c r="T988" s="2" t="s">
        <v>184</v>
      </c>
      <c r="U988" s="2" t="s">
        <v>184</v>
      </c>
      <c r="V988" s="2" t="s">
        <v>184</v>
      </c>
      <c r="W988" s="2" t="s">
        <v>184</v>
      </c>
      <c r="X988" s="2" t="s">
        <v>184</v>
      </c>
      <c r="Y988" s="2" t="s">
        <v>184</v>
      </c>
      <c r="Z988" s="2" t="s">
        <v>184</v>
      </c>
      <c r="AA988" s="2" t="s">
        <v>184</v>
      </c>
    </row>
    <row r="989" spans="1:27" x14ac:dyDescent="0.25">
      <c r="A989" s="2">
        <v>0.45262734300013102</v>
      </c>
      <c r="B989" s="2">
        <v>0.60438374899967995</v>
      </c>
      <c r="C989" s="2">
        <v>0.77242182200097798</v>
      </c>
      <c r="D989" s="2">
        <v>0.94614333299978104</v>
      </c>
      <c r="E989" s="2">
        <v>1.01704671800143</v>
      </c>
      <c r="F989" s="2">
        <v>1.11428020700077</v>
      </c>
      <c r="G989" s="2">
        <v>1.1794916660001</v>
      </c>
      <c r="H989" s="2">
        <v>1.44058552000024</v>
      </c>
      <c r="I989" s="2">
        <v>0</v>
      </c>
      <c r="J989" s="2" t="s">
        <v>184</v>
      </c>
      <c r="K989" s="2" t="s">
        <v>184</v>
      </c>
      <c r="L989" s="2" t="s">
        <v>184</v>
      </c>
      <c r="M989" s="2" t="s">
        <v>184</v>
      </c>
      <c r="N989" s="2" t="s">
        <v>184</v>
      </c>
      <c r="O989" s="2" t="s">
        <v>184</v>
      </c>
      <c r="P989" s="2" t="s">
        <v>184</v>
      </c>
      <c r="Q989" s="2" t="s">
        <v>184</v>
      </c>
      <c r="R989" s="2" t="s">
        <v>184</v>
      </c>
      <c r="S989" s="2" t="s">
        <v>184</v>
      </c>
      <c r="T989" s="2" t="s">
        <v>184</v>
      </c>
      <c r="U989" s="2" t="s">
        <v>184</v>
      </c>
      <c r="V989" s="2" t="s">
        <v>184</v>
      </c>
      <c r="W989" s="2" t="s">
        <v>184</v>
      </c>
      <c r="X989" s="2" t="s">
        <v>184</v>
      </c>
      <c r="Y989" s="2" t="s">
        <v>184</v>
      </c>
      <c r="Z989" s="2" t="s">
        <v>184</v>
      </c>
      <c r="AA989" s="2" t="s">
        <v>184</v>
      </c>
    </row>
    <row r="990" spans="1:27" x14ac:dyDescent="0.25">
      <c r="A990" s="2">
        <v>0.43564697900001098</v>
      </c>
      <c r="B990" s="2">
        <v>0.60945479099973399</v>
      </c>
      <c r="C990" s="2">
        <v>0.76247854100074597</v>
      </c>
      <c r="D990" s="2">
        <v>0.94185911400017996</v>
      </c>
      <c r="E990" s="2">
        <v>1.0058656769997401</v>
      </c>
      <c r="F990" s="2">
        <v>1.0962934369999799</v>
      </c>
      <c r="G990" s="2">
        <v>1.17545000000063</v>
      </c>
      <c r="H990" s="2">
        <v>1.3924165099997401</v>
      </c>
      <c r="I990" s="2">
        <v>0</v>
      </c>
      <c r="J990" s="2" t="s">
        <v>184</v>
      </c>
      <c r="K990" s="2" t="s">
        <v>184</v>
      </c>
      <c r="L990" s="2" t="s">
        <v>184</v>
      </c>
      <c r="M990" s="2" t="s">
        <v>184</v>
      </c>
      <c r="N990" s="2" t="s">
        <v>184</v>
      </c>
      <c r="O990" s="2" t="s">
        <v>184</v>
      </c>
      <c r="P990" s="2" t="s">
        <v>184</v>
      </c>
      <c r="Q990" s="2" t="s">
        <v>184</v>
      </c>
      <c r="R990" s="2" t="s">
        <v>184</v>
      </c>
      <c r="S990" s="2" t="s">
        <v>184</v>
      </c>
      <c r="T990" s="2" t="s">
        <v>184</v>
      </c>
      <c r="U990" s="2" t="s">
        <v>184</v>
      </c>
      <c r="V990" s="2" t="s">
        <v>184</v>
      </c>
      <c r="W990" s="2" t="s">
        <v>184</v>
      </c>
      <c r="X990" s="2" t="s">
        <v>184</v>
      </c>
      <c r="Y990" s="2" t="s">
        <v>184</v>
      </c>
      <c r="Z990" s="2" t="s">
        <v>184</v>
      </c>
      <c r="AA990" s="2" t="s">
        <v>184</v>
      </c>
    </row>
    <row r="991" spans="1:27" x14ac:dyDescent="0.25">
      <c r="A991" s="2">
        <v>0.58249624999916705</v>
      </c>
      <c r="B991" s="2">
        <v>0.709308437999425</v>
      </c>
      <c r="C991" s="2">
        <v>0.839230207999207</v>
      </c>
      <c r="D991" s="2">
        <v>1.0205480210006499</v>
      </c>
      <c r="E991" s="2">
        <v>1.1018502080005399</v>
      </c>
      <c r="F991" s="2">
        <v>1.19711213499977</v>
      </c>
      <c r="G991" s="2">
        <v>1.30164046900063</v>
      </c>
      <c r="H991" s="2">
        <v>1.5219749480002001</v>
      </c>
      <c r="I991" s="2">
        <v>0</v>
      </c>
      <c r="J991" s="2" t="s">
        <v>184</v>
      </c>
      <c r="K991" s="2" t="s">
        <v>184</v>
      </c>
      <c r="L991" s="2" t="s">
        <v>184</v>
      </c>
      <c r="M991" s="2" t="s">
        <v>184</v>
      </c>
      <c r="N991" s="2" t="s">
        <v>184</v>
      </c>
      <c r="O991" s="2" t="s">
        <v>184</v>
      </c>
      <c r="P991" s="2" t="s">
        <v>184</v>
      </c>
      <c r="Q991" s="2" t="s">
        <v>184</v>
      </c>
      <c r="R991" s="2" t="s">
        <v>184</v>
      </c>
      <c r="S991" s="2" t="s">
        <v>184</v>
      </c>
      <c r="T991" s="2" t="s">
        <v>184</v>
      </c>
      <c r="U991" s="2" t="s">
        <v>184</v>
      </c>
      <c r="V991" s="2" t="s">
        <v>184</v>
      </c>
      <c r="W991" s="2" t="s">
        <v>184</v>
      </c>
      <c r="X991" s="2" t="s">
        <v>184</v>
      </c>
      <c r="Y991" s="2" t="s">
        <v>184</v>
      </c>
      <c r="Z991" s="2" t="s">
        <v>184</v>
      </c>
      <c r="AA991" s="2" t="s">
        <v>184</v>
      </c>
    </row>
    <row r="992" spans="1:27" x14ac:dyDescent="0.25">
      <c r="A992" s="2">
        <v>0.52578921900021602</v>
      </c>
      <c r="B992" s="2">
        <v>0.67490744799943003</v>
      </c>
      <c r="C992" s="2">
        <v>0.85492619800061198</v>
      </c>
      <c r="D992" s="2">
        <v>1.0301785409992501</v>
      </c>
      <c r="E992" s="2">
        <v>1.1036995829999701</v>
      </c>
      <c r="F992" s="2">
        <v>1.18048854100015</v>
      </c>
      <c r="G992" s="2">
        <v>1.2498436450005099</v>
      </c>
      <c r="H992" s="2">
        <v>1.60108020799998</v>
      </c>
      <c r="I992" s="2">
        <v>0</v>
      </c>
      <c r="J992" s="2" t="s">
        <v>184</v>
      </c>
      <c r="K992" s="2" t="s">
        <v>184</v>
      </c>
      <c r="L992" s="2" t="s">
        <v>184</v>
      </c>
      <c r="M992" s="2" t="s">
        <v>184</v>
      </c>
      <c r="N992" s="2" t="s">
        <v>184</v>
      </c>
      <c r="O992" s="2" t="s">
        <v>184</v>
      </c>
      <c r="P992" s="2" t="s">
        <v>184</v>
      </c>
      <c r="Q992" s="2" t="s">
        <v>184</v>
      </c>
      <c r="R992" s="2" t="s">
        <v>184</v>
      </c>
      <c r="S992" s="2" t="s">
        <v>184</v>
      </c>
      <c r="T992" s="2" t="s">
        <v>184</v>
      </c>
      <c r="U992" s="2" t="s">
        <v>184</v>
      </c>
      <c r="V992" s="2" t="s">
        <v>184</v>
      </c>
      <c r="W992" s="2" t="s">
        <v>184</v>
      </c>
      <c r="X992" s="2" t="s">
        <v>184</v>
      </c>
      <c r="Y992" s="2" t="s">
        <v>184</v>
      </c>
      <c r="Z992" s="2" t="s">
        <v>184</v>
      </c>
      <c r="AA992" s="2" t="s">
        <v>184</v>
      </c>
    </row>
    <row r="993" spans="1:27" x14ac:dyDescent="0.25">
      <c r="A993" s="2">
        <v>1.6393666139992999</v>
      </c>
      <c r="B993" s="2">
        <v>1.78295765599978</v>
      </c>
      <c r="C993" s="2">
        <v>1.9364596350005701</v>
      </c>
      <c r="D993" s="2">
        <v>2.1112708330001602</v>
      </c>
      <c r="E993" s="2">
        <v>2.18468833299994</v>
      </c>
      <c r="F993" s="2">
        <v>2.2642417179995298</v>
      </c>
      <c r="G993" s="2">
        <v>2.3413238539997101</v>
      </c>
      <c r="H993" s="2">
        <v>2.5601857809997401</v>
      </c>
      <c r="I993" s="2">
        <v>0</v>
      </c>
      <c r="J993" s="2" t="s">
        <v>184</v>
      </c>
      <c r="K993" s="2" t="s">
        <v>184</v>
      </c>
      <c r="L993" s="2" t="s">
        <v>184</v>
      </c>
      <c r="M993" s="2" t="s">
        <v>184</v>
      </c>
      <c r="N993" s="2" t="s">
        <v>184</v>
      </c>
      <c r="O993" s="2" t="s">
        <v>184</v>
      </c>
      <c r="P993" s="2" t="s">
        <v>184</v>
      </c>
      <c r="Q993" s="2" t="s">
        <v>184</v>
      </c>
      <c r="R993" s="2" t="s">
        <v>184</v>
      </c>
      <c r="S993" s="2" t="s">
        <v>184</v>
      </c>
      <c r="T993" s="2" t="s">
        <v>184</v>
      </c>
      <c r="U993" s="2" t="s">
        <v>184</v>
      </c>
      <c r="V993" s="2" t="s">
        <v>184</v>
      </c>
      <c r="W993" s="2" t="s">
        <v>184</v>
      </c>
      <c r="X993" s="2" t="s">
        <v>184</v>
      </c>
      <c r="Y993" s="2" t="s">
        <v>184</v>
      </c>
      <c r="Z993" s="2" t="s">
        <v>184</v>
      </c>
      <c r="AA993" s="2" t="s">
        <v>184</v>
      </c>
    </row>
    <row r="994" spans="1:27" x14ac:dyDescent="0.25">
      <c r="A994" s="2">
        <v>37.046007693999798</v>
      </c>
      <c r="B994" s="2">
        <v>37.1684191519998</v>
      </c>
      <c r="C994" s="2">
        <v>37.389704412998903</v>
      </c>
      <c r="D994" s="2">
        <v>37.605295818999302</v>
      </c>
      <c r="E994" s="2">
        <v>37.679339569000099</v>
      </c>
      <c r="F994" s="2">
        <v>37.788090246000102</v>
      </c>
      <c r="G994" s="2">
        <v>37.8687598809992</v>
      </c>
      <c r="H994" s="2">
        <v>38.108806704000003</v>
      </c>
      <c r="I994" s="2">
        <v>0</v>
      </c>
      <c r="J994" s="2" t="s">
        <v>184</v>
      </c>
      <c r="K994" s="2" t="s">
        <v>184</v>
      </c>
      <c r="L994" s="2" t="s">
        <v>184</v>
      </c>
      <c r="M994" s="2" t="s">
        <v>184</v>
      </c>
      <c r="N994" s="2" t="s">
        <v>184</v>
      </c>
      <c r="O994" s="2" t="s">
        <v>184</v>
      </c>
      <c r="P994" s="2" t="s">
        <v>184</v>
      </c>
      <c r="Q994" s="2" t="s">
        <v>184</v>
      </c>
      <c r="R994" s="2" t="s">
        <v>184</v>
      </c>
      <c r="S994" s="2" t="s">
        <v>184</v>
      </c>
      <c r="T994" s="2" t="s">
        <v>184</v>
      </c>
      <c r="U994" s="2" t="s">
        <v>184</v>
      </c>
      <c r="V994" s="2" t="s">
        <v>184</v>
      </c>
      <c r="W994" s="2" t="s">
        <v>184</v>
      </c>
      <c r="X994" s="2" t="s">
        <v>184</v>
      </c>
      <c r="Y994" s="2" t="s">
        <v>184</v>
      </c>
      <c r="Z994" s="2" t="s">
        <v>184</v>
      </c>
      <c r="AA994" s="2" t="s">
        <v>184</v>
      </c>
    </row>
    <row r="995" spans="1:27" x14ac:dyDescent="0.25">
      <c r="A995" s="2">
        <v>0.47148640600062203</v>
      </c>
      <c r="B995" s="2">
        <v>0.62109958300061396</v>
      </c>
      <c r="C995" s="2">
        <v>0.798795573000461</v>
      </c>
      <c r="D995" s="2">
        <v>0.98093031200005498</v>
      </c>
      <c r="E995" s="2">
        <v>1.05415187500148</v>
      </c>
      <c r="F995" s="2">
        <v>1.1397899990006399</v>
      </c>
      <c r="G995" s="2">
        <v>1.2150479680003601</v>
      </c>
      <c r="H995" s="2">
        <v>1.4755026560014799</v>
      </c>
      <c r="I995" s="2">
        <v>0</v>
      </c>
      <c r="J995" s="2" t="s">
        <v>184</v>
      </c>
      <c r="K995" s="2" t="s">
        <v>184</v>
      </c>
      <c r="L995" s="2" t="s">
        <v>184</v>
      </c>
      <c r="M995" s="2" t="s">
        <v>184</v>
      </c>
      <c r="N995" s="2" t="s">
        <v>184</v>
      </c>
      <c r="O995" s="2" t="s">
        <v>184</v>
      </c>
      <c r="P995" s="2" t="s">
        <v>184</v>
      </c>
      <c r="Q995" s="2" t="s">
        <v>184</v>
      </c>
      <c r="R995" s="2" t="s">
        <v>184</v>
      </c>
      <c r="S995" s="2" t="s">
        <v>184</v>
      </c>
      <c r="T995" s="2" t="s">
        <v>184</v>
      </c>
      <c r="U995" s="2" t="s">
        <v>184</v>
      </c>
      <c r="V995" s="2" t="s">
        <v>184</v>
      </c>
      <c r="W995" s="2" t="s">
        <v>184</v>
      </c>
      <c r="X995" s="2" t="s">
        <v>184</v>
      </c>
      <c r="Y995" s="2" t="s">
        <v>184</v>
      </c>
      <c r="Z995" s="2" t="s">
        <v>184</v>
      </c>
      <c r="AA995" s="2" t="s">
        <v>184</v>
      </c>
    </row>
    <row r="996" spans="1:27" x14ac:dyDescent="0.25">
      <c r="A996" s="2">
        <v>0.58464708300016299</v>
      </c>
      <c r="B996" s="2">
        <v>0.71023088500078302</v>
      </c>
      <c r="C996" s="2">
        <v>0.88843010399977995</v>
      </c>
      <c r="D996" s="2">
        <v>1.0882500000006901</v>
      </c>
      <c r="E996" s="2">
        <v>1.1682859890006501</v>
      </c>
      <c r="F996" s="2">
        <v>1.2646996349994799</v>
      </c>
      <c r="G996" s="2">
        <v>1.33561557299981</v>
      </c>
      <c r="H996" s="2">
        <v>1.6292903119992801</v>
      </c>
      <c r="I996" s="2">
        <v>0</v>
      </c>
      <c r="J996" s="2" t="s">
        <v>184</v>
      </c>
      <c r="K996" s="2" t="s">
        <v>184</v>
      </c>
      <c r="L996" s="2" t="s">
        <v>184</v>
      </c>
      <c r="M996" s="2" t="s">
        <v>184</v>
      </c>
      <c r="N996" s="2" t="s">
        <v>184</v>
      </c>
      <c r="O996" s="2" t="s">
        <v>184</v>
      </c>
      <c r="P996" s="2" t="s">
        <v>184</v>
      </c>
      <c r="Q996" s="2" t="s">
        <v>184</v>
      </c>
      <c r="R996" s="2" t="s">
        <v>184</v>
      </c>
      <c r="S996" s="2" t="s">
        <v>184</v>
      </c>
      <c r="T996" s="2" t="s">
        <v>184</v>
      </c>
      <c r="U996" s="2" t="s">
        <v>184</v>
      </c>
      <c r="V996" s="2" t="s">
        <v>184</v>
      </c>
      <c r="W996" s="2" t="s">
        <v>184</v>
      </c>
      <c r="X996" s="2" t="s">
        <v>184</v>
      </c>
      <c r="Y996" s="2" t="s">
        <v>184</v>
      </c>
      <c r="Z996" s="2" t="s">
        <v>184</v>
      </c>
      <c r="AA996" s="2" t="s">
        <v>184</v>
      </c>
    </row>
    <row r="997" spans="1:27" x14ac:dyDescent="0.25">
      <c r="A997" s="2">
        <v>0.49798171899965299</v>
      </c>
      <c r="B997" s="2">
        <v>0.64249020799979895</v>
      </c>
      <c r="C997" s="2">
        <v>0.79391625000062005</v>
      </c>
      <c r="D997" s="2">
        <v>1.00199098899975</v>
      </c>
      <c r="E997" s="2">
        <v>1.0632815099997901</v>
      </c>
      <c r="F997" s="2">
        <v>1.1697730729992999</v>
      </c>
      <c r="G997" s="2">
        <v>1.2163102600006801</v>
      </c>
      <c r="H997" s="2">
        <v>1.54383781199976</v>
      </c>
      <c r="I997" s="2">
        <v>0</v>
      </c>
      <c r="J997" s="2" t="s">
        <v>184</v>
      </c>
      <c r="K997" s="2" t="s">
        <v>184</v>
      </c>
      <c r="L997" s="2" t="s">
        <v>184</v>
      </c>
      <c r="M997" s="2" t="s">
        <v>184</v>
      </c>
      <c r="N997" s="2" t="s">
        <v>184</v>
      </c>
      <c r="O997" s="2" t="s">
        <v>184</v>
      </c>
      <c r="P997" s="2" t="s">
        <v>184</v>
      </c>
      <c r="Q997" s="2" t="s">
        <v>184</v>
      </c>
      <c r="R997" s="2" t="s">
        <v>184</v>
      </c>
      <c r="S997" s="2" t="s">
        <v>184</v>
      </c>
      <c r="T997" s="2" t="s">
        <v>184</v>
      </c>
      <c r="U997" s="2" t="s">
        <v>184</v>
      </c>
      <c r="V997" s="2" t="s">
        <v>184</v>
      </c>
      <c r="W997" s="2" t="s">
        <v>184</v>
      </c>
      <c r="X997" s="2" t="s">
        <v>184</v>
      </c>
      <c r="Y997" s="2" t="s">
        <v>184</v>
      </c>
      <c r="Z997" s="2" t="s">
        <v>184</v>
      </c>
      <c r="AA997" s="2" t="s">
        <v>184</v>
      </c>
    </row>
    <row r="998" spans="1:27" x14ac:dyDescent="0.25">
      <c r="A998" s="2">
        <v>0.48765619799996701</v>
      </c>
      <c r="B998" s="2">
        <v>0.63486088499848803</v>
      </c>
      <c r="C998" s="2">
        <v>0.77361614599976702</v>
      </c>
      <c r="D998" s="2">
        <v>0.98849843699827</v>
      </c>
      <c r="E998" s="2">
        <v>1.05805213499843</v>
      </c>
      <c r="F998" s="2">
        <v>1.1478707289988901</v>
      </c>
      <c r="G998" s="2">
        <v>1.21079994799947</v>
      </c>
      <c r="H998" s="2">
        <v>1.4792870829987801</v>
      </c>
      <c r="I998" s="2">
        <v>0</v>
      </c>
      <c r="J998" s="2" t="s">
        <v>184</v>
      </c>
      <c r="K998" s="2" t="s">
        <v>184</v>
      </c>
      <c r="L998" s="2" t="s">
        <v>184</v>
      </c>
      <c r="M998" s="2" t="s">
        <v>184</v>
      </c>
      <c r="N998" s="2" t="s">
        <v>184</v>
      </c>
      <c r="O998" s="2" t="s">
        <v>184</v>
      </c>
      <c r="P998" s="2" t="s">
        <v>184</v>
      </c>
      <c r="Q998" s="2" t="s">
        <v>184</v>
      </c>
      <c r="R998" s="2" t="s">
        <v>184</v>
      </c>
      <c r="S998" s="2" t="s">
        <v>184</v>
      </c>
      <c r="T998" s="2" t="s">
        <v>184</v>
      </c>
      <c r="U998" s="2" t="s">
        <v>184</v>
      </c>
      <c r="V998" s="2" t="s">
        <v>184</v>
      </c>
      <c r="W998" s="2" t="s">
        <v>184</v>
      </c>
      <c r="X998" s="2" t="s">
        <v>184</v>
      </c>
      <c r="Y998" s="2" t="s">
        <v>184</v>
      </c>
      <c r="Z998" s="2" t="s">
        <v>184</v>
      </c>
      <c r="AA998" s="2" t="s">
        <v>184</v>
      </c>
    </row>
    <row r="1000" spans="1:27" x14ac:dyDescent="0.25">
      <c r="A1000" s="2">
        <v>1.02907145800054</v>
      </c>
      <c r="B1000" s="2">
        <v>1.5216057800007501</v>
      </c>
      <c r="C1000" s="2">
        <v>1.69452208200164</v>
      </c>
      <c r="D1000" s="2">
        <v>2.2234007800016098</v>
      </c>
      <c r="E1000" s="2">
        <v>2.4047596340005799</v>
      </c>
      <c r="F1000" s="2">
        <v>2.7710468220011499</v>
      </c>
      <c r="G1000" s="2">
        <v>0</v>
      </c>
      <c r="H1000" s="2" t="s">
        <v>184</v>
      </c>
      <c r="I1000" s="2" t="s">
        <v>184</v>
      </c>
      <c r="J1000" s="2" t="s">
        <v>184</v>
      </c>
      <c r="K1000" s="2" t="s">
        <v>184</v>
      </c>
      <c r="L1000" s="2" t="s">
        <v>184</v>
      </c>
      <c r="M1000" s="2" t="s">
        <v>184</v>
      </c>
      <c r="N1000" s="2" t="s">
        <v>184</v>
      </c>
      <c r="O1000" s="2" t="s">
        <v>184</v>
      </c>
      <c r="P1000" s="2" t="s">
        <v>184</v>
      </c>
      <c r="Q1000" s="2" t="s">
        <v>184</v>
      </c>
      <c r="R1000" s="2" t="s">
        <v>184</v>
      </c>
      <c r="S1000" s="2" t="s">
        <v>184</v>
      </c>
      <c r="T1000" s="2" t="s">
        <v>184</v>
      </c>
      <c r="U1000" s="2" t="s">
        <v>184</v>
      </c>
      <c r="V1000" s="2" t="s">
        <v>184</v>
      </c>
      <c r="W1000" s="2" t="s">
        <v>184</v>
      </c>
      <c r="X1000" s="2" t="s">
        <v>184</v>
      </c>
      <c r="Y1000" s="2" t="s">
        <v>184</v>
      </c>
      <c r="Z1000" s="2" t="s">
        <v>184</v>
      </c>
      <c r="AA1000" s="2" t="s">
        <v>184</v>
      </c>
    </row>
    <row r="1001" spans="1:27" x14ac:dyDescent="0.25">
      <c r="A1001" s="2">
        <v>0.88964260400098205</v>
      </c>
      <c r="B1001" s="2">
        <v>1.48493947899987</v>
      </c>
      <c r="C1001" s="2">
        <v>1.65169140600119</v>
      </c>
      <c r="D1001" s="2">
        <v>2.1711202080005001</v>
      </c>
      <c r="E1001" s="2">
        <v>2.3822990099997599</v>
      </c>
      <c r="F1001" s="2">
        <v>2.7446747909998499</v>
      </c>
      <c r="G1001" s="2">
        <v>0</v>
      </c>
      <c r="H1001" s="2" t="s">
        <v>184</v>
      </c>
      <c r="I1001" s="2" t="s">
        <v>184</v>
      </c>
      <c r="J1001" s="2" t="s">
        <v>184</v>
      </c>
      <c r="K1001" s="2" t="s">
        <v>184</v>
      </c>
      <c r="L1001" s="2" t="s">
        <v>184</v>
      </c>
      <c r="M1001" s="2" t="s">
        <v>184</v>
      </c>
      <c r="N1001" s="2" t="s">
        <v>184</v>
      </c>
      <c r="O1001" s="2" t="s">
        <v>184</v>
      </c>
      <c r="P1001" s="2" t="s">
        <v>184</v>
      </c>
      <c r="Q1001" s="2" t="s">
        <v>184</v>
      </c>
      <c r="R1001" s="2" t="s">
        <v>184</v>
      </c>
      <c r="S1001" s="2" t="s">
        <v>184</v>
      </c>
      <c r="T1001" s="2" t="s">
        <v>184</v>
      </c>
      <c r="U1001" s="2" t="s">
        <v>184</v>
      </c>
      <c r="V1001" s="2" t="s">
        <v>184</v>
      </c>
      <c r="W1001" s="2" t="s">
        <v>184</v>
      </c>
      <c r="X1001" s="2" t="s">
        <v>184</v>
      </c>
      <c r="Y1001" s="2" t="s">
        <v>184</v>
      </c>
      <c r="Z1001" s="2" t="s">
        <v>184</v>
      </c>
      <c r="AA1001" s="2" t="s">
        <v>184</v>
      </c>
    </row>
    <row r="1002" spans="1:27" x14ac:dyDescent="0.25">
      <c r="A1002" s="2">
        <v>0.74301656199895605</v>
      </c>
      <c r="B1002" s="2">
        <v>1.2604131770003699</v>
      </c>
      <c r="C1002" s="2">
        <v>1.44951223899988</v>
      </c>
      <c r="D1002" s="2">
        <v>1.89809010299904</v>
      </c>
      <c r="E1002" s="2">
        <v>2.0883350509993699</v>
      </c>
      <c r="F1002" s="2">
        <v>2.4312351549997402</v>
      </c>
      <c r="G1002" s="2">
        <v>0</v>
      </c>
      <c r="H1002" s="2" t="s">
        <v>184</v>
      </c>
      <c r="I1002" s="2" t="s">
        <v>184</v>
      </c>
      <c r="J1002" s="2" t="s">
        <v>184</v>
      </c>
      <c r="K1002" s="2" t="s">
        <v>184</v>
      </c>
      <c r="L1002" s="2" t="s">
        <v>184</v>
      </c>
      <c r="M1002" s="2" t="s">
        <v>184</v>
      </c>
      <c r="N1002" s="2" t="s">
        <v>184</v>
      </c>
      <c r="O1002" s="2" t="s">
        <v>184</v>
      </c>
      <c r="P1002" s="2" t="s">
        <v>184</v>
      </c>
      <c r="Q1002" s="2" t="s">
        <v>184</v>
      </c>
      <c r="R1002" s="2" t="s">
        <v>184</v>
      </c>
      <c r="S1002" s="2" t="s">
        <v>184</v>
      </c>
      <c r="T1002" s="2" t="s">
        <v>184</v>
      </c>
      <c r="U1002" s="2" t="s">
        <v>184</v>
      </c>
      <c r="V1002" s="2" t="s">
        <v>184</v>
      </c>
      <c r="W1002" s="2" t="s">
        <v>184</v>
      </c>
      <c r="X1002" s="2" t="s">
        <v>184</v>
      </c>
      <c r="Y1002" s="2" t="s">
        <v>184</v>
      </c>
      <c r="Z1002" s="2" t="s">
        <v>184</v>
      </c>
      <c r="AA1002" s="2" t="s">
        <v>184</v>
      </c>
    </row>
    <row r="1003" spans="1:27" x14ac:dyDescent="0.25">
      <c r="A1003" s="2">
        <v>0.65681348900034198</v>
      </c>
      <c r="B1003" s="2">
        <v>1.2782930200010001</v>
      </c>
      <c r="C1003" s="2">
        <v>1.4615957810001401</v>
      </c>
      <c r="D1003" s="2">
        <v>1.97746515499966</v>
      </c>
      <c r="E1003" s="2">
        <v>2.1682224989999601</v>
      </c>
      <c r="F1003" s="2">
        <v>2.5186301550002099</v>
      </c>
      <c r="G1003" s="2">
        <v>0</v>
      </c>
      <c r="H1003" s="2" t="s">
        <v>184</v>
      </c>
      <c r="I1003" s="2" t="s">
        <v>184</v>
      </c>
      <c r="J1003" s="2" t="s">
        <v>184</v>
      </c>
      <c r="K1003" s="2" t="s">
        <v>184</v>
      </c>
      <c r="L1003" s="2" t="s">
        <v>184</v>
      </c>
      <c r="M1003" s="2" t="s">
        <v>184</v>
      </c>
      <c r="N1003" s="2" t="s">
        <v>184</v>
      </c>
      <c r="O1003" s="2" t="s">
        <v>184</v>
      </c>
      <c r="P1003" s="2" t="s">
        <v>184</v>
      </c>
      <c r="Q1003" s="2" t="s">
        <v>184</v>
      </c>
      <c r="R1003" s="2" t="s">
        <v>184</v>
      </c>
      <c r="S1003" s="2" t="s">
        <v>184</v>
      </c>
      <c r="T1003" s="2" t="s">
        <v>184</v>
      </c>
      <c r="U1003" s="2" t="s">
        <v>184</v>
      </c>
      <c r="V1003" s="2" t="s">
        <v>184</v>
      </c>
      <c r="W1003" s="2" t="s">
        <v>184</v>
      </c>
      <c r="X1003" s="2" t="s">
        <v>184</v>
      </c>
      <c r="Y1003" s="2" t="s">
        <v>184</v>
      </c>
      <c r="Z1003" s="2" t="s">
        <v>184</v>
      </c>
      <c r="AA1003" s="2" t="s">
        <v>184</v>
      </c>
    </row>
    <row r="1004" spans="1:27" x14ac:dyDescent="0.25">
      <c r="A1004" s="2">
        <v>0.79082291700069596</v>
      </c>
      <c r="B1004" s="2">
        <v>1.3915008850017301</v>
      </c>
      <c r="C1004" s="2">
        <v>1.5569883850002899</v>
      </c>
      <c r="D1004" s="2">
        <v>2.07371088500076</v>
      </c>
      <c r="E1004" s="2">
        <v>2.2551929680012099</v>
      </c>
      <c r="F1004" s="2">
        <v>2.5981661450005</v>
      </c>
      <c r="G1004" s="2">
        <v>0</v>
      </c>
      <c r="H1004" s="2" t="s">
        <v>184</v>
      </c>
      <c r="I1004" s="2" t="s">
        <v>184</v>
      </c>
      <c r="J1004" s="2" t="s">
        <v>184</v>
      </c>
      <c r="K1004" s="2" t="s">
        <v>184</v>
      </c>
      <c r="L1004" s="2" t="s">
        <v>184</v>
      </c>
      <c r="M1004" s="2" t="s">
        <v>184</v>
      </c>
      <c r="N1004" s="2" t="s">
        <v>184</v>
      </c>
      <c r="O1004" s="2" t="s">
        <v>184</v>
      </c>
      <c r="P1004" s="2" t="s">
        <v>184</v>
      </c>
      <c r="Q1004" s="2" t="s">
        <v>184</v>
      </c>
      <c r="R1004" s="2" t="s">
        <v>184</v>
      </c>
      <c r="S1004" s="2" t="s">
        <v>184</v>
      </c>
      <c r="T1004" s="2" t="s">
        <v>184</v>
      </c>
      <c r="U1004" s="2" t="s">
        <v>184</v>
      </c>
      <c r="V1004" s="2" t="s">
        <v>184</v>
      </c>
      <c r="W1004" s="2" t="s">
        <v>184</v>
      </c>
      <c r="X1004" s="2" t="s">
        <v>184</v>
      </c>
      <c r="Y1004" s="2" t="s">
        <v>184</v>
      </c>
      <c r="Z1004" s="2" t="s">
        <v>184</v>
      </c>
      <c r="AA1004" s="2" t="s">
        <v>184</v>
      </c>
    </row>
    <row r="1005" spans="1:27" x14ac:dyDescent="0.25">
      <c r="A1005" s="2">
        <v>9.8629803080002603</v>
      </c>
      <c r="B1005" s="2">
        <v>10.354527651999801</v>
      </c>
      <c r="C1005" s="2">
        <v>10.5212539540007</v>
      </c>
      <c r="D1005" s="2">
        <v>11.072785725000299</v>
      </c>
      <c r="E1005" s="2">
        <v>11.2476880680005</v>
      </c>
      <c r="F1005" s="2">
        <v>11.5431715579998</v>
      </c>
      <c r="G1005" s="2">
        <v>0</v>
      </c>
      <c r="H1005" s="2" t="s">
        <v>184</v>
      </c>
      <c r="I1005" s="2" t="s">
        <v>184</v>
      </c>
      <c r="J1005" s="2" t="s">
        <v>184</v>
      </c>
      <c r="K1005" s="2" t="s">
        <v>184</v>
      </c>
      <c r="L1005" s="2" t="s">
        <v>184</v>
      </c>
      <c r="M1005" s="2" t="s">
        <v>184</v>
      </c>
      <c r="N1005" s="2" t="s">
        <v>184</v>
      </c>
      <c r="O1005" s="2" t="s">
        <v>184</v>
      </c>
      <c r="P1005" s="2" t="s">
        <v>184</v>
      </c>
      <c r="Q1005" s="2" t="s">
        <v>184</v>
      </c>
      <c r="R1005" s="2" t="s">
        <v>184</v>
      </c>
      <c r="S1005" s="2" t="s">
        <v>184</v>
      </c>
      <c r="T1005" s="2" t="s">
        <v>184</v>
      </c>
      <c r="U1005" s="2" t="s">
        <v>184</v>
      </c>
      <c r="V1005" s="2" t="s">
        <v>184</v>
      </c>
      <c r="W1005" s="2" t="s">
        <v>184</v>
      </c>
      <c r="X1005" s="2" t="s">
        <v>184</v>
      </c>
      <c r="Y1005" s="2" t="s">
        <v>184</v>
      </c>
      <c r="Z1005" s="2" t="s">
        <v>184</v>
      </c>
      <c r="AA1005" s="2" t="s">
        <v>184</v>
      </c>
    </row>
    <row r="1006" spans="1:27" x14ac:dyDescent="0.25">
      <c r="A1006" s="2">
        <v>0.70030656200106001</v>
      </c>
      <c r="B1006" s="2">
        <v>1.34262890500031</v>
      </c>
      <c r="C1006" s="2">
        <v>1.52609979100088</v>
      </c>
      <c r="D1006" s="2">
        <v>2.1276313010002901</v>
      </c>
      <c r="E1006" s="2">
        <v>2.3178723950004398</v>
      </c>
      <c r="F1006" s="2">
        <v>2.73431385300136</v>
      </c>
      <c r="G1006" s="2">
        <v>0</v>
      </c>
      <c r="H1006" s="2" t="s">
        <v>184</v>
      </c>
      <c r="I1006" s="2" t="s">
        <v>184</v>
      </c>
      <c r="J1006" s="2" t="s">
        <v>184</v>
      </c>
      <c r="K1006" s="2" t="s">
        <v>184</v>
      </c>
      <c r="L1006" s="2" t="s">
        <v>184</v>
      </c>
      <c r="M1006" s="2" t="s">
        <v>184</v>
      </c>
      <c r="N1006" s="2" t="s">
        <v>184</v>
      </c>
      <c r="O1006" s="2" t="s">
        <v>184</v>
      </c>
      <c r="P1006" s="2" t="s">
        <v>184</v>
      </c>
      <c r="Q1006" s="2" t="s">
        <v>184</v>
      </c>
      <c r="R1006" s="2" t="s">
        <v>184</v>
      </c>
      <c r="S1006" s="2" t="s">
        <v>184</v>
      </c>
      <c r="T1006" s="2" t="s">
        <v>184</v>
      </c>
      <c r="U1006" s="2" t="s">
        <v>184</v>
      </c>
      <c r="V1006" s="2" t="s">
        <v>184</v>
      </c>
      <c r="W1006" s="2" t="s">
        <v>184</v>
      </c>
      <c r="X1006" s="2" t="s">
        <v>184</v>
      </c>
      <c r="Y1006" s="2" t="s">
        <v>184</v>
      </c>
      <c r="Z1006" s="2" t="s">
        <v>184</v>
      </c>
      <c r="AA1006" s="2" t="s">
        <v>184</v>
      </c>
    </row>
    <row r="1007" spans="1:27" x14ac:dyDescent="0.25">
      <c r="A1007" s="2">
        <v>0.80140453100102604</v>
      </c>
      <c r="B1007" s="2">
        <v>1.49716343699947</v>
      </c>
      <c r="C1007" s="2">
        <v>1.6660172390002099</v>
      </c>
      <c r="D1007" s="2">
        <v>2.1841870829994101</v>
      </c>
      <c r="E1007" s="2">
        <v>2.40675531200031</v>
      </c>
      <c r="F1007" s="2">
        <v>2.9427564050001802</v>
      </c>
      <c r="G1007" s="2">
        <v>0</v>
      </c>
      <c r="H1007" s="2" t="s">
        <v>184</v>
      </c>
      <c r="I1007" s="2" t="s">
        <v>184</v>
      </c>
      <c r="J1007" s="2" t="s">
        <v>184</v>
      </c>
      <c r="K1007" s="2" t="s">
        <v>184</v>
      </c>
      <c r="L1007" s="2" t="s">
        <v>184</v>
      </c>
      <c r="M1007" s="2" t="s">
        <v>184</v>
      </c>
      <c r="N1007" s="2" t="s">
        <v>184</v>
      </c>
      <c r="O1007" s="2" t="s">
        <v>184</v>
      </c>
      <c r="P1007" s="2" t="s">
        <v>184</v>
      </c>
      <c r="Q1007" s="2" t="s">
        <v>184</v>
      </c>
      <c r="R1007" s="2" t="s">
        <v>184</v>
      </c>
      <c r="S1007" s="2" t="s">
        <v>184</v>
      </c>
      <c r="T1007" s="2" t="s">
        <v>184</v>
      </c>
      <c r="U1007" s="2" t="s">
        <v>184</v>
      </c>
      <c r="V1007" s="2" t="s">
        <v>184</v>
      </c>
      <c r="W1007" s="2" t="s">
        <v>184</v>
      </c>
      <c r="X1007" s="2" t="s">
        <v>184</v>
      </c>
      <c r="Y1007" s="2" t="s">
        <v>184</v>
      </c>
      <c r="Z1007" s="2" t="s">
        <v>184</v>
      </c>
      <c r="AA1007" s="2" t="s">
        <v>184</v>
      </c>
    </row>
    <row r="1008" spans="1:27" x14ac:dyDescent="0.25">
      <c r="A1008" s="2">
        <v>0.48025322899957201</v>
      </c>
      <c r="B1008" s="2">
        <v>0.86442677099876097</v>
      </c>
      <c r="C1008" s="2">
        <v>1.0644256249997801</v>
      </c>
      <c r="D1008" s="2">
        <v>1.48385598899949</v>
      </c>
      <c r="E1008" s="2">
        <v>1.6983406250001201</v>
      </c>
      <c r="F1008" s="2">
        <v>2.1219872389992802</v>
      </c>
      <c r="G1008" s="2">
        <v>0</v>
      </c>
      <c r="H1008" s="2" t="s">
        <v>184</v>
      </c>
      <c r="I1008" s="2" t="s">
        <v>184</v>
      </c>
      <c r="J1008" s="2" t="s">
        <v>184</v>
      </c>
      <c r="K1008" s="2" t="s">
        <v>184</v>
      </c>
      <c r="L1008" s="2" t="s">
        <v>184</v>
      </c>
      <c r="M1008" s="2" t="s">
        <v>184</v>
      </c>
      <c r="N1008" s="2" t="s">
        <v>184</v>
      </c>
      <c r="O1008" s="2" t="s">
        <v>184</v>
      </c>
      <c r="P1008" s="2" t="s">
        <v>184</v>
      </c>
      <c r="Q1008" s="2" t="s">
        <v>184</v>
      </c>
      <c r="R1008" s="2" t="s">
        <v>184</v>
      </c>
      <c r="S1008" s="2" t="s">
        <v>184</v>
      </c>
      <c r="T1008" s="2" t="s">
        <v>184</v>
      </c>
      <c r="U1008" s="2" t="s">
        <v>184</v>
      </c>
      <c r="V1008" s="2" t="s">
        <v>184</v>
      </c>
      <c r="W1008" s="2" t="s">
        <v>184</v>
      </c>
      <c r="X1008" s="2" t="s">
        <v>184</v>
      </c>
      <c r="Y1008" s="2" t="s">
        <v>184</v>
      </c>
      <c r="Z1008" s="2" t="s">
        <v>184</v>
      </c>
      <c r="AA1008" s="2" t="s">
        <v>184</v>
      </c>
    </row>
    <row r="1009" spans="1:27" x14ac:dyDescent="0.25">
      <c r="A1009" s="2">
        <v>0.83041057300033505</v>
      </c>
      <c r="B1009" s="2">
        <v>1.44640817700019</v>
      </c>
      <c r="C1009" s="2">
        <v>1.6193690100008</v>
      </c>
      <c r="D1009" s="2">
        <v>2.1922082799992402</v>
      </c>
      <c r="E1009" s="2">
        <v>2.3774110409995002</v>
      </c>
      <c r="F1009" s="2">
        <v>2.7765006760000599</v>
      </c>
      <c r="G1009" s="2">
        <v>0</v>
      </c>
      <c r="H1009" s="2" t="s">
        <v>184</v>
      </c>
      <c r="I1009" s="2" t="s">
        <v>184</v>
      </c>
      <c r="J1009" s="2" t="s">
        <v>184</v>
      </c>
      <c r="K1009" s="2" t="s">
        <v>184</v>
      </c>
      <c r="L1009" s="2" t="s">
        <v>184</v>
      </c>
      <c r="M1009" s="2" t="s">
        <v>184</v>
      </c>
      <c r="N1009" s="2" t="s">
        <v>184</v>
      </c>
      <c r="O1009" s="2" t="s">
        <v>184</v>
      </c>
      <c r="P1009" s="2" t="s">
        <v>184</v>
      </c>
      <c r="Q1009" s="2" t="s">
        <v>184</v>
      </c>
      <c r="R1009" s="2" t="s">
        <v>184</v>
      </c>
      <c r="S1009" s="2" t="s">
        <v>184</v>
      </c>
      <c r="T1009" s="2" t="s">
        <v>184</v>
      </c>
      <c r="U1009" s="2" t="s">
        <v>184</v>
      </c>
      <c r="V1009" s="2" t="s">
        <v>184</v>
      </c>
      <c r="W1009" s="2" t="s">
        <v>184</v>
      </c>
      <c r="X1009" s="2" t="s">
        <v>184</v>
      </c>
      <c r="Y1009" s="2" t="s">
        <v>184</v>
      </c>
      <c r="Z1009" s="2" t="s">
        <v>184</v>
      </c>
      <c r="AA1009" s="2" t="s">
        <v>184</v>
      </c>
    </row>
    <row r="1010" spans="1:27" x14ac:dyDescent="0.25">
      <c r="A1010" s="2">
        <v>0.57073109299926705</v>
      </c>
      <c r="B1010" s="2">
        <v>1.1346931759999199</v>
      </c>
      <c r="C1010" s="2">
        <v>1.3092611970005199</v>
      </c>
      <c r="D1010" s="2">
        <v>1.81952312400062</v>
      </c>
      <c r="E1010" s="2">
        <v>2.0048079160005701</v>
      </c>
      <c r="F1010" s="2">
        <v>2.3605285920002599</v>
      </c>
      <c r="G1010" s="2">
        <v>0</v>
      </c>
      <c r="H1010" s="2" t="s">
        <v>184</v>
      </c>
      <c r="I1010" s="2" t="s">
        <v>184</v>
      </c>
      <c r="J1010" s="2" t="s">
        <v>184</v>
      </c>
      <c r="K1010" s="2" t="s">
        <v>184</v>
      </c>
      <c r="L1010" s="2" t="s">
        <v>184</v>
      </c>
      <c r="M1010" s="2" t="s">
        <v>184</v>
      </c>
      <c r="N1010" s="2" t="s">
        <v>184</v>
      </c>
      <c r="O1010" s="2" t="s">
        <v>184</v>
      </c>
      <c r="P1010" s="2" t="s">
        <v>184</v>
      </c>
      <c r="Q1010" s="2" t="s">
        <v>184</v>
      </c>
      <c r="R1010" s="2" t="s">
        <v>184</v>
      </c>
      <c r="S1010" s="2" t="s">
        <v>184</v>
      </c>
      <c r="T1010" s="2" t="s">
        <v>184</v>
      </c>
      <c r="U1010" s="2" t="s">
        <v>184</v>
      </c>
      <c r="V1010" s="2" t="s">
        <v>184</v>
      </c>
      <c r="W1010" s="2" t="s">
        <v>184</v>
      </c>
      <c r="X1010" s="2" t="s">
        <v>184</v>
      </c>
      <c r="Y1010" s="2" t="s">
        <v>184</v>
      </c>
      <c r="Z1010" s="2" t="s">
        <v>184</v>
      </c>
      <c r="AA1010" s="2" t="s">
        <v>184</v>
      </c>
    </row>
    <row r="1011" spans="1:27" x14ac:dyDescent="0.25">
      <c r="A1011" s="2">
        <v>0.84216895799909197</v>
      </c>
      <c r="B1011" s="2">
        <v>1.5401768219999199</v>
      </c>
      <c r="C1011" s="2">
        <v>1.71325390600031</v>
      </c>
      <c r="D1011" s="2">
        <v>2.3933220819999401</v>
      </c>
      <c r="E1011" s="2">
        <v>2.5583429679991201</v>
      </c>
      <c r="F1011" s="2">
        <v>2.9576650510007299</v>
      </c>
      <c r="G1011" s="2">
        <v>0</v>
      </c>
      <c r="H1011" s="2" t="s">
        <v>184</v>
      </c>
      <c r="I1011" s="2" t="s">
        <v>184</v>
      </c>
      <c r="J1011" s="2" t="s">
        <v>184</v>
      </c>
      <c r="K1011" s="2" t="s">
        <v>184</v>
      </c>
      <c r="L1011" s="2" t="s">
        <v>184</v>
      </c>
      <c r="M1011" s="2" t="s">
        <v>184</v>
      </c>
      <c r="N1011" s="2" t="s">
        <v>184</v>
      </c>
      <c r="O1011" s="2" t="s">
        <v>184</v>
      </c>
      <c r="P1011" s="2" t="s">
        <v>184</v>
      </c>
      <c r="Q1011" s="2" t="s">
        <v>184</v>
      </c>
      <c r="R1011" s="2" t="s">
        <v>184</v>
      </c>
      <c r="S1011" s="2" t="s">
        <v>184</v>
      </c>
      <c r="T1011" s="2" t="s">
        <v>184</v>
      </c>
      <c r="U1011" s="2" t="s">
        <v>184</v>
      </c>
      <c r="V1011" s="2" t="s">
        <v>184</v>
      </c>
      <c r="W1011" s="2" t="s">
        <v>184</v>
      </c>
      <c r="X1011" s="2" t="s">
        <v>184</v>
      </c>
      <c r="Y1011" s="2" t="s">
        <v>184</v>
      </c>
      <c r="Z1011" s="2" t="s">
        <v>184</v>
      </c>
      <c r="AA1011" s="2" t="s">
        <v>184</v>
      </c>
    </row>
    <row r="1012" spans="1:27" x14ac:dyDescent="0.25">
      <c r="A1012" s="2">
        <v>1.12339729199993</v>
      </c>
      <c r="B1012" s="2">
        <v>1.7490082809999801</v>
      </c>
      <c r="C1012" s="2">
        <v>1.90615526000146</v>
      </c>
      <c r="D1012" s="2">
        <v>2.3833142700004801</v>
      </c>
      <c r="E1012" s="2">
        <v>2.6161472390012901</v>
      </c>
      <c r="F1012" s="2">
        <v>3.0293590620003599</v>
      </c>
      <c r="G1012" s="2">
        <v>0</v>
      </c>
      <c r="H1012" s="2" t="s">
        <v>184</v>
      </c>
      <c r="I1012" s="2" t="s">
        <v>184</v>
      </c>
      <c r="J1012" s="2" t="s">
        <v>184</v>
      </c>
      <c r="K1012" s="2" t="s">
        <v>184</v>
      </c>
      <c r="L1012" s="2" t="s">
        <v>184</v>
      </c>
      <c r="M1012" s="2" t="s">
        <v>184</v>
      </c>
      <c r="N1012" s="2" t="s">
        <v>184</v>
      </c>
      <c r="O1012" s="2" t="s">
        <v>184</v>
      </c>
      <c r="P1012" s="2" t="s">
        <v>184</v>
      </c>
      <c r="Q1012" s="2" t="s">
        <v>184</v>
      </c>
      <c r="R1012" s="2" t="s">
        <v>184</v>
      </c>
      <c r="S1012" s="2" t="s">
        <v>184</v>
      </c>
      <c r="T1012" s="2" t="s">
        <v>184</v>
      </c>
      <c r="U1012" s="2" t="s">
        <v>184</v>
      </c>
      <c r="V1012" s="2" t="s">
        <v>184</v>
      </c>
      <c r="W1012" s="2" t="s">
        <v>184</v>
      </c>
      <c r="X1012" s="2" t="s">
        <v>184</v>
      </c>
      <c r="Y1012" s="2" t="s">
        <v>184</v>
      </c>
      <c r="Z1012" s="2" t="s">
        <v>184</v>
      </c>
      <c r="AA1012" s="2" t="s">
        <v>184</v>
      </c>
    </row>
    <row r="1013" spans="1:27" x14ac:dyDescent="0.25">
      <c r="A1013" s="2">
        <v>0.60666750000018499</v>
      </c>
      <c r="B1013" s="2">
        <v>1.1613216659989101</v>
      </c>
      <c r="C1013" s="2">
        <v>1.32743317699896</v>
      </c>
      <c r="D1013" s="2">
        <v>1.7842336449994001</v>
      </c>
      <c r="E1013" s="2">
        <v>1.9575908329989</v>
      </c>
      <c r="F1013" s="2">
        <v>2.4075196349986001</v>
      </c>
      <c r="G1013" s="2">
        <v>0</v>
      </c>
      <c r="H1013" s="2" t="s">
        <v>184</v>
      </c>
      <c r="I1013" s="2" t="s">
        <v>184</v>
      </c>
      <c r="J1013" s="2" t="s">
        <v>184</v>
      </c>
      <c r="K1013" s="2" t="s">
        <v>184</v>
      </c>
      <c r="L1013" s="2" t="s">
        <v>184</v>
      </c>
      <c r="M1013" s="2" t="s">
        <v>184</v>
      </c>
      <c r="N1013" s="2" t="s">
        <v>184</v>
      </c>
      <c r="O1013" s="2" t="s">
        <v>184</v>
      </c>
      <c r="P1013" s="2" t="s">
        <v>184</v>
      </c>
      <c r="Q1013" s="2" t="s">
        <v>184</v>
      </c>
      <c r="R1013" s="2" t="s">
        <v>184</v>
      </c>
      <c r="S1013" s="2" t="s">
        <v>184</v>
      </c>
      <c r="T1013" s="2" t="s">
        <v>184</v>
      </c>
      <c r="U1013" s="2" t="s">
        <v>184</v>
      </c>
      <c r="V1013" s="2" t="s">
        <v>184</v>
      </c>
      <c r="W1013" s="2" t="s">
        <v>184</v>
      </c>
      <c r="X1013" s="2" t="s">
        <v>184</v>
      </c>
      <c r="Y1013" s="2" t="s">
        <v>184</v>
      </c>
      <c r="Z1013" s="2" t="s">
        <v>184</v>
      </c>
      <c r="AA1013" s="2" t="s">
        <v>184</v>
      </c>
    </row>
    <row r="1014" spans="1:27" x14ac:dyDescent="0.25">
      <c r="A1014" s="2">
        <v>0.53927052099970696</v>
      </c>
      <c r="B1014" s="2">
        <v>1.1393763019987</v>
      </c>
      <c r="C1014" s="2">
        <v>1.2881188539995401</v>
      </c>
      <c r="D1014" s="2">
        <v>1.8385807289996501</v>
      </c>
      <c r="E1014" s="2">
        <v>2.0213835929989701</v>
      </c>
      <c r="F1014" s="2">
        <v>2.4356001549986099</v>
      </c>
      <c r="G1014" s="2">
        <v>0</v>
      </c>
      <c r="H1014" s="2" t="s">
        <v>184</v>
      </c>
      <c r="I1014" s="2" t="s">
        <v>184</v>
      </c>
      <c r="J1014" s="2" t="s">
        <v>184</v>
      </c>
      <c r="K1014" s="2" t="s">
        <v>184</v>
      </c>
      <c r="L1014" s="2" t="s">
        <v>184</v>
      </c>
      <c r="M1014" s="2" t="s">
        <v>184</v>
      </c>
      <c r="N1014" s="2" t="s">
        <v>184</v>
      </c>
      <c r="O1014" s="2" t="s">
        <v>184</v>
      </c>
      <c r="P1014" s="2" t="s">
        <v>184</v>
      </c>
      <c r="Q1014" s="2" t="s">
        <v>184</v>
      </c>
      <c r="R1014" s="2" t="s">
        <v>184</v>
      </c>
      <c r="S1014" s="2" t="s">
        <v>184</v>
      </c>
      <c r="T1014" s="2" t="s">
        <v>184</v>
      </c>
      <c r="U1014" s="2" t="s">
        <v>184</v>
      </c>
      <c r="V1014" s="2" t="s">
        <v>184</v>
      </c>
      <c r="W1014" s="2" t="s">
        <v>184</v>
      </c>
      <c r="X1014" s="2" t="s">
        <v>184</v>
      </c>
      <c r="Y1014" s="2" t="s">
        <v>184</v>
      </c>
      <c r="Z1014" s="2" t="s">
        <v>184</v>
      </c>
      <c r="AA1014" s="2" t="s">
        <v>184</v>
      </c>
    </row>
    <row r="1016" spans="1:27" x14ac:dyDescent="0.25">
      <c r="A1016" s="2">
        <v>0.561489739000535</v>
      </c>
      <c r="B1016" s="2">
        <v>0.85686802000054696</v>
      </c>
      <c r="C1016" s="2">
        <v>1.2408385409999001</v>
      </c>
      <c r="D1016" s="2">
        <v>1.5962982279997899</v>
      </c>
      <c r="E1016" s="2">
        <v>2.1776917179995499</v>
      </c>
      <c r="F1016" s="2">
        <v>2.4972626029993901</v>
      </c>
      <c r="G1016" s="2">
        <v>0</v>
      </c>
      <c r="H1016" s="2" t="s">
        <v>184</v>
      </c>
      <c r="I1016" s="2" t="s">
        <v>184</v>
      </c>
      <c r="J1016" s="2" t="s">
        <v>184</v>
      </c>
      <c r="K1016" s="2" t="s">
        <v>184</v>
      </c>
      <c r="L1016" s="2" t="s">
        <v>184</v>
      </c>
      <c r="M1016" s="2" t="s">
        <v>184</v>
      </c>
      <c r="N1016" s="2" t="s">
        <v>184</v>
      </c>
      <c r="O1016" s="2" t="s">
        <v>184</v>
      </c>
      <c r="P1016" s="2" t="s">
        <v>184</v>
      </c>
      <c r="Q1016" s="2" t="s">
        <v>184</v>
      </c>
      <c r="R1016" s="2" t="s">
        <v>184</v>
      </c>
      <c r="S1016" s="2" t="s">
        <v>184</v>
      </c>
      <c r="T1016" s="2" t="s">
        <v>184</v>
      </c>
      <c r="U1016" s="2" t="s">
        <v>184</v>
      </c>
      <c r="V1016" s="2" t="s">
        <v>184</v>
      </c>
      <c r="W1016" s="2" t="s">
        <v>184</v>
      </c>
      <c r="X1016" s="2" t="s">
        <v>184</v>
      </c>
      <c r="Y1016" s="2" t="s">
        <v>184</v>
      </c>
      <c r="Z1016" s="2" t="s">
        <v>184</v>
      </c>
      <c r="AA1016" s="2" t="s">
        <v>184</v>
      </c>
    </row>
    <row r="1017" spans="1:27" x14ac:dyDescent="0.25">
      <c r="A1017" s="2">
        <v>0.88243072900149799</v>
      </c>
      <c r="B1017" s="2">
        <v>1.20034187500095</v>
      </c>
      <c r="C1017" s="2">
        <v>1.484676510001</v>
      </c>
      <c r="D1017" s="2">
        <v>1.7932939580005001</v>
      </c>
      <c r="E1017" s="2">
        <v>2.32117593700058</v>
      </c>
      <c r="F1017" s="2">
        <v>2.7416997910004199</v>
      </c>
      <c r="G1017" s="2">
        <v>0</v>
      </c>
      <c r="H1017" s="2" t="s">
        <v>184</v>
      </c>
      <c r="I1017" s="2" t="s">
        <v>184</v>
      </c>
      <c r="J1017" s="2" t="s">
        <v>184</v>
      </c>
      <c r="K1017" s="2" t="s">
        <v>184</v>
      </c>
      <c r="L1017" s="2" t="s">
        <v>184</v>
      </c>
      <c r="M1017" s="2" t="s">
        <v>184</v>
      </c>
      <c r="N1017" s="2" t="s">
        <v>184</v>
      </c>
      <c r="O1017" s="2" t="s">
        <v>184</v>
      </c>
      <c r="P1017" s="2" t="s">
        <v>184</v>
      </c>
      <c r="Q1017" s="2" t="s">
        <v>184</v>
      </c>
      <c r="R1017" s="2" t="s">
        <v>184</v>
      </c>
      <c r="S1017" s="2" t="s">
        <v>184</v>
      </c>
      <c r="T1017" s="2" t="s">
        <v>184</v>
      </c>
      <c r="U1017" s="2" t="s">
        <v>184</v>
      </c>
      <c r="V1017" s="2" t="s">
        <v>184</v>
      </c>
      <c r="W1017" s="2" t="s">
        <v>184</v>
      </c>
      <c r="X1017" s="2" t="s">
        <v>184</v>
      </c>
      <c r="Y1017" s="2" t="s">
        <v>184</v>
      </c>
      <c r="Z1017" s="2" t="s">
        <v>184</v>
      </c>
      <c r="AA1017" s="2" t="s">
        <v>184</v>
      </c>
    </row>
    <row r="1018" spans="1:27" x14ac:dyDescent="0.25">
      <c r="A1018" s="2">
        <v>0.75918041600016295</v>
      </c>
      <c r="B1018" s="2">
        <v>1.0794921870001399</v>
      </c>
      <c r="C1018" s="2">
        <v>1.41509812399999</v>
      </c>
      <c r="D1018" s="2">
        <v>1.8198809890000101</v>
      </c>
      <c r="E1018" s="2">
        <v>2.4190133840002002</v>
      </c>
      <c r="F1018" s="2">
        <v>2.8123920300004102</v>
      </c>
      <c r="G1018" s="2">
        <v>0</v>
      </c>
      <c r="H1018" s="2" t="s">
        <v>184</v>
      </c>
      <c r="I1018" s="2" t="s">
        <v>184</v>
      </c>
      <c r="J1018" s="2" t="s">
        <v>184</v>
      </c>
      <c r="K1018" s="2" t="s">
        <v>184</v>
      </c>
      <c r="L1018" s="2" t="s">
        <v>184</v>
      </c>
      <c r="M1018" s="2" t="s">
        <v>184</v>
      </c>
      <c r="N1018" s="2" t="s">
        <v>184</v>
      </c>
      <c r="O1018" s="2" t="s">
        <v>184</v>
      </c>
      <c r="P1018" s="2" t="s">
        <v>184</v>
      </c>
      <c r="Q1018" s="2" t="s">
        <v>184</v>
      </c>
      <c r="R1018" s="2" t="s">
        <v>184</v>
      </c>
      <c r="S1018" s="2" t="s">
        <v>184</v>
      </c>
      <c r="T1018" s="2" t="s">
        <v>184</v>
      </c>
      <c r="U1018" s="2" t="s">
        <v>184</v>
      </c>
      <c r="V1018" s="2" t="s">
        <v>184</v>
      </c>
      <c r="W1018" s="2" t="s">
        <v>184</v>
      </c>
      <c r="X1018" s="2" t="s">
        <v>184</v>
      </c>
      <c r="Y1018" s="2" t="s">
        <v>184</v>
      </c>
      <c r="Z1018" s="2" t="s">
        <v>184</v>
      </c>
      <c r="AA1018" s="2" t="s">
        <v>184</v>
      </c>
    </row>
    <row r="1019" spans="1:27" x14ac:dyDescent="0.25">
      <c r="A1019" s="2">
        <v>0.77984786399974804</v>
      </c>
      <c r="B1019" s="2">
        <v>1.10264921799898</v>
      </c>
      <c r="C1019" s="2">
        <v>1.4494886449992901</v>
      </c>
      <c r="D1019" s="2">
        <v>1.7580785930003899</v>
      </c>
      <c r="E1019" s="2">
        <v>2.3752432279998099</v>
      </c>
      <c r="F1019" s="2">
        <v>2.8049888530003901</v>
      </c>
      <c r="G1019" s="2">
        <v>0</v>
      </c>
      <c r="H1019" s="2" t="s">
        <v>184</v>
      </c>
      <c r="I1019" s="2" t="s">
        <v>184</v>
      </c>
      <c r="J1019" s="2" t="s">
        <v>184</v>
      </c>
      <c r="K1019" s="2" t="s">
        <v>184</v>
      </c>
      <c r="L1019" s="2" t="s">
        <v>184</v>
      </c>
      <c r="M1019" s="2" t="s">
        <v>184</v>
      </c>
      <c r="N1019" s="2" t="s">
        <v>184</v>
      </c>
      <c r="O1019" s="2" t="s">
        <v>184</v>
      </c>
      <c r="P1019" s="2" t="s">
        <v>184</v>
      </c>
      <c r="Q1019" s="2" t="s">
        <v>184</v>
      </c>
      <c r="R1019" s="2" t="s">
        <v>184</v>
      </c>
      <c r="S1019" s="2" t="s">
        <v>184</v>
      </c>
      <c r="T1019" s="2" t="s">
        <v>184</v>
      </c>
      <c r="U1019" s="2" t="s">
        <v>184</v>
      </c>
      <c r="V1019" s="2" t="s">
        <v>184</v>
      </c>
      <c r="W1019" s="2" t="s">
        <v>184</v>
      </c>
      <c r="X1019" s="2" t="s">
        <v>184</v>
      </c>
      <c r="Y1019" s="2" t="s">
        <v>184</v>
      </c>
      <c r="Z1019" s="2" t="s">
        <v>184</v>
      </c>
      <c r="AA1019" s="2" t="s">
        <v>184</v>
      </c>
    </row>
    <row r="1020" spans="1:27" x14ac:dyDescent="0.25">
      <c r="A1020" s="2">
        <v>0.70910588500009897</v>
      </c>
      <c r="B1020" s="2">
        <v>1.0348888019998399</v>
      </c>
      <c r="C1020" s="2">
        <v>1.33495682200009</v>
      </c>
      <c r="D1020" s="2">
        <v>1.66523468699961</v>
      </c>
      <c r="E1020" s="2">
        <v>2.2241365099998802</v>
      </c>
      <c r="F1020" s="2">
        <v>2.5518550509987099</v>
      </c>
      <c r="G1020" s="2">
        <v>0</v>
      </c>
      <c r="H1020" s="2" t="s">
        <v>184</v>
      </c>
      <c r="I1020" s="2" t="s">
        <v>184</v>
      </c>
      <c r="J1020" s="2" t="s">
        <v>184</v>
      </c>
      <c r="K1020" s="2" t="s">
        <v>184</v>
      </c>
      <c r="L1020" s="2" t="s">
        <v>184</v>
      </c>
      <c r="M1020" s="2" t="s">
        <v>184</v>
      </c>
      <c r="N1020" s="2" t="s">
        <v>184</v>
      </c>
      <c r="O1020" s="2" t="s">
        <v>184</v>
      </c>
      <c r="P1020" s="2" t="s">
        <v>184</v>
      </c>
      <c r="Q1020" s="2" t="s">
        <v>184</v>
      </c>
      <c r="R1020" s="2" t="s">
        <v>184</v>
      </c>
      <c r="S1020" s="2" t="s">
        <v>184</v>
      </c>
      <c r="T1020" s="2" t="s">
        <v>184</v>
      </c>
      <c r="U1020" s="2" t="s">
        <v>184</v>
      </c>
      <c r="V1020" s="2" t="s">
        <v>184</v>
      </c>
      <c r="W1020" s="2" t="s">
        <v>184</v>
      </c>
      <c r="X1020" s="2" t="s">
        <v>184</v>
      </c>
      <c r="Y1020" s="2" t="s">
        <v>184</v>
      </c>
      <c r="Z1020" s="2" t="s">
        <v>184</v>
      </c>
      <c r="AA1020" s="2" t="s">
        <v>184</v>
      </c>
    </row>
    <row r="1021" spans="1:27" x14ac:dyDescent="0.25">
      <c r="A1021" s="2">
        <v>1.4164035930007199</v>
      </c>
      <c r="B1021" s="2">
        <v>1.7083018220000601</v>
      </c>
      <c r="C1021" s="2">
        <v>2.0069455720003999</v>
      </c>
      <c r="D1021" s="2">
        <v>2.39090723900153</v>
      </c>
      <c r="E1021" s="2">
        <v>2.9440453120005201</v>
      </c>
      <c r="F1021" s="2">
        <v>3.3246166660010199</v>
      </c>
      <c r="G1021" s="2">
        <v>0</v>
      </c>
      <c r="H1021" s="2" t="s">
        <v>184</v>
      </c>
      <c r="I1021" s="2" t="s">
        <v>184</v>
      </c>
      <c r="J1021" s="2" t="s">
        <v>184</v>
      </c>
      <c r="K1021" s="2" t="s">
        <v>184</v>
      </c>
      <c r="L1021" s="2" t="s">
        <v>184</v>
      </c>
      <c r="M1021" s="2" t="s">
        <v>184</v>
      </c>
      <c r="N1021" s="2" t="s">
        <v>184</v>
      </c>
      <c r="O1021" s="2" t="s">
        <v>184</v>
      </c>
      <c r="P1021" s="2" t="s">
        <v>184</v>
      </c>
      <c r="Q1021" s="2" t="s">
        <v>184</v>
      </c>
      <c r="R1021" s="2" t="s">
        <v>184</v>
      </c>
      <c r="S1021" s="2" t="s">
        <v>184</v>
      </c>
      <c r="T1021" s="2" t="s">
        <v>184</v>
      </c>
      <c r="U1021" s="2" t="s">
        <v>184</v>
      </c>
      <c r="V1021" s="2" t="s">
        <v>184</v>
      </c>
      <c r="W1021" s="2" t="s">
        <v>184</v>
      </c>
      <c r="X1021" s="2" t="s">
        <v>184</v>
      </c>
      <c r="Y1021" s="2" t="s">
        <v>184</v>
      </c>
      <c r="Z1021" s="2" t="s">
        <v>184</v>
      </c>
      <c r="AA1021" s="2" t="s">
        <v>184</v>
      </c>
    </row>
    <row r="1022" spans="1:27" x14ac:dyDescent="0.25">
      <c r="A1022" s="2">
        <v>0.76435942700118098</v>
      </c>
      <c r="B1022" s="2">
        <v>1.0781686980008001</v>
      </c>
      <c r="C1022" s="2">
        <v>1.40440187400054</v>
      </c>
      <c r="D1022" s="2">
        <v>1.7734049470000099</v>
      </c>
      <c r="E1022" s="2">
        <v>2.3737374989996098</v>
      </c>
      <c r="F1022" s="2">
        <v>2.7770205720007599</v>
      </c>
      <c r="G1022" s="2">
        <v>0</v>
      </c>
      <c r="H1022" s="2" t="s">
        <v>184</v>
      </c>
      <c r="I1022" s="2" t="s">
        <v>184</v>
      </c>
      <c r="J1022" s="2" t="s">
        <v>184</v>
      </c>
      <c r="K1022" s="2" t="s">
        <v>184</v>
      </c>
      <c r="L1022" s="2" t="s">
        <v>184</v>
      </c>
      <c r="M1022" s="2" t="s">
        <v>184</v>
      </c>
      <c r="N1022" s="2" t="s">
        <v>184</v>
      </c>
      <c r="O1022" s="2" t="s">
        <v>184</v>
      </c>
      <c r="P1022" s="2" t="s">
        <v>184</v>
      </c>
      <c r="Q1022" s="2" t="s">
        <v>184</v>
      </c>
      <c r="R1022" s="2" t="s">
        <v>184</v>
      </c>
      <c r="S1022" s="2" t="s">
        <v>184</v>
      </c>
      <c r="T1022" s="2" t="s">
        <v>184</v>
      </c>
      <c r="U1022" s="2" t="s">
        <v>184</v>
      </c>
      <c r="V1022" s="2" t="s">
        <v>184</v>
      </c>
      <c r="W1022" s="2" t="s">
        <v>184</v>
      </c>
      <c r="X1022" s="2" t="s">
        <v>184</v>
      </c>
      <c r="Y1022" s="2" t="s">
        <v>184</v>
      </c>
      <c r="Z1022" s="2" t="s">
        <v>184</v>
      </c>
      <c r="AA1022" s="2" t="s">
        <v>184</v>
      </c>
    </row>
    <row r="1023" spans="1:27" x14ac:dyDescent="0.25">
      <c r="A1023" s="2">
        <v>0.67264854200038804</v>
      </c>
      <c r="B1023" s="2">
        <v>1.00250661400059</v>
      </c>
      <c r="C1023" s="2">
        <v>1.29707083299945</v>
      </c>
      <c r="D1023" s="2">
        <v>1.61117843700048</v>
      </c>
      <c r="E1023" s="2">
        <v>2.1697301040003301</v>
      </c>
      <c r="F1023" s="2">
        <v>2.5718396869997302</v>
      </c>
      <c r="G1023" s="2">
        <v>0</v>
      </c>
      <c r="H1023" s="2" t="s">
        <v>184</v>
      </c>
      <c r="I1023" s="2" t="s">
        <v>184</v>
      </c>
      <c r="J1023" s="2" t="s">
        <v>184</v>
      </c>
      <c r="K1023" s="2" t="s">
        <v>184</v>
      </c>
      <c r="L1023" s="2" t="s">
        <v>184</v>
      </c>
      <c r="M1023" s="2" t="s">
        <v>184</v>
      </c>
      <c r="N1023" s="2" t="s">
        <v>184</v>
      </c>
      <c r="O1023" s="2" t="s">
        <v>184</v>
      </c>
      <c r="P1023" s="2" t="s">
        <v>184</v>
      </c>
      <c r="Q1023" s="2" t="s">
        <v>184</v>
      </c>
      <c r="R1023" s="2" t="s">
        <v>184</v>
      </c>
      <c r="S1023" s="2" t="s">
        <v>184</v>
      </c>
      <c r="T1023" s="2" t="s">
        <v>184</v>
      </c>
      <c r="U1023" s="2" t="s">
        <v>184</v>
      </c>
      <c r="V1023" s="2" t="s">
        <v>184</v>
      </c>
      <c r="W1023" s="2" t="s">
        <v>184</v>
      </c>
      <c r="X1023" s="2" t="s">
        <v>184</v>
      </c>
      <c r="Y1023" s="2" t="s">
        <v>184</v>
      </c>
      <c r="Z1023" s="2" t="s">
        <v>184</v>
      </c>
      <c r="AA1023" s="2" t="s">
        <v>184</v>
      </c>
    </row>
    <row r="1024" spans="1:27" x14ac:dyDescent="0.25">
      <c r="A1024" s="2">
        <v>0.84477312399940196</v>
      </c>
      <c r="B1024" s="2">
        <v>1.1664888529994599</v>
      </c>
      <c r="C1024" s="2">
        <v>1.46244588399895</v>
      </c>
      <c r="D1024" s="2">
        <v>1.75892583200038</v>
      </c>
      <c r="E1024" s="2">
        <v>2.3859518739991401</v>
      </c>
      <c r="F1024" s="2">
        <v>2.72641749899958</v>
      </c>
      <c r="G1024" s="2">
        <v>0</v>
      </c>
      <c r="H1024" s="2" t="s">
        <v>184</v>
      </c>
      <c r="I1024" s="2" t="s">
        <v>184</v>
      </c>
      <c r="J1024" s="2" t="s">
        <v>184</v>
      </c>
      <c r="K1024" s="2" t="s">
        <v>184</v>
      </c>
      <c r="L1024" s="2" t="s">
        <v>184</v>
      </c>
      <c r="M1024" s="2" t="s">
        <v>184</v>
      </c>
      <c r="N1024" s="2" t="s">
        <v>184</v>
      </c>
      <c r="O1024" s="2" t="s">
        <v>184</v>
      </c>
      <c r="P1024" s="2" t="s">
        <v>184</v>
      </c>
      <c r="Q1024" s="2" t="s">
        <v>184</v>
      </c>
      <c r="R1024" s="2" t="s">
        <v>184</v>
      </c>
      <c r="S1024" s="2" t="s">
        <v>184</v>
      </c>
      <c r="T1024" s="2" t="s">
        <v>184</v>
      </c>
      <c r="U1024" s="2" t="s">
        <v>184</v>
      </c>
      <c r="V1024" s="2" t="s">
        <v>184</v>
      </c>
      <c r="W1024" s="2" t="s">
        <v>184</v>
      </c>
      <c r="X1024" s="2" t="s">
        <v>184</v>
      </c>
      <c r="Y1024" s="2" t="s">
        <v>184</v>
      </c>
      <c r="Z1024" s="2" t="s">
        <v>184</v>
      </c>
      <c r="AA1024" s="2" t="s">
        <v>184</v>
      </c>
    </row>
    <row r="1025" spans="1:27" x14ac:dyDescent="0.25">
      <c r="A1025" s="2">
        <v>0.66048973999932004</v>
      </c>
      <c r="B1025" s="2">
        <v>0.97005182299835702</v>
      </c>
      <c r="C1025" s="2">
        <v>1.27549562499916</v>
      </c>
      <c r="D1025" s="2">
        <v>1.6066910929985101</v>
      </c>
      <c r="E1025" s="2">
        <v>2.2458463019993302</v>
      </c>
      <c r="F1025" s="2">
        <v>2.6481719259991201</v>
      </c>
      <c r="G1025" s="2">
        <v>0</v>
      </c>
      <c r="H1025" s="2" t="s">
        <v>184</v>
      </c>
      <c r="I1025" s="2" t="s">
        <v>184</v>
      </c>
      <c r="J1025" s="2" t="s">
        <v>184</v>
      </c>
      <c r="K1025" s="2" t="s">
        <v>184</v>
      </c>
      <c r="L1025" s="2" t="s">
        <v>184</v>
      </c>
      <c r="M1025" s="2" t="s">
        <v>184</v>
      </c>
      <c r="N1025" s="2" t="s">
        <v>184</v>
      </c>
      <c r="O1025" s="2" t="s">
        <v>184</v>
      </c>
      <c r="P1025" s="2" t="s">
        <v>184</v>
      </c>
      <c r="Q1025" s="2" t="s">
        <v>184</v>
      </c>
      <c r="R1025" s="2" t="s">
        <v>184</v>
      </c>
      <c r="S1025" s="2" t="s">
        <v>184</v>
      </c>
      <c r="T1025" s="2" t="s">
        <v>184</v>
      </c>
      <c r="U1025" s="2" t="s">
        <v>184</v>
      </c>
      <c r="V1025" s="2" t="s">
        <v>184</v>
      </c>
      <c r="W1025" s="2" t="s">
        <v>184</v>
      </c>
      <c r="X1025" s="2" t="s">
        <v>184</v>
      </c>
      <c r="Y1025" s="2" t="s">
        <v>184</v>
      </c>
      <c r="Z1025" s="2" t="s">
        <v>184</v>
      </c>
      <c r="AA1025" s="2" t="s">
        <v>184</v>
      </c>
    </row>
    <row r="1026" spans="1:27" x14ac:dyDescent="0.25">
      <c r="A1026" s="2">
        <v>0.50819239499833202</v>
      </c>
      <c r="B1026" s="2">
        <v>0.75854583299951595</v>
      </c>
      <c r="C1026" s="2">
        <v>1.0162143739998999</v>
      </c>
      <c r="D1026" s="2">
        <v>1.33763452999846</v>
      </c>
      <c r="E1026" s="2">
        <v>1.8665848429991401</v>
      </c>
      <c r="F1026" s="2">
        <v>2.2051215089995799</v>
      </c>
      <c r="G1026" s="2">
        <v>0</v>
      </c>
      <c r="H1026" s="2" t="s">
        <v>184</v>
      </c>
      <c r="I1026" s="2" t="s">
        <v>184</v>
      </c>
      <c r="J1026" s="2" t="s">
        <v>184</v>
      </c>
      <c r="K1026" s="2" t="s">
        <v>184</v>
      </c>
      <c r="L1026" s="2" t="s">
        <v>184</v>
      </c>
      <c r="M1026" s="2" t="s">
        <v>184</v>
      </c>
      <c r="N1026" s="2" t="s">
        <v>184</v>
      </c>
      <c r="O1026" s="2" t="s">
        <v>184</v>
      </c>
      <c r="P1026" s="2" t="s">
        <v>184</v>
      </c>
      <c r="Q1026" s="2" t="s">
        <v>184</v>
      </c>
      <c r="R1026" s="2" t="s">
        <v>184</v>
      </c>
      <c r="S1026" s="2" t="s">
        <v>184</v>
      </c>
      <c r="T1026" s="2" t="s">
        <v>184</v>
      </c>
      <c r="U1026" s="2" t="s">
        <v>184</v>
      </c>
      <c r="V1026" s="2" t="s">
        <v>184</v>
      </c>
      <c r="W1026" s="2" t="s">
        <v>184</v>
      </c>
      <c r="X1026" s="2" t="s">
        <v>184</v>
      </c>
      <c r="Y1026" s="2" t="s">
        <v>184</v>
      </c>
      <c r="Z1026" s="2" t="s">
        <v>184</v>
      </c>
      <c r="AA1026" s="2" t="s">
        <v>184</v>
      </c>
    </row>
    <row r="1027" spans="1:27" x14ac:dyDescent="0.25">
      <c r="A1027" s="2">
        <v>1.69048239499898</v>
      </c>
      <c r="B1027" s="2">
        <v>1.95730781199927</v>
      </c>
      <c r="C1027" s="2">
        <v>2.2219938010002802</v>
      </c>
      <c r="D1027" s="2">
        <v>2.5334796349998201</v>
      </c>
      <c r="E1027" s="2">
        <v>3.0598797389993702</v>
      </c>
      <c r="F1027" s="2">
        <v>3.3568526029994201</v>
      </c>
      <c r="G1027" s="2">
        <v>0</v>
      </c>
      <c r="H1027" s="2" t="s">
        <v>184</v>
      </c>
      <c r="I1027" s="2" t="s">
        <v>184</v>
      </c>
      <c r="J1027" s="2" t="s">
        <v>184</v>
      </c>
      <c r="K1027" s="2" t="s">
        <v>184</v>
      </c>
      <c r="L1027" s="2" t="s">
        <v>184</v>
      </c>
      <c r="M1027" s="2" t="s">
        <v>184</v>
      </c>
      <c r="N1027" s="2" t="s">
        <v>184</v>
      </c>
      <c r="O1027" s="2" t="s">
        <v>184</v>
      </c>
      <c r="P1027" s="2" t="s">
        <v>184</v>
      </c>
      <c r="Q1027" s="2" t="s">
        <v>184</v>
      </c>
      <c r="R1027" s="2" t="s">
        <v>184</v>
      </c>
      <c r="S1027" s="2" t="s">
        <v>184</v>
      </c>
      <c r="T1027" s="2" t="s">
        <v>184</v>
      </c>
      <c r="U1027" s="2" t="s">
        <v>184</v>
      </c>
      <c r="V1027" s="2" t="s">
        <v>184</v>
      </c>
      <c r="W1027" s="2" t="s">
        <v>184</v>
      </c>
      <c r="X1027" s="2" t="s">
        <v>184</v>
      </c>
      <c r="Y1027" s="2" t="s">
        <v>184</v>
      </c>
      <c r="Z1027" s="2" t="s">
        <v>184</v>
      </c>
      <c r="AA1027" s="2" t="s">
        <v>184</v>
      </c>
    </row>
    <row r="1028" spans="1:27" x14ac:dyDescent="0.25">
      <c r="A1028" s="2">
        <v>1.4327334370009299</v>
      </c>
      <c r="B1028" s="2">
        <v>1.73779953099983</v>
      </c>
      <c r="C1028" s="2">
        <v>2.0468168219995202</v>
      </c>
      <c r="D1028" s="2">
        <v>2.4295082280004801</v>
      </c>
      <c r="E1028" s="2">
        <v>3.1427740609997201</v>
      </c>
      <c r="F1028" s="2">
        <v>3.6137739050009201</v>
      </c>
      <c r="G1028" s="2">
        <v>0</v>
      </c>
      <c r="H1028" s="2" t="s">
        <v>184</v>
      </c>
      <c r="I1028" s="2" t="s">
        <v>184</v>
      </c>
      <c r="J1028" s="2" t="s">
        <v>184</v>
      </c>
      <c r="K1028" s="2" t="s">
        <v>184</v>
      </c>
      <c r="L1028" s="2" t="s">
        <v>184</v>
      </c>
      <c r="M1028" s="2" t="s">
        <v>184</v>
      </c>
      <c r="N1028" s="2" t="s">
        <v>184</v>
      </c>
      <c r="O1028" s="2" t="s">
        <v>184</v>
      </c>
      <c r="P1028" s="2" t="s">
        <v>184</v>
      </c>
      <c r="Q1028" s="2" t="s">
        <v>184</v>
      </c>
      <c r="R1028" s="2" t="s">
        <v>184</v>
      </c>
      <c r="S1028" s="2" t="s">
        <v>184</v>
      </c>
      <c r="T1028" s="2" t="s">
        <v>184</v>
      </c>
      <c r="U1028" s="2" t="s">
        <v>184</v>
      </c>
      <c r="V1028" s="2" t="s">
        <v>184</v>
      </c>
      <c r="W1028" s="2" t="s">
        <v>184</v>
      </c>
      <c r="X1028" s="2" t="s">
        <v>184</v>
      </c>
      <c r="Y1028" s="2" t="s">
        <v>184</v>
      </c>
      <c r="Z1028" s="2" t="s">
        <v>184</v>
      </c>
      <c r="AA1028" s="2" t="s">
        <v>184</v>
      </c>
    </row>
    <row r="1029" spans="1:27" x14ac:dyDescent="0.25">
      <c r="A1029" s="2">
        <v>0.605075729001328</v>
      </c>
      <c r="B1029" s="2">
        <v>0.89137229200059598</v>
      </c>
      <c r="C1029" s="2">
        <v>1.19905687500067</v>
      </c>
      <c r="D1029" s="2">
        <v>1.5100139060014</v>
      </c>
      <c r="E1029" s="2">
        <v>2.0121297390014599</v>
      </c>
      <c r="F1029" s="2">
        <v>2.3280771350000502</v>
      </c>
      <c r="G1029" s="2">
        <v>0</v>
      </c>
      <c r="H1029" s="2" t="s">
        <v>184</v>
      </c>
      <c r="I1029" s="2" t="s">
        <v>184</v>
      </c>
      <c r="J1029" s="2" t="s">
        <v>184</v>
      </c>
      <c r="K1029" s="2" t="s">
        <v>184</v>
      </c>
      <c r="L1029" s="2" t="s">
        <v>184</v>
      </c>
      <c r="M1029" s="2" t="s">
        <v>184</v>
      </c>
      <c r="N1029" s="2" t="s">
        <v>184</v>
      </c>
      <c r="O1029" s="2" t="s">
        <v>184</v>
      </c>
      <c r="P1029" s="2" t="s">
        <v>184</v>
      </c>
      <c r="Q1029" s="2" t="s">
        <v>184</v>
      </c>
      <c r="R1029" s="2" t="s">
        <v>184</v>
      </c>
      <c r="S1029" s="2" t="s">
        <v>184</v>
      </c>
      <c r="T1029" s="2" t="s">
        <v>184</v>
      </c>
      <c r="U1029" s="2" t="s">
        <v>184</v>
      </c>
      <c r="V1029" s="2" t="s">
        <v>184</v>
      </c>
      <c r="W1029" s="2" t="s">
        <v>184</v>
      </c>
      <c r="X1029" s="2" t="s">
        <v>184</v>
      </c>
      <c r="Y1029" s="2" t="s">
        <v>184</v>
      </c>
      <c r="Z1029" s="2" t="s">
        <v>184</v>
      </c>
      <c r="AA1029" s="2" t="s">
        <v>184</v>
      </c>
    </row>
    <row r="1031" spans="1:27" x14ac:dyDescent="0.25">
      <c r="A1031" s="2">
        <v>15.203497286000101</v>
      </c>
      <c r="B1031" s="2">
        <v>15.4216091609996</v>
      </c>
      <c r="C1031" s="2">
        <v>15.681054577998999</v>
      </c>
      <c r="D1031" s="2">
        <v>16.317468952998698</v>
      </c>
      <c r="E1031" s="2">
        <v>16.589594524999399</v>
      </c>
      <c r="F1031" s="2">
        <v>17.226040045999898</v>
      </c>
      <c r="G1031" s="2">
        <v>17.450969317000201</v>
      </c>
      <c r="H1031" s="2">
        <v>17.7570039519996</v>
      </c>
      <c r="I1031" s="2">
        <v>18.523028587000201</v>
      </c>
      <c r="J1031" s="2">
        <v>18.875860721998801</v>
      </c>
      <c r="K1031" s="2">
        <v>0</v>
      </c>
      <c r="L1031" s="2" t="s">
        <v>184</v>
      </c>
      <c r="M1031" s="2" t="s">
        <v>184</v>
      </c>
      <c r="N1031" s="2" t="s">
        <v>184</v>
      </c>
      <c r="O1031" s="2" t="s">
        <v>184</v>
      </c>
      <c r="P1031" s="2" t="s">
        <v>184</v>
      </c>
      <c r="Q1031" s="2" t="s">
        <v>184</v>
      </c>
      <c r="R1031" s="2" t="s">
        <v>184</v>
      </c>
      <c r="S1031" s="2" t="s">
        <v>184</v>
      </c>
      <c r="T1031" s="2" t="s">
        <v>184</v>
      </c>
      <c r="U1031" s="2" t="s">
        <v>184</v>
      </c>
      <c r="V1031" s="2" t="s">
        <v>184</v>
      </c>
      <c r="W1031" s="2" t="s">
        <v>184</v>
      </c>
      <c r="X1031" s="2" t="s">
        <v>184</v>
      </c>
      <c r="Y1031" s="2" t="s">
        <v>184</v>
      </c>
      <c r="Z1031" s="2" t="s">
        <v>184</v>
      </c>
      <c r="AA1031" s="2" t="s">
        <v>184</v>
      </c>
    </row>
    <row r="1032" spans="1:27" x14ac:dyDescent="0.25">
      <c r="A1032" s="2">
        <v>0.55736781300038196</v>
      </c>
      <c r="B1032" s="2">
        <v>0.81530770800054597</v>
      </c>
      <c r="C1032" s="2">
        <v>1.10243562499999</v>
      </c>
      <c r="D1032" s="2">
        <v>1.82717359299931</v>
      </c>
      <c r="E1032" s="2">
        <v>2.1409172909989098</v>
      </c>
      <c r="F1032" s="2">
        <v>2.7354406239992302</v>
      </c>
      <c r="G1032" s="2">
        <v>2.9957436450003998</v>
      </c>
      <c r="H1032" s="2">
        <v>3.2875023950000402</v>
      </c>
      <c r="I1032" s="2">
        <v>3.9951486449990599</v>
      </c>
      <c r="J1032" s="2">
        <v>4.3184045300004001</v>
      </c>
      <c r="K1032" s="2">
        <v>0</v>
      </c>
      <c r="L1032" s="2" t="s">
        <v>184</v>
      </c>
      <c r="M1032" s="2" t="s">
        <v>184</v>
      </c>
      <c r="N1032" s="2" t="s">
        <v>184</v>
      </c>
      <c r="O1032" s="2" t="s">
        <v>184</v>
      </c>
      <c r="P1032" s="2" t="s">
        <v>184</v>
      </c>
      <c r="Q1032" s="2" t="s">
        <v>184</v>
      </c>
      <c r="R1032" s="2" t="s">
        <v>184</v>
      </c>
      <c r="S1032" s="2" t="s">
        <v>184</v>
      </c>
      <c r="T1032" s="2" t="s">
        <v>184</v>
      </c>
      <c r="U1032" s="2" t="s">
        <v>184</v>
      </c>
      <c r="V1032" s="2" t="s">
        <v>184</v>
      </c>
      <c r="W1032" s="2" t="s">
        <v>184</v>
      </c>
      <c r="X1032" s="2" t="s">
        <v>184</v>
      </c>
      <c r="Y1032" s="2" t="s">
        <v>184</v>
      </c>
      <c r="Z1032" s="2" t="s">
        <v>184</v>
      </c>
      <c r="AA1032" s="2" t="s">
        <v>184</v>
      </c>
    </row>
    <row r="1033" spans="1:27" x14ac:dyDescent="0.25">
      <c r="A1033" s="2">
        <v>0.48277484400023202</v>
      </c>
      <c r="B1033" s="2">
        <v>0.75555588499992099</v>
      </c>
      <c r="C1033" s="2">
        <v>1.072119896</v>
      </c>
      <c r="D1033" s="2">
        <v>1.7700066139987001</v>
      </c>
      <c r="E1033" s="2">
        <v>2.0817775509985901</v>
      </c>
      <c r="F1033" s="2">
        <v>2.6946084889987101</v>
      </c>
      <c r="G1033" s="2">
        <v>3.0260862489994902</v>
      </c>
      <c r="H1033" s="2">
        <v>3.2958511969991302</v>
      </c>
      <c r="I1033" s="2">
        <v>4.0257439569995697</v>
      </c>
      <c r="J1033" s="2">
        <v>4.3492485919996398</v>
      </c>
      <c r="K1033" s="2">
        <v>0</v>
      </c>
      <c r="L1033" s="2" t="s">
        <v>184</v>
      </c>
      <c r="M1033" s="2" t="s">
        <v>184</v>
      </c>
      <c r="N1033" s="2" t="s">
        <v>184</v>
      </c>
      <c r="O1033" s="2" t="s">
        <v>184</v>
      </c>
      <c r="P1033" s="2" t="s">
        <v>184</v>
      </c>
      <c r="Q1033" s="2" t="s">
        <v>184</v>
      </c>
      <c r="R1033" s="2" t="s">
        <v>184</v>
      </c>
      <c r="S1033" s="2" t="s">
        <v>184</v>
      </c>
      <c r="T1033" s="2" t="s">
        <v>184</v>
      </c>
      <c r="U1033" s="2" t="s">
        <v>184</v>
      </c>
      <c r="V1033" s="2" t="s">
        <v>184</v>
      </c>
      <c r="W1033" s="2" t="s">
        <v>184</v>
      </c>
      <c r="X1033" s="2" t="s">
        <v>184</v>
      </c>
      <c r="Y1033" s="2" t="s">
        <v>184</v>
      </c>
      <c r="Z1033" s="2" t="s">
        <v>184</v>
      </c>
      <c r="AA1033" s="2" t="s">
        <v>184</v>
      </c>
    </row>
    <row r="1034" spans="1:27" x14ac:dyDescent="0.25">
      <c r="A1034" s="2">
        <v>0.49369072899935401</v>
      </c>
      <c r="B1034" s="2">
        <v>0.72651411399965504</v>
      </c>
      <c r="C1034" s="2">
        <v>1.00155900999925</v>
      </c>
      <c r="D1034" s="2">
        <v>1.68454046799888</v>
      </c>
      <c r="E1034" s="2">
        <v>1.9778954159992199</v>
      </c>
      <c r="F1034" s="2">
        <v>2.5664785409990101</v>
      </c>
      <c r="G1034" s="2">
        <v>2.85193551999873</v>
      </c>
      <c r="H1034" s="2">
        <v>3.15070343600018</v>
      </c>
      <c r="I1034" s="2">
        <v>3.8690982799998799</v>
      </c>
      <c r="J1034" s="2">
        <v>4.1848668729999101</v>
      </c>
      <c r="K1034" s="2">
        <v>0</v>
      </c>
      <c r="L1034" s="2" t="s">
        <v>184</v>
      </c>
      <c r="M1034" s="2" t="s">
        <v>184</v>
      </c>
      <c r="N1034" s="2" t="s">
        <v>184</v>
      </c>
      <c r="O1034" s="2" t="s">
        <v>184</v>
      </c>
      <c r="P1034" s="2" t="s">
        <v>184</v>
      </c>
      <c r="Q1034" s="2" t="s">
        <v>184</v>
      </c>
      <c r="R1034" s="2" t="s">
        <v>184</v>
      </c>
      <c r="S1034" s="2" t="s">
        <v>184</v>
      </c>
      <c r="T1034" s="2" t="s">
        <v>184</v>
      </c>
      <c r="U1034" s="2" t="s">
        <v>184</v>
      </c>
      <c r="V1034" s="2" t="s">
        <v>184</v>
      </c>
      <c r="W1034" s="2" t="s">
        <v>184</v>
      </c>
      <c r="X1034" s="2" t="s">
        <v>184</v>
      </c>
      <c r="Y1034" s="2" t="s">
        <v>184</v>
      </c>
      <c r="Z1034" s="2" t="s">
        <v>184</v>
      </c>
      <c r="AA1034" s="2" t="s">
        <v>184</v>
      </c>
    </row>
    <row r="1035" spans="1:27" x14ac:dyDescent="0.25">
      <c r="A1035" s="2">
        <v>0.47029583299990901</v>
      </c>
      <c r="B1035" s="2">
        <v>0.70126499899924899</v>
      </c>
      <c r="C1035" s="2">
        <v>1.03617593700073</v>
      </c>
      <c r="D1035" s="2">
        <v>1.78017317600097</v>
      </c>
      <c r="E1035" s="2">
        <v>2.0855092180008699</v>
      </c>
      <c r="F1035" s="2">
        <v>2.6910758840003801</v>
      </c>
      <c r="G1035" s="2">
        <v>3.0010839570004402</v>
      </c>
      <c r="H1035" s="2">
        <v>3.2789268729993601</v>
      </c>
      <c r="I1035" s="2">
        <v>3.9841874459998499</v>
      </c>
      <c r="J1035" s="2">
        <v>4.2777520809995604</v>
      </c>
      <c r="K1035" s="2">
        <v>0</v>
      </c>
      <c r="L1035" s="2" t="s">
        <v>184</v>
      </c>
      <c r="M1035" s="2" t="s">
        <v>184</v>
      </c>
      <c r="N1035" s="2" t="s">
        <v>184</v>
      </c>
      <c r="O1035" s="2" t="s">
        <v>184</v>
      </c>
      <c r="P1035" s="2" t="s">
        <v>184</v>
      </c>
      <c r="Q1035" s="2" t="s">
        <v>184</v>
      </c>
      <c r="R1035" s="2" t="s">
        <v>184</v>
      </c>
      <c r="S1035" s="2" t="s">
        <v>184</v>
      </c>
      <c r="T1035" s="2" t="s">
        <v>184</v>
      </c>
      <c r="U1035" s="2" t="s">
        <v>184</v>
      </c>
      <c r="V1035" s="2" t="s">
        <v>184</v>
      </c>
      <c r="W1035" s="2" t="s">
        <v>184</v>
      </c>
      <c r="X1035" s="2" t="s">
        <v>184</v>
      </c>
      <c r="Y1035" s="2" t="s">
        <v>184</v>
      </c>
      <c r="Z1035" s="2" t="s">
        <v>184</v>
      </c>
      <c r="AA1035" s="2" t="s">
        <v>184</v>
      </c>
    </row>
    <row r="1036" spans="1:27" x14ac:dyDescent="0.25">
      <c r="A1036" s="2">
        <v>1.7039435410006201</v>
      </c>
      <c r="B1036" s="2">
        <v>1.9121351560006501</v>
      </c>
      <c r="C1036" s="2">
        <v>2.1865168740005099</v>
      </c>
      <c r="D1036" s="2">
        <v>2.7539288010011602</v>
      </c>
      <c r="E1036" s="2">
        <v>2.9754592700010098</v>
      </c>
      <c r="F1036" s="2">
        <v>3.4815881760005101</v>
      </c>
      <c r="G1036" s="2">
        <v>3.6979268740014901</v>
      </c>
      <c r="H1036" s="2">
        <v>3.91838708200157</v>
      </c>
      <c r="I1036" s="2">
        <v>4.50386301900107</v>
      </c>
      <c r="J1036" s="2">
        <v>4.7166624460005497</v>
      </c>
      <c r="K1036" s="2">
        <v>0</v>
      </c>
      <c r="L1036" s="2" t="s">
        <v>184</v>
      </c>
      <c r="M1036" s="2" t="s">
        <v>184</v>
      </c>
      <c r="N1036" s="2" t="s">
        <v>184</v>
      </c>
      <c r="O1036" s="2" t="s">
        <v>184</v>
      </c>
      <c r="P1036" s="2" t="s">
        <v>184</v>
      </c>
      <c r="Q1036" s="2" t="s">
        <v>184</v>
      </c>
      <c r="R1036" s="2" t="s">
        <v>184</v>
      </c>
      <c r="S1036" s="2" t="s">
        <v>184</v>
      </c>
      <c r="T1036" s="2" t="s">
        <v>184</v>
      </c>
      <c r="U1036" s="2" t="s">
        <v>184</v>
      </c>
      <c r="V1036" s="2" t="s">
        <v>184</v>
      </c>
      <c r="W1036" s="2" t="s">
        <v>184</v>
      </c>
      <c r="X1036" s="2" t="s">
        <v>184</v>
      </c>
      <c r="Y1036" s="2" t="s">
        <v>184</v>
      </c>
      <c r="Z1036" s="2" t="s">
        <v>184</v>
      </c>
      <c r="AA1036" s="2" t="s">
        <v>184</v>
      </c>
    </row>
    <row r="1037" spans="1:27" x14ac:dyDescent="0.25">
      <c r="A1037" s="2">
        <v>0.60463906299992198</v>
      </c>
      <c r="B1037" s="2">
        <v>0.81956265600092504</v>
      </c>
      <c r="C1037" s="2">
        <v>1.0801722920004899</v>
      </c>
      <c r="D1037" s="2">
        <v>1.6994794270012701</v>
      </c>
      <c r="E1037" s="2">
        <v>1.97238703100083</v>
      </c>
      <c r="F1037" s="2">
        <v>2.5337281770007301</v>
      </c>
      <c r="G1037" s="2">
        <v>2.80708197900094</v>
      </c>
      <c r="H1037" s="2">
        <v>3.0171027079995798</v>
      </c>
      <c r="I1037" s="2">
        <v>3.5663587489998401</v>
      </c>
      <c r="J1037" s="2">
        <v>3.8030093739998798</v>
      </c>
      <c r="K1037" s="2">
        <v>0</v>
      </c>
      <c r="L1037" s="2" t="s">
        <v>184</v>
      </c>
      <c r="M1037" s="2" t="s">
        <v>184</v>
      </c>
      <c r="N1037" s="2" t="s">
        <v>184</v>
      </c>
      <c r="O1037" s="2" t="s">
        <v>184</v>
      </c>
      <c r="P1037" s="2" t="s">
        <v>184</v>
      </c>
      <c r="Q1037" s="2" t="s">
        <v>184</v>
      </c>
      <c r="R1037" s="2" t="s">
        <v>184</v>
      </c>
      <c r="S1037" s="2" t="s">
        <v>184</v>
      </c>
      <c r="T1037" s="2" t="s">
        <v>184</v>
      </c>
      <c r="U1037" s="2" t="s">
        <v>184</v>
      </c>
      <c r="V1037" s="2" t="s">
        <v>184</v>
      </c>
      <c r="W1037" s="2" t="s">
        <v>184</v>
      </c>
      <c r="X1037" s="2" t="s">
        <v>184</v>
      </c>
      <c r="Y1037" s="2" t="s">
        <v>184</v>
      </c>
      <c r="Z1037" s="2" t="s">
        <v>184</v>
      </c>
      <c r="AA1037" s="2" t="s">
        <v>184</v>
      </c>
    </row>
    <row r="1038" spans="1:27" x14ac:dyDescent="0.25">
      <c r="A1038" s="2">
        <v>0.497857708000083</v>
      </c>
      <c r="B1038" s="2">
        <v>0.69082426999921098</v>
      </c>
      <c r="C1038" s="2">
        <v>0.96481708300052504</v>
      </c>
      <c r="D1038" s="2">
        <v>1.5814716139993801</v>
      </c>
      <c r="E1038" s="2">
        <v>1.8289328110004099</v>
      </c>
      <c r="F1038" s="2">
        <v>2.4236432799989398</v>
      </c>
      <c r="G1038" s="2">
        <v>2.64276452999911</v>
      </c>
      <c r="H1038" s="2">
        <v>2.8974801549993501</v>
      </c>
      <c r="I1038" s="2">
        <v>3.5107595819990798</v>
      </c>
      <c r="J1038" s="2">
        <v>3.8194947379997699</v>
      </c>
      <c r="K1038" s="2">
        <v>0</v>
      </c>
      <c r="L1038" s="2" t="s">
        <v>184</v>
      </c>
      <c r="M1038" s="2" t="s">
        <v>184</v>
      </c>
      <c r="N1038" s="2" t="s">
        <v>184</v>
      </c>
      <c r="O1038" s="2" t="s">
        <v>184</v>
      </c>
      <c r="P1038" s="2" t="s">
        <v>184</v>
      </c>
      <c r="Q1038" s="2" t="s">
        <v>184</v>
      </c>
      <c r="R1038" s="2" t="s">
        <v>184</v>
      </c>
      <c r="S1038" s="2" t="s">
        <v>184</v>
      </c>
      <c r="T1038" s="2" t="s">
        <v>184</v>
      </c>
      <c r="U1038" s="2" t="s">
        <v>184</v>
      </c>
      <c r="V1038" s="2" t="s">
        <v>184</v>
      </c>
      <c r="W1038" s="2" t="s">
        <v>184</v>
      </c>
      <c r="X1038" s="2" t="s">
        <v>184</v>
      </c>
      <c r="Y1038" s="2" t="s">
        <v>184</v>
      </c>
      <c r="Z1038" s="2" t="s">
        <v>184</v>
      </c>
      <c r="AA1038" s="2" t="s">
        <v>184</v>
      </c>
    </row>
    <row r="1039" spans="1:27" x14ac:dyDescent="0.25">
      <c r="A1039" s="2">
        <v>0.44155135399887502</v>
      </c>
      <c r="B1039" s="2">
        <v>0.63357890599945599</v>
      </c>
      <c r="C1039" s="2">
        <v>0.901423436998811</v>
      </c>
      <c r="D1039" s="2">
        <v>1.3856218739983801</v>
      </c>
      <c r="E1039" s="2">
        <v>1.60931973900005</v>
      </c>
      <c r="F1039" s="2">
        <v>2.1048948949992301</v>
      </c>
      <c r="G1039" s="2">
        <v>2.3130144779988702</v>
      </c>
      <c r="H1039" s="2">
        <v>2.57603348799966</v>
      </c>
      <c r="I1039" s="2">
        <v>3.09137650899901</v>
      </c>
      <c r="J1039" s="2">
        <v>3.31384499799969</v>
      </c>
      <c r="K1039" s="2">
        <v>0</v>
      </c>
      <c r="L1039" s="2" t="s">
        <v>184</v>
      </c>
      <c r="M1039" s="2" t="s">
        <v>184</v>
      </c>
      <c r="N1039" s="2" t="s">
        <v>184</v>
      </c>
      <c r="O1039" s="2" t="s">
        <v>184</v>
      </c>
      <c r="P1039" s="2" t="s">
        <v>184</v>
      </c>
      <c r="Q1039" s="2" t="s">
        <v>184</v>
      </c>
      <c r="R1039" s="2" t="s">
        <v>184</v>
      </c>
      <c r="S1039" s="2" t="s">
        <v>184</v>
      </c>
      <c r="T1039" s="2" t="s">
        <v>184</v>
      </c>
      <c r="U1039" s="2" t="s">
        <v>184</v>
      </c>
      <c r="V1039" s="2" t="s">
        <v>184</v>
      </c>
      <c r="W1039" s="2" t="s">
        <v>184</v>
      </c>
      <c r="X1039" s="2" t="s">
        <v>184</v>
      </c>
      <c r="Y1039" s="2" t="s">
        <v>184</v>
      </c>
      <c r="Z1039" s="2" t="s">
        <v>184</v>
      </c>
      <c r="AA1039" s="2" t="s">
        <v>184</v>
      </c>
    </row>
    <row r="1040" spans="1:27" x14ac:dyDescent="0.25">
      <c r="A1040" s="2">
        <v>0.383376300998861</v>
      </c>
      <c r="B1040" s="2">
        <v>0.57316312399961999</v>
      </c>
      <c r="C1040" s="2">
        <v>0.78983817599873796</v>
      </c>
      <c r="D1040" s="2">
        <v>1.2886098429989901</v>
      </c>
      <c r="E1040" s="2">
        <v>1.51637869699879</v>
      </c>
      <c r="F1040" s="2">
        <v>1.9702352069998501</v>
      </c>
      <c r="G1040" s="2">
        <v>2.1651143740000398</v>
      </c>
      <c r="H1040" s="2">
        <v>2.3971980719998101</v>
      </c>
      <c r="I1040" s="2">
        <v>2.8984284359994401</v>
      </c>
      <c r="J1040" s="2">
        <v>3.1404539569994001</v>
      </c>
      <c r="K1040" s="2">
        <v>0</v>
      </c>
      <c r="L1040" s="2" t="s">
        <v>184</v>
      </c>
      <c r="M1040" s="2" t="s">
        <v>184</v>
      </c>
      <c r="N1040" s="2" t="s">
        <v>184</v>
      </c>
      <c r="O1040" s="2" t="s">
        <v>184</v>
      </c>
      <c r="P1040" s="2" t="s">
        <v>184</v>
      </c>
      <c r="Q1040" s="2" t="s">
        <v>184</v>
      </c>
      <c r="R1040" s="2" t="s">
        <v>184</v>
      </c>
      <c r="S1040" s="2" t="s">
        <v>184</v>
      </c>
      <c r="T1040" s="2" t="s">
        <v>184</v>
      </c>
      <c r="U1040" s="2" t="s">
        <v>184</v>
      </c>
      <c r="V1040" s="2" t="s">
        <v>184</v>
      </c>
      <c r="W1040" s="2" t="s">
        <v>184</v>
      </c>
      <c r="X1040" s="2" t="s">
        <v>184</v>
      </c>
      <c r="Y1040" s="2" t="s">
        <v>184</v>
      </c>
      <c r="Z1040" s="2" t="s">
        <v>184</v>
      </c>
      <c r="AA1040" s="2" t="s">
        <v>184</v>
      </c>
    </row>
    <row r="1041" spans="1:27" x14ac:dyDescent="0.25">
      <c r="A1041" s="2">
        <v>13.6806835359984</v>
      </c>
      <c r="B1041" s="2">
        <v>13.9059622339991</v>
      </c>
      <c r="C1041" s="2">
        <v>14.1436028589996</v>
      </c>
      <c r="D1041" s="2">
        <v>14.793725931998701</v>
      </c>
      <c r="E1041" s="2">
        <v>15.0379236399985</v>
      </c>
      <c r="F1041" s="2">
        <v>15.633504420999</v>
      </c>
      <c r="G1041" s="2">
        <v>15.8535609829996</v>
      </c>
      <c r="H1041" s="2">
        <v>16.114284784998699</v>
      </c>
      <c r="I1041" s="2">
        <v>16.766460357999598</v>
      </c>
      <c r="J1041" s="2">
        <v>17.056494888998699</v>
      </c>
      <c r="K1041" s="2">
        <v>0</v>
      </c>
      <c r="L1041" s="2" t="s">
        <v>184</v>
      </c>
      <c r="M1041" s="2" t="s">
        <v>184</v>
      </c>
      <c r="N1041" s="2" t="s">
        <v>184</v>
      </c>
      <c r="O1041" s="2" t="s">
        <v>184</v>
      </c>
      <c r="P1041" s="2" t="s">
        <v>184</v>
      </c>
      <c r="Q1041" s="2" t="s">
        <v>184</v>
      </c>
      <c r="R1041" s="2" t="s">
        <v>184</v>
      </c>
      <c r="S1041" s="2" t="s">
        <v>184</v>
      </c>
      <c r="T1041" s="2" t="s">
        <v>184</v>
      </c>
      <c r="U1041" s="2" t="s">
        <v>184</v>
      </c>
      <c r="V1041" s="2" t="s">
        <v>184</v>
      </c>
      <c r="W1041" s="2" t="s">
        <v>184</v>
      </c>
      <c r="X1041" s="2" t="s">
        <v>184</v>
      </c>
      <c r="Y1041" s="2" t="s">
        <v>184</v>
      </c>
      <c r="Z1041" s="2" t="s">
        <v>184</v>
      </c>
      <c r="AA1041" s="2" t="s">
        <v>184</v>
      </c>
    </row>
    <row r="1042" spans="1:27" x14ac:dyDescent="0.25">
      <c r="A1042" s="2">
        <v>0.457898802000272</v>
      </c>
      <c r="B1042" s="2">
        <v>0.63348942700031297</v>
      </c>
      <c r="C1042" s="2">
        <v>0.85678703099983899</v>
      </c>
      <c r="D1042" s="2">
        <v>1.3587601559993301</v>
      </c>
      <c r="E1042" s="2">
        <v>1.5930669270001001</v>
      </c>
      <c r="F1042" s="2">
        <v>2.0642558330000602</v>
      </c>
      <c r="G1042" s="2">
        <v>2.2798828119994101</v>
      </c>
      <c r="H1042" s="2">
        <v>2.5196594789995199</v>
      </c>
      <c r="I1042" s="2">
        <v>3.0010698429996401</v>
      </c>
      <c r="J1042" s="2">
        <v>3.2530589580001101</v>
      </c>
      <c r="K1042" s="2">
        <v>0</v>
      </c>
      <c r="L1042" s="2" t="s">
        <v>184</v>
      </c>
      <c r="M1042" s="2" t="s">
        <v>184</v>
      </c>
      <c r="N1042" s="2" t="s">
        <v>184</v>
      </c>
      <c r="O1042" s="2" t="s">
        <v>184</v>
      </c>
      <c r="P1042" s="2" t="s">
        <v>184</v>
      </c>
      <c r="Q1042" s="2" t="s">
        <v>184</v>
      </c>
      <c r="R1042" s="2" t="s">
        <v>184</v>
      </c>
      <c r="S1042" s="2" t="s">
        <v>184</v>
      </c>
      <c r="T1042" s="2" t="s">
        <v>184</v>
      </c>
      <c r="U1042" s="2" t="s">
        <v>184</v>
      </c>
      <c r="V1042" s="2" t="s">
        <v>184</v>
      </c>
      <c r="W1042" s="2" t="s">
        <v>184</v>
      </c>
      <c r="X1042" s="2" t="s">
        <v>184</v>
      </c>
      <c r="Y1042" s="2" t="s">
        <v>184</v>
      </c>
      <c r="Z1042" s="2" t="s">
        <v>184</v>
      </c>
      <c r="AA1042" s="2" t="s">
        <v>184</v>
      </c>
    </row>
    <row r="1043" spans="1:27" x14ac:dyDescent="0.25">
      <c r="A1043" s="2">
        <v>0.46705328099960702</v>
      </c>
      <c r="B1043" s="2">
        <v>0.66619817600076203</v>
      </c>
      <c r="C1043" s="2">
        <v>0.90228270800071098</v>
      </c>
      <c r="D1043" s="2">
        <v>1.45812947800004</v>
      </c>
      <c r="E1043" s="2">
        <v>1.68377390500063</v>
      </c>
      <c r="F1043" s="2">
        <v>2.2246165609994901</v>
      </c>
      <c r="G1043" s="2">
        <v>2.4073829669996401</v>
      </c>
      <c r="H1043" s="2">
        <v>2.7003953109997298</v>
      </c>
      <c r="I1043" s="2">
        <v>3.2769089569992502</v>
      </c>
      <c r="J1043" s="2">
        <v>3.4983030189996498</v>
      </c>
      <c r="K1043" s="2">
        <v>0</v>
      </c>
      <c r="L1043" s="2" t="s">
        <v>184</v>
      </c>
      <c r="M1043" s="2" t="s">
        <v>184</v>
      </c>
      <c r="N1043" s="2" t="s">
        <v>184</v>
      </c>
      <c r="O1043" s="2" t="s">
        <v>184</v>
      </c>
      <c r="P1043" s="2" t="s">
        <v>184</v>
      </c>
      <c r="Q1043" s="2" t="s">
        <v>184</v>
      </c>
      <c r="R1043" s="2" t="s">
        <v>184</v>
      </c>
      <c r="S1043" s="2" t="s">
        <v>184</v>
      </c>
      <c r="T1043" s="2" t="s">
        <v>184</v>
      </c>
      <c r="U1043" s="2" t="s">
        <v>184</v>
      </c>
      <c r="V1043" s="2" t="s">
        <v>184</v>
      </c>
      <c r="W1043" s="2" t="s">
        <v>184</v>
      </c>
      <c r="X1043" s="2" t="s">
        <v>184</v>
      </c>
      <c r="Y1043" s="2" t="s">
        <v>184</v>
      </c>
      <c r="Z1043" s="2" t="s">
        <v>184</v>
      </c>
      <c r="AA1043" s="2" t="s">
        <v>184</v>
      </c>
    </row>
    <row r="1044" spans="1:27" x14ac:dyDescent="0.25">
      <c r="A1044" s="2">
        <v>0.67585635399882404</v>
      </c>
      <c r="B1044" s="2">
        <v>0.83015333299954297</v>
      </c>
      <c r="C1044" s="2">
        <v>1.03087046799919</v>
      </c>
      <c r="D1044" s="2">
        <v>1.50662562499928</v>
      </c>
      <c r="E1044" s="2">
        <v>1.73299703099837</v>
      </c>
      <c r="F1044" s="2">
        <v>2.2086733849992002</v>
      </c>
      <c r="G1044" s="2">
        <v>2.3905235929996702</v>
      </c>
      <c r="H1044" s="2">
        <v>2.6264245299989799</v>
      </c>
      <c r="I1044" s="2">
        <v>3.1890594259984901</v>
      </c>
      <c r="J1044" s="2">
        <v>3.3729507279986102</v>
      </c>
      <c r="K1044" s="2">
        <v>0</v>
      </c>
      <c r="L1044" s="2" t="s">
        <v>184</v>
      </c>
      <c r="M1044" s="2" t="s">
        <v>184</v>
      </c>
      <c r="N1044" s="2" t="s">
        <v>184</v>
      </c>
      <c r="O1044" s="2" t="s">
        <v>184</v>
      </c>
      <c r="P1044" s="2" t="s">
        <v>184</v>
      </c>
      <c r="Q1044" s="2" t="s">
        <v>184</v>
      </c>
      <c r="R1044" s="2" t="s">
        <v>184</v>
      </c>
      <c r="S1044" s="2" t="s">
        <v>184</v>
      </c>
      <c r="T1044" s="2" t="s">
        <v>184</v>
      </c>
      <c r="U1044" s="2" t="s">
        <v>184</v>
      </c>
      <c r="V1044" s="2" t="s">
        <v>184</v>
      </c>
      <c r="W1044" s="2" t="s">
        <v>184</v>
      </c>
      <c r="X1044" s="2" t="s">
        <v>184</v>
      </c>
      <c r="Y1044" s="2" t="s">
        <v>184</v>
      </c>
      <c r="Z1044" s="2" t="s">
        <v>184</v>
      </c>
      <c r="AA1044" s="2" t="s">
        <v>184</v>
      </c>
    </row>
    <row r="1045" spans="1:27" x14ac:dyDescent="0.25">
      <c r="A1045" s="2">
        <v>0.474425573000189</v>
      </c>
      <c r="B1045" s="2">
        <v>0.67715031199986697</v>
      </c>
      <c r="C1045" s="2">
        <v>0.88176750000093296</v>
      </c>
      <c r="D1045" s="2">
        <v>1.4180331770003201</v>
      </c>
      <c r="E1045" s="2">
        <v>1.6104336450007299</v>
      </c>
      <c r="F1045" s="2">
        <v>2.16972947800059</v>
      </c>
      <c r="G1045" s="2">
        <v>2.3415083320014598</v>
      </c>
      <c r="H1045" s="2">
        <v>2.59241182200094</v>
      </c>
      <c r="I1045" s="2">
        <v>3.20004676999997</v>
      </c>
      <c r="J1045" s="2">
        <v>3.41348239500075</v>
      </c>
      <c r="K1045" s="2">
        <v>0</v>
      </c>
      <c r="L1045" s="2" t="s">
        <v>184</v>
      </c>
      <c r="M1045" s="2" t="s">
        <v>184</v>
      </c>
      <c r="N1045" s="2" t="s">
        <v>184</v>
      </c>
      <c r="O1045" s="2" t="s">
        <v>184</v>
      </c>
      <c r="P1045" s="2" t="s">
        <v>184</v>
      </c>
      <c r="Q1045" s="2" t="s">
        <v>184</v>
      </c>
      <c r="R1045" s="2" t="s">
        <v>184</v>
      </c>
      <c r="S1045" s="2" t="s">
        <v>184</v>
      </c>
      <c r="T1045" s="2" t="s">
        <v>184</v>
      </c>
      <c r="U1045" s="2" t="s">
        <v>184</v>
      </c>
      <c r="V1045" s="2" t="s">
        <v>184</v>
      </c>
      <c r="W1045" s="2" t="s">
        <v>184</v>
      </c>
      <c r="X1045" s="2" t="s">
        <v>184</v>
      </c>
      <c r="Y1045" s="2" t="s">
        <v>184</v>
      </c>
      <c r="Z1045" s="2" t="s">
        <v>184</v>
      </c>
      <c r="AA1045" s="2" t="s">
        <v>184</v>
      </c>
    </row>
    <row r="1047" spans="1:27" x14ac:dyDescent="0.25">
      <c r="A1047" s="2">
        <v>3.12292661299943</v>
      </c>
      <c r="B1047" s="2">
        <v>4.0486710400000403</v>
      </c>
      <c r="C1047" s="2">
        <v>4.2872984360001203</v>
      </c>
      <c r="D1047" s="2">
        <v>5.1808871850007501</v>
      </c>
      <c r="E1047" s="2">
        <v>5.4617771850007504</v>
      </c>
      <c r="F1047" s="2">
        <v>5.73090307100028</v>
      </c>
      <c r="G1047" s="2">
        <v>0</v>
      </c>
      <c r="H1047" s="2" t="s">
        <v>184</v>
      </c>
      <c r="I1047" s="2" t="s">
        <v>184</v>
      </c>
      <c r="J1047" s="2" t="s">
        <v>184</v>
      </c>
      <c r="K1047" s="2" t="s">
        <v>184</v>
      </c>
      <c r="L1047" s="2" t="s">
        <v>184</v>
      </c>
      <c r="M1047" s="2" t="s">
        <v>184</v>
      </c>
      <c r="N1047" s="2" t="s">
        <v>184</v>
      </c>
      <c r="O1047" s="2" t="s">
        <v>184</v>
      </c>
      <c r="P1047" s="2" t="s">
        <v>184</v>
      </c>
      <c r="Q1047" s="2" t="s">
        <v>184</v>
      </c>
      <c r="R1047" s="2" t="s">
        <v>184</v>
      </c>
      <c r="S1047" s="2" t="s">
        <v>184</v>
      </c>
      <c r="T1047" s="2" t="s">
        <v>184</v>
      </c>
      <c r="U1047" s="2" t="s">
        <v>184</v>
      </c>
      <c r="V1047" s="2" t="s">
        <v>184</v>
      </c>
      <c r="W1047" s="2" t="s">
        <v>184</v>
      </c>
      <c r="X1047" s="2" t="s">
        <v>184</v>
      </c>
      <c r="Y1047" s="2" t="s">
        <v>184</v>
      </c>
      <c r="Z1047" s="2" t="s">
        <v>184</v>
      </c>
      <c r="AA1047" s="2" t="s">
        <v>184</v>
      </c>
    </row>
    <row r="1048" spans="1:27" x14ac:dyDescent="0.25">
      <c r="A1048" s="2">
        <v>0.612970624999434</v>
      </c>
      <c r="B1048" s="2">
        <v>1.59643692699864</v>
      </c>
      <c r="C1048" s="2">
        <v>1.8658690619995399</v>
      </c>
      <c r="D1048" s="2">
        <v>2.6676493739996601</v>
      </c>
      <c r="E1048" s="2">
        <v>2.9226676559992399</v>
      </c>
      <c r="F1048" s="2">
        <v>3.1853909370001898</v>
      </c>
      <c r="G1048" s="2">
        <v>0</v>
      </c>
      <c r="H1048" s="2" t="s">
        <v>184</v>
      </c>
      <c r="I1048" s="2" t="s">
        <v>184</v>
      </c>
      <c r="J1048" s="2" t="s">
        <v>184</v>
      </c>
      <c r="K1048" s="2" t="s">
        <v>184</v>
      </c>
      <c r="L1048" s="2" t="s">
        <v>184</v>
      </c>
      <c r="M1048" s="2" t="s">
        <v>184</v>
      </c>
      <c r="N1048" s="2" t="s">
        <v>184</v>
      </c>
      <c r="O1048" s="2" t="s">
        <v>184</v>
      </c>
      <c r="P1048" s="2" t="s">
        <v>184</v>
      </c>
      <c r="Q1048" s="2" t="s">
        <v>184</v>
      </c>
      <c r="R1048" s="2" t="s">
        <v>184</v>
      </c>
      <c r="S1048" s="2" t="s">
        <v>184</v>
      </c>
      <c r="T1048" s="2" t="s">
        <v>184</v>
      </c>
      <c r="U1048" s="2" t="s">
        <v>184</v>
      </c>
      <c r="V1048" s="2" t="s">
        <v>184</v>
      </c>
      <c r="W1048" s="2" t="s">
        <v>184</v>
      </c>
      <c r="X1048" s="2" t="s">
        <v>184</v>
      </c>
      <c r="Y1048" s="2" t="s">
        <v>184</v>
      </c>
      <c r="Z1048" s="2" t="s">
        <v>184</v>
      </c>
      <c r="AA1048" s="2" t="s">
        <v>184</v>
      </c>
    </row>
    <row r="1049" spans="1:27" x14ac:dyDescent="0.25">
      <c r="A1049" s="2">
        <v>0.62914046900004905</v>
      </c>
      <c r="B1049" s="2">
        <v>1.4937070310006599</v>
      </c>
      <c r="C1049" s="2">
        <v>1.7656624999999599</v>
      </c>
      <c r="D1049" s="2">
        <v>2.6983783330015201</v>
      </c>
      <c r="E1049" s="2">
        <v>2.9521649470007101</v>
      </c>
      <c r="F1049" s="2">
        <v>3.24690281100083</v>
      </c>
      <c r="G1049" s="2">
        <v>0</v>
      </c>
      <c r="H1049" s="2" t="s">
        <v>184</v>
      </c>
      <c r="I1049" s="2" t="s">
        <v>184</v>
      </c>
      <c r="J1049" s="2" t="s">
        <v>184</v>
      </c>
      <c r="K1049" s="2" t="s">
        <v>184</v>
      </c>
      <c r="L1049" s="2" t="s">
        <v>184</v>
      </c>
      <c r="M1049" s="2" t="s">
        <v>184</v>
      </c>
      <c r="N1049" s="2" t="s">
        <v>184</v>
      </c>
      <c r="O1049" s="2" t="s">
        <v>184</v>
      </c>
      <c r="P1049" s="2" t="s">
        <v>184</v>
      </c>
      <c r="Q1049" s="2" t="s">
        <v>184</v>
      </c>
      <c r="R1049" s="2" t="s">
        <v>184</v>
      </c>
      <c r="S1049" s="2" t="s">
        <v>184</v>
      </c>
      <c r="T1049" s="2" t="s">
        <v>184</v>
      </c>
      <c r="U1049" s="2" t="s">
        <v>184</v>
      </c>
      <c r="V1049" s="2" t="s">
        <v>184</v>
      </c>
      <c r="W1049" s="2" t="s">
        <v>184</v>
      </c>
      <c r="X1049" s="2" t="s">
        <v>184</v>
      </c>
      <c r="Y1049" s="2" t="s">
        <v>184</v>
      </c>
      <c r="Z1049" s="2" t="s">
        <v>184</v>
      </c>
      <c r="AA1049" s="2" t="s">
        <v>184</v>
      </c>
    </row>
    <row r="1050" spans="1:27" x14ac:dyDescent="0.25">
      <c r="A1050" s="2">
        <v>0.65777192699897502</v>
      </c>
      <c r="B1050" s="2">
        <v>1.63572854099948</v>
      </c>
      <c r="C1050" s="2">
        <v>1.92728281199924</v>
      </c>
      <c r="D1050" s="2">
        <v>2.7780988529993902</v>
      </c>
      <c r="E1050" s="2">
        <v>3.1203927589995102</v>
      </c>
      <c r="F1050" s="2">
        <v>3.3502608319995399</v>
      </c>
      <c r="G1050" s="2">
        <v>0</v>
      </c>
      <c r="H1050" s="2" t="s">
        <v>184</v>
      </c>
      <c r="I1050" s="2" t="s">
        <v>184</v>
      </c>
      <c r="J1050" s="2" t="s">
        <v>184</v>
      </c>
      <c r="K1050" s="2" t="s">
        <v>184</v>
      </c>
      <c r="L1050" s="2" t="s">
        <v>184</v>
      </c>
      <c r="M1050" s="2" t="s">
        <v>184</v>
      </c>
      <c r="N1050" s="2" t="s">
        <v>184</v>
      </c>
      <c r="O1050" s="2" t="s">
        <v>184</v>
      </c>
      <c r="P1050" s="2" t="s">
        <v>184</v>
      </c>
      <c r="Q1050" s="2" t="s">
        <v>184</v>
      </c>
      <c r="R1050" s="2" t="s">
        <v>184</v>
      </c>
      <c r="S1050" s="2" t="s">
        <v>184</v>
      </c>
      <c r="T1050" s="2" t="s">
        <v>184</v>
      </c>
      <c r="U1050" s="2" t="s">
        <v>184</v>
      </c>
      <c r="V1050" s="2" t="s">
        <v>184</v>
      </c>
      <c r="W1050" s="2" t="s">
        <v>184</v>
      </c>
      <c r="X1050" s="2" t="s">
        <v>184</v>
      </c>
      <c r="Y1050" s="2" t="s">
        <v>184</v>
      </c>
      <c r="Z1050" s="2" t="s">
        <v>184</v>
      </c>
      <c r="AA1050" s="2" t="s">
        <v>184</v>
      </c>
    </row>
    <row r="1051" spans="1:27" x14ac:dyDescent="0.25">
      <c r="A1051" s="2">
        <v>0.63597760400079995</v>
      </c>
      <c r="B1051" s="2">
        <v>1.6017285930010901</v>
      </c>
      <c r="C1051" s="2">
        <v>1.8506584890001201</v>
      </c>
      <c r="D1051" s="2">
        <v>2.7926015620014302</v>
      </c>
      <c r="E1051" s="2">
        <v>3.07748046800043</v>
      </c>
      <c r="F1051" s="2">
        <v>3.3400089050010102</v>
      </c>
      <c r="G1051" s="2">
        <v>0</v>
      </c>
      <c r="H1051" s="2" t="s">
        <v>184</v>
      </c>
      <c r="I1051" s="2" t="s">
        <v>184</v>
      </c>
      <c r="J1051" s="2" t="s">
        <v>184</v>
      </c>
      <c r="K1051" s="2" t="s">
        <v>184</v>
      </c>
      <c r="L1051" s="2" t="s">
        <v>184</v>
      </c>
      <c r="M1051" s="2" t="s">
        <v>184</v>
      </c>
      <c r="N1051" s="2" t="s">
        <v>184</v>
      </c>
      <c r="O1051" s="2" t="s">
        <v>184</v>
      </c>
      <c r="P1051" s="2" t="s">
        <v>184</v>
      </c>
      <c r="Q1051" s="2" t="s">
        <v>184</v>
      </c>
      <c r="R1051" s="2" t="s">
        <v>184</v>
      </c>
      <c r="S1051" s="2" t="s">
        <v>184</v>
      </c>
      <c r="T1051" s="2" t="s">
        <v>184</v>
      </c>
      <c r="U1051" s="2" t="s">
        <v>184</v>
      </c>
      <c r="V1051" s="2" t="s">
        <v>184</v>
      </c>
      <c r="W1051" s="2" t="s">
        <v>184</v>
      </c>
      <c r="X1051" s="2" t="s">
        <v>184</v>
      </c>
      <c r="Y1051" s="2" t="s">
        <v>184</v>
      </c>
      <c r="Z1051" s="2" t="s">
        <v>184</v>
      </c>
      <c r="AA1051" s="2" t="s">
        <v>184</v>
      </c>
    </row>
    <row r="1052" spans="1:27" x14ac:dyDescent="0.25">
      <c r="A1052" s="2">
        <v>4.97204176899867</v>
      </c>
      <c r="B1052" s="2">
        <v>5.7326982790000303</v>
      </c>
      <c r="C1052" s="2">
        <v>5.9307398929995498</v>
      </c>
      <c r="D1052" s="2">
        <v>6.6674845289999203</v>
      </c>
      <c r="E1052" s="2">
        <v>6.8743745809988397</v>
      </c>
      <c r="F1052" s="2">
        <v>7.10831900799894</v>
      </c>
      <c r="G1052" s="2">
        <v>0</v>
      </c>
      <c r="H1052" s="2" t="s">
        <v>184</v>
      </c>
      <c r="I1052" s="2" t="s">
        <v>184</v>
      </c>
      <c r="J1052" s="2" t="s">
        <v>184</v>
      </c>
      <c r="K1052" s="2" t="s">
        <v>184</v>
      </c>
      <c r="L1052" s="2" t="s">
        <v>184</v>
      </c>
      <c r="M1052" s="2" t="s">
        <v>184</v>
      </c>
      <c r="N1052" s="2" t="s">
        <v>184</v>
      </c>
      <c r="O1052" s="2" t="s">
        <v>184</v>
      </c>
      <c r="P1052" s="2" t="s">
        <v>184</v>
      </c>
      <c r="Q1052" s="2" t="s">
        <v>184</v>
      </c>
      <c r="R1052" s="2" t="s">
        <v>184</v>
      </c>
      <c r="S1052" s="2" t="s">
        <v>184</v>
      </c>
      <c r="T1052" s="2" t="s">
        <v>184</v>
      </c>
      <c r="U1052" s="2" t="s">
        <v>184</v>
      </c>
      <c r="V1052" s="2" t="s">
        <v>184</v>
      </c>
      <c r="W1052" s="2" t="s">
        <v>184</v>
      </c>
      <c r="X1052" s="2" t="s">
        <v>184</v>
      </c>
      <c r="Y1052" s="2" t="s">
        <v>184</v>
      </c>
      <c r="Z1052" s="2" t="s">
        <v>184</v>
      </c>
      <c r="AA1052" s="2" t="s">
        <v>184</v>
      </c>
    </row>
    <row r="1053" spans="1:27" x14ac:dyDescent="0.25">
      <c r="A1053" s="2">
        <v>0.51015333299983401</v>
      </c>
      <c r="B1053" s="2">
        <v>1.229256093</v>
      </c>
      <c r="C1053" s="2">
        <v>1.4638116139994899</v>
      </c>
      <c r="D1053" s="2">
        <v>2.2359151549990202</v>
      </c>
      <c r="E1053" s="2">
        <v>2.4420207279999802</v>
      </c>
      <c r="F1053" s="2">
        <v>2.67084031099875</v>
      </c>
      <c r="G1053" s="2">
        <v>0</v>
      </c>
      <c r="H1053" s="2" t="s">
        <v>184</v>
      </c>
      <c r="I1053" s="2" t="s">
        <v>184</v>
      </c>
      <c r="J1053" s="2" t="s">
        <v>184</v>
      </c>
      <c r="K1053" s="2" t="s">
        <v>184</v>
      </c>
      <c r="L1053" s="2" t="s">
        <v>184</v>
      </c>
      <c r="M1053" s="2" t="s">
        <v>184</v>
      </c>
      <c r="N1053" s="2" t="s">
        <v>184</v>
      </c>
      <c r="O1053" s="2" t="s">
        <v>184</v>
      </c>
      <c r="P1053" s="2" t="s">
        <v>184</v>
      </c>
      <c r="Q1053" s="2" t="s">
        <v>184</v>
      </c>
      <c r="R1053" s="2" t="s">
        <v>184</v>
      </c>
      <c r="S1053" s="2" t="s">
        <v>184</v>
      </c>
      <c r="T1053" s="2" t="s">
        <v>184</v>
      </c>
      <c r="U1053" s="2" t="s">
        <v>184</v>
      </c>
      <c r="V1053" s="2" t="s">
        <v>184</v>
      </c>
      <c r="W1053" s="2" t="s">
        <v>184</v>
      </c>
      <c r="X1053" s="2" t="s">
        <v>184</v>
      </c>
      <c r="Y1053" s="2" t="s">
        <v>184</v>
      </c>
      <c r="Z1053" s="2" t="s">
        <v>184</v>
      </c>
      <c r="AA1053" s="2" t="s">
        <v>184</v>
      </c>
    </row>
    <row r="1054" spans="1:27" x14ac:dyDescent="0.25">
      <c r="A1054" s="2">
        <v>2.6886112490010401</v>
      </c>
      <c r="B1054" s="2">
        <v>3.44575343600081</v>
      </c>
      <c r="C1054" s="2">
        <v>3.6616142689999802</v>
      </c>
      <c r="D1054" s="2">
        <v>4.3965305710007598</v>
      </c>
      <c r="E1054" s="2">
        <v>4.61912124800073</v>
      </c>
      <c r="F1054" s="2">
        <v>4.8554334350010304</v>
      </c>
      <c r="G1054" s="2">
        <v>0</v>
      </c>
      <c r="H1054" s="2" t="s">
        <v>184</v>
      </c>
      <c r="I1054" s="2" t="s">
        <v>184</v>
      </c>
      <c r="J1054" s="2" t="s">
        <v>184</v>
      </c>
      <c r="K1054" s="2" t="s">
        <v>184</v>
      </c>
      <c r="L1054" s="2" t="s">
        <v>184</v>
      </c>
      <c r="M1054" s="2" t="s">
        <v>184</v>
      </c>
      <c r="N1054" s="2" t="s">
        <v>184</v>
      </c>
      <c r="O1054" s="2" t="s">
        <v>184</v>
      </c>
      <c r="P1054" s="2" t="s">
        <v>184</v>
      </c>
      <c r="Q1054" s="2" t="s">
        <v>184</v>
      </c>
      <c r="R1054" s="2" t="s">
        <v>184</v>
      </c>
      <c r="S1054" s="2" t="s">
        <v>184</v>
      </c>
      <c r="T1054" s="2" t="s">
        <v>184</v>
      </c>
      <c r="U1054" s="2" t="s">
        <v>184</v>
      </c>
      <c r="V1054" s="2" t="s">
        <v>184</v>
      </c>
      <c r="W1054" s="2" t="s">
        <v>184</v>
      </c>
      <c r="X1054" s="2" t="s">
        <v>184</v>
      </c>
      <c r="Y1054" s="2" t="s">
        <v>184</v>
      </c>
      <c r="Z1054" s="2" t="s">
        <v>184</v>
      </c>
      <c r="AA1054" s="2" t="s">
        <v>184</v>
      </c>
    </row>
    <row r="1055" spans="1:27" x14ac:dyDescent="0.25">
      <c r="A1055" s="2">
        <v>1.10006890500153</v>
      </c>
      <c r="B1055" s="2">
        <v>1.88241937400016</v>
      </c>
      <c r="C1055" s="2">
        <v>2.0956413010007902</v>
      </c>
      <c r="D1055" s="2">
        <v>2.8333869779999001</v>
      </c>
      <c r="E1055" s="2">
        <v>3.0659918210003498</v>
      </c>
      <c r="F1055" s="2">
        <v>3.2815461959998999</v>
      </c>
      <c r="G1055" s="2">
        <v>0</v>
      </c>
      <c r="H1055" s="2" t="s">
        <v>184</v>
      </c>
      <c r="I1055" s="2" t="s">
        <v>184</v>
      </c>
      <c r="J1055" s="2" t="s">
        <v>184</v>
      </c>
      <c r="K1055" s="2" t="s">
        <v>184</v>
      </c>
      <c r="L1055" s="2" t="s">
        <v>184</v>
      </c>
      <c r="M1055" s="2" t="s">
        <v>184</v>
      </c>
      <c r="N1055" s="2" t="s">
        <v>184</v>
      </c>
      <c r="O1055" s="2" t="s">
        <v>184</v>
      </c>
      <c r="P1055" s="2" t="s">
        <v>184</v>
      </c>
      <c r="Q1055" s="2" t="s">
        <v>184</v>
      </c>
      <c r="R1055" s="2" t="s">
        <v>184</v>
      </c>
      <c r="S1055" s="2" t="s">
        <v>184</v>
      </c>
      <c r="T1055" s="2" t="s">
        <v>184</v>
      </c>
      <c r="U1055" s="2" t="s">
        <v>184</v>
      </c>
      <c r="V1055" s="2" t="s">
        <v>184</v>
      </c>
      <c r="W1055" s="2" t="s">
        <v>184</v>
      </c>
      <c r="X1055" s="2" t="s">
        <v>184</v>
      </c>
      <c r="Y1055" s="2" t="s">
        <v>184</v>
      </c>
      <c r="Z1055" s="2" t="s">
        <v>184</v>
      </c>
      <c r="AA1055" s="2" t="s">
        <v>184</v>
      </c>
    </row>
    <row r="1056" spans="1:27" x14ac:dyDescent="0.25">
      <c r="A1056" s="2">
        <v>0.54917140599900405</v>
      </c>
      <c r="B1056" s="2">
        <v>1.3428447389997</v>
      </c>
      <c r="C1056" s="2">
        <v>1.5646015620004601</v>
      </c>
      <c r="D1056" s="2">
        <v>2.3059855199990098</v>
      </c>
      <c r="E1056" s="2">
        <v>2.5473511969994398</v>
      </c>
      <c r="F1056" s="2">
        <v>2.7957092169999598</v>
      </c>
      <c r="G1056" s="2">
        <v>0</v>
      </c>
      <c r="H1056" s="2" t="s">
        <v>184</v>
      </c>
      <c r="I1056" s="2" t="s">
        <v>184</v>
      </c>
      <c r="J1056" s="2" t="s">
        <v>184</v>
      </c>
      <c r="K1056" s="2" t="s">
        <v>184</v>
      </c>
      <c r="L1056" s="2" t="s">
        <v>184</v>
      </c>
      <c r="M1056" s="2" t="s">
        <v>184</v>
      </c>
      <c r="N1056" s="2" t="s">
        <v>184</v>
      </c>
      <c r="O1056" s="2" t="s">
        <v>184</v>
      </c>
      <c r="P1056" s="2" t="s">
        <v>184</v>
      </c>
      <c r="Q1056" s="2" t="s">
        <v>184</v>
      </c>
      <c r="R1056" s="2" t="s">
        <v>184</v>
      </c>
      <c r="S1056" s="2" t="s">
        <v>184</v>
      </c>
      <c r="T1056" s="2" t="s">
        <v>184</v>
      </c>
      <c r="U1056" s="2" t="s">
        <v>184</v>
      </c>
      <c r="V1056" s="2" t="s">
        <v>184</v>
      </c>
      <c r="W1056" s="2" t="s">
        <v>184</v>
      </c>
      <c r="X1056" s="2" t="s">
        <v>184</v>
      </c>
      <c r="Y1056" s="2" t="s">
        <v>184</v>
      </c>
      <c r="Z1056" s="2" t="s">
        <v>184</v>
      </c>
      <c r="AA1056" s="2" t="s">
        <v>184</v>
      </c>
    </row>
    <row r="1058" spans="1:27" x14ac:dyDescent="0.25">
      <c r="A1058" s="2">
        <v>3.9586238530009701</v>
      </c>
      <c r="B1058" s="2">
        <v>4.5368546340014202</v>
      </c>
      <c r="C1058" s="2">
        <v>4.9868688530004803</v>
      </c>
      <c r="D1058" s="2">
        <v>5.3344860920005797</v>
      </c>
      <c r="E1058" s="2">
        <v>6.1521716650004201</v>
      </c>
      <c r="F1058" s="2">
        <v>6.5264911960002703</v>
      </c>
      <c r="G1058" s="2">
        <v>6.9281207790008903</v>
      </c>
      <c r="H1058" s="2">
        <v>0</v>
      </c>
      <c r="I1058" s="2" t="s">
        <v>184</v>
      </c>
      <c r="J1058" s="2" t="s">
        <v>184</v>
      </c>
      <c r="K1058" s="2" t="s">
        <v>184</v>
      </c>
      <c r="L1058" s="2" t="s">
        <v>184</v>
      </c>
      <c r="M1058" s="2" t="s">
        <v>184</v>
      </c>
      <c r="N1058" s="2" t="s">
        <v>184</v>
      </c>
      <c r="O1058" s="2" t="s">
        <v>184</v>
      </c>
      <c r="P1058" s="2" t="s">
        <v>184</v>
      </c>
      <c r="Q1058" s="2" t="s">
        <v>184</v>
      </c>
      <c r="R1058" s="2" t="s">
        <v>184</v>
      </c>
      <c r="S1058" s="2" t="s">
        <v>184</v>
      </c>
      <c r="T1058" s="2" t="s">
        <v>184</v>
      </c>
      <c r="U1058" s="2" t="s">
        <v>184</v>
      </c>
      <c r="V1058" s="2" t="s">
        <v>184</v>
      </c>
      <c r="W1058" s="2" t="s">
        <v>184</v>
      </c>
      <c r="X1058" s="2" t="s">
        <v>184</v>
      </c>
      <c r="Y1058" s="2" t="s">
        <v>184</v>
      </c>
      <c r="Z1058" s="2" t="s">
        <v>184</v>
      </c>
      <c r="AA1058" s="2" t="s">
        <v>184</v>
      </c>
    </row>
    <row r="1059" spans="1:27" x14ac:dyDescent="0.25">
      <c r="A1059" s="2">
        <v>0.64596453100057205</v>
      </c>
      <c r="B1059" s="2">
        <v>1.19774572900132</v>
      </c>
      <c r="C1059" s="2">
        <v>1.5509795830002899</v>
      </c>
      <c r="D1059" s="2">
        <v>1.83703947899994</v>
      </c>
      <c r="E1059" s="2">
        <v>2.3392611449999001</v>
      </c>
      <c r="F1059" s="2">
        <v>2.6886495819999201</v>
      </c>
      <c r="G1059" s="2">
        <v>3.0679664050003299</v>
      </c>
      <c r="H1059" s="2">
        <v>0</v>
      </c>
      <c r="I1059" s="2" t="s">
        <v>184</v>
      </c>
      <c r="J1059" s="2" t="s">
        <v>184</v>
      </c>
      <c r="K1059" s="2" t="s">
        <v>184</v>
      </c>
      <c r="L1059" s="2" t="s">
        <v>184</v>
      </c>
      <c r="M1059" s="2" t="s">
        <v>184</v>
      </c>
      <c r="N1059" s="2" t="s">
        <v>184</v>
      </c>
      <c r="O1059" s="2" t="s">
        <v>184</v>
      </c>
      <c r="P1059" s="2" t="s">
        <v>184</v>
      </c>
      <c r="Q1059" s="2" t="s">
        <v>184</v>
      </c>
      <c r="R1059" s="2" t="s">
        <v>184</v>
      </c>
      <c r="S1059" s="2" t="s">
        <v>184</v>
      </c>
      <c r="T1059" s="2" t="s">
        <v>184</v>
      </c>
      <c r="U1059" s="2" t="s">
        <v>184</v>
      </c>
      <c r="V1059" s="2" t="s">
        <v>184</v>
      </c>
      <c r="W1059" s="2" t="s">
        <v>184</v>
      </c>
      <c r="X1059" s="2" t="s">
        <v>184</v>
      </c>
      <c r="Y1059" s="2" t="s">
        <v>184</v>
      </c>
      <c r="Z1059" s="2" t="s">
        <v>184</v>
      </c>
      <c r="AA1059" s="2" t="s">
        <v>184</v>
      </c>
    </row>
    <row r="1060" spans="1:27" x14ac:dyDescent="0.25">
      <c r="A1060" s="2">
        <v>0.46519562500179701</v>
      </c>
      <c r="B1060" s="2">
        <v>0.99220927000169401</v>
      </c>
      <c r="C1060" s="2">
        <v>1.4101001030012399</v>
      </c>
      <c r="D1060" s="2">
        <v>1.76718135300143</v>
      </c>
      <c r="E1060" s="2">
        <v>2.6423249470008101</v>
      </c>
      <c r="F1060" s="2">
        <v>3.0803259880012699</v>
      </c>
      <c r="G1060" s="2">
        <v>3.5063525510013198</v>
      </c>
      <c r="H1060" s="2">
        <v>0</v>
      </c>
      <c r="I1060" s="2" t="s">
        <v>184</v>
      </c>
      <c r="J1060" s="2" t="s">
        <v>184</v>
      </c>
      <c r="K1060" s="2" t="s">
        <v>184</v>
      </c>
      <c r="L1060" s="2" t="s">
        <v>184</v>
      </c>
      <c r="M1060" s="2" t="s">
        <v>184</v>
      </c>
      <c r="N1060" s="2" t="s">
        <v>184</v>
      </c>
      <c r="O1060" s="2" t="s">
        <v>184</v>
      </c>
      <c r="P1060" s="2" t="s">
        <v>184</v>
      </c>
      <c r="Q1060" s="2" t="s">
        <v>184</v>
      </c>
      <c r="R1060" s="2" t="s">
        <v>184</v>
      </c>
      <c r="S1060" s="2" t="s">
        <v>184</v>
      </c>
      <c r="T1060" s="2" t="s">
        <v>184</v>
      </c>
      <c r="U1060" s="2" t="s">
        <v>184</v>
      </c>
      <c r="V1060" s="2" t="s">
        <v>184</v>
      </c>
      <c r="W1060" s="2" t="s">
        <v>184</v>
      </c>
      <c r="X1060" s="2" t="s">
        <v>184</v>
      </c>
      <c r="Y1060" s="2" t="s">
        <v>184</v>
      </c>
      <c r="Z1060" s="2" t="s">
        <v>184</v>
      </c>
      <c r="AA1060" s="2" t="s">
        <v>184</v>
      </c>
    </row>
    <row r="1061" spans="1:27" x14ac:dyDescent="0.25">
      <c r="A1061" s="2">
        <v>0.96204442700036397</v>
      </c>
      <c r="B1061" s="2">
        <v>1.5444160930001001</v>
      </c>
      <c r="C1061" s="2">
        <v>1.9597546870008899</v>
      </c>
      <c r="D1061" s="2">
        <v>2.2900794779998201</v>
      </c>
      <c r="E1061" s="2">
        <v>3.1094955720000099</v>
      </c>
      <c r="F1061" s="2">
        <v>3.47576338399994</v>
      </c>
      <c r="G1061" s="2">
        <v>3.8719405190004101</v>
      </c>
      <c r="H1061" s="2">
        <v>0</v>
      </c>
      <c r="I1061" s="2" t="s">
        <v>184</v>
      </c>
      <c r="J1061" s="2" t="s">
        <v>184</v>
      </c>
      <c r="K1061" s="2" t="s">
        <v>184</v>
      </c>
      <c r="L1061" s="2" t="s">
        <v>184</v>
      </c>
      <c r="M1061" s="2" t="s">
        <v>184</v>
      </c>
      <c r="N1061" s="2" t="s">
        <v>184</v>
      </c>
      <c r="O1061" s="2" t="s">
        <v>184</v>
      </c>
      <c r="P1061" s="2" t="s">
        <v>184</v>
      </c>
      <c r="Q1061" s="2" t="s">
        <v>184</v>
      </c>
      <c r="R1061" s="2" t="s">
        <v>184</v>
      </c>
      <c r="S1061" s="2" t="s">
        <v>184</v>
      </c>
      <c r="T1061" s="2" t="s">
        <v>184</v>
      </c>
      <c r="U1061" s="2" t="s">
        <v>184</v>
      </c>
      <c r="V1061" s="2" t="s">
        <v>184</v>
      </c>
      <c r="W1061" s="2" t="s">
        <v>184</v>
      </c>
      <c r="X1061" s="2" t="s">
        <v>184</v>
      </c>
      <c r="Y1061" s="2" t="s">
        <v>184</v>
      </c>
      <c r="Z1061" s="2" t="s">
        <v>184</v>
      </c>
      <c r="AA1061" s="2" t="s">
        <v>184</v>
      </c>
    </row>
    <row r="1062" spans="1:27" x14ac:dyDescent="0.25">
      <c r="A1062" s="2">
        <v>0.58588687499832304</v>
      </c>
      <c r="B1062" s="2">
        <v>1.2575460409989301</v>
      </c>
      <c r="C1062" s="2">
        <v>1.6280009369984301</v>
      </c>
      <c r="D1062" s="2">
        <v>1.9337854679997599</v>
      </c>
      <c r="E1062" s="2">
        <v>2.8395201029998098</v>
      </c>
      <c r="F1062" s="2">
        <v>3.1988479149986202</v>
      </c>
      <c r="G1062" s="2">
        <v>3.6259554149983102</v>
      </c>
      <c r="H1062" s="2">
        <v>0</v>
      </c>
      <c r="I1062" s="2" t="s">
        <v>184</v>
      </c>
      <c r="J1062" s="2" t="s">
        <v>184</v>
      </c>
      <c r="K1062" s="2" t="s">
        <v>184</v>
      </c>
      <c r="L1062" s="2" t="s">
        <v>184</v>
      </c>
      <c r="M1062" s="2" t="s">
        <v>184</v>
      </c>
      <c r="N1062" s="2" t="s">
        <v>184</v>
      </c>
      <c r="O1062" s="2" t="s">
        <v>184</v>
      </c>
      <c r="P1062" s="2" t="s">
        <v>184</v>
      </c>
      <c r="Q1062" s="2" t="s">
        <v>184</v>
      </c>
      <c r="R1062" s="2" t="s">
        <v>184</v>
      </c>
      <c r="S1062" s="2" t="s">
        <v>184</v>
      </c>
      <c r="T1062" s="2" t="s">
        <v>184</v>
      </c>
      <c r="U1062" s="2" t="s">
        <v>184</v>
      </c>
      <c r="V1062" s="2" t="s">
        <v>184</v>
      </c>
      <c r="W1062" s="2" t="s">
        <v>184</v>
      </c>
      <c r="X1062" s="2" t="s">
        <v>184</v>
      </c>
      <c r="Y1062" s="2" t="s">
        <v>184</v>
      </c>
      <c r="Z1062" s="2" t="s">
        <v>184</v>
      </c>
      <c r="AA1062" s="2" t="s">
        <v>184</v>
      </c>
    </row>
    <row r="1063" spans="1:27" x14ac:dyDescent="0.25">
      <c r="A1063" s="2">
        <v>4.4410437480000802</v>
      </c>
      <c r="B1063" s="2">
        <v>4.9441248940001898</v>
      </c>
      <c r="C1063" s="2">
        <v>5.1945148409995401</v>
      </c>
      <c r="D1063" s="2">
        <v>5.5675428100003002</v>
      </c>
      <c r="E1063" s="2">
        <v>6.1538257789998099</v>
      </c>
      <c r="F1063" s="2">
        <v>6.5757146329997296</v>
      </c>
      <c r="G1063" s="2">
        <v>6.8562913509995198</v>
      </c>
      <c r="H1063" s="2">
        <v>0</v>
      </c>
      <c r="I1063" s="2" t="s">
        <v>184</v>
      </c>
      <c r="J1063" s="2" t="s">
        <v>184</v>
      </c>
      <c r="K1063" s="2" t="s">
        <v>184</v>
      </c>
      <c r="L1063" s="2" t="s">
        <v>184</v>
      </c>
      <c r="M1063" s="2" t="s">
        <v>184</v>
      </c>
      <c r="N1063" s="2" t="s">
        <v>184</v>
      </c>
      <c r="O1063" s="2" t="s">
        <v>184</v>
      </c>
      <c r="P1063" s="2" t="s">
        <v>184</v>
      </c>
      <c r="Q1063" s="2" t="s">
        <v>184</v>
      </c>
      <c r="R1063" s="2" t="s">
        <v>184</v>
      </c>
      <c r="S1063" s="2" t="s">
        <v>184</v>
      </c>
      <c r="T1063" s="2" t="s">
        <v>184</v>
      </c>
      <c r="U1063" s="2" t="s">
        <v>184</v>
      </c>
      <c r="V1063" s="2" t="s">
        <v>184</v>
      </c>
      <c r="W1063" s="2" t="s">
        <v>184</v>
      </c>
      <c r="X1063" s="2" t="s">
        <v>184</v>
      </c>
      <c r="Y1063" s="2" t="s">
        <v>184</v>
      </c>
      <c r="Z1063" s="2" t="s">
        <v>184</v>
      </c>
      <c r="AA1063" s="2" t="s">
        <v>184</v>
      </c>
    </row>
    <row r="1064" spans="1:27" x14ac:dyDescent="0.25">
      <c r="A1064" s="2">
        <v>0.55603968799914505</v>
      </c>
      <c r="B1064" s="2">
        <v>1.19055531199956</v>
      </c>
      <c r="C1064" s="2">
        <v>1.7064739059987899</v>
      </c>
      <c r="D1064" s="2">
        <v>2.0651780199987102</v>
      </c>
      <c r="E1064" s="2">
        <v>2.4466192179988799</v>
      </c>
      <c r="F1064" s="2">
        <v>2.7316324989987999</v>
      </c>
      <c r="G1064" s="2">
        <v>3.0985883849989402</v>
      </c>
      <c r="H1064" s="2">
        <v>0</v>
      </c>
      <c r="I1064" s="2" t="s">
        <v>184</v>
      </c>
      <c r="J1064" s="2" t="s">
        <v>184</v>
      </c>
      <c r="K1064" s="2" t="s">
        <v>184</v>
      </c>
      <c r="L1064" s="2" t="s">
        <v>184</v>
      </c>
      <c r="M1064" s="2" t="s">
        <v>184</v>
      </c>
      <c r="N1064" s="2" t="s">
        <v>184</v>
      </c>
      <c r="O1064" s="2" t="s">
        <v>184</v>
      </c>
      <c r="P1064" s="2" t="s">
        <v>184</v>
      </c>
      <c r="Q1064" s="2" t="s">
        <v>184</v>
      </c>
      <c r="R1064" s="2" t="s">
        <v>184</v>
      </c>
      <c r="S1064" s="2" t="s">
        <v>184</v>
      </c>
      <c r="T1064" s="2" t="s">
        <v>184</v>
      </c>
      <c r="U1064" s="2" t="s">
        <v>184</v>
      </c>
      <c r="V1064" s="2" t="s">
        <v>184</v>
      </c>
      <c r="W1064" s="2" t="s">
        <v>184</v>
      </c>
      <c r="X1064" s="2" t="s">
        <v>184</v>
      </c>
      <c r="Y1064" s="2" t="s">
        <v>184</v>
      </c>
      <c r="Z1064" s="2" t="s">
        <v>184</v>
      </c>
      <c r="AA1064" s="2" t="s">
        <v>184</v>
      </c>
    </row>
    <row r="1065" spans="1:27" x14ac:dyDescent="0.25">
      <c r="A1065" s="2">
        <v>0.48847859399938898</v>
      </c>
      <c r="B1065" s="2">
        <v>1.0732178639991601</v>
      </c>
      <c r="C1065" s="2">
        <v>1.5627614580007501</v>
      </c>
      <c r="D1065" s="2">
        <v>1.76969411400023</v>
      </c>
      <c r="E1065" s="2">
        <v>2.3331684889999398</v>
      </c>
      <c r="F1065" s="2">
        <v>2.5931445309997798</v>
      </c>
      <c r="G1065" s="2">
        <v>2.86317156199947</v>
      </c>
      <c r="H1065" s="2">
        <v>0</v>
      </c>
      <c r="I1065" s="2" t="s">
        <v>184</v>
      </c>
      <c r="J1065" s="2" t="s">
        <v>184</v>
      </c>
      <c r="K1065" s="2" t="s">
        <v>184</v>
      </c>
      <c r="L1065" s="2" t="s">
        <v>184</v>
      </c>
      <c r="M1065" s="2" t="s">
        <v>184</v>
      </c>
      <c r="N1065" s="2" t="s">
        <v>184</v>
      </c>
      <c r="O1065" s="2" t="s">
        <v>184</v>
      </c>
      <c r="P1065" s="2" t="s">
        <v>184</v>
      </c>
      <c r="Q1065" s="2" t="s">
        <v>184</v>
      </c>
      <c r="R1065" s="2" t="s">
        <v>184</v>
      </c>
      <c r="S1065" s="2" t="s">
        <v>184</v>
      </c>
      <c r="T1065" s="2" t="s">
        <v>184</v>
      </c>
      <c r="U1065" s="2" t="s">
        <v>184</v>
      </c>
      <c r="V1065" s="2" t="s">
        <v>184</v>
      </c>
      <c r="W1065" s="2" t="s">
        <v>184</v>
      </c>
      <c r="X1065" s="2" t="s">
        <v>184</v>
      </c>
      <c r="Y1065" s="2" t="s">
        <v>184</v>
      </c>
      <c r="Z1065" s="2" t="s">
        <v>184</v>
      </c>
      <c r="AA1065" s="2" t="s">
        <v>184</v>
      </c>
    </row>
    <row r="1066" spans="1:27" x14ac:dyDescent="0.25">
      <c r="A1066" s="2">
        <v>0.49513588599984298</v>
      </c>
      <c r="B1066" s="2">
        <v>1.0123536979990599</v>
      </c>
      <c r="C1066" s="2">
        <v>1.31165765600053</v>
      </c>
      <c r="D1066" s="2">
        <v>1.5713026039993501</v>
      </c>
      <c r="E1066" s="2">
        <v>2.25993958300023</v>
      </c>
      <c r="F1066" s="2">
        <v>2.54754687400054</v>
      </c>
      <c r="G1066" s="2">
        <v>2.9619165619987999</v>
      </c>
      <c r="H1066" s="2">
        <v>0</v>
      </c>
      <c r="I1066" s="2" t="s">
        <v>184</v>
      </c>
      <c r="J1066" s="2" t="s">
        <v>184</v>
      </c>
      <c r="K1066" s="2" t="s">
        <v>184</v>
      </c>
      <c r="L1066" s="2" t="s">
        <v>184</v>
      </c>
      <c r="M1066" s="2" t="s">
        <v>184</v>
      </c>
      <c r="N1066" s="2" t="s">
        <v>184</v>
      </c>
      <c r="O1066" s="2" t="s">
        <v>184</v>
      </c>
      <c r="P1066" s="2" t="s">
        <v>184</v>
      </c>
      <c r="Q1066" s="2" t="s">
        <v>184</v>
      </c>
      <c r="R1066" s="2" t="s">
        <v>184</v>
      </c>
      <c r="S1066" s="2" t="s">
        <v>184</v>
      </c>
      <c r="T1066" s="2" t="s">
        <v>184</v>
      </c>
      <c r="U1066" s="2" t="s">
        <v>184</v>
      </c>
      <c r="V1066" s="2" t="s">
        <v>184</v>
      </c>
      <c r="W1066" s="2" t="s">
        <v>184</v>
      </c>
      <c r="X1066" s="2" t="s">
        <v>184</v>
      </c>
      <c r="Y1066" s="2" t="s">
        <v>184</v>
      </c>
      <c r="Z1066" s="2" t="s">
        <v>184</v>
      </c>
      <c r="AA1066" s="2" t="s">
        <v>184</v>
      </c>
    </row>
    <row r="1067" spans="1:27" x14ac:dyDescent="0.25">
      <c r="A1067" s="2">
        <v>0.31900541700087998</v>
      </c>
      <c r="B1067" s="2">
        <v>0.78965322899966806</v>
      </c>
      <c r="C1067" s="2">
        <v>1.1281749999998201</v>
      </c>
      <c r="D1067" s="2">
        <v>1.37221755199971</v>
      </c>
      <c r="E1067" s="2">
        <v>2.0238492179996599</v>
      </c>
      <c r="F1067" s="2">
        <v>2.34536348899928</v>
      </c>
      <c r="G1067" s="2">
        <v>2.74258369699964</v>
      </c>
      <c r="H1067" s="2">
        <v>0</v>
      </c>
      <c r="I1067" s="2" t="s">
        <v>184</v>
      </c>
      <c r="J1067" s="2" t="s">
        <v>184</v>
      </c>
      <c r="K1067" s="2" t="s">
        <v>184</v>
      </c>
      <c r="L1067" s="2" t="s">
        <v>184</v>
      </c>
      <c r="M1067" s="2" t="s">
        <v>184</v>
      </c>
      <c r="N1067" s="2" t="s">
        <v>184</v>
      </c>
      <c r="O1067" s="2" t="s">
        <v>184</v>
      </c>
      <c r="P1067" s="2" t="s">
        <v>184</v>
      </c>
      <c r="Q1067" s="2" t="s">
        <v>184</v>
      </c>
      <c r="R1067" s="2" t="s">
        <v>184</v>
      </c>
      <c r="S1067" s="2" t="s">
        <v>184</v>
      </c>
      <c r="T1067" s="2" t="s">
        <v>184</v>
      </c>
      <c r="U1067" s="2" t="s">
        <v>184</v>
      </c>
      <c r="V1067" s="2" t="s">
        <v>184</v>
      </c>
      <c r="W1067" s="2" t="s">
        <v>184</v>
      </c>
      <c r="X1067" s="2" t="s">
        <v>184</v>
      </c>
      <c r="Y1067" s="2" t="s">
        <v>184</v>
      </c>
      <c r="Z1067" s="2" t="s">
        <v>184</v>
      </c>
      <c r="AA1067" s="2" t="s">
        <v>184</v>
      </c>
    </row>
    <row r="1068" spans="1:27" x14ac:dyDescent="0.25">
      <c r="A1068" s="2">
        <v>20.0390910860005</v>
      </c>
      <c r="B1068" s="2">
        <v>20.814143376999699</v>
      </c>
      <c r="C1068" s="2">
        <v>21.225037022999398</v>
      </c>
      <c r="D1068" s="2">
        <v>21.465149990999599</v>
      </c>
      <c r="E1068" s="2">
        <v>22.131450668000902</v>
      </c>
      <c r="F1068" s="2">
        <v>22.539036397</v>
      </c>
      <c r="G1068" s="2">
        <v>22.923257491000101</v>
      </c>
      <c r="H1068" s="2">
        <v>0</v>
      </c>
      <c r="I1068" s="2" t="s">
        <v>184</v>
      </c>
      <c r="J1068" s="2" t="s">
        <v>184</v>
      </c>
      <c r="K1068" s="2" t="s">
        <v>184</v>
      </c>
      <c r="L1068" s="2" t="s">
        <v>184</v>
      </c>
      <c r="M1068" s="2" t="s">
        <v>184</v>
      </c>
      <c r="N1068" s="2" t="s">
        <v>184</v>
      </c>
      <c r="O1068" s="2" t="s">
        <v>184</v>
      </c>
      <c r="P1068" s="2" t="s">
        <v>184</v>
      </c>
      <c r="Q1068" s="2" t="s">
        <v>184</v>
      </c>
      <c r="R1068" s="2" t="s">
        <v>184</v>
      </c>
      <c r="S1068" s="2" t="s">
        <v>184</v>
      </c>
      <c r="T1068" s="2" t="s">
        <v>184</v>
      </c>
      <c r="U1068" s="2" t="s">
        <v>184</v>
      </c>
      <c r="V1068" s="2" t="s">
        <v>184</v>
      </c>
      <c r="W1068" s="2" t="s">
        <v>184</v>
      </c>
      <c r="X1068" s="2" t="s">
        <v>184</v>
      </c>
      <c r="Y1068" s="2" t="s">
        <v>184</v>
      </c>
      <c r="Z1068" s="2" t="s">
        <v>184</v>
      </c>
      <c r="AA1068" s="2" t="s">
        <v>184</v>
      </c>
    </row>
    <row r="1069" spans="1:27" x14ac:dyDescent="0.25">
      <c r="A1069" s="2">
        <v>0.80092468700058805</v>
      </c>
      <c r="B1069" s="2">
        <v>1.4539626550013001</v>
      </c>
      <c r="C1069" s="2">
        <v>2.0161512490012599</v>
      </c>
      <c r="D1069" s="2">
        <v>2.2923815089998199</v>
      </c>
      <c r="E1069" s="2">
        <v>3.1290638009995702</v>
      </c>
      <c r="F1069" s="2">
        <v>3.4948147380000498</v>
      </c>
      <c r="G1069" s="2">
        <v>3.85438093599987</v>
      </c>
      <c r="H1069" s="2">
        <v>0</v>
      </c>
      <c r="I1069" s="2" t="s">
        <v>184</v>
      </c>
      <c r="J1069" s="2" t="s">
        <v>184</v>
      </c>
      <c r="K1069" s="2" t="s">
        <v>184</v>
      </c>
      <c r="L1069" s="2" t="s">
        <v>184</v>
      </c>
      <c r="M1069" s="2" t="s">
        <v>184</v>
      </c>
      <c r="N1069" s="2" t="s">
        <v>184</v>
      </c>
      <c r="O1069" s="2" t="s">
        <v>184</v>
      </c>
      <c r="P1069" s="2" t="s">
        <v>184</v>
      </c>
      <c r="Q1069" s="2" t="s">
        <v>184</v>
      </c>
      <c r="R1069" s="2" t="s">
        <v>184</v>
      </c>
      <c r="S1069" s="2" t="s">
        <v>184</v>
      </c>
      <c r="T1069" s="2" t="s">
        <v>184</v>
      </c>
      <c r="U1069" s="2" t="s">
        <v>184</v>
      </c>
      <c r="V1069" s="2" t="s">
        <v>184</v>
      </c>
      <c r="W1069" s="2" t="s">
        <v>184</v>
      </c>
      <c r="X1069" s="2" t="s">
        <v>184</v>
      </c>
      <c r="Y1069" s="2" t="s">
        <v>184</v>
      </c>
      <c r="Z1069" s="2" t="s">
        <v>184</v>
      </c>
      <c r="AA1069" s="2" t="s">
        <v>184</v>
      </c>
    </row>
    <row r="1070" spans="1:27" x14ac:dyDescent="0.25">
      <c r="A1070" s="2">
        <v>0.51712666599996704</v>
      </c>
      <c r="B1070" s="2">
        <v>1.1523802079991501</v>
      </c>
      <c r="C1070" s="2">
        <v>1.6694647389995201</v>
      </c>
      <c r="D1070" s="2">
        <v>1.86140619699835</v>
      </c>
      <c r="E1070" s="2">
        <v>2.6483327589994499</v>
      </c>
      <c r="F1070" s="2">
        <v>3.0493167169988702</v>
      </c>
      <c r="G1070" s="2">
        <v>3.4472076549991399</v>
      </c>
      <c r="H1070" s="2">
        <v>0</v>
      </c>
      <c r="I1070" s="2" t="s">
        <v>184</v>
      </c>
      <c r="J1070" s="2" t="s">
        <v>184</v>
      </c>
      <c r="K1070" s="2" t="s">
        <v>184</v>
      </c>
      <c r="L1070" s="2" t="s">
        <v>184</v>
      </c>
      <c r="M1070" s="2" t="s">
        <v>184</v>
      </c>
      <c r="N1070" s="2" t="s">
        <v>184</v>
      </c>
      <c r="O1070" s="2" t="s">
        <v>184</v>
      </c>
      <c r="P1070" s="2" t="s">
        <v>184</v>
      </c>
      <c r="Q1070" s="2" t="s">
        <v>184</v>
      </c>
      <c r="R1070" s="2" t="s">
        <v>184</v>
      </c>
      <c r="S1070" s="2" t="s">
        <v>184</v>
      </c>
      <c r="T1070" s="2" t="s">
        <v>184</v>
      </c>
      <c r="U1070" s="2" t="s">
        <v>184</v>
      </c>
      <c r="V1070" s="2" t="s">
        <v>184</v>
      </c>
      <c r="W1070" s="2" t="s">
        <v>184</v>
      </c>
      <c r="X1070" s="2" t="s">
        <v>184</v>
      </c>
      <c r="Y1070" s="2" t="s">
        <v>184</v>
      </c>
      <c r="Z1070" s="2" t="s">
        <v>184</v>
      </c>
      <c r="AA1070" s="2" t="s">
        <v>184</v>
      </c>
    </row>
    <row r="1071" spans="1:27" x14ac:dyDescent="0.25">
      <c r="A1071" s="2">
        <v>0.589579166000476</v>
      </c>
      <c r="B1071" s="2">
        <v>1.2668628119990899</v>
      </c>
      <c r="C1071" s="2">
        <v>1.69495395699959</v>
      </c>
      <c r="D1071" s="2">
        <v>1.9430491139992201</v>
      </c>
      <c r="E1071" s="2">
        <v>2.5979694779998601</v>
      </c>
      <c r="F1071" s="2">
        <v>3.0140821339991799</v>
      </c>
      <c r="G1071" s="2">
        <v>3.4027930709999001</v>
      </c>
      <c r="H1071" s="2">
        <v>0</v>
      </c>
      <c r="I1071" s="2" t="s">
        <v>184</v>
      </c>
      <c r="J1071" s="2" t="s">
        <v>184</v>
      </c>
      <c r="K1071" s="2" t="s">
        <v>184</v>
      </c>
      <c r="L1071" s="2" t="s">
        <v>184</v>
      </c>
      <c r="M1071" s="2" t="s">
        <v>184</v>
      </c>
      <c r="N1071" s="2" t="s">
        <v>184</v>
      </c>
      <c r="O1071" s="2" t="s">
        <v>184</v>
      </c>
      <c r="P1071" s="2" t="s">
        <v>184</v>
      </c>
      <c r="Q1071" s="2" t="s">
        <v>184</v>
      </c>
      <c r="R1071" s="2" t="s">
        <v>184</v>
      </c>
      <c r="S1071" s="2" t="s">
        <v>184</v>
      </c>
      <c r="T1071" s="2" t="s">
        <v>184</v>
      </c>
      <c r="U1071" s="2" t="s">
        <v>184</v>
      </c>
      <c r="V1071" s="2" t="s">
        <v>184</v>
      </c>
      <c r="W1071" s="2" t="s">
        <v>184</v>
      </c>
      <c r="X1071" s="2" t="s">
        <v>184</v>
      </c>
      <c r="Y1071" s="2" t="s">
        <v>184</v>
      </c>
      <c r="Z1071" s="2" t="s">
        <v>184</v>
      </c>
      <c r="AA1071" s="2" t="s">
        <v>184</v>
      </c>
    </row>
    <row r="1072" spans="1:27" x14ac:dyDescent="0.25">
      <c r="A1072" s="2">
        <v>0.60715078099928999</v>
      </c>
      <c r="B1072" s="2">
        <v>1.26749473900054</v>
      </c>
      <c r="C1072" s="2">
        <v>1.7473438540000601</v>
      </c>
      <c r="D1072" s="2">
        <v>2.0168964059994301</v>
      </c>
      <c r="E1072" s="2">
        <v>2.8056776560006198</v>
      </c>
      <c r="F1072" s="2">
        <v>3.1876455199999301</v>
      </c>
      <c r="G1072" s="2">
        <v>3.5619597389995699</v>
      </c>
      <c r="H1072" s="2">
        <v>0</v>
      </c>
      <c r="I1072" s="2" t="s">
        <v>184</v>
      </c>
      <c r="J1072" s="2" t="s">
        <v>184</v>
      </c>
      <c r="K1072" s="2" t="s">
        <v>184</v>
      </c>
      <c r="L1072" s="2" t="s">
        <v>184</v>
      </c>
      <c r="M1072" s="2" t="s">
        <v>184</v>
      </c>
      <c r="N1072" s="2" t="s">
        <v>184</v>
      </c>
      <c r="O1072" s="2" t="s">
        <v>184</v>
      </c>
      <c r="P1072" s="2" t="s">
        <v>184</v>
      </c>
      <c r="Q1072" s="2" t="s">
        <v>184</v>
      </c>
      <c r="R1072" s="2" t="s">
        <v>184</v>
      </c>
      <c r="S1072" s="2" t="s">
        <v>184</v>
      </c>
      <c r="T1072" s="2" t="s">
        <v>184</v>
      </c>
      <c r="U1072" s="2" t="s">
        <v>184</v>
      </c>
      <c r="V1072" s="2" t="s">
        <v>184</v>
      </c>
      <c r="W1072" s="2" t="s">
        <v>184</v>
      </c>
      <c r="X1072" s="2" t="s">
        <v>184</v>
      </c>
      <c r="Y1072" s="2" t="s">
        <v>184</v>
      </c>
      <c r="Z1072" s="2" t="s">
        <v>184</v>
      </c>
      <c r="AA1072" s="2" t="s">
        <v>184</v>
      </c>
    </row>
    <row r="1074" spans="1:27" x14ac:dyDescent="0.25">
      <c r="A1074" s="2">
        <v>12.997669630998599</v>
      </c>
      <c r="B1074" s="2">
        <v>13.7714173909989</v>
      </c>
      <c r="C1074" s="2">
        <v>14.6105247340001</v>
      </c>
      <c r="D1074" s="2">
        <v>15.4867047339994</v>
      </c>
      <c r="E1074" s="2">
        <v>16.246829160998399</v>
      </c>
      <c r="F1074" s="2">
        <v>17.0431689519991</v>
      </c>
      <c r="G1074" s="2">
        <v>0</v>
      </c>
      <c r="H1074" s="2" t="s">
        <v>184</v>
      </c>
      <c r="I1074" s="2" t="s">
        <v>184</v>
      </c>
      <c r="J1074" s="2" t="s">
        <v>184</v>
      </c>
      <c r="K1074" s="2" t="s">
        <v>184</v>
      </c>
      <c r="L1074" s="2" t="s">
        <v>184</v>
      </c>
      <c r="M1074" s="2" t="s">
        <v>184</v>
      </c>
      <c r="N1074" s="2" t="s">
        <v>184</v>
      </c>
      <c r="O1074" s="2" t="s">
        <v>184</v>
      </c>
      <c r="P1074" s="2" t="s">
        <v>184</v>
      </c>
      <c r="Q1074" s="2" t="s">
        <v>184</v>
      </c>
      <c r="R1074" s="2" t="s">
        <v>184</v>
      </c>
      <c r="S1074" s="2" t="s">
        <v>184</v>
      </c>
      <c r="T1074" s="2" t="s">
        <v>184</v>
      </c>
      <c r="U1074" s="2" t="s">
        <v>184</v>
      </c>
      <c r="V1074" s="2" t="s">
        <v>184</v>
      </c>
      <c r="W1074" s="2" t="s">
        <v>184</v>
      </c>
      <c r="X1074" s="2" t="s">
        <v>184</v>
      </c>
      <c r="Y1074" s="2" t="s">
        <v>184</v>
      </c>
      <c r="Z1074" s="2" t="s">
        <v>184</v>
      </c>
      <c r="AA1074" s="2" t="s">
        <v>184</v>
      </c>
    </row>
    <row r="1075" spans="1:27" x14ac:dyDescent="0.25">
      <c r="A1075" s="2">
        <v>0.67334604100142303</v>
      </c>
      <c r="B1075" s="2">
        <v>1.3770215620006601</v>
      </c>
      <c r="C1075" s="2">
        <v>2.1049085410013499</v>
      </c>
      <c r="D1075" s="2">
        <v>2.8522240090005599</v>
      </c>
      <c r="E1075" s="2">
        <v>3.78225551900141</v>
      </c>
      <c r="F1075" s="2">
        <v>4.6864524460015602</v>
      </c>
      <c r="G1075" s="2">
        <v>0</v>
      </c>
      <c r="H1075" s="2" t="s">
        <v>184</v>
      </c>
      <c r="I1075" s="2" t="s">
        <v>184</v>
      </c>
      <c r="J1075" s="2" t="s">
        <v>184</v>
      </c>
      <c r="K1075" s="2" t="s">
        <v>184</v>
      </c>
      <c r="L1075" s="2" t="s">
        <v>184</v>
      </c>
      <c r="M1075" s="2" t="s">
        <v>184</v>
      </c>
      <c r="N1075" s="2" t="s">
        <v>184</v>
      </c>
      <c r="O1075" s="2" t="s">
        <v>184</v>
      </c>
      <c r="P1075" s="2" t="s">
        <v>184</v>
      </c>
      <c r="Q1075" s="2" t="s">
        <v>184</v>
      </c>
      <c r="R1075" s="2" t="s">
        <v>184</v>
      </c>
      <c r="S1075" s="2" t="s">
        <v>184</v>
      </c>
      <c r="T1075" s="2" t="s">
        <v>184</v>
      </c>
      <c r="U1075" s="2" t="s">
        <v>184</v>
      </c>
      <c r="V1075" s="2" t="s">
        <v>184</v>
      </c>
      <c r="W1075" s="2" t="s">
        <v>184</v>
      </c>
      <c r="X1075" s="2" t="s">
        <v>184</v>
      </c>
      <c r="Y1075" s="2" t="s">
        <v>184</v>
      </c>
      <c r="Z1075" s="2" t="s">
        <v>184</v>
      </c>
      <c r="AA1075" s="2" t="s">
        <v>184</v>
      </c>
    </row>
    <row r="1076" spans="1:27" x14ac:dyDescent="0.25">
      <c r="A1076" s="2">
        <v>0.644112656000288</v>
      </c>
      <c r="B1076" s="2">
        <v>1.3562481769986301</v>
      </c>
      <c r="C1076" s="2">
        <v>2.0787376039988801</v>
      </c>
      <c r="D1076" s="2">
        <v>2.8115487489994799</v>
      </c>
      <c r="E1076" s="2">
        <v>3.55482369699893</v>
      </c>
      <c r="F1076" s="2">
        <v>4.2929414569989603</v>
      </c>
      <c r="G1076" s="2">
        <v>0</v>
      </c>
      <c r="H1076" s="2" t="s">
        <v>184</v>
      </c>
      <c r="I1076" s="2" t="s">
        <v>184</v>
      </c>
      <c r="J1076" s="2" t="s">
        <v>184</v>
      </c>
      <c r="K1076" s="2" t="s">
        <v>184</v>
      </c>
      <c r="L1076" s="2" t="s">
        <v>184</v>
      </c>
      <c r="M1076" s="2" t="s">
        <v>184</v>
      </c>
      <c r="N1076" s="2" t="s">
        <v>184</v>
      </c>
      <c r="O1076" s="2" t="s">
        <v>184</v>
      </c>
      <c r="P1076" s="2" t="s">
        <v>184</v>
      </c>
      <c r="Q1076" s="2" t="s">
        <v>184</v>
      </c>
      <c r="R1076" s="2" t="s">
        <v>184</v>
      </c>
      <c r="S1076" s="2" t="s">
        <v>184</v>
      </c>
      <c r="T1076" s="2" t="s">
        <v>184</v>
      </c>
      <c r="U1076" s="2" t="s">
        <v>184</v>
      </c>
      <c r="V1076" s="2" t="s">
        <v>184</v>
      </c>
      <c r="W1076" s="2" t="s">
        <v>184</v>
      </c>
      <c r="X1076" s="2" t="s">
        <v>184</v>
      </c>
      <c r="Y1076" s="2" t="s">
        <v>184</v>
      </c>
      <c r="Z1076" s="2" t="s">
        <v>184</v>
      </c>
      <c r="AA1076" s="2" t="s">
        <v>184</v>
      </c>
    </row>
    <row r="1077" spans="1:27" x14ac:dyDescent="0.25">
      <c r="A1077" s="2">
        <v>0.619271979001496</v>
      </c>
      <c r="B1077" s="2">
        <v>1.2793505210011</v>
      </c>
      <c r="C1077" s="2">
        <v>2.00882234300115</v>
      </c>
      <c r="D1077" s="2">
        <v>2.7448084890001998</v>
      </c>
      <c r="E1077" s="2">
        <v>3.5211188530010902</v>
      </c>
      <c r="F1077" s="2">
        <v>4.2548629670000002</v>
      </c>
      <c r="G1077" s="2">
        <v>0</v>
      </c>
      <c r="H1077" s="2" t="s">
        <v>184</v>
      </c>
      <c r="I1077" s="2" t="s">
        <v>184</v>
      </c>
      <c r="J1077" s="2" t="s">
        <v>184</v>
      </c>
      <c r="K1077" s="2" t="s">
        <v>184</v>
      </c>
      <c r="L1077" s="2" t="s">
        <v>184</v>
      </c>
      <c r="M1077" s="2" t="s">
        <v>184</v>
      </c>
      <c r="N1077" s="2" t="s">
        <v>184</v>
      </c>
      <c r="O1077" s="2" t="s">
        <v>184</v>
      </c>
      <c r="P1077" s="2" t="s">
        <v>184</v>
      </c>
      <c r="Q1077" s="2" t="s">
        <v>184</v>
      </c>
      <c r="R1077" s="2" t="s">
        <v>184</v>
      </c>
      <c r="S1077" s="2" t="s">
        <v>184</v>
      </c>
      <c r="T1077" s="2" t="s">
        <v>184</v>
      </c>
      <c r="U1077" s="2" t="s">
        <v>184</v>
      </c>
      <c r="V1077" s="2" t="s">
        <v>184</v>
      </c>
      <c r="W1077" s="2" t="s">
        <v>184</v>
      </c>
      <c r="X1077" s="2" t="s">
        <v>184</v>
      </c>
      <c r="Y1077" s="2" t="s">
        <v>184</v>
      </c>
      <c r="Z1077" s="2" t="s">
        <v>184</v>
      </c>
      <c r="AA1077" s="2" t="s">
        <v>184</v>
      </c>
    </row>
    <row r="1078" spans="1:27" x14ac:dyDescent="0.25">
      <c r="A1078" s="2">
        <v>1.03867786400041</v>
      </c>
      <c r="B1078" s="2">
        <v>1.8329825510008899</v>
      </c>
      <c r="C1078" s="2">
        <v>2.6267391660003301</v>
      </c>
      <c r="D1078" s="2">
        <v>3.5444309880003799</v>
      </c>
      <c r="E1078" s="2">
        <v>4.3608874980000101</v>
      </c>
      <c r="F1078" s="2">
        <v>5.3045121329996601</v>
      </c>
      <c r="G1078" s="2">
        <v>0</v>
      </c>
      <c r="H1078" s="2" t="s">
        <v>184</v>
      </c>
      <c r="I1078" s="2" t="s">
        <v>184</v>
      </c>
      <c r="J1078" s="2" t="s">
        <v>184</v>
      </c>
      <c r="K1078" s="2" t="s">
        <v>184</v>
      </c>
      <c r="L1078" s="2" t="s">
        <v>184</v>
      </c>
      <c r="M1078" s="2" t="s">
        <v>184</v>
      </c>
      <c r="N1078" s="2" t="s">
        <v>184</v>
      </c>
      <c r="O1078" s="2" t="s">
        <v>184</v>
      </c>
      <c r="P1078" s="2" t="s">
        <v>184</v>
      </c>
      <c r="Q1078" s="2" t="s">
        <v>184</v>
      </c>
      <c r="R1078" s="2" t="s">
        <v>184</v>
      </c>
      <c r="S1078" s="2" t="s">
        <v>184</v>
      </c>
      <c r="T1078" s="2" t="s">
        <v>184</v>
      </c>
      <c r="U1078" s="2" t="s">
        <v>184</v>
      </c>
      <c r="V1078" s="2" t="s">
        <v>184</v>
      </c>
      <c r="W1078" s="2" t="s">
        <v>184</v>
      </c>
      <c r="X1078" s="2" t="s">
        <v>184</v>
      </c>
      <c r="Y1078" s="2" t="s">
        <v>184</v>
      </c>
      <c r="Z1078" s="2" t="s">
        <v>184</v>
      </c>
      <c r="AA1078" s="2" t="s">
        <v>184</v>
      </c>
    </row>
    <row r="1079" spans="1:27" x14ac:dyDescent="0.25">
      <c r="A1079" s="2">
        <v>11.175318902000001</v>
      </c>
      <c r="B1079" s="2">
        <v>11.7418078080008</v>
      </c>
      <c r="C1079" s="2">
        <v>12.313898537000499</v>
      </c>
      <c r="D1079" s="2">
        <v>12.9246663490012</v>
      </c>
      <c r="E1079" s="2">
        <v>13.5042262450006</v>
      </c>
      <c r="F1079" s="2">
        <v>13.6402082240001</v>
      </c>
      <c r="G1079" s="2">
        <v>0</v>
      </c>
      <c r="H1079" s="2" t="s">
        <v>184</v>
      </c>
      <c r="I1079" s="2" t="s">
        <v>184</v>
      </c>
      <c r="J1079" s="2" t="s">
        <v>184</v>
      </c>
      <c r="K1079" s="2" t="s">
        <v>184</v>
      </c>
      <c r="L1079" s="2" t="s">
        <v>184</v>
      </c>
      <c r="M1079" s="2" t="s">
        <v>184</v>
      </c>
      <c r="N1079" s="2" t="s">
        <v>184</v>
      </c>
      <c r="O1079" s="2" t="s">
        <v>184</v>
      </c>
      <c r="P1079" s="2" t="s">
        <v>184</v>
      </c>
      <c r="Q1079" s="2" t="s">
        <v>184</v>
      </c>
      <c r="R1079" s="2" t="s">
        <v>184</v>
      </c>
      <c r="S1079" s="2" t="s">
        <v>184</v>
      </c>
      <c r="T1079" s="2" t="s">
        <v>184</v>
      </c>
      <c r="U1079" s="2" t="s">
        <v>184</v>
      </c>
      <c r="V1079" s="2" t="s">
        <v>184</v>
      </c>
      <c r="W1079" s="2" t="s">
        <v>184</v>
      </c>
      <c r="X1079" s="2" t="s">
        <v>184</v>
      </c>
      <c r="Y1079" s="2" t="s">
        <v>184</v>
      </c>
      <c r="Z1079" s="2" t="s">
        <v>184</v>
      </c>
      <c r="AA1079" s="2" t="s">
        <v>184</v>
      </c>
    </row>
    <row r="1080" spans="1:27" x14ac:dyDescent="0.25">
      <c r="A1080" s="2">
        <v>0.65076630200019203</v>
      </c>
      <c r="B1080" s="2">
        <v>1.28762968699993</v>
      </c>
      <c r="C1080" s="2">
        <v>1.81964749899998</v>
      </c>
      <c r="D1080" s="2">
        <v>2.4232165620014698</v>
      </c>
      <c r="E1080" s="2">
        <v>3.0027355720012499</v>
      </c>
      <c r="F1080" s="2">
        <v>3.6169269780002602</v>
      </c>
      <c r="G1080" s="2">
        <v>0</v>
      </c>
      <c r="H1080" s="2" t="s">
        <v>184</v>
      </c>
      <c r="I1080" s="2" t="s">
        <v>184</v>
      </c>
      <c r="J1080" s="2" t="s">
        <v>184</v>
      </c>
      <c r="K1080" s="2" t="s">
        <v>184</v>
      </c>
      <c r="L1080" s="2" t="s">
        <v>184</v>
      </c>
      <c r="M1080" s="2" t="s">
        <v>184</v>
      </c>
      <c r="N1080" s="2" t="s">
        <v>184</v>
      </c>
      <c r="O1080" s="2" t="s">
        <v>184</v>
      </c>
      <c r="P1080" s="2" t="s">
        <v>184</v>
      </c>
      <c r="Q1080" s="2" t="s">
        <v>184</v>
      </c>
      <c r="R1080" s="2" t="s">
        <v>184</v>
      </c>
      <c r="S1080" s="2" t="s">
        <v>184</v>
      </c>
      <c r="T1080" s="2" t="s">
        <v>184</v>
      </c>
      <c r="U1080" s="2" t="s">
        <v>184</v>
      </c>
      <c r="V1080" s="2" t="s">
        <v>184</v>
      </c>
      <c r="W1080" s="2" t="s">
        <v>184</v>
      </c>
      <c r="X1080" s="2" t="s">
        <v>184</v>
      </c>
      <c r="Y1080" s="2" t="s">
        <v>184</v>
      </c>
      <c r="Z1080" s="2" t="s">
        <v>184</v>
      </c>
      <c r="AA1080" s="2" t="s">
        <v>184</v>
      </c>
    </row>
    <row r="1081" spans="1:27" x14ac:dyDescent="0.25">
      <c r="A1081" s="2">
        <v>0.608316510000804</v>
      </c>
      <c r="B1081" s="2">
        <v>1.2245501560009799</v>
      </c>
      <c r="C1081" s="2">
        <v>1.81701525900098</v>
      </c>
      <c r="D1081" s="2">
        <v>2.4323169260005599</v>
      </c>
      <c r="E1081" s="2">
        <v>2.9643746860001499</v>
      </c>
      <c r="F1081" s="2">
        <v>3.6415642170013598</v>
      </c>
      <c r="G1081" s="2">
        <v>0</v>
      </c>
      <c r="H1081" s="2" t="s">
        <v>184</v>
      </c>
      <c r="I1081" s="2" t="s">
        <v>184</v>
      </c>
      <c r="J1081" s="2" t="s">
        <v>184</v>
      </c>
      <c r="K1081" s="2" t="s">
        <v>184</v>
      </c>
      <c r="L1081" s="2" t="s">
        <v>184</v>
      </c>
      <c r="M1081" s="2" t="s">
        <v>184</v>
      </c>
      <c r="N1081" s="2" t="s">
        <v>184</v>
      </c>
      <c r="O1081" s="2" t="s">
        <v>184</v>
      </c>
      <c r="P1081" s="2" t="s">
        <v>184</v>
      </c>
      <c r="Q1081" s="2" t="s">
        <v>184</v>
      </c>
      <c r="R1081" s="2" t="s">
        <v>184</v>
      </c>
      <c r="S1081" s="2" t="s">
        <v>184</v>
      </c>
      <c r="T1081" s="2" t="s">
        <v>184</v>
      </c>
      <c r="U1081" s="2" t="s">
        <v>184</v>
      </c>
      <c r="V1081" s="2" t="s">
        <v>184</v>
      </c>
      <c r="W1081" s="2" t="s">
        <v>184</v>
      </c>
      <c r="X1081" s="2" t="s">
        <v>184</v>
      </c>
      <c r="Y1081" s="2" t="s">
        <v>184</v>
      </c>
      <c r="Z1081" s="2" t="s">
        <v>184</v>
      </c>
      <c r="AA1081" s="2" t="s">
        <v>184</v>
      </c>
    </row>
    <row r="1082" spans="1:27" x14ac:dyDescent="0.25">
      <c r="A1082" s="2">
        <v>0.69209937499908802</v>
      </c>
      <c r="B1082" s="2">
        <v>0.82686671900046305</v>
      </c>
      <c r="C1082" s="2">
        <v>1.2851347910000099</v>
      </c>
      <c r="D1082" s="2">
        <v>1.79827640599978</v>
      </c>
      <c r="E1082" s="2">
        <v>2.4332521870000998</v>
      </c>
      <c r="F1082" s="2">
        <v>3.0717033839991901</v>
      </c>
      <c r="G1082" s="2">
        <v>0</v>
      </c>
      <c r="H1082" s="2" t="s">
        <v>184</v>
      </c>
      <c r="I1082" s="2" t="s">
        <v>184</v>
      </c>
      <c r="J1082" s="2" t="s">
        <v>184</v>
      </c>
      <c r="K1082" s="2" t="s">
        <v>184</v>
      </c>
      <c r="L1082" s="2" t="s">
        <v>184</v>
      </c>
      <c r="M1082" s="2" t="s">
        <v>184</v>
      </c>
      <c r="N1082" s="2" t="s">
        <v>184</v>
      </c>
      <c r="O1082" s="2" t="s">
        <v>184</v>
      </c>
      <c r="P1082" s="2" t="s">
        <v>184</v>
      </c>
      <c r="Q1082" s="2" t="s">
        <v>184</v>
      </c>
      <c r="R1082" s="2" t="s">
        <v>184</v>
      </c>
      <c r="S1082" s="2" t="s">
        <v>184</v>
      </c>
      <c r="T1082" s="2" t="s">
        <v>184</v>
      </c>
      <c r="U1082" s="2" t="s">
        <v>184</v>
      </c>
      <c r="V1082" s="2" t="s">
        <v>184</v>
      </c>
      <c r="W1082" s="2" t="s">
        <v>184</v>
      </c>
      <c r="X1082" s="2" t="s">
        <v>184</v>
      </c>
      <c r="Y1082" s="2" t="s">
        <v>184</v>
      </c>
      <c r="Z1082" s="2" t="s">
        <v>184</v>
      </c>
      <c r="AA1082" s="2" t="s">
        <v>184</v>
      </c>
    </row>
    <row r="1083" spans="1:27" x14ac:dyDescent="0.25">
      <c r="A1083" s="2">
        <v>0.63620885300042496</v>
      </c>
      <c r="B1083" s="2">
        <v>1.2604830200016199</v>
      </c>
      <c r="C1083" s="2">
        <v>1.81859275900023</v>
      </c>
      <c r="D1083" s="2">
        <v>2.51740473800055</v>
      </c>
      <c r="E1083" s="2">
        <v>3.1875913520016099</v>
      </c>
      <c r="F1083" s="2">
        <v>3.9496001540010099</v>
      </c>
      <c r="G1083" s="2">
        <v>0</v>
      </c>
      <c r="H1083" s="2" t="s">
        <v>184</v>
      </c>
      <c r="I1083" s="2" t="s">
        <v>184</v>
      </c>
      <c r="J1083" s="2" t="s">
        <v>184</v>
      </c>
      <c r="K1083" s="2" t="s">
        <v>184</v>
      </c>
      <c r="L1083" s="2" t="s">
        <v>184</v>
      </c>
      <c r="M1083" s="2" t="s">
        <v>184</v>
      </c>
      <c r="N1083" s="2" t="s">
        <v>184</v>
      </c>
      <c r="O1083" s="2" t="s">
        <v>184</v>
      </c>
      <c r="P1083" s="2" t="s">
        <v>184</v>
      </c>
      <c r="Q1083" s="2" t="s">
        <v>184</v>
      </c>
      <c r="R1083" s="2" t="s">
        <v>184</v>
      </c>
      <c r="S1083" s="2" t="s">
        <v>184</v>
      </c>
      <c r="T1083" s="2" t="s">
        <v>184</v>
      </c>
      <c r="U1083" s="2" t="s">
        <v>184</v>
      </c>
      <c r="V1083" s="2" t="s">
        <v>184</v>
      </c>
      <c r="W1083" s="2" t="s">
        <v>184</v>
      </c>
      <c r="X1083" s="2" t="s">
        <v>184</v>
      </c>
      <c r="Y1083" s="2" t="s">
        <v>184</v>
      </c>
      <c r="Z1083" s="2" t="s">
        <v>184</v>
      </c>
      <c r="AA1083" s="2" t="s">
        <v>184</v>
      </c>
    </row>
    <row r="1084" spans="1:27" x14ac:dyDescent="0.25">
      <c r="A1084" s="2">
        <v>1.8447586450001801</v>
      </c>
      <c r="B1084" s="2">
        <v>2.6001130719996501</v>
      </c>
      <c r="C1084" s="2">
        <v>3.3366103120006301</v>
      </c>
      <c r="D1084" s="2">
        <v>4.0421208320003599</v>
      </c>
      <c r="E1084" s="2">
        <v>4.9271068210000504</v>
      </c>
      <c r="F1084" s="2">
        <v>5.6453259879999598</v>
      </c>
      <c r="G1084" s="2">
        <v>0</v>
      </c>
      <c r="H1084" s="2" t="s">
        <v>184</v>
      </c>
      <c r="I1084" s="2" t="s">
        <v>184</v>
      </c>
      <c r="J1084" s="2" t="s">
        <v>184</v>
      </c>
      <c r="K1084" s="2" t="s">
        <v>184</v>
      </c>
      <c r="L1084" s="2" t="s">
        <v>184</v>
      </c>
      <c r="M1084" s="2" t="s">
        <v>184</v>
      </c>
      <c r="N1084" s="2" t="s">
        <v>184</v>
      </c>
      <c r="O1084" s="2" t="s">
        <v>184</v>
      </c>
      <c r="P1084" s="2" t="s">
        <v>184</v>
      </c>
      <c r="Q1084" s="2" t="s">
        <v>184</v>
      </c>
      <c r="R1084" s="2" t="s">
        <v>184</v>
      </c>
      <c r="S1084" s="2" t="s">
        <v>184</v>
      </c>
      <c r="T1084" s="2" t="s">
        <v>184</v>
      </c>
      <c r="U1084" s="2" t="s">
        <v>184</v>
      </c>
      <c r="V1084" s="2" t="s">
        <v>184</v>
      </c>
      <c r="W1084" s="2" t="s">
        <v>184</v>
      </c>
      <c r="X1084" s="2" t="s">
        <v>184</v>
      </c>
      <c r="Y1084" s="2" t="s">
        <v>184</v>
      </c>
      <c r="Z1084" s="2" t="s">
        <v>184</v>
      </c>
      <c r="AA1084" s="2" t="s">
        <v>184</v>
      </c>
    </row>
    <row r="1085" spans="1:27" x14ac:dyDescent="0.25">
      <c r="A1085" s="2">
        <v>0.62168885400023999</v>
      </c>
      <c r="B1085" s="2">
        <v>1.3334917709998899</v>
      </c>
      <c r="C1085" s="2">
        <v>1.9737842180002101</v>
      </c>
      <c r="D1085" s="2">
        <v>2.7443361449986599</v>
      </c>
      <c r="E1085" s="2">
        <v>3.4507678110003299</v>
      </c>
      <c r="F1085" s="2">
        <v>4.1850332799986001</v>
      </c>
      <c r="G1085" s="2">
        <v>0</v>
      </c>
      <c r="H1085" s="2" t="s">
        <v>184</v>
      </c>
      <c r="I1085" s="2" t="s">
        <v>184</v>
      </c>
      <c r="J1085" s="2" t="s">
        <v>184</v>
      </c>
      <c r="K1085" s="2" t="s">
        <v>184</v>
      </c>
      <c r="L1085" s="2" t="s">
        <v>184</v>
      </c>
      <c r="M1085" s="2" t="s">
        <v>184</v>
      </c>
      <c r="N1085" s="2" t="s">
        <v>184</v>
      </c>
      <c r="O1085" s="2" t="s">
        <v>184</v>
      </c>
      <c r="P1085" s="2" t="s">
        <v>184</v>
      </c>
      <c r="Q1085" s="2" t="s">
        <v>184</v>
      </c>
      <c r="R1085" s="2" t="s">
        <v>184</v>
      </c>
      <c r="S1085" s="2" t="s">
        <v>184</v>
      </c>
      <c r="T1085" s="2" t="s">
        <v>184</v>
      </c>
      <c r="U1085" s="2" t="s">
        <v>184</v>
      </c>
      <c r="V1085" s="2" t="s">
        <v>184</v>
      </c>
      <c r="W1085" s="2" t="s">
        <v>184</v>
      </c>
      <c r="X1085" s="2" t="s">
        <v>184</v>
      </c>
      <c r="Y1085" s="2" t="s">
        <v>184</v>
      </c>
      <c r="Z1085" s="2" t="s">
        <v>184</v>
      </c>
      <c r="AA1085" s="2" t="s">
        <v>184</v>
      </c>
    </row>
    <row r="1086" spans="1:27" x14ac:dyDescent="0.25">
      <c r="A1086" s="2">
        <v>1.08004828100092</v>
      </c>
      <c r="B1086" s="2">
        <v>1.7806105720010199</v>
      </c>
      <c r="C1086" s="2">
        <v>2.5618980199997101</v>
      </c>
      <c r="D1086" s="2">
        <v>3.3218139569998999</v>
      </c>
      <c r="E1086" s="2">
        <v>4.0801844249999704</v>
      </c>
      <c r="F1086" s="2">
        <v>5.0467992169997098</v>
      </c>
      <c r="G1086" s="2">
        <v>0</v>
      </c>
      <c r="H1086" s="2" t="s">
        <v>184</v>
      </c>
      <c r="I1086" s="2" t="s">
        <v>184</v>
      </c>
      <c r="J1086" s="2" t="s">
        <v>184</v>
      </c>
      <c r="K1086" s="2" t="s">
        <v>184</v>
      </c>
      <c r="L1086" s="2" t="s">
        <v>184</v>
      </c>
      <c r="M1086" s="2" t="s">
        <v>184</v>
      </c>
      <c r="N1086" s="2" t="s">
        <v>184</v>
      </c>
      <c r="O1086" s="2" t="s">
        <v>184</v>
      </c>
      <c r="P1086" s="2" t="s">
        <v>184</v>
      </c>
      <c r="Q1086" s="2" t="s">
        <v>184</v>
      </c>
      <c r="R1086" s="2" t="s">
        <v>184</v>
      </c>
      <c r="S1086" s="2" t="s">
        <v>184</v>
      </c>
      <c r="T1086" s="2" t="s">
        <v>184</v>
      </c>
      <c r="U1086" s="2" t="s">
        <v>184</v>
      </c>
      <c r="V1086" s="2" t="s">
        <v>184</v>
      </c>
      <c r="W1086" s="2" t="s">
        <v>184</v>
      </c>
      <c r="X1086" s="2" t="s">
        <v>184</v>
      </c>
      <c r="Y1086" s="2" t="s">
        <v>184</v>
      </c>
      <c r="Z1086" s="2" t="s">
        <v>184</v>
      </c>
      <c r="AA1086" s="2" t="s">
        <v>184</v>
      </c>
    </row>
    <row r="1087" spans="1:27" x14ac:dyDescent="0.25">
      <c r="A1087" s="2">
        <v>1.2124477079996701</v>
      </c>
      <c r="B1087" s="2">
        <v>1.8714673430004001</v>
      </c>
      <c r="C1087" s="2">
        <v>2.57921208299922</v>
      </c>
      <c r="D1087" s="2">
        <v>3.3138908849996298</v>
      </c>
      <c r="E1087" s="2">
        <v>4.5348901550005296</v>
      </c>
      <c r="F1087" s="2">
        <v>5.5968768210004702</v>
      </c>
      <c r="G1087" s="2">
        <v>0</v>
      </c>
      <c r="H1087" s="2" t="s">
        <v>184</v>
      </c>
      <c r="I1087" s="2" t="s">
        <v>184</v>
      </c>
      <c r="J1087" s="2" t="s">
        <v>184</v>
      </c>
      <c r="K1087" s="2" t="s">
        <v>184</v>
      </c>
      <c r="L1087" s="2" t="s">
        <v>184</v>
      </c>
      <c r="M1087" s="2" t="s">
        <v>184</v>
      </c>
      <c r="N1087" s="2" t="s">
        <v>184</v>
      </c>
      <c r="O1087" s="2" t="s">
        <v>184</v>
      </c>
      <c r="P1087" s="2" t="s">
        <v>184</v>
      </c>
      <c r="Q1087" s="2" t="s">
        <v>184</v>
      </c>
      <c r="R1087" s="2" t="s">
        <v>184</v>
      </c>
      <c r="S1087" s="2" t="s">
        <v>184</v>
      </c>
      <c r="T1087" s="2" t="s">
        <v>184</v>
      </c>
      <c r="U1087" s="2" t="s">
        <v>184</v>
      </c>
      <c r="V1087" s="2" t="s">
        <v>184</v>
      </c>
      <c r="W1087" s="2" t="s">
        <v>184</v>
      </c>
      <c r="X1087" s="2" t="s">
        <v>184</v>
      </c>
      <c r="Y1087" s="2" t="s">
        <v>184</v>
      </c>
      <c r="Z1087" s="2" t="s">
        <v>184</v>
      </c>
      <c r="AA1087" s="2" t="s">
        <v>184</v>
      </c>
    </row>
    <row r="1088" spans="1:27" x14ac:dyDescent="0.25">
      <c r="A1088" s="2">
        <v>0.79674536400125295</v>
      </c>
      <c r="B1088" s="2">
        <v>1.53689515600126</v>
      </c>
      <c r="C1088" s="2">
        <v>2.3306491140010599</v>
      </c>
      <c r="D1088" s="2">
        <v>3.0786938529999999</v>
      </c>
      <c r="E1088" s="2">
        <v>3.91158588400139</v>
      </c>
      <c r="F1088" s="2">
        <v>4.7077741650009504</v>
      </c>
      <c r="G1088" s="2">
        <v>0</v>
      </c>
      <c r="H1088" s="2" t="s">
        <v>184</v>
      </c>
      <c r="I1088" s="2" t="s">
        <v>184</v>
      </c>
      <c r="J1088" s="2" t="s">
        <v>184</v>
      </c>
      <c r="K1088" s="2" t="s">
        <v>184</v>
      </c>
      <c r="L1088" s="2" t="s">
        <v>184</v>
      </c>
      <c r="M1088" s="2" t="s">
        <v>184</v>
      </c>
      <c r="N1088" s="2" t="s">
        <v>184</v>
      </c>
      <c r="O1088" s="2" t="s">
        <v>184</v>
      </c>
      <c r="P1088" s="2" t="s">
        <v>184</v>
      </c>
      <c r="Q1088" s="2" t="s">
        <v>184</v>
      </c>
      <c r="R1088" s="2" t="s">
        <v>184</v>
      </c>
      <c r="S1088" s="2" t="s">
        <v>184</v>
      </c>
      <c r="T1088" s="2" t="s">
        <v>184</v>
      </c>
      <c r="U1088" s="2" t="s">
        <v>184</v>
      </c>
      <c r="V1088" s="2" t="s">
        <v>184</v>
      </c>
      <c r="W1088" s="2" t="s">
        <v>184</v>
      </c>
      <c r="X1088" s="2" t="s">
        <v>184</v>
      </c>
      <c r="Y1088" s="2" t="s">
        <v>184</v>
      </c>
      <c r="Z1088" s="2" t="s">
        <v>184</v>
      </c>
      <c r="AA1088" s="2" t="s">
        <v>184</v>
      </c>
    </row>
    <row r="1090" spans="1:27" x14ac:dyDescent="0.25">
      <c r="A1090" s="2">
        <v>15.2653505149992</v>
      </c>
      <c r="B1090" s="2">
        <v>15.5747589519996</v>
      </c>
      <c r="C1090" s="2">
        <v>16.150879160000802</v>
      </c>
      <c r="D1090" s="2">
        <v>16.395761764000699</v>
      </c>
      <c r="E1090" s="2">
        <v>16.8985509310005</v>
      </c>
      <c r="F1090" s="2">
        <v>17.0412437430004</v>
      </c>
      <c r="G1090" s="2">
        <v>17.550346399000698</v>
      </c>
      <c r="H1090" s="2">
        <v>17.939648326000601</v>
      </c>
      <c r="I1090" s="2">
        <v>18.0958620759993</v>
      </c>
      <c r="J1090" s="2">
        <v>18.400716710999401</v>
      </c>
      <c r="K1090" s="2">
        <v>18.509929420000802</v>
      </c>
      <c r="L1090" s="2">
        <v>18.6689807740003</v>
      </c>
      <c r="M1090" s="2">
        <v>19.766573689999799</v>
      </c>
      <c r="N1090" s="2">
        <v>20.224639731999499</v>
      </c>
      <c r="O1090" s="2">
        <v>20.367262023000801</v>
      </c>
      <c r="P1090" s="2">
        <v>20.519813065000498</v>
      </c>
      <c r="Q1090" s="2">
        <v>20.911587856000502</v>
      </c>
      <c r="R1090" s="2">
        <v>21.3463652000009</v>
      </c>
      <c r="S1090" s="2">
        <v>21.483645148000502</v>
      </c>
      <c r="T1090" s="2">
        <v>21.640067178999701</v>
      </c>
      <c r="U1090" s="2">
        <v>22.035920563999699</v>
      </c>
      <c r="V1090" s="2">
        <v>22.180011709999199</v>
      </c>
      <c r="W1090" s="2">
        <v>22.3392456159999</v>
      </c>
      <c r="X1090" s="2">
        <v>22.4883769700009</v>
      </c>
      <c r="Y1090" s="2">
        <v>22.657152804000301</v>
      </c>
      <c r="Z1090" s="2">
        <v>23.024819886999399</v>
      </c>
      <c r="AA1090" s="2">
        <v>23.186900979999301</v>
      </c>
    </row>
    <row r="1091" spans="1:27" x14ac:dyDescent="0.25">
      <c r="A1091" s="2">
        <v>1.2531528119998201</v>
      </c>
      <c r="B1091" s="2">
        <v>1.5696967699986999</v>
      </c>
      <c r="C1091" s="2">
        <v>2.1740154149993001</v>
      </c>
      <c r="D1091" s="2">
        <v>2.4406957800001599</v>
      </c>
      <c r="E1091" s="2">
        <v>2.8902698940000802</v>
      </c>
      <c r="F1091" s="2">
        <v>3.0336991650001401</v>
      </c>
      <c r="G1091" s="2">
        <v>3.5335177589986402</v>
      </c>
      <c r="H1091" s="2">
        <v>3.9601126540001101</v>
      </c>
      <c r="I1091" s="2">
        <v>4.0912999979991502</v>
      </c>
      <c r="J1091" s="2">
        <v>4.3773571330002596</v>
      </c>
      <c r="K1091" s="2">
        <v>4.5270876539998399</v>
      </c>
      <c r="L1091" s="2">
        <v>4.6745740599999399</v>
      </c>
      <c r="M1091" s="2">
        <v>5.7156970289997799</v>
      </c>
      <c r="N1091" s="2">
        <v>6.0941474969986302</v>
      </c>
      <c r="O1091" s="2">
        <v>6.2377608299993801</v>
      </c>
      <c r="P1091" s="2">
        <v>6.38941697599875</v>
      </c>
      <c r="Q1091" s="2">
        <v>6.7848430699996198</v>
      </c>
      <c r="R1091" s="2">
        <v>7.1565766109997604</v>
      </c>
      <c r="S1091" s="2">
        <v>7.3080131219994602</v>
      </c>
      <c r="T1091" s="2">
        <v>7.48473010099951</v>
      </c>
      <c r="U1091" s="2">
        <v>7.8692046319993096</v>
      </c>
      <c r="V1091" s="2">
        <v>7.9992134860003699</v>
      </c>
      <c r="W1091" s="2">
        <v>8.1411571839998906</v>
      </c>
      <c r="X1091" s="2">
        <v>8.2948726009999501</v>
      </c>
      <c r="Y1091" s="2">
        <v>8.4468057249996402</v>
      </c>
      <c r="Z1091" s="2">
        <v>8.7816323400002094</v>
      </c>
      <c r="AA1091" s="2">
        <v>8.9208498919997492</v>
      </c>
    </row>
    <row r="1092" spans="1:27" x14ac:dyDescent="0.25">
      <c r="A1092" s="2">
        <v>1.27830192699912</v>
      </c>
      <c r="B1092" s="2">
        <v>1.6045772389988899</v>
      </c>
      <c r="C1092" s="2">
        <v>2.1590555719994802</v>
      </c>
      <c r="D1092" s="2">
        <v>2.4589680720000602</v>
      </c>
      <c r="E1092" s="2">
        <v>2.91208249899864</v>
      </c>
      <c r="F1092" s="2">
        <v>3.0428727069993302</v>
      </c>
      <c r="G1092" s="2">
        <v>3.5661431759999598</v>
      </c>
      <c r="H1092" s="2">
        <v>3.9734172379994499</v>
      </c>
      <c r="I1092" s="2">
        <v>4.1048443740000904</v>
      </c>
      <c r="J1092" s="2">
        <v>4.4243434879990602</v>
      </c>
      <c r="K1092" s="2">
        <v>4.54183822799859</v>
      </c>
      <c r="L1092" s="2">
        <v>4.6864905189995598</v>
      </c>
      <c r="M1092" s="2">
        <v>5.70884020599987</v>
      </c>
      <c r="N1092" s="2">
        <v>6.1286292689983304</v>
      </c>
      <c r="O1092" s="2">
        <v>6.2568313519986898</v>
      </c>
      <c r="P1092" s="2">
        <v>6.4077160389988403</v>
      </c>
      <c r="Q1092" s="2">
        <v>6.8662141119984801</v>
      </c>
      <c r="R1092" s="2">
        <v>7.3119394239984103</v>
      </c>
      <c r="S1092" s="2">
        <v>7.44961546599915</v>
      </c>
      <c r="T1092" s="2">
        <v>7.6011315079995203</v>
      </c>
      <c r="U1092" s="2">
        <v>8.0242365069989301</v>
      </c>
      <c r="V1092" s="2">
        <v>8.1691523929985106</v>
      </c>
      <c r="W1092" s="2">
        <v>8.3172961429991101</v>
      </c>
      <c r="X1092" s="2">
        <v>8.4721723409984406</v>
      </c>
      <c r="Y1092" s="2">
        <v>8.6398820799986407</v>
      </c>
      <c r="Z1092" s="2">
        <v>9.0576476009991893</v>
      </c>
      <c r="AA1092" s="2">
        <v>9.20731056999829</v>
      </c>
    </row>
    <row r="1093" spans="1:27" x14ac:dyDescent="0.25">
      <c r="A1093" s="2">
        <v>1.6724045829996601</v>
      </c>
      <c r="B1093" s="2">
        <v>1.98746786399897</v>
      </c>
      <c r="C1093" s="2">
        <v>2.5500145819987599</v>
      </c>
      <c r="D1093" s="2">
        <v>2.8591666129996098</v>
      </c>
      <c r="E1093" s="2">
        <v>3.3219686439988401</v>
      </c>
      <c r="F1093" s="2">
        <v>3.4575658839985399</v>
      </c>
      <c r="G1093" s="2">
        <v>3.9542932799995398</v>
      </c>
      <c r="H1093" s="2">
        <v>4.33846124799856</v>
      </c>
      <c r="I1093" s="2">
        <v>4.4901652589996903</v>
      </c>
      <c r="J1093" s="2">
        <v>4.7755369249989599</v>
      </c>
      <c r="K1093" s="2">
        <v>4.9151365609995903</v>
      </c>
      <c r="L1093" s="2">
        <v>5.08512077900013</v>
      </c>
      <c r="M1093" s="2">
        <v>6.0876297369995802</v>
      </c>
      <c r="N1093" s="2">
        <v>6.5222118719993798</v>
      </c>
      <c r="O1093" s="2">
        <v>6.6505181219999896</v>
      </c>
      <c r="P1093" s="2">
        <v>6.7916495809986301</v>
      </c>
      <c r="Q1093" s="2">
        <v>7.1935629660001696</v>
      </c>
      <c r="R1093" s="2">
        <v>7.6702480699987001</v>
      </c>
      <c r="S1093" s="2">
        <v>7.7968995279989004</v>
      </c>
      <c r="T1093" s="2">
        <v>7.9572865589998401</v>
      </c>
      <c r="U1093" s="2">
        <v>8.3991195799990201</v>
      </c>
      <c r="V1093" s="2">
        <v>8.5385605699993903</v>
      </c>
      <c r="W1093" s="2">
        <v>8.6924591110000602</v>
      </c>
      <c r="X1093" s="2">
        <v>8.83672166299948</v>
      </c>
      <c r="Y1093" s="2">
        <v>8.9961169239995797</v>
      </c>
      <c r="Z1093" s="2">
        <v>9.4437070799995109</v>
      </c>
      <c r="AA1093" s="2">
        <v>9.5962272879987704</v>
      </c>
    </row>
    <row r="1094" spans="1:27" x14ac:dyDescent="0.25">
      <c r="A1094" s="2">
        <v>1.6480786970005199</v>
      </c>
      <c r="B1094" s="2">
        <v>1.94205880100162</v>
      </c>
      <c r="C1094" s="2">
        <v>2.5086467170003699</v>
      </c>
      <c r="D1094" s="2">
        <v>2.8609363530012999</v>
      </c>
      <c r="E1094" s="2">
        <v>3.2560718730001099</v>
      </c>
      <c r="F1094" s="2">
        <v>3.4026472380010002</v>
      </c>
      <c r="G1094" s="2">
        <v>3.92541968600016</v>
      </c>
      <c r="H1094" s="2">
        <v>4.3538689560009498</v>
      </c>
      <c r="I1094" s="2">
        <v>4.5297246330010204</v>
      </c>
      <c r="J1094" s="2">
        <v>4.8548435390002798</v>
      </c>
      <c r="K1094" s="2">
        <v>4.9726573410007404</v>
      </c>
      <c r="L1094" s="2">
        <v>5.1268560910011702</v>
      </c>
      <c r="M1094" s="2">
        <v>6.2248518200012697</v>
      </c>
      <c r="N1094" s="2">
        <v>6.6074140070013501</v>
      </c>
      <c r="O1094" s="2">
        <v>6.7430569759999299</v>
      </c>
      <c r="P1094" s="2">
        <v>6.8853516640010604</v>
      </c>
      <c r="Q1094" s="2">
        <v>7.3187816630015696</v>
      </c>
      <c r="R1094" s="2">
        <v>7.6943238510011698</v>
      </c>
      <c r="S1094" s="2">
        <v>7.8263887470002302</v>
      </c>
      <c r="T1094" s="2">
        <v>7.9900184340003699</v>
      </c>
      <c r="U1094" s="2">
        <v>8.4578737460014892</v>
      </c>
      <c r="V1094" s="2">
        <v>8.5942969750012708</v>
      </c>
      <c r="W1094" s="2">
        <v>8.7693908300007006</v>
      </c>
      <c r="X1094" s="2">
        <v>8.9298851000003197</v>
      </c>
      <c r="Y1094" s="2">
        <v>9.0933558810011093</v>
      </c>
      <c r="Z1094" s="2">
        <v>9.4876122880014009</v>
      </c>
      <c r="AA1094" s="2">
        <v>9.6390674440008297</v>
      </c>
    </row>
    <row r="1095" spans="1:27" x14ac:dyDescent="0.25">
      <c r="A1095" s="2">
        <v>11.3465871309999</v>
      </c>
      <c r="B1095" s="2">
        <v>11.554383797998501</v>
      </c>
      <c r="C1095" s="2">
        <v>12.0560917139991</v>
      </c>
      <c r="D1095" s="2">
        <v>12.262857911999101</v>
      </c>
      <c r="E1095" s="2">
        <v>12.644889213999701</v>
      </c>
      <c r="F1095" s="2">
        <v>12.788421452998501</v>
      </c>
      <c r="G1095" s="2">
        <v>13.222127702998399</v>
      </c>
      <c r="H1095" s="2">
        <v>13.569419265999301</v>
      </c>
      <c r="I1095" s="2">
        <v>13.701005931999999</v>
      </c>
      <c r="J1095" s="2">
        <v>13.94179463</v>
      </c>
      <c r="K1095" s="2">
        <v>14.1015064009989</v>
      </c>
      <c r="L1095" s="2">
        <v>14.2541505669996</v>
      </c>
      <c r="M1095" s="2">
        <v>15.133170722998299</v>
      </c>
      <c r="N1095" s="2">
        <v>15.5022639519993</v>
      </c>
      <c r="O1095" s="2">
        <v>15.6301507749994</v>
      </c>
      <c r="P1095" s="2">
        <v>15.773762701999599</v>
      </c>
      <c r="Q1095" s="2">
        <v>16.1118457749998</v>
      </c>
      <c r="R1095" s="2">
        <v>16.4467206709996</v>
      </c>
      <c r="S1095" s="2">
        <v>16.581485722999702</v>
      </c>
      <c r="T1095" s="2">
        <v>16.7256565560001</v>
      </c>
      <c r="U1095" s="2">
        <v>17.063522492999201</v>
      </c>
      <c r="V1095" s="2">
        <v>17.178346503998899</v>
      </c>
      <c r="W1095" s="2">
        <v>17.334645513999899</v>
      </c>
      <c r="X1095" s="2">
        <v>17.464746451998501</v>
      </c>
      <c r="Y1095" s="2">
        <v>17.608397440999301</v>
      </c>
      <c r="Z1095" s="2">
        <v>18.008662440999601</v>
      </c>
      <c r="AA1095" s="2">
        <v>18.132911919999898</v>
      </c>
    </row>
    <row r="1096" spans="1:27" x14ac:dyDescent="0.25">
      <c r="A1096" s="2">
        <v>2.34819708299983</v>
      </c>
      <c r="B1096" s="2">
        <v>2.5637990619998101</v>
      </c>
      <c r="C1096" s="2">
        <v>3.1226487490002901</v>
      </c>
      <c r="D1096" s="2">
        <v>3.3455219780007601</v>
      </c>
      <c r="E1096" s="2">
        <v>3.7274421860001801</v>
      </c>
      <c r="F1096" s="2">
        <v>3.8646513010007699</v>
      </c>
      <c r="G1096" s="2">
        <v>4.3120208840009502</v>
      </c>
      <c r="H1096" s="2">
        <v>4.6627460400013598</v>
      </c>
      <c r="I1096" s="2">
        <v>4.8028549980008304</v>
      </c>
      <c r="J1096" s="2">
        <v>5.0691589569996696</v>
      </c>
      <c r="K1096" s="2">
        <v>5.2118813520009999</v>
      </c>
      <c r="L1096" s="2">
        <v>5.3639270290004699</v>
      </c>
      <c r="M1096" s="2">
        <v>6.1266089040000198</v>
      </c>
      <c r="N1096" s="2">
        <v>6.5348161439997003</v>
      </c>
      <c r="O1096" s="2">
        <v>6.6552264559995802</v>
      </c>
      <c r="P1096" s="2">
        <v>6.8282473409999502</v>
      </c>
      <c r="Q1096" s="2">
        <v>7.1975656750000701</v>
      </c>
      <c r="R1096" s="2">
        <v>7.5472059870007797</v>
      </c>
      <c r="S1096" s="2">
        <v>7.6745730700003998</v>
      </c>
      <c r="T1096" s="2">
        <v>7.8583810390009603</v>
      </c>
      <c r="U1096" s="2">
        <v>8.1974334870010299</v>
      </c>
      <c r="V1096" s="2">
        <v>8.3381422370002802</v>
      </c>
      <c r="W1096" s="2">
        <v>8.48333562200059</v>
      </c>
      <c r="X1096" s="2">
        <v>8.6267282259996101</v>
      </c>
      <c r="Y1096" s="2">
        <v>8.7790743200002908</v>
      </c>
      <c r="Z1096" s="2">
        <v>9.1244147880006494</v>
      </c>
      <c r="AA1096" s="2">
        <v>9.26834041300026</v>
      </c>
    </row>
    <row r="1097" spans="1:27" x14ac:dyDescent="0.25">
      <c r="A1097" s="2">
        <v>2.8039801029990401</v>
      </c>
      <c r="B1097" s="2">
        <v>3.0764725509998199</v>
      </c>
      <c r="C1097" s="2">
        <v>3.5814583839983198</v>
      </c>
      <c r="D1097" s="2">
        <v>3.8402423949992199</v>
      </c>
      <c r="E1097" s="2">
        <v>4.2210405719997599</v>
      </c>
      <c r="F1097" s="2">
        <v>4.3414746339985797</v>
      </c>
      <c r="G1097" s="2">
        <v>4.83011525899928</v>
      </c>
      <c r="H1097" s="2">
        <v>5.2144346339991898</v>
      </c>
      <c r="I1097" s="2">
        <v>5.3637870819984501</v>
      </c>
      <c r="J1097" s="2">
        <v>5.6351616649990302</v>
      </c>
      <c r="K1097" s="2">
        <v>5.7788108320000902</v>
      </c>
      <c r="L1097" s="2">
        <v>5.9138831229993203</v>
      </c>
      <c r="M1097" s="2">
        <v>6.8985383829985896</v>
      </c>
      <c r="N1097" s="2">
        <v>7.2807076539993396</v>
      </c>
      <c r="O1097" s="2">
        <v>7.4104079659991804</v>
      </c>
      <c r="P1097" s="2">
        <v>7.5529237479986397</v>
      </c>
      <c r="Q1097" s="2">
        <v>7.9261638519983499</v>
      </c>
      <c r="R1097" s="2">
        <v>8.2936374969994997</v>
      </c>
      <c r="S1097" s="2">
        <v>8.4401726529995305</v>
      </c>
      <c r="T1097" s="2">
        <v>8.5822296849983104</v>
      </c>
      <c r="U1097" s="2">
        <v>8.9588299970000609</v>
      </c>
      <c r="V1097" s="2">
        <v>9.0939561429986497</v>
      </c>
      <c r="W1097" s="2">
        <v>9.2366443199989501</v>
      </c>
      <c r="X1097" s="2">
        <v>9.3718239549998508</v>
      </c>
      <c r="Y1097" s="2">
        <v>9.51302947599833</v>
      </c>
      <c r="Z1097" s="2">
        <v>9.9123731740000895</v>
      </c>
      <c r="AA1097" s="2">
        <v>10.041910100999299</v>
      </c>
    </row>
    <row r="1098" spans="1:27" x14ac:dyDescent="0.25">
      <c r="A1098" s="2">
        <v>1.53678906200002</v>
      </c>
      <c r="B1098" s="2">
        <v>1.85422609299894</v>
      </c>
      <c r="C1098" s="2">
        <v>2.3228582279989398</v>
      </c>
      <c r="D1098" s="2">
        <v>2.5529683849999798</v>
      </c>
      <c r="E1098" s="2">
        <v>2.9728597389985199</v>
      </c>
      <c r="F1098" s="2">
        <v>3.12985437399947</v>
      </c>
      <c r="G1098" s="2">
        <v>3.5921436970002101</v>
      </c>
      <c r="H1098" s="2">
        <v>3.9386219779989902</v>
      </c>
      <c r="I1098" s="2">
        <v>4.0709081759996399</v>
      </c>
      <c r="J1098" s="2">
        <v>4.3101344779988704</v>
      </c>
      <c r="K1098" s="2">
        <v>4.4513427069996396</v>
      </c>
      <c r="L1098" s="2">
        <v>4.6061477589992101</v>
      </c>
      <c r="M1098" s="2">
        <v>5.7617056749986597</v>
      </c>
      <c r="N1098" s="2">
        <v>6.1808355189987196</v>
      </c>
      <c r="O1098" s="2">
        <v>6.3098624459998902</v>
      </c>
      <c r="P1098" s="2">
        <v>6.4650137479984497</v>
      </c>
      <c r="Q1098" s="2">
        <v>6.83074301799933</v>
      </c>
      <c r="R1098" s="2">
        <v>7.1890413519995402</v>
      </c>
      <c r="S1098" s="2">
        <v>7.3268168719987399</v>
      </c>
      <c r="T1098" s="2">
        <v>7.4833487469986704</v>
      </c>
      <c r="U1098" s="2">
        <v>7.8864195280002596</v>
      </c>
      <c r="V1098" s="2">
        <v>8.0260281739992898</v>
      </c>
      <c r="W1098" s="2">
        <v>8.1723779139992896</v>
      </c>
      <c r="X1098" s="2">
        <v>8.3224995799991994</v>
      </c>
      <c r="Y1098" s="2">
        <v>8.4674249969993909</v>
      </c>
      <c r="Z1098" s="2">
        <v>8.8494535909994703</v>
      </c>
      <c r="AA1098" s="2">
        <v>8.9673459859986906</v>
      </c>
    </row>
    <row r="1099" spans="1:27" x14ac:dyDescent="0.25">
      <c r="A1099" s="2">
        <v>0.95403239600091105</v>
      </c>
      <c r="B1099" s="2">
        <v>1.22743458300101</v>
      </c>
      <c r="C1099" s="2">
        <v>1.73765442700096</v>
      </c>
      <c r="D1099" s="2">
        <v>1.9962857810005501</v>
      </c>
      <c r="E1099" s="2">
        <v>2.38910937400032</v>
      </c>
      <c r="F1099" s="2">
        <v>2.508110312001</v>
      </c>
      <c r="G1099" s="2">
        <v>2.9768938529996301</v>
      </c>
      <c r="H1099" s="2">
        <v>3.3525778109997102</v>
      </c>
      <c r="I1099" s="2">
        <v>3.4864857280008401</v>
      </c>
      <c r="J1099" s="2">
        <v>3.7846390609993201</v>
      </c>
      <c r="K1099" s="2">
        <v>3.9088409880005202</v>
      </c>
      <c r="L1099" s="2">
        <v>4.0379153630001303</v>
      </c>
      <c r="M1099" s="2">
        <v>4.9604960920005396</v>
      </c>
      <c r="N1099" s="2">
        <v>5.3290223420008198</v>
      </c>
      <c r="O1099" s="2">
        <v>5.4446128109993799</v>
      </c>
      <c r="P1099" s="2">
        <v>5.5754352059993799</v>
      </c>
      <c r="Q1099" s="2">
        <v>5.9494639040003596</v>
      </c>
      <c r="R1099" s="2">
        <v>6.3498649459997898</v>
      </c>
      <c r="S1099" s="2">
        <v>6.5013345810002603</v>
      </c>
      <c r="T1099" s="2">
        <v>6.6828014040002</v>
      </c>
      <c r="U1099" s="2">
        <v>7.0578003619993899</v>
      </c>
      <c r="V1099" s="2">
        <v>7.2037303100005303</v>
      </c>
      <c r="W1099" s="2">
        <v>7.3555623930005796</v>
      </c>
      <c r="X1099" s="2">
        <v>7.5036631740003896</v>
      </c>
      <c r="Y1099" s="2">
        <v>7.6562793720004203</v>
      </c>
      <c r="Z1099" s="2">
        <v>8.0179070280009892</v>
      </c>
      <c r="AA1099" s="2">
        <v>8.1799937470004807</v>
      </c>
    </row>
    <row r="1100" spans="1:27" x14ac:dyDescent="0.25">
      <c r="A1100" s="2">
        <v>23.539343272999702</v>
      </c>
      <c r="B1100" s="2">
        <v>23.802711710000899</v>
      </c>
      <c r="C1100" s="2">
        <v>24.3262441580009</v>
      </c>
      <c r="D1100" s="2">
        <v>24.579892804000298</v>
      </c>
      <c r="E1100" s="2">
        <v>24.985618063999901</v>
      </c>
      <c r="F1100" s="2">
        <v>25.11888197</v>
      </c>
      <c r="G1100" s="2">
        <v>25.5758099909999</v>
      </c>
      <c r="H1100" s="2">
        <v>25.925505147000798</v>
      </c>
      <c r="I1100" s="2">
        <v>26.045392437999901</v>
      </c>
      <c r="J1100" s="2">
        <v>26.335104834000902</v>
      </c>
      <c r="K1100" s="2">
        <v>26.462154574001001</v>
      </c>
      <c r="L1100" s="2">
        <v>26.6102525940004</v>
      </c>
      <c r="M1100" s="2">
        <v>27.563778323001301</v>
      </c>
      <c r="N1100" s="2">
        <v>27.947650875001202</v>
      </c>
      <c r="O1100" s="2">
        <v>28.0692092080007</v>
      </c>
      <c r="P1100" s="2">
        <v>28.203307073001199</v>
      </c>
      <c r="Q1100" s="2">
        <v>28.5789056150006</v>
      </c>
      <c r="R1100" s="2">
        <v>28.939156656000701</v>
      </c>
      <c r="S1100" s="2">
        <v>29.0837891560004</v>
      </c>
      <c r="T1100" s="2">
        <v>29.243168582999701</v>
      </c>
      <c r="U1100" s="2">
        <v>29.574123791000599</v>
      </c>
      <c r="V1100" s="2">
        <v>29.6975383220014</v>
      </c>
      <c r="W1100" s="2">
        <v>29.828512697000399</v>
      </c>
      <c r="X1100" s="2">
        <v>29.9805339470003</v>
      </c>
      <c r="Y1100" s="2">
        <v>30.124447645000998</v>
      </c>
      <c r="Z1100" s="2">
        <v>30.489572541000499</v>
      </c>
      <c r="AA1100" s="2">
        <v>30.627057331999801</v>
      </c>
    </row>
    <row r="1101" spans="1:27" x14ac:dyDescent="0.25">
      <c r="A1101" s="2">
        <v>1.3532289060003599</v>
      </c>
      <c r="B1101" s="2">
        <v>1.60344791600073</v>
      </c>
      <c r="C1101" s="2">
        <v>2.1536996340000698</v>
      </c>
      <c r="D1101" s="2">
        <v>2.4746438530000798</v>
      </c>
      <c r="E1101" s="2">
        <v>2.8400707279997701</v>
      </c>
      <c r="F1101" s="2">
        <v>2.97702557199954</v>
      </c>
      <c r="G1101" s="2">
        <v>3.4697176030003898</v>
      </c>
      <c r="H1101" s="2">
        <v>3.8202044259996901</v>
      </c>
      <c r="I1101" s="2">
        <v>3.9239115609998398</v>
      </c>
      <c r="J1101" s="2">
        <v>4.21908932100086</v>
      </c>
      <c r="K1101" s="2">
        <v>4.3377126020004599</v>
      </c>
      <c r="L1101" s="2">
        <v>4.4882910920004999</v>
      </c>
      <c r="M1101" s="2">
        <v>5.5332151019992999</v>
      </c>
      <c r="N1101" s="2">
        <v>5.9038879660001804</v>
      </c>
      <c r="O1101" s="2">
        <v>6.0378905699999397</v>
      </c>
      <c r="P1101" s="2">
        <v>6.1589148410002901</v>
      </c>
      <c r="Q1101" s="2">
        <v>6.5579919240008104</v>
      </c>
      <c r="R1101" s="2">
        <v>6.9331165080002304</v>
      </c>
      <c r="S1101" s="2">
        <v>7.0869411429994198</v>
      </c>
      <c r="T1101" s="2">
        <v>7.22040254900093</v>
      </c>
      <c r="U1101" s="2">
        <v>7.6291110910005902</v>
      </c>
      <c r="V1101" s="2">
        <v>7.7574812990005704</v>
      </c>
      <c r="W1101" s="2">
        <v>7.8939822890006299</v>
      </c>
      <c r="X1101" s="2">
        <v>8.0296783300000207</v>
      </c>
      <c r="Y1101" s="2">
        <v>8.1704729659995792</v>
      </c>
      <c r="Z1101" s="2">
        <v>8.5717339550010294</v>
      </c>
      <c r="AA1101" s="2">
        <v>8.6891599440004903</v>
      </c>
    </row>
    <row r="1102" spans="1:27" x14ac:dyDescent="0.25">
      <c r="A1102" s="2">
        <v>0.87356026000088605</v>
      </c>
      <c r="B1102" s="2">
        <v>1.14082604100076</v>
      </c>
      <c r="C1102" s="2">
        <v>1.6744438010009599</v>
      </c>
      <c r="D1102" s="2">
        <v>1.8892545300004699</v>
      </c>
      <c r="E1102" s="2">
        <v>2.3681344780015898</v>
      </c>
      <c r="F1102" s="2">
        <v>2.4983464050001198</v>
      </c>
      <c r="G1102" s="2">
        <v>2.9755975510015502</v>
      </c>
      <c r="H1102" s="2">
        <v>3.4020106240004599</v>
      </c>
      <c r="I1102" s="2">
        <v>3.5381472380013199</v>
      </c>
      <c r="J1102" s="2">
        <v>3.8028983320000398</v>
      </c>
      <c r="K1102" s="2">
        <v>3.94181984200076</v>
      </c>
      <c r="L1102" s="2">
        <v>4.0982220300011196</v>
      </c>
      <c r="M1102" s="2">
        <v>5.0805940080008396</v>
      </c>
      <c r="N1102" s="2">
        <v>5.4608240600009497</v>
      </c>
      <c r="O1102" s="2">
        <v>5.6150139040000697</v>
      </c>
      <c r="P1102" s="2">
        <v>5.7471926540001697</v>
      </c>
      <c r="Q1102" s="2">
        <v>6.1496410390009197</v>
      </c>
      <c r="R1102" s="2">
        <v>6.5350070290005497</v>
      </c>
      <c r="S1102" s="2">
        <v>6.6574937470013502</v>
      </c>
      <c r="T1102" s="2">
        <v>6.7944058310004003</v>
      </c>
      <c r="U1102" s="2">
        <v>7.1949780180002501</v>
      </c>
      <c r="V1102" s="2">
        <v>7.3166139550012304</v>
      </c>
      <c r="W1102" s="2">
        <v>7.4680348410001898</v>
      </c>
      <c r="X1102" s="2">
        <v>7.6042335390011404</v>
      </c>
      <c r="Y1102" s="2">
        <v>7.75106208000033</v>
      </c>
      <c r="Z1102" s="2">
        <v>8.1559312469998897</v>
      </c>
      <c r="AA1102" s="2">
        <v>8.2669159860015498</v>
      </c>
    </row>
  </sheetData>
  <mergeCells count="2">
    <mergeCell ref="D1:I1"/>
    <mergeCell ref="K1:P1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"/>
  <sheetViews>
    <sheetView tabSelected="1" topLeftCell="A84" workbookViewId="0">
      <selection activeCell="Q24" sqref="Q24"/>
    </sheetView>
  </sheetViews>
  <sheetFormatPr defaultRowHeight="15" x14ac:dyDescent="0.25"/>
  <sheetData>
    <row r="1" spans="1:33" x14ac:dyDescent="0.25">
      <c r="A1" s="39" t="s">
        <v>221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</row>
    <row r="2" spans="1:33" x14ac:dyDescent="0.25">
      <c r="A2">
        <v>1</v>
      </c>
      <c r="B2">
        <f>A2+1</f>
        <v>2</v>
      </c>
      <c r="C2">
        <f t="shared" ref="C2:AG2" si="0">B2+1</f>
        <v>3</v>
      </c>
      <c r="D2">
        <f t="shared" si="0"/>
        <v>4</v>
      </c>
      <c r="E2">
        <f t="shared" si="0"/>
        <v>5</v>
      </c>
      <c r="F2">
        <f t="shared" si="0"/>
        <v>6</v>
      </c>
      <c r="G2">
        <f t="shared" si="0"/>
        <v>7</v>
      </c>
      <c r="H2">
        <f t="shared" si="0"/>
        <v>8</v>
      </c>
      <c r="I2">
        <f t="shared" si="0"/>
        <v>9</v>
      </c>
      <c r="J2">
        <f t="shared" si="0"/>
        <v>10</v>
      </c>
      <c r="K2">
        <f t="shared" si="0"/>
        <v>11</v>
      </c>
      <c r="L2">
        <f t="shared" si="0"/>
        <v>12</v>
      </c>
      <c r="M2">
        <f t="shared" si="0"/>
        <v>13</v>
      </c>
      <c r="N2">
        <f t="shared" si="0"/>
        <v>14</v>
      </c>
      <c r="O2">
        <f t="shared" si="0"/>
        <v>15</v>
      </c>
      <c r="P2">
        <f t="shared" si="0"/>
        <v>16</v>
      </c>
      <c r="Q2">
        <f t="shared" si="0"/>
        <v>17</v>
      </c>
      <c r="R2">
        <f t="shared" si="0"/>
        <v>18</v>
      </c>
      <c r="S2">
        <f t="shared" si="0"/>
        <v>19</v>
      </c>
      <c r="T2">
        <f t="shared" si="0"/>
        <v>20</v>
      </c>
      <c r="U2">
        <f t="shared" si="0"/>
        <v>21</v>
      </c>
      <c r="V2">
        <f t="shared" si="0"/>
        <v>22</v>
      </c>
      <c r="W2">
        <f t="shared" si="0"/>
        <v>23</v>
      </c>
      <c r="X2">
        <f t="shared" si="0"/>
        <v>24</v>
      </c>
      <c r="Y2">
        <f t="shared" si="0"/>
        <v>25</v>
      </c>
      <c r="Z2">
        <f t="shared" si="0"/>
        <v>26</v>
      </c>
      <c r="AA2">
        <f t="shared" si="0"/>
        <v>27</v>
      </c>
      <c r="AB2">
        <f t="shared" si="0"/>
        <v>28</v>
      </c>
      <c r="AC2">
        <f t="shared" si="0"/>
        <v>29</v>
      </c>
      <c r="AD2">
        <f t="shared" si="0"/>
        <v>30</v>
      </c>
      <c r="AE2">
        <f t="shared" si="0"/>
        <v>31</v>
      </c>
      <c r="AF2">
        <f t="shared" si="0"/>
        <v>32</v>
      </c>
      <c r="AG2">
        <f t="shared" si="0"/>
        <v>33</v>
      </c>
    </row>
    <row r="3" spans="1:33" x14ac:dyDescent="0.25">
      <c r="A3">
        <v>1.6680057700000006</v>
      </c>
      <c r="B3">
        <v>2.7216093969999022</v>
      </c>
      <c r="C3">
        <v>2.4811382420000996</v>
      </c>
      <c r="D3">
        <v>0.5945950150001007</v>
      </c>
      <c r="E3">
        <v>3.1018471030001979</v>
      </c>
      <c r="F3">
        <v>2.7321657409999958</v>
      </c>
      <c r="G3">
        <v>1.811747811000302</v>
      </c>
      <c r="H3">
        <v>2.0569819800000504</v>
      </c>
      <c r="I3">
        <v>1.1315535550000035</v>
      </c>
      <c r="J3">
        <v>2.725802188000003</v>
      </c>
      <c r="K3">
        <v>6.2743280190002011</v>
      </c>
      <c r="L3">
        <v>2.0171669270002788</v>
      </c>
      <c r="M3">
        <v>1.5750719319998909</v>
      </c>
      <c r="N3">
        <v>1.6495650840006402</v>
      </c>
      <c r="O3">
        <v>2.2499618490000977</v>
      </c>
      <c r="P3">
        <v>2.023409125000402</v>
      </c>
      <c r="Q3">
        <v>2.1799481139988011</v>
      </c>
      <c r="R3">
        <v>1.4994353729998995</v>
      </c>
      <c r="S3">
        <v>1.7923088650004004</v>
      </c>
      <c r="T3">
        <v>2.3805280030010207</v>
      </c>
      <c r="U3">
        <v>2.5869372790002991</v>
      </c>
      <c r="V3">
        <v>1.7199755820001896</v>
      </c>
      <c r="W3">
        <v>2.3317871589998003</v>
      </c>
      <c r="X3">
        <v>2.4123537259997008</v>
      </c>
      <c r="Y3">
        <v>1.7011512109997882</v>
      </c>
      <c r="Z3">
        <v>1.0451080200000504</v>
      </c>
      <c r="AA3">
        <v>1.6319234879993001</v>
      </c>
      <c r="AB3">
        <v>1.402640312000577</v>
      </c>
      <c r="AC3">
        <v>3.6600775509995991</v>
      </c>
      <c r="AD3">
        <v>2.12176869699943</v>
      </c>
      <c r="AE3">
        <v>2.7400729679993994</v>
      </c>
      <c r="AF3">
        <v>3.9860002069999592</v>
      </c>
      <c r="AG3">
        <v>8.3595958299993001</v>
      </c>
    </row>
    <row r="4" spans="1:33" x14ac:dyDescent="0.25">
      <c r="A4">
        <v>1.7524099850000994</v>
      </c>
      <c r="B4">
        <v>2.5173536989999601</v>
      </c>
      <c r="C4">
        <v>2.5632540149999894</v>
      </c>
      <c r="D4">
        <v>0.62781806799989681</v>
      </c>
      <c r="E4">
        <v>3.4995290239999095</v>
      </c>
      <c r="F4">
        <v>2.5476649790000496</v>
      </c>
      <c r="G4">
        <v>1.8828102150000701</v>
      </c>
      <c r="H4">
        <v>2.1865842180000099</v>
      </c>
      <c r="I4">
        <v>1.0800260629999898</v>
      </c>
      <c r="J4">
        <v>2.5652991520001009</v>
      </c>
      <c r="K4">
        <v>5.3099846839998106</v>
      </c>
      <c r="L4">
        <v>2.0626819809999697</v>
      </c>
      <c r="M4">
        <v>1.5975657210001302</v>
      </c>
      <c r="N4">
        <v>1.4908591479997995</v>
      </c>
      <c r="O4">
        <v>2.361330686999275</v>
      </c>
      <c r="P4">
        <v>1.6824965659998261</v>
      </c>
      <c r="Q4">
        <v>2.040256372</v>
      </c>
      <c r="R4">
        <v>1.4892720890002198</v>
      </c>
      <c r="S4">
        <v>1.7073401500001704</v>
      </c>
      <c r="T4">
        <v>2.4102243239994996</v>
      </c>
      <c r="U4">
        <v>2.5514115650003095</v>
      </c>
      <c r="V4">
        <v>1.7024263700004671</v>
      </c>
      <c r="W4">
        <v>2.2049157400001529</v>
      </c>
      <c r="X4">
        <v>2.3352241910001799</v>
      </c>
      <c r="Y4">
        <v>1.624846620999961</v>
      </c>
      <c r="Z4">
        <v>1.1507985930002178</v>
      </c>
      <c r="AA4">
        <v>1.839486249999025</v>
      </c>
      <c r="AB4">
        <v>1.4501098950004181</v>
      </c>
      <c r="AC4">
        <v>3.6594013009998898</v>
      </c>
      <c r="AD4">
        <v>2.1823992699992196</v>
      </c>
      <c r="AE4">
        <v>3.0987147910000203</v>
      </c>
      <c r="AF4">
        <v>3.6631464570000403</v>
      </c>
      <c r="AG4">
        <v>8.3745573410014504</v>
      </c>
    </row>
    <row r="5" spans="1:33" x14ac:dyDescent="0.25">
      <c r="A5">
        <v>1.5694010089999901</v>
      </c>
      <c r="B5">
        <v>3.0066047239999958</v>
      </c>
      <c r="C5">
        <v>2.4301325470000799</v>
      </c>
      <c r="D5">
        <v>0.61211661200013101</v>
      </c>
      <c r="E5">
        <v>3.2728391810001041</v>
      </c>
      <c r="F5">
        <v>2.3631507769998708</v>
      </c>
      <c r="G5">
        <v>2.4221084589999</v>
      </c>
      <c r="H5">
        <v>2.2330155479999201</v>
      </c>
      <c r="I5">
        <v>0.98775713900010231</v>
      </c>
      <c r="J5">
        <v>2.5878429050001195</v>
      </c>
      <c r="K5">
        <v>4.9543591090000296</v>
      </c>
      <c r="L5">
        <v>1.9799745020000001</v>
      </c>
      <c r="M5">
        <v>1.5980488039999732</v>
      </c>
      <c r="N5">
        <v>2.0078742550012998</v>
      </c>
      <c r="O5">
        <v>2.4033572409989579</v>
      </c>
      <c r="P5">
        <v>1.8337250120002861</v>
      </c>
      <c r="Q5">
        <v>2.0886311599987994</v>
      </c>
      <c r="R5">
        <v>1.43876087300123</v>
      </c>
      <c r="S5">
        <v>1.7710666870007101</v>
      </c>
      <c r="T5">
        <v>2.5519304119989101</v>
      </c>
      <c r="U5">
        <v>2.6020448640010696</v>
      </c>
      <c r="V5">
        <v>2.0566763309998293</v>
      </c>
      <c r="W5">
        <v>2.2800940300003223</v>
      </c>
      <c r="X5">
        <v>2.3935015400002149</v>
      </c>
      <c r="Y5">
        <v>1.7789196039998389</v>
      </c>
      <c r="Z5">
        <v>1.080306092999308</v>
      </c>
      <c r="AA5">
        <v>1.7994696349997001</v>
      </c>
      <c r="AB5">
        <v>1.4617298960001768</v>
      </c>
      <c r="AC5">
        <v>3.8355425500012599</v>
      </c>
      <c r="AD5">
        <v>2.2447995820002702</v>
      </c>
      <c r="AE5">
        <v>2.9174811970005901</v>
      </c>
      <c r="AF5">
        <v>4.5335306750002893</v>
      </c>
      <c r="AG5">
        <v>8.3301073409984294</v>
      </c>
    </row>
    <row r="6" spans="1:33" x14ac:dyDescent="0.25">
      <c r="A6">
        <v>1.7282687690000031</v>
      </c>
      <c r="B6">
        <v>3.2814384819999951</v>
      </c>
      <c r="C6">
        <v>2.575954214000149</v>
      </c>
      <c r="D6">
        <v>0.56510426899989996</v>
      </c>
      <c r="E6">
        <v>3.0092759439999059</v>
      </c>
      <c r="F6">
        <v>2.1921327960001298</v>
      </c>
      <c r="G6">
        <v>1.9172094860000399</v>
      </c>
      <c r="H6">
        <v>2.6018966560000001</v>
      </c>
      <c r="I6">
        <v>1.1159683790001498</v>
      </c>
      <c r="J6">
        <v>2.6459475179999501</v>
      </c>
      <c r="K6">
        <v>5.0095698779998692</v>
      </c>
      <c r="L6">
        <v>1.8627219760001019</v>
      </c>
      <c r="M6">
        <v>1.688516785000044</v>
      </c>
      <c r="N6">
        <v>3.64306424700044</v>
      </c>
      <c r="O6">
        <v>2.3710972080007133</v>
      </c>
      <c r="P6">
        <v>1.9141461910003188</v>
      </c>
      <c r="Q6">
        <v>2.0714481909999005</v>
      </c>
      <c r="R6">
        <v>1.4480390660009999</v>
      </c>
      <c r="S6">
        <v>1.7242179149998194</v>
      </c>
      <c r="T6">
        <v>2.2784983980000062</v>
      </c>
      <c r="U6">
        <v>2.6726079640011502</v>
      </c>
      <c r="V6">
        <v>1.9857164670011107</v>
      </c>
      <c r="W6">
        <v>2.4186122709997999</v>
      </c>
      <c r="X6">
        <v>2.3966425300000047</v>
      </c>
      <c r="Y6">
        <v>1.7940484599998772</v>
      </c>
      <c r="Z6">
        <v>1.0433913540000459</v>
      </c>
      <c r="AA6">
        <v>1.8832810410003717</v>
      </c>
      <c r="AB6">
        <v>1.5710211980003783</v>
      </c>
      <c r="AC6">
        <v>3.5341694260005179</v>
      </c>
      <c r="AD6">
        <v>2.3314241659991168</v>
      </c>
      <c r="AE6">
        <v>3.0145902069998503</v>
      </c>
      <c r="AF6">
        <v>4.7008829669994094</v>
      </c>
      <c r="AG6">
        <v>8.2682624970001797</v>
      </c>
    </row>
    <row r="7" spans="1:33" x14ac:dyDescent="0.25">
      <c r="A7">
        <v>1.5904928810000429</v>
      </c>
      <c r="B7">
        <v>3.4237185320000698</v>
      </c>
      <c r="C7">
        <v>2.5722265459999072</v>
      </c>
      <c r="D7">
        <v>0.58752972399997094</v>
      </c>
      <c r="E7">
        <v>2.855362939000087</v>
      </c>
      <c r="F7">
        <v>2.4990034800000602</v>
      </c>
      <c r="G7">
        <v>1.446929854000242</v>
      </c>
      <c r="H7">
        <v>2.4339050510000098</v>
      </c>
      <c r="I7">
        <v>1.0888569230000931</v>
      </c>
      <c r="J7">
        <v>2.5599636440001596</v>
      </c>
      <c r="K7">
        <v>5.0281818140001597</v>
      </c>
      <c r="L7">
        <v>1.9055559070002319</v>
      </c>
      <c r="M7">
        <v>1.6687547940000449</v>
      </c>
      <c r="N7">
        <v>2.2807263840004501</v>
      </c>
      <c r="O7">
        <v>2.4116282619997902</v>
      </c>
      <c r="P7">
        <v>2.2204181309989428</v>
      </c>
      <c r="Q7">
        <v>2.12141004099976</v>
      </c>
      <c r="R7">
        <v>1.45777506299965</v>
      </c>
      <c r="S7">
        <v>1.6602777349999092</v>
      </c>
      <c r="T7">
        <v>2.3493361830005597</v>
      </c>
      <c r="U7">
        <v>2.4587517159998198</v>
      </c>
      <c r="V7">
        <v>2.026033878999439</v>
      </c>
      <c r="W7">
        <v>2.4317865440002548</v>
      </c>
      <c r="X7">
        <v>2.4326466490001581</v>
      </c>
      <c r="Y7">
        <v>1.6191853690001992</v>
      </c>
      <c r="Z7">
        <v>1.117343124999022</v>
      </c>
      <c r="AA7">
        <v>1.820429582001444</v>
      </c>
      <c r="AB7">
        <v>1.5364026040006049</v>
      </c>
      <c r="AC7">
        <v>3.5398620810010444</v>
      </c>
      <c r="AD7">
        <v>2.3186901030003333</v>
      </c>
      <c r="AE7">
        <v>3.0843784879998495</v>
      </c>
      <c r="AF7">
        <v>3.9615090089992009</v>
      </c>
      <c r="AG7">
        <v>8.1165974959985796</v>
      </c>
    </row>
    <row r="8" spans="1:33" x14ac:dyDescent="0.25">
      <c r="A8">
        <v>1.5434965809999999</v>
      </c>
      <c r="B8">
        <v>3.1112300729999935</v>
      </c>
      <c r="C8">
        <v>2.6004989519999469</v>
      </c>
      <c r="D8">
        <v>0.61672911200003</v>
      </c>
      <c r="E8">
        <v>3.2148137139999942</v>
      </c>
      <c r="F8">
        <v>2.4281949520000121</v>
      </c>
      <c r="G8">
        <v>1.5168744280003841</v>
      </c>
      <c r="H8">
        <v>2.6085714350000391</v>
      </c>
      <c r="I8">
        <v>1.1048276569999791</v>
      </c>
      <c r="J8">
        <v>2.5483913020000202</v>
      </c>
      <c r="K8">
        <v>5.0601264540000592</v>
      </c>
      <c r="L8">
        <v>1.955226408000271</v>
      </c>
      <c r="M8">
        <v>1.6959856439998391</v>
      </c>
      <c r="N8">
        <v>2.2122081489997103</v>
      </c>
      <c r="O8">
        <v>2.5431710660013769</v>
      </c>
      <c r="P8">
        <v>1.9038303070010452</v>
      </c>
      <c r="Q8">
        <v>2.1920341829991195</v>
      </c>
      <c r="R8">
        <v>1.449076757000509</v>
      </c>
      <c r="S8">
        <v>1.6603998160007869</v>
      </c>
      <c r="T8">
        <v>2.5033419800001862</v>
      </c>
      <c r="U8">
        <v>2.5185716479991296</v>
      </c>
      <c r="V8">
        <v>2.0865862959999437</v>
      </c>
      <c r="W8">
        <v>2.10570536599971</v>
      </c>
      <c r="X8">
        <v>2.5581910880000569</v>
      </c>
      <c r="Y8">
        <v>1.9103396689997589</v>
      </c>
      <c r="Z8">
        <v>1.092519271000125</v>
      </c>
      <c r="AA8">
        <v>2.088372602998779</v>
      </c>
      <c r="AB8">
        <v>1.6854434889992211</v>
      </c>
      <c r="AC8">
        <v>3.7651786450005571</v>
      </c>
      <c r="AD8">
        <v>2.4461744259988323</v>
      </c>
      <c r="AE8">
        <v>2.9000588010003368</v>
      </c>
      <c r="AF8">
        <v>5.4743667679995234</v>
      </c>
      <c r="AG8">
        <v>8.3205837469995405</v>
      </c>
    </row>
    <row r="9" spans="1:33" x14ac:dyDescent="0.25">
      <c r="A9">
        <v>1.5422157019999041</v>
      </c>
      <c r="B9">
        <v>3.0265226159999612</v>
      </c>
      <c r="C9">
        <v>2.5758662899997908</v>
      </c>
      <c r="D9">
        <v>0.57012257499991104</v>
      </c>
      <c r="E9">
        <v>3.1965030840001392</v>
      </c>
      <c r="F9">
        <v>2.496612364999919</v>
      </c>
      <c r="G9">
        <v>2.4448010789997081</v>
      </c>
      <c r="H9">
        <v>2.5557857189999109</v>
      </c>
      <c r="I9">
        <v>1.0608061979999019</v>
      </c>
      <c r="J9">
        <v>2.59822648299996</v>
      </c>
      <c r="K9">
        <v>5.0809762619999201</v>
      </c>
      <c r="L9">
        <v>1.9489309370001071</v>
      </c>
      <c r="M9">
        <v>1.589416981999872</v>
      </c>
      <c r="N9">
        <v>2.1800091559998602</v>
      </c>
      <c r="O9">
        <v>2.2401037689996848</v>
      </c>
      <c r="P9">
        <v>1.873767740000404</v>
      </c>
      <c r="Q9">
        <v>2.1212269169991469</v>
      </c>
      <c r="R9">
        <v>1.3975278500001838</v>
      </c>
      <c r="S9">
        <v>1.730383031999732</v>
      </c>
      <c r="T9">
        <v>2.4813367919996341</v>
      </c>
      <c r="U9">
        <v>2.6475202199999401</v>
      </c>
      <c r="V9">
        <v>1.975034334998782</v>
      </c>
      <c r="W9">
        <v>2.531785199999828</v>
      </c>
      <c r="X9">
        <v>2.581480464999911</v>
      </c>
      <c r="Y9">
        <v>1.9738426970002299</v>
      </c>
      <c r="Z9">
        <v>1.1591038010010397</v>
      </c>
      <c r="AA9">
        <v>1.6197674470004098</v>
      </c>
      <c r="AB9">
        <v>1.6725769790009499</v>
      </c>
      <c r="AC9">
        <v>3.5267467180001333</v>
      </c>
      <c r="AD9">
        <v>2.3543270820009599</v>
      </c>
      <c r="AE9">
        <v>2.9378759369992569</v>
      </c>
      <c r="AF9">
        <v>4.3283337489992784</v>
      </c>
      <c r="AG9">
        <v>8.2296314039994805</v>
      </c>
    </row>
    <row r="10" spans="1:33" x14ac:dyDescent="0.25">
      <c r="A10">
        <v>1.6401514599999629</v>
      </c>
      <c r="B10">
        <v>3.0342081410000161</v>
      </c>
      <c r="C10">
        <v>2.5926902649998689</v>
      </c>
      <c r="D10">
        <v>0.53005329200004803</v>
      </c>
      <c r="E10">
        <v>3.1489929360000048</v>
      </c>
      <c r="F10">
        <v>2.5130275330000202</v>
      </c>
      <c r="G10">
        <v>1.6748468749997301</v>
      </c>
      <c r="H10">
        <v>2.4454363489999182</v>
      </c>
      <c r="I10">
        <v>1.0976213030000901</v>
      </c>
      <c r="J10">
        <v>2.559154666000035</v>
      </c>
      <c r="K10">
        <v>4.9257322830001105</v>
      </c>
      <c r="L10">
        <v>1.985644203999982</v>
      </c>
      <c r="M10">
        <v>1.6080915100001199</v>
      </c>
      <c r="N10">
        <v>2.3136578659996303</v>
      </c>
      <c r="O10">
        <v>2.219288877000507</v>
      </c>
      <c r="P10">
        <v>1.8837784230017838</v>
      </c>
      <c r="Q10">
        <v>2.1511674040011699</v>
      </c>
      <c r="R10">
        <v>1.3163436599988851</v>
      </c>
      <c r="S10">
        <v>1.75174728999991</v>
      </c>
      <c r="T10">
        <v>2.4805737820006439</v>
      </c>
      <c r="U10">
        <v>2.8039981689998879</v>
      </c>
      <c r="V10">
        <v>1.761574849999306</v>
      </c>
      <c r="W10">
        <v>2.373386173999732</v>
      </c>
      <c r="X10">
        <v>2.4329058680000308</v>
      </c>
      <c r="Y10">
        <v>1.9640521749997748</v>
      </c>
      <c r="Z10">
        <v>1.1241330200009492</v>
      </c>
      <c r="AA10">
        <v>1.7984644259995541</v>
      </c>
      <c r="AB10">
        <v>1.62245041599999</v>
      </c>
      <c r="AC10">
        <v>3.6280556760011642</v>
      </c>
      <c r="AD10">
        <v>2.3246931759986182</v>
      </c>
      <c r="AE10">
        <v>3.1220407799992298</v>
      </c>
      <c r="AF10">
        <v>3.5306744779991242</v>
      </c>
      <c r="AG10">
        <v>8.1822307790007489</v>
      </c>
    </row>
    <row r="11" spans="1:33" x14ac:dyDescent="0.25">
      <c r="A11">
        <v>1.515218870999997</v>
      </c>
      <c r="B11">
        <v>3.2158218960000768</v>
      </c>
      <c r="C11">
        <v>2.478630417999959</v>
      </c>
      <c r="D11">
        <v>0.55673672699981092</v>
      </c>
      <c r="E11">
        <v>3.1593479059999861</v>
      </c>
      <c r="F11">
        <v>2.4982442680000103</v>
      </c>
      <c r="G11">
        <v>1.5653112009999861</v>
      </c>
      <c r="H11">
        <v>2.5354450080000062</v>
      </c>
      <c r="I11">
        <v>1.0515955910000181</v>
      </c>
      <c r="J11">
        <v>2.6648333270000002</v>
      </c>
      <c r="K11">
        <v>5.0740028000000201</v>
      </c>
      <c r="L11">
        <v>2.0099399420000656</v>
      </c>
      <c r="M11">
        <v>1.6722426870001021</v>
      </c>
      <c r="N11">
        <v>2.1913627329995502</v>
      </c>
      <c r="O11">
        <v>2.2483747890000791</v>
      </c>
      <c r="P11">
        <v>1.8535632540006133</v>
      </c>
      <c r="Q11">
        <v>2.2223714329993602</v>
      </c>
      <c r="R11">
        <v>1.3669769560001401</v>
      </c>
      <c r="S11">
        <v>1.7109720730004481</v>
      </c>
      <c r="T11">
        <v>2.1964901560004328</v>
      </c>
      <c r="U11">
        <v>2.6521898369992396</v>
      </c>
      <c r="V11">
        <v>2.0357393560006969</v>
      </c>
      <c r="W11">
        <v>2.5989270290001492</v>
      </c>
      <c r="X11">
        <v>2.541065096999771</v>
      </c>
      <c r="Y11">
        <v>1.9583077479996951</v>
      </c>
      <c r="Z11">
        <v>1.0954532289997561</v>
      </c>
      <c r="AA11">
        <v>1.802115259999479</v>
      </c>
      <c r="AB11">
        <v>1.8440074989994171</v>
      </c>
      <c r="AC11">
        <v>3.4785339050013135</v>
      </c>
      <c r="AD11">
        <v>2.26519223899958</v>
      </c>
      <c r="AE11">
        <v>2.8573272379999182</v>
      </c>
      <c r="AF11">
        <v>3.381920832000104</v>
      </c>
      <c r="AG11">
        <v>8.1771846319988981</v>
      </c>
    </row>
    <row r="12" spans="1:33" x14ac:dyDescent="0.25">
      <c r="A12">
        <v>1.4475696440000518</v>
      </c>
      <c r="B12">
        <v>3.1892703239999469</v>
      </c>
      <c r="C12">
        <v>2.4629760570001</v>
      </c>
      <c r="D12">
        <v>0.49349468499985993</v>
      </c>
      <c r="E12">
        <v>3.1081082079999733</v>
      </c>
      <c r="F12">
        <v>2.5171674049999999</v>
      </c>
      <c r="G12">
        <v>1.431485662999872</v>
      </c>
      <c r="H12">
        <v>2.3272617669999782</v>
      </c>
      <c r="I12">
        <v>1.008366824999934</v>
      </c>
      <c r="J12">
        <v>2.6310605619998952</v>
      </c>
      <c r="K12">
        <v>4.7081826500000172</v>
      </c>
      <c r="L12">
        <v>1.9569662490002862</v>
      </c>
      <c r="M12">
        <v>1.6405285400000988</v>
      </c>
      <c r="N12">
        <v>2.4246604600011699</v>
      </c>
      <c r="O12">
        <v>2.3315122839994702</v>
      </c>
      <c r="P12">
        <v>2.0566458109988162</v>
      </c>
      <c r="Q12">
        <v>2.2830154129987852</v>
      </c>
      <c r="R12">
        <v>1.4079658159989719</v>
      </c>
      <c r="S12">
        <v>1.721226919999018</v>
      </c>
      <c r="T12">
        <v>2.4908896680008121</v>
      </c>
      <c r="U12">
        <v>2.7838852420009039</v>
      </c>
      <c r="V12">
        <v>1.842636960000158</v>
      </c>
      <c r="W12">
        <v>2.4088856049997953</v>
      </c>
      <c r="X12">
        <v>2.4339652949997017</v>
      </c>
      <c r="Y12">
        <v>2.0153878050000422</v>
      </c>
      <c r="Z12">
        <v>1.047279478998455</v>
      </c>
      <c r="AA12">
        <v>1.8498888539997997</v>
      </c>
      <c r="AB12">
        <v>1.6477942180008491</v>
      </c>
      <c r="AC12">
        <v>3.4990089050006619</v>
      </c>
      <c r="AD12">
        <v>2.2117296870001137</v>
      </c>
      <c r="AE12">
        <v>2.9315157800010638</v>
      </c>
      <c r="AF12">
        <v>3.777336405000824</v>
      </c>
      <c r="AG12">
        <v>8.0709170800000702</v>
      </c>
    </row>
    <row r="13" spans="1:33" x14ac:dyDescent="0.25">
      <c r="A13">
        <v>1.5696078199999808</v>
      </c>
      <c r="B13">
        <v>3.1148278330000476</v>
      </c>
      <c r="C13">
        <v>2.4127409620000377</v>
      </c>
      <c r="D13">
        <v>0.56064510500003994</v>
      </c>
      <c r="E13">
        <v>3.3193119539998799</v>
      </c>
      <c r="F13">
        <v>2.31427734399995</v>
      </c>
      <c r="G13">
        <v>1.7451321200000998</v>
      </c>
      <c r="H13">
        <v>2.460730770999922</v>
      </c>
      <c r="I13">
        <v>1.1681001010001602</v>
      </c>
      <c r="J13">
        <v>3.013726562000099</v>
      </c>
      <c r="K13">
        <v>4.52871451900001</v>
      </c>
      <c r="L13">
        <v>1.9165098929997813</v>
      </c>
      <c r="M13">
        <v>1.4801036409999142</v>
      </c>
      <c r="N13">
        <v>2.2919578809996901</v>
      </c>
      <c r="O13">
        <v>2.4723027609998072</v>
      </c>
      <c r="P13">
        <v>1.8636960180010589</v>
      </c>
      <c r="Q13">
        <v>2.283503738999566</v>
      </c>
      <c r="R13">
        <v>1.2748359529996289</v>
      </c>
      <c r="S13">
        <v>1.6387608739987622</v>
      </c>
      <c r="T13">
        <v>2.3689913020007149</v>
      </c>
      <c r="U13">
        <v>3.1009919110001598</v>
      </c>
      <c r="V13">
        <v>1.9948420569999108</v>
      </c>
      <c r="W13">
        <v>2.2668187679996654</v>
      </c>
      <c r="X13">
        <v>2.466230349999933</v>
      </c>
      <c r="Y13">
        <v>2.0366978600000101</v>
      </c>
      <c r="Z13">
        <v>1.064172759999563</v>
      </c>
      <c r="AA13">
        <v>1.8880459890005998</v>
      </c>
      <c r="AB13">
        <v>1.7969551549995209</v>
      </c>
      <c r="AC13">
        <v>3.5780065090002613</v>
      </c>
      <c r="AD13">
        <v>2.413138280999191</v>
      </c>
      <c r="AE13">
        <v>2.8986456759994264</v>
      </c>
      <c r="AF13">
        <v>3.487989217999711</v>
      </c>
      <c r="AG13">
        <v>8.0946440590014319</v>
      </c>
    </row>
    <row r="14" spans="1:33" x14ac:dyDescent="0.25">
      <c r="A14">
        <v>1.5001878069999743</v>
      </c>
      <c r="B14">
        <v>3.3695292689999321</v>
      </c>
      <c r="C14">
        <v>2.4629713029999039</v>
      </c>
      <c r="D14">
        <v>0.58742880099998496</v>
      </c>
      <c r="E14">
        <v>2.8059993309998381</v>
      </c>
      <c r="F14">
        <v>2.4939344640001742</v>
      </c>
      <c r="G14">
        <v>1.532915048999705</v>
      </c>
      <c r="H14">
        <v>2.4412754700000501</v>
      </c>
      <c r="I14">
        <v>1.1172333689998999</v>
      </c>
      <c r="J14">
        <v>2.88643184600005</v>
      </c>
      <c r="K14">
        <v>4.8567996940000731</v>
      </c>
      <c r="L14">
        <v>1.97349401100018</v>
      </c>
      <c r="M14">
        <v>1.7931661480001819</v>
      </c>
      <c r="N14">
        <v>2.3653898970005698</v>
      </c>
      <c r="O14">
        <v>2.5236685489999147</v>
      </c>
      <c r="P14">
        <v>1.9947199759990328</v>
      </c>
      <c r="Q14">
        <v>2.2624141609994632</v>
      </c>
      <c r="R14">
        <v>1.2453532730014469</v>
      </c>
      <c r="S14">
        <v>1.5600488330001048</v>
      </c>
      <c r="T14">
        <v>2.3280634820002879</v>
      </c>
      <c r="U14">
        <v>2.7232107430008896</v>
      </c>
      <c r="V14">
        <v>1.7617579719990271</v>
      </c>
      <c r="W14">
        <v>2.3049712709998817</v>
      </c>
      <c r="X14">
        <v>2.3882771129997242</v>
      </c>
      <c r="Y14">
        <v>2.0447836409998619</v>
      </c>
      <c r="Z14">
        <v>1.0722440620011198</v>
      </c>
      <c r="AA14">
        <v>1.9100828640002849</v>
      </c>
      <c r="AB14">
        <v>1.7024646350000681</v>
      </c>
      <c r="AC14">
        <v>3.6258265610012987</v>
      </c>
      <c r="AD14">
        <v>2.2680351550006881</v>
      </c>
      <c r="AE14">
        <v>2.9261728629990018</v>
      </c>
      <c r="AF14">
        <v>3.8638648420001109</v>
      </c>
      <c r="AG14">
        <v>8.0080702569994173</v>
      </c>
    </row>
    <row r="15" spans="1:33" x14ac:dyDescent="0.25">
      <c r="A15">
        <v>1.6116810899999312</v>
      </c>
      <c r="B15">
        <v>3.3699636489999429</v>
      </c>
      <c r="C15">
        <v>2.3281561500000398</v>
      </c>
      <c r="D15">
        <v>0.57237797300012694</v>
      </c>
      <c r="E15">
        <v>2.7146889399998582</v>
      </c>
      <c r="F15">
        <v>2.3542058759999169</v>
      </c>
      <c r="G15">
        <v>1.4904590609999109</v>
      </c>
      <c r="H15">
        <v>2.2737468720000589</v>
      </c>
      <c r="I15">
        <v>1.1098444219999302</v>
      </c>
      <c r="J15">
        <v>3.0344753100000519</v>
      </c>
      <c r="K15">
        <v>4.9296965620001183</v>
      </c>
      <c r="L15">
        <v>1.8474393559999998</v>
      </c>
      <c r="M15">
        <v>1.756072605000091</v>
      </c>
      <c r="N15">
        <v>2.2362582010009704</v>
      </c>
      <c r="O15">
        <v>2.5114909179992493</v>
      </c>
      <c r="P15">
        <v>1.8939111859999602</v>
      </c>
      <c r="Q15">
        <v>2.2930871349999498</v>
      </c>
      <c r="R15">
        <v>1.2860979699998971</v>
      </c>
      <c r="S15">
        <v>1.6905844640004879</v>
      </c>
      <c r="T15">
        <v>2.561880055000072</v>
      </c>
      <c r="U15">
        <v>2.1860216690001799</v>
      </c>
      <c r="V15">
        <v>1.8952846030006119</v>
      </c>
      <c r="W15">
        <v>2.3650803909999851</v>
      </c>
      <c r="X15">
        <v>2.5079294170000059</v>
      </c>
      <c r="Y15">
        <v>2.188723446999572</v>
      </c>
      <c r="Z15">
        <v>1.0589087500011349</v>
      </c>
      <c r="AA15">
        <v>1.955970208000503</v>
      </c>
      <c r="AB15">
        <v>1.6504617709997533</v>
      </c>
      <c r="AC15">
        <v>3.5802668730011646</v>
      </c>
      <c r="AD15">
        <v>2.2294305199993687</v>
      </c>
      <c r="AE15">
        <v>3.113046664999267</v>
      </c>
      <c r="AF15">
        <v>2.1989759890002443</v>
      </c>
      <c r="AG15">
        <v>7.7931335389985206</v>
      </c>
    </row>
    <row r="16" spans="1:33" x14ac:dyDescent="0.25">
      <c r="A16">
        <v>1.619629850000023</v>
      </c>
      <c r="B16">
        <v>3.3954037010000766</v>
      </c>
      <c r="C16">
        <v>2.4289428999998059</v>
      </c>
      <c r="D16">
        <v>0.5724430749999101</v>
      </c>
      <c r="E16">
        <v>2.90320655599999</v>
      </c>
      <c r="F16">
        <v>2.4246291189999671</v>
      </c>
      <c r="G16">
        <v>1.8262595219998647</v>
      </c>
      <c r="H16">
        <v>2.8024133269999507</v>
      </c>
      <c r="I16">
        <v>1.106491211000042</v>
      </c>
      <c r="J16">
        <v>3.2557449480000273</v>
      </c>
      <c r="K16">
        <v>5.0832603130002045</v>
      </c>
      <c r="L16">
        <v>1.8637010490001473</v>
      </c>
      <c r="M16">
        <v>1.6171247919996801</v>
      </c>
      <c r="N16">
        <v>2.3522661370006999</v>
      </c>
      <c r="O16">
        <v>2.4219441459990678</v>
      </c>
      <c r="P16">
        <v>2.0147718600001019</v>
      </c>
      <c r="Q16">
        <v>2.2421486340008401</v>
      </c>
      <c r="R16">
        <v>1.278559438000225</v>
      </c>
      <c r="S16">
        <v>1.6699832129997949</v>
      </c>
      <c r="T16">
        <v>2.328704409999772</v>
      </c>
      <c r="U16">
        <v>1.9228139789993306</v>
      </c>
      <c r="V16">
        <v>1.9645048069996762</v>
      </c>
      <c r="W16">
        <v>2.3224701789999851</v>
      </c>
      <c r="X16">
        <v>2.3633543500000038</v>
      </c>
      <c r="Y16">
        <v>2.0899738540001618</v>
      </c>
      <c r="Z16">
        <v>1.0677317709996641</v>
      </c>
      <c r="AA16">
        <v>1.9707109890005059</v>
      </c>
      <c r="AB16">
        <v>1.6320751550010728</v>
      </c>
      <c r="AC16">
        <v>3.5675388010004019</v>
      </c>
      <c r="AD16">
        <v>2.3630391660008079</v>
      </c>
      <c r="AE16">
        <v>3.4254127069998441</v>
      </c>
      <c r="AF16">
        <v>4.0007626019996696</v>
      </c>
      <c r="AG16">
        <v>7.9575864550005706</v>
      </c>
    </row>
    <row r="17" spans="1:33" x14ac:dyDescent="0.25">
      <c r="A17">
        <v>1.515153973999982</v>
      </c>
      <c r="B17">
        <v>3.3625997569999981</v>
      </c>
      <c r="C17">
        <v>2.2688821010001439</v>
      </c>
      <c r="D17">
        <v>0.536437030000116</v>
      </c>
      <c r="E17">
        <v>2.9335953970000861</v>
      </c>
      <c r="F17">
        <v>2.4508409920001601</v>
      </c>
      <c r="G17">
        <v>1.6141772739997506</v>
      </c>
      <c r="H17">
        <v>2.5371774989999949</v>
      </c>
      <c r="I17">
        <v>1.133882449000108</v>
      </c>
      <c r="J17">
        <v>2.6844874989999399</v>
      </c>
      <c r="K17">
        <v>4.9159154749999505</v>
      </c>
      <c r="L17">
        <v>1.9057728160000758</v>
      </c>
      <c r="M17">
        <v>1.6328476060002681</v>
      </c>
      <c r="N17">
        <v>1.9372195929991003</v>
      </c>
      <c r="O17">
        <v>2.6348237439997249</v>
      </c>
      <c r="P17">
        <v>2.085548602999546</v>
      </c>
      <c r="Q17">
        <v>2.171005645999684</v>
      </c>
      <c r="R17">
        <v>1.35705783699995</v>
      </c>
      <c r="S17">
        <v>1.660216695001506</v>
      </c>
      <c r="T17">
        <v>2.5107889509999901</v>
      </c>
      <c r="U17">
        <v>2.11555012899953</v>
      </c>
      <c r="V17">
        <v>1.8954066839996799</v>
      </c>
      <c r="W17">
        <v>2.5594073379997959</v>
      </c>
      <c r="X17">
        <v>2.372795548999874</v>
      </c>
      <c r="Y17">
        <v>2.1005573969996392</v>
      </c>
      <c r="Z17">
        <v>1.0785232289999751</v>
      </c>
      <c r="AA17">
        <v>1.9455096340006912</v>
      </c>
      <c r="AB17">
        <v>1.7033736969988222</v>
      </c>
      <c r="AC17">
        <v>3.5581908320000317</v>
      </c>
      <c r="AD17">
        <v>2.3897007280011122</v>
      </c>
      <c r="AE17">
        <v>3.3040069779999595</v>
      </c>
      <c r="AF17">
        <v>3.7649552069997227</v>
      </c>
      <c r="AG17">
        <v>7.9402349969986901</v>
      </c>
    </row>
    <row r="18" spans="1:33" x14ac:dyDescent="0.25">
      <c r="L18">
        <v>2.0039462399999959</v>
      </c>
      <c r="P18">
        <v>2.2683961549992038</v>
      </c>
      <c r="S18">
        <v>1.5490004579987668</v>
      </c>
      <c r="V18">
        <v>1.8732183740012192</v>
      </c>
      <c r="X18">
        <v>2.3462120039998808</v>
      </c>
      <c r="AA18">
        <v>2.0225993220010494</v>
      </c>
    </row>
    <row r="19" spans="1:33" x14ac:dyDescent="0.25">
      <c r="L19">
        <v>1.4544040639998501</v>
      </c>
      <c r="P19">
        <v>2.0251487860004942</v>
      </c>
      <c r="V19">
        <v>2.1469555919993581</v>
      </c>
      <c r="X19">
        <v>2.3466771089997538</v>
      </c>
      <c r="AA19">
        <v>1.91618484300125</v>
      </c>
    </row>
    <row r="20" spans="1:33" x14ac:dyDescent="0.25">
      <c r="P20">
        <v>2.0558217599991599</v>
      </c>
      <c r="X20">
        <v>2.3135767409998991</v>
      </c>
      <c r="AA20">
        <v>2.0867703639996802</v>
      </c>
    </row>
    <row r="21" spans="1:33" x14ac:dyDescent="0.25">
      <c r="P21">
        <v>2.1051426819994932</v>
      </c>
      <c r="X21">
        <v>2.5368754609999069</v>
      </c>
      <c r="AA21">
        <v>2.1488926040001362</v>
      </c>
    </row>
    <row r="22" spans="1:33" x14ac:dyDescent="0.25">
      <c r="P22">
        <v>1.8833511359989603</v>
      </c>
      <c r="X22">
        <v>2.5723862449999539</v>
      </c>
      <c r="AA22">
        <v>2.0047943749996184</v>
      </c>
    </row>
    <row r="23" spans="1:33" x14ac:dyDescent="0.25">
      <c r="AA23">
        <v>1.6073853640009499</v>
      </c>
    </row>
    <row r="24" spans="1:33" x14ac:dyDescent="0.25">
      <c r="AA24">
        <v>1.87524218699945</v>
      </c>
    </row>
    <row r="25" spans="1:33" x14ac:dyDescent="0.25">
      <c r="A25">
        <f>1.01/2</f>
        <v>0.505</v>
      </c>
      <c r="B25">
        <v>2.4150000000000001E-2</v>
      </c>
      <c r="D25">
        <f>1.01/2</f>
        <v>0.505</v>
      </c>
      <c r="E25">
        <v>0.115</v>
      </c>
      <c r="G25">
        <f>0.0887/2</f>
        <v>4.4350000000000001E-2</v>
      </c>
      <c r="H25">
        <v>8.2780000000000006E-2</v>
      </c>
      <c r="J25">
        <f>0.0887/2</f>
        <v>4.4350000000000001E-2</v>
      </c>
      <c r="K25">
        <v>0.93330000000000002</v>
      </c>
      <c r="M25">
        <v>4.2500000000000003E-3</v>
      </c>
      <c r="N25">
        <v>1.025E-2</v>
      </c>
      <c r="P25">
        <v>4.2500000000000003E-3</v>
      </c>
      <c r="Q25">
        <v>1.208</v>
      </c>
      <c r="AA25">
        <v>1.8583852589999839</v>
      </c>
    </row>
    <row r="26" spans="1:33" x14ac:dyDescent="0.25">
      <c r="A26">
        <f>1.43/2</f>
        <v>0.71499999999999997</v>
      </c>
      <c r="B26">
        <v>4.8310000000000002E-3</v>
      </c>
      <c r="D26">
        <f>1.43/2</f>
        <v>0.71499999999999997</v>
      </c>
      <c r="E26">
        <v>2.3E-2</v>
      </c>
      <c r="G26">
        <f>G25+0.0887</f>
        <v>0.13305</v>
      </c>
      <c r="H26">
        <v>0.31519999999999998</v>
      </c>
      <c r="J26">
        <f>J25+0.0887</f>
        <v>0.13305</v>
      </c>
      <c r="K26">
        <v>3.5539999999999998</v>
      </c>
      <c r="M26">
        <v>1.273E-2</v>
      </c>
      <c r="N26">
        <v>1.231E-2</v>
      </c>
      <c r="P26">
        <v>1.273E-2</v>
      </c>
      <c r="Q26">
        <v>1.4490000000000001</v>
      </c>
      <c r="AA26">
        <v>1.5931405730007011</v>
      </c>
    </row>
    <row r="27" spans="1:33" x14ac:dyDescent="0.25">
      <c r="A27">
        <v>0.92500000000000004</v>
      </c>
      <c r="B27">
        <v>4.8310000000000002E-3</v>
      </c>
      <c r="D27">
        <v>0.92500000000000004</v>
      </c>
      <c r="E27">
        <v>2.3E-2</v>
      </c>
      <c r="G27">
        <f t="shared" ref="G27:G42" si="1">G26+0.0887</f>
        <v>0.22175</v>
      </c>
      <c r="H27">
        <v>0.18640000000000001</v>
      </c>
      <c r="J27">
        <f t="shared" ref="J27:J42" si="2">J26+0.0887</f>
        <v>0.22175</v>
      </c>
      <c r="K27">
        <v>2.101</v>
      </c>
      <c r="M27">
        <v>2.1229999999999999E-2</v>
      </c>
      <c r="N27">
        <v>3.3059999999999999E-2</v>
      </c>
      <c r="P27">
        <v>2.1229999999999999E-2</v>
      </c>
      <c r="Q27">
        <v>3.8940000000000001</v>
      </c>
      <c r="AA27">
        <v>1.7939294269999591</v>
      </c>
    </row>
    <row r="28" spans="1:33" x14ac:dyDescent="0.25">
      <c r="A28">
        <f>2.27/2</f>
        <v>1.135</v>
      </c>
      <c r="B28">
        <v>6.5699999999999995E-2</v>
      </c>
      <c r="D28">
        <f>2.27/2</f>
        <v>1.135</v>
      </c>
      <c r="E28">
        <v>0.31290000000000001</v>
      </c>
      <c r="G28">
        <f t="shared" si="1"/>
        <v>0.31045</v>
      </c>
      <c r="H28">
        <v>0.1208</v>
      </c>
      <c r="J28">
        <f t="shared" si="2"/>
        <v>0.31045</v>
      </c>
      <c r="K28">
        <v>1.3620000000000001</v>
      </c>
      <c r="M28">
        <v>2.9700000000000001E-2</v>
      </c>
      <c r="N28">
        <v>5.9959999999999999E-2</v>
      </c>
      <c r="P28">
        <v>2.9700000000000001E-2</v>
      </c>
      <c r="Q28">
        <v>7.0620000000000003</v>
      </c>
      <c r="AA28">
        <v>1.9622033840005302</v>
      </c>
    </row>
    <row r="29" spans="1:33" x14ac:dyDescent="0.25">
      <c r="A29">
        <f>A28+0.21</f>
        <v>1.345</v>
      </c>
      <c r="B29">
        <v>2.6089999999999999E-2</v>
      </c>
      <c r="D29">
        <f>D28+0.21</f>
        <v>1.345</v>
      </c>
      <c r="E29">
        <v>0.1242</v>
      </c>
      <c r="G29">
        <f t="shared" si="1"/>
        <v>0.39915</v>
      </c>
      <c r="H29">
        <v>0.10489999999999999</v>
      </c>
      <c r="J29">
        <f t="shared" si="2"/>
        <v>0.39915</v>
      </c>
      <c r="K29">
        <v>1.1819999999999999</v>
      </c>
      <c r="M29">
        <v>3.8199999999999998E-2</v>
      </c>
      <c r="N29">
        <v>0.1159</v>
      </c>
      <c r="P29">
        <v>3.8199999999999998E-2</v>
      </c>
      <c r="Q29">
        <v>13.66</v>
      </c>
      <c r="AA29">
        <v>1.9228024469994103</v>
      </c>
    </row>
    <row r="30" spans="1:33" x14ac:dyDescent="0.25">
      <c r="A30">
        <f t="shared" ref="A30:A48" si="3">A29+0.21</f>
        <v>1.5549999999999999</v>
      </c>
      <c r="B30">
        <v>6.2799999999999995E-2</v>
      </c>
      <c r="D30">
        <f t="shared" ref="D30:D48" si="4">D29+0.21</f>
        <v>1.5549999999999999</v>
      </c>
      <c r="E30">
        <v>0.29909999999999998</v>
      </c>
      <c r="G30">
        <f t="shared" si="1"/>
        <v>0.48785000000000001</v>
      </c>
      <c r="H30">
        <v>6.6710000000000005E-2</v>
      </c>
      <c r="J30">
        <f t="shared" si="2"/>
        <v>0.48785000000000001</v>
      </c>
      <c r="K30">
        <v>0.75209999999999999</v>
      </c>
      <c r="M30">
        <v>4.6699999999999998E-2</v>
      </c>
      <c r="N30">
        <v>0.16650000000000001</v>
      </c>
      <c r="P30">
        <v>4.6699999999999998E-2</v>
      </c>
      <c r="Q30">
        <v>19.61</v>
      </c>
      <c r="AA30">
        <v>1.6864485930000148</v>
      </c>
    </row>
    <row r="31" spans="1:33" x14ac:dyDescent="0.25">
      <c r="A31">
        <f t="shared" si="3"/>
        <v>1.7649999999999999</v>
      </c>
      <c r="B31">
        <v>0.10340000000000001</v>
      </c>
      <c r="D31">
        <f t="shared" si="4"/>
        <v>1.7649999999999999</v>
      </c>
      <c r="E31">
        <v>0.49230000000000002</v>
      </c>
      <c r="G31">
        <f t="shared" si="1"/>
        <v>0.57655000000000001</v>
      </c>
      <c r="H31">
        <v>5.3080000000000002E-2</v>
      </c>
      <c r="J31">
        <f t="shared" si="2"/>
        <v>0.57655000000000001</v>
      </c>
      <c r="K31">
        <v>0.59850000000000003</v>
      </c>
      <c r="M31">
        <v>5.5149999999999998E-2</v>
      </c>
      <c r="N31">
        <v>0.13320000000000001</v>
      </c>
      <c r="P31">
        <v>5.5149999999999998E-2</v>
      </c>
      <c r="Q31">
        <v>15.69</v>
      </c>
      <c r="AA31">
        <v>1.7265490619993198</v>
      </c>
    </row>
    <row r="32" spans="1:33" x14ac:dyDescent="0.25">
      <c r="A32">
        <f t="shared" si="3"/>
        <v>1.9749999999999999</v>
      </c>
      <c r="B32">
        <v>0.1208</v>
      </c>
      <c r="D32">
        <f t="shared" si="4"/>
        <v>1.9749999999999999</v>
      </c>
      <c r="E32">
        <v>0.57509999999999994</v>
      </c>
      <c r="G32">
        <f t="shared" si="1"/>
        <v>0.66525000000000001</v>
      </c>
      <c r="H32">
        <v>3.0269999999999998E-2</v>
      </c>
      <c r="J32">
        <f t="shared" si="2"/>
        <v>0.66525000000000001</v>
      </c>
      <c r="K32">
        <v>0.34129999999999999</v>
      </c>
      <c r="M32">
        <v>6.3649999999999998E-2</v>
      </c>
      <c r="N32">
        <v>0.108</v>
      </c>
      <c r="P32">
        <v>6.3649999999999998E-2</v>
      </c>
      <c r="Q32">
        <v>12.72</v>
      </c>
      <c r="AA32">
        <v>1.7409240099986982</v>
      </c>
    </row>
    <row r="33" spans="1:17" x14ac:dyDescent="0.25">
      <c r="A33">
        <f t="shared" si="3"/>
        <v>2.1850000000000001</v>
      </c>
      <c r="B33">
        <v>0.1159</v>
      </c>
      <c r="D33">
        <f t="shared" si="4"/>
        <v>2.1850000000000001</v>
      </c>
      <c r="E33">
        <v>0.55210000000000004</v>
      </c>
      <c r="G33">
        <f t="shared" si="1"/>
        <v>0.75395000000000001</v>
      </c>
      <c r="H33">
        <v>1.234E-2</v>
      </c>
      <c r="J33">
        <f t="shared" si="2"/>
        <v>0.75395000000000001</v>
      </c>
      <c r="K33">
        <v>0.1391</v>
      </c>
      <c r="M33">
        <v>7.2150000000000006E-2</v>
      </c>
      <c r="N33">
        <v>0.11650000000000001</v>
      </c>
      <c r="P33">
        <v>7.2150000000000006E-2</v>
      </c>
      <c r="Q33">
        <v>13.73</v>
      </c>
    </row>
    <row r="34" spans="1:17" x14ac:dyDescent="0.25">
      <c r="A34">
        <f t="shared" si="3"/>
        <v>2.395</v>
      </c>
      <c r="B34">
        <v>0.1217</v>
      </c>
      <c r="D34">
        <f t="shared" si="4"/>
        <v>2.395</v>
      </c>
      <c r="E34">
        <v>0.57969999999999999</v>
      </c>
      <c r="G34">
        <f t="shared" si="1"/>
        <v>0.84265000000000001</v>
      </c>
      <c r="H34">
        <v>8.4650000000000003E-3</v>
      </c>
      <c r="J34">
        <f t="shared" si="2"/>
        <v>0.84265000000000001</v>
      </c>
      <c r="K34">
        <v>9.5430000000000001E-2</v>
      </c>
      <c r="M34">
        <v>8.0649999999999999E-2</v>
      </c>
      <c r="N34">
        <v>8.1670000000000006E-2</v>
      </c>
      <c r="P34">
        <v>8.0649999999999999E-2</v>
      </c>
      <c r="Q34">
        <v>9.6199999999999992</v>
      </c>
    </row>
    <row r="35" spans="1:17" x14ac:dyDescent="0.25">
      <c r="A35">
        <f t="shared" si="3"/>
        <v>2.605</v>
      </c>
      <c r="B35">
        <v>0.1217</v>
      </c>
      <c r="D35">
        <f t="shared" si="4"/>
        <v>2.605</v>
      </c>
      <c r="E35">
        <v>0.57969999999999999</v>
      </c>
      <c r="G35">
        <f t="shared" si="1"/>
        <v>0.93135000000000001</v>
      </c>
      <c r="H35">
        <v>3.8739999999999998E-3</v>
      </c>
      <c r="J35">
        <f t="shared" si="2"/>
        <v>0.93135000000000001</v>
      </c>
      <c r="K35">
        <v>4.367E-2</v>
      </c>
      <c r="M35">
        <v>8.9149999999999993E-2</v>
      </c>
      <c r="N35">
        <v>5.212E-2</v>
      </c>
      <c r="P35">
        <v>8.9149999999999993E-2</v>
      </c>
      <c r="Q35">
        <v>6.1390000000000002</v>
      </c>
    </row>
    <row r="36" spans="1:17" x14ac:dyDescent="0.25">
      <c r="A36">
        <f t="shared" si="3"/>
        <v>2.8149999999999999</v>
      </c>
      <c r="B36">
        <v>4.1549999999999997E-2</v>
      </c>
      <c r="D36">
        <f t="shared" si="4"/>
        <v>2.8149999999999999</v>
      </c>
      <c r="E36">
        <v>0.1978</v>
      </c>
      <c r="G36">
        <f t="shared" si="1"/>
        <v>1.0200499999999999</v>
      </c>
      <c r="H36">
        <v>5.3080000000000002E-3</v>
      </c>
      <c r="J36">
        <f t="shared" si="2"/>
        <v>1.0200499999999999</v>
      </c>
      <c r="K36">
        <v>5.985E-2</v>
      </c>
      <c r="M36">
        <v>9.7650000000000001E-2</v>
      </c>
      <c r="N36">
        <v>3.04E-2</v>
      </c>
      <c r="P36">
        <v>9.7650000000000001E-2</v>
      </c>
      <c r="Q36">
        <v>3.581</v>
      </c>
    </row>
    <row r="37" spans="1:17" x14ac:dyDescent="0.25">
      <c r="A37">
        <f t="shared" si="3"/>
        <v>3.0249999999999999</v>
      </c>
      <c r="B37">
        <v>4.1549999999999997E-2</v>
      </c>
      <c r="D37">
        <f t="shared" si="4"/>
        <v>3.0249999999999999</v>
      </c>
      <c r="E37">
        <v>0.1978</v>
      </c>
      <c r="G37">
        <f t="shared" si="1"/>
        <v>1.1087499999999999</v>
      </c>
      <c r="H37">
        <v>4.1609999999999998E-3</v>
      </c>
      <c r="J37">
        <f t="shared" si="2"/>
        <v>1.1087499999999999</v>
      </c>
      <c r="K37">
        <v>4.691E-2</v>
      </c>
      <c r="M37">
        <v>0.10614999999999999</v>
      </c>
      <c r="N37">
        <v>1.6650000000000002E-2</v>
      </c>
      <c r="P37">
        <v>0.10614999999999999</v>
      </c>
      <c r="Q37">
        <v>1.9610000000000001</v>
      </c>
    </row>
    <row r="38" spans="1:17" x14ac:dyDescent="0.25">
      <c r="A38">
        <f t="shared" si="3"/>
        <v>3.2349999999999999</v>
      </c>
      <c r="B38">
        <v>2.512E-2</v>
      </c>
      <c r="D38">
        <f t="shared" si="4"/>
        <v>3.2349999999999999</v>
      </c>
      <c r="E38">
        <v>0.1196</v>
      </c>
      <c r="G38">
        <f t="shared" si="1"/>
        <v>1.1974499999999999</v>
      </c>
      <c r="H38">
        <v>2.2959999999999999E-3</v>
      </c>
      <c r="J38">
        <f t="shared" si="2"/>
        <v>1.1974499999999999</v>
      </c>
      <c r="K38">
        <v>2.588E-2</v>
      </c>
      <c r="M38">
        <v>0.11465</v>
      </c>
      <c r="N38">
        <v>1.3270000000000001E-2</v>
      </c>
      <c r="P38">
        <v>0.11465</v>
      </c>
      <c r="Q38">
        <v>1.5629999999999999</v>
      </c>
    </row>
    <row r="39" spans="1:17" x14ac:dyDescent="0.25">
      <c r="A39">
        <f t="shared" si="3"/>
        <v>3.4449999999999998</v>
      </c>
      <c r="B39">
        <v>2.222E-2</v>
      </c>
      <c r="D39">
        <f t="shared" si="4"/>
        <v>3.4449999999999998</v>
      </c>
      <c r="E39">
        <v>0.10580000000000001</v>
      </c>
      <c r="G39">
        <f t="shared" si="1"/>
        <v>1.2861499999999999</v>
      </c>
      <c r="H39">
        <v>1.1479999999999999E-3</v>
      </c>
      <c r="J39">
        <f t="shared" si="2"/>
        <v>1.2861499999999999</v>
      </c>
      <c r="K39">
        <v>1.294E-2</v>
      </c>
      <c r="M39">
        <v>0.12315</v>
      </c>
      <c r="N39">
        <v>1.0619999999999999E-2</v>
      </c>
      <c r="P39">
        <v>0.12315</v>
      </c>
      <c r="Q39">
        <v>1.25</v>
      </c>
    </row>
    <row r="40" spans="1:17" x14ac:dyDescent="0.25">
      <c r="A40">
        <f t="shared" si="3"/>
        <v>3.6549999999999998</v>
      </c>
      <c r="B40">
        <v>1.932E-2</v>
      </c>
      <c r="D40">
        <f t="shared" si="4"/>
        <v>3.6549999999999998</v>
      </c>
      <c r="E40">
        <v>9.2020000000000005E-2</v>
      </c>
      <c r="G40">
        <f t="shared" si="1"/>
        <v>1.3748499999999999</v>
      </c>
      <c r="H40">
        <v>8.608E-4</v>
      </c>
      <c r="J40">
        <f t="shared" si="2"/>
        <v>1.3748499999999999</v>
      </c>
      <c r="K40">
        <v>9.7050000000000001E-3</v>
      </c>
      <c r="M40">
        <v>0.13155</v>
      </c>
      <c r="N40">
        <v>6.515E-3</v>
      </c>
      <c r="P40">
        <v>0.13155</v>
      </c>
      <c r="Q40">
        <v>0.76729999999999998</v>
      </c>
    </row>
    <row r="41" spans="1:17" x14ac:dyDescent="0.25">
      <c r="A41">
        <f t="shared" si="3"/>
        <v>3.8649999999999998</v>
      </c>
      <c r="B41">
        <v>1.159E-2</v>
      </c>
      <c r="D41">
        <f t="shared" si="4"/>
        <v>3.8649999999999998</v>
      </c>
      <c r="E41">
        <v>5.5210000000000002E-2</v>
      </c>
      <c r="G41">
        <f t="shared" si="1"/>
        <v>1.4635499999999999</v>
      </c>
      <c r="H41">
        <v>7.1739999999999998E-4</v>
      </c>
      <c r="J41">
        <f t="shared" si="2"/>
        <v>1.4635499999999999</v>
      </c>
      <c r="K41">
        <v>8.0870000000000004E-3</v>
      </c>
      <c r="M41">
        <v>0.14005000000000001</v>
      </c>
      <c r="N41">
        <v>4.9459999999999999E-3</v>
      </c>
      <c r="P41">
        <v>0.14005000000000001</v>
      </c>
      <c r="Q41">
        <v>0.58260000000000001</v>
      </c>
    </row>
    <row r="42" spans="1:17" x14ac:dyDescent="0.25">
      <c r="A42">
        <f t="shared" si="3"/>
        <v>4.0750000000000002</v>
      </c>
      <c r="B42">
        <v>9.6620000000000004E-3</v>
      </c>
      <c r="D42">
        <f t="shared" si="4"/>
        <v>4.0750000000000002</v>
      </c>
      <c r="E42">
        <v>4.6010000000000002E-2</v>
      </c>
      <c r="G42">
        <f t="shared" si="1"/>
        <v>1.5522499999999999</v>
      </c>
      <c r="H42">
        <v>4.304E-4</v>
      </c>
      <c r="J42">
        <f t="shared" si="2"/>
        <v>1.5522499999999999</v>
      </c>
      <c r="K42">
        <v>4.8520000000000004E-3</v>
      </c>
      <c r="M42">
        <v>0.14854999999999999</v>
      </c>
      <c r="N42">
        <v>3.016E-3</v>
      </c>
      <c r="P42">
        <v>0.14854999999999999</v>
      </c>
      <c r="Q42">
        <v>0.35520000000000002</v>
      </c>
    </row>
    <row r="43" spans="1:17" x14ac:dyDescent="0.25">
      <c r="A43">
        <f t="shared" si="3"/>
        <v>4.2850000000000001</v>
      </c>
      <c r="B43">
        <v>1.9319999999999999E-3</v>
      </c>
      <c r="D43">
        <f t="shared" si="4"/>
        <v>4.2850000000000001</v>
      </c>
      <c r="E43">
        <v>9.2020000000000001E-3</v>
      </c>
      <c r="G43">
        <v>1.7296499999999999</v>
      </c>
      <c r="H43">
        <v>1.4349999999999999E-4</v>
      </c>
      <c r="J43">
        <v>1.7296499999999999</v>
      </c>
      <c r="K43">
        <v>1.6169999999999999E-3</v>
      </c>
      <c r="M43">
        <v>0.15705</v>
      </c>
      <c r="N43">
        <v>1.81E-3</v>
      </c>
      <c r="P43">
        <v>0.15705</v>
      </c>
      <c r="Q43">
        <v>0.21310000000000001</v>
      </c>
    </row>
    <row r="44" spans="1:17" x14ac:dyDescent="0.25">
      <c r="A44">
        <f t="shared" si="3"/>
        <v>4.4950000000000001</v>
      </c>
      <c r="B44">
        <v>2.8990000000000001E-3</v>
      </c>
      <c r="D44">
        <f t="shared" si="4"/>
        <v>4.4950000000000001</v>
      </c>
      <c r="E44">
        <v>1.38E-2</v>
      </c>
      <c r="G44">
        <v>8.8249999999999993</v>
      </c>
      <c r="H44">
        <v>1.4349999999999999E-4</v>
      </c>
      <c r="J44">
        <v>8.8249999999999993</v>
      </c>
      <c r="K44">
        <v>1.6169999999999999E-3</v>
      </c>
      <c r="M44">
        <v>0.16555</v>
      </c>
      <c r="N44">
        <v>3.2569999999999999E-3</v>
      </c>
      <c r="P44">
        <v>0.16555</v>
      </c>
      <c r="Q44">
        <v>0.38369999999999999</v>
      </c>
    </row>
    <row r="45" spans="1:17" x14ac:dyDescent="0.25">
      <c r="A45">
        <f t="shared" si="3"/>
        <v>4.7050000000000001</v>
      </c>
      <c r="B45">
        <v>2.8990000000000001E-3</v>
      </c>
      <c r="D45">
        <f t="shared" si="4"/>
        <v>4.7050000000000001</v>
      </c>
      <c r="E45">
        <v>1.38E-2</v>
      </c>
      <c r="G45" s="39" t="s">
        <v>226</v>
      </c>
      <c r="H45" s="39"/>
      <c r="J45" s="39" t="s">
        <v>227</v>
      </c>
      <c r="K45" s="39"/>
      <c r="M45">
        <v>0.17405000000000001</v>
      </c>
      <c r="N45">
        <v>1.5679999999999999E-3</v>
      </c>
      <c r="P45">
        <v>0.17405000000000001</v>
      </c>
      <c r="Q45">
        <v>0.1847</v>
      </c>
    </row>
    <row r="46" spans="1:17" x14ac:dyDescent="0.25">
      <c r="A46">
        <f t="shared" si="3"/>
        <v>4.915</v>
      </c>
      <c r="B46">
        <v>6.7629999999999999E-3</v>
      </c>
      <c r="D46">
        <f t="shared" si="4"/>
        <v>4.915</v>
      </c>
      <c r="E46">
        <v>3.2210000000000003E-2</v>
      </c>
      <c r="M46">
        <v>0.18225</v>
      </c>
      <c r="N46">
        <v>1.5679999999999999E-3</v>
      </c>
      <c r="P46">
        <v>0.18225</v>
      </c>
      <c r="Q46">
        <v>0.1847</v>
      </c>
    </row>
    <row r="47" spans="1:17" x14ac:dyDescent="0.25">
      <c r="A47">
        <f t="shared" si="3"/>
        <v>5.125</v>
      </c>
      <c r="B47">
        <v>1.0630000000000001E-2</v>
      </c>
      <c r="D47">
        <f t="shared" si="4"/>
        <v>5.125</v>
      </c>
      <c r="E47">
        <v>5.0610000000000002E-2</v>
      </c>
      <c r="M47">
        <v>0.19105</v>
      </c>
      <c r="N47">
        <v>1.81E-3</v>
      </c>
      <c r="P47">
        <v>0.19105</v>
      </c>
      <c r="Q47">
        <v>0.21310000000000001</v>
      </c>
    </row>
    <row r="48" spans="1:17" x14ac:dyDescent="0.25">
      <c r="A48">
        <f t="shared" si="3"/>
        <v>5.335</v>
      </c>
      <c r="B48">
        <v>9.6619999999999996E-4</v>
      </c>
      <c r="D48">
        <f t="shared" si="4"/>
        <v>5.335</v>
      </c>
      <c r="E48">
        <v>4.6010000000000001E-3</v>
      </c>
      <c r="M48">
        <v>0.19955000000000001</v>
      </c>
      <c r="N48">
        <v>2.7750000000000001E-3</v>
      </c>
      <c r="P48">
        <v>0.19955000000000001</v>
      </c>
      <c r="Q48">
        <v>0.32679999999999998</v>
      </c>
    </row>
    <row r="49" spans="1:17" x14ac:dyDescent="0.25">
      <c r="A49">
        <v>5.7549999999999999</v>
      </c>
      <c r="B49">
        <v>9.6619999999999996E-4</v>
      </c>
      <c r="D49">
        <v>5.7549999999999999</v>
      </c>
      <c r="E49">
        <v>4.6010000000000001E-3</v>
      </c>
      <c r="M49">
        <v>0.20805000000000001</v>
      </c>
      <c r="N49">
        <v>6.0320000000000003E-4</v>
      </c>
      <c r="P49">
        <v>0.20805000000000001</v>
      </c>
      <c r="Q49">
        <v>7.1050000000000002E-2</v>
      </c>
    </row>
    <row r="50" spans="1:17" x14ac:dyDescent="0.25">
      <c r="A50">
        <v>6.3849999999999998</v>
      </c>
      <c r="B50">
        <v>9.6619999999999996E-4</v>
      </c>
      <c r="D50">
        <v>6.3849999999999998</v>
      </c>
      <c r="E50">
        <v>4.6010000000000001E-3</v>
      </c>
      <c r="M50">
        <v>0.21645</v>
      </c>
      <c r="N50">
        <v>1.0859999999999999E-3</v>
      </c>
      <c r="P50">
        <v>0.21645</v>
      </c>
      <c r="Q50">
        <v>0.12790000000000001</v>
      </c>
    </row>
    <row r="51" spans="1:17" x14ac:dyDescent="0.25">
      <c r="A51">
        <v>6.8049999999999997</v>
      </c>
      <c r="B51">
        <v>9.6619999999999996E-4</v>
      </c>
      <c r="D51">
        <v>6.8049999999999997</v>
      </c>
      <c r="E51">
        <v>4.6010000000000001E-3</v>
      </c>
      <c r="M51">
        <v>0.22495000000000001</v>
      </c>
      <c r="N51">
        <v>6.0320000000000003E-4</v>
      </c>
      <c r="P51">
        <v>0.22495000000000001</v>
      </c>
      <c r="Q51">
        <v>7.1050000000000002E-2</v>
      </c>
    </row>
    <row r="52" spans="1:17" x14ac:dyDescent="0.25">
      <c r="A52">
        <f>A51+0.21</f>
        <v>7.0149999999999997</v>
      </c>
      <c r="B52">
        <v>9.6619999999999996E-4</v>
      </c>
      <c r="D52">
        <f>D51+0.21</f>
        <v>7.0149999999999997</v>
      </c>
      <c r="E52">
        <v>4.6010000000000001E-3</v>
      </c>
      <c r="M52">
        <v>0.23344999999999999</v>
      </c>
      <c r="N52">
        <v>8.4449999999999998E-4</v>
      </c>
      <c r="P52">
        <v>0.23344999999999999</v>
      </c>
      <c r="Q52">
        <v>9.9470000000000003E-2</v>
      </c>
    </row>
    <row r="53" spans="1:17" x14ac:dyDescent="0.25">
      <c r="A53">
        <f t="shared" ref="A53:A59" si="5">A52+0.21</f>
        <v>7.2249999999999996</v>
      </c>
      <c r="B53">
        <v>2.8990000000000001E-3</v>
      </c>
      <c r="D53">
        <f t="shared" ref="D53:D59" si="6">D52+0.21</f>
        <v>7.2249999999999996</v>
      </c>
      <c r="E53">
        <v>1.38E-2</v>
      </c>
      <c r="M53">
        <v>0.24195</v>
      </c>
      <c r="N53">
        <v>6.0320000000000003E-4</v>
      </c>
      <c r="P53">
        <v>0.24195</v>
      </c>
      <c r="Q53">
        <v>7.1050000000000002E-2</v>
      </c>
    </row>
    <row r="54" spans="1:17" x14ac:dyDescent="0.25">
      <c r="A54">
        <f t="shared" si="5"/>
        <v>7.4349999999999996</v>
      </c>
      <c r="B54">
        <v>3.8649999999999999E-3</v>
      </c>
      <c r="D54">
        <f t="shared" si="6"/>
        <v>7.4349999999999996</v>
      </c>
      <c r="E54">
        <v>1.84E-2</v>
      </c>
      <c r="M54">
        <v>0.25045000000000001</v>
      </c>
      <c r="N54">
        <v>1.206E-4</v>
      </c>
      <c r="P54">
        <v>0.25045000000000001</v>
      </c>
      <c r="Q54">
        <v>1.421E-2</v>
      </c>
    </row>
    <row r="55" spans="1:17" x14ac:dyDescent="0.25">
      <c r="A55">
        <f t="shared" si="5"/>
        <v>7.6449999999999996</v>
      </c>
      <c r="B55">
        <v>9.6619999999999996E-4</v>
      </c>
      <c r="D55">
        <f t="shared" si="6"/>
        <v>7.6449999999999996</v>
      </c>
      <c r="E55">
        <v>4.6010000000000001E-3</v>
      </c>
      <c r="M55">
        <v>0.25895000000000001</v>
      </c>
      <c r="N55">
        <v>1.206E-4</v>
      </c>
      <c r="P55">
        <v>0.25895000000000001</v>
      </c>
      <c r="Q55">
        <v>1.421E-2</v>
      </c>
    </row>
    <row r="56" spans="1:17" x14ac:dyDescent="0.25">
      <c r="A56">
        <f t="shared" si="5"/>
        <v>7.8549999999999995</v>
      </c>
      <c r="B56">
        <v>9.6619999999999996E-4</v>
      </c>
      <c r="D56">
        <f t="shared" si="6"/>
        <v>7.8549999999999995</v>
      </c>
      <c r="E56">
        <v>4.6010000000000001E-3</v>
      </c>
      <c r="M56">
        <v>0.26745000000000002</v>
      </c>
      <c r="N56">
        <v>1.206E-4</v>
      </c>
      <c r="P56">
        <v>0.26745000000000002</v>
      </c>
      <c r="Q56">
        <v>1.421E-2</v>
      </c>
    </row>
    <row r="57" spans="1:17" x14ac:dyDescent="0.25">
      <c r="A57">
        <f t="shared" si="5"/>
        <v>8.0649999999999995</v>
      </c>
      <c r="B57">
        <v>8.6960000000000006E-3</v>
      </c>
      <c r="D57">
        <f t="shared" si="6"/>
        <v>8.0649999999999995</v>
      </c>
      <c r="E57">
        <v>4.1410000000000002E-2</v>
      </c>
      <c r="M57">
        <v>0.27594999999999997</v>
      </c>
      <c r="N57">
        <v>2.4130000000000001E-4</v>
      </c>
      <c r="P57">
        <v>0.27594999999999997</v>
      </c>
      <c r="Q57">
        <v>2.8420000000000001E-2</v>
      </c>
    </row>
    <row r="58" spans="1:17" x14ac:dyDescent="0.25">
      <c r="A58">
        <f t="shared" si="5"/>
        <v>8.2750000000000004</v>
      </c>
      <c r="B58">
        <v>4.8310000000000002E-3</v>
      </c>
      <c r="D58">
        <f t="shared" si="6"/>
        <v>8.2750000000000004</v>
      </c>
      <c r="E58">
        <v>2.3E-2</v>
      </c>
      <c r="M58">
        <v>0.29294999999999999</v>
      </c>
      <c r="N58">
        <v>1.206E-4</v>
      </c>
      <c r="P58">
        <v>0.29294999999999999</v>
      </c>
      <c r="Q58">
        <v>1.421E-2</v>
      </c>
    </row>
    <row r="59" spans="1:17" x14ac:dyDescent="0.25">
      <c r="A59">
        <f t="shared" si="5"/>
        <v>8.4850000000000012</v>
      </c>
      <c r="B59">
        <v>3.6849999999999999E-3</v>
      </c>
      <c r="D59">
        <f t="shared" si="6"/>
        <v>8.4850000000000012</v>
      </c>
      <c r="E59">
        <v>1.84E-2</v>
      </c>
      <c r="M59">
        <v>0.30135000000000001</v>
      </c>
      <c r="N59">
        <v>1.206E-4</v>
      </c>
      <c r="P59">
        <v>0.30135000000000001</v>
      </c>
      <c r="Q59">
        <v>1.421E-2</v>
      </c>
    </row>
    <row r="60" spans="1:17" x14ac:dyDescent="0.25">
      <c r="A60">
        <v>10.795</v>
      </c>
      <c r="B60">
        <v>9.6619999999999996E-4</v>
      </c>
      <c r="D60">
        <v>10.795</v>
      </c>
      <c r="E60">
        <v>4.6010000000000001E-3</v>
      </c>
      <c r="M60">
        <v>0.30985000000000001</v>
      </c>
      <c r="N60">
        <v>2.4130000000000001E-4</v>
      </c>
      <c r="P60">
        <v>0.30985000000000001</v>
      </c>
      <c r="Q60">
        <v>2.8420000000000001E-2</v>
      </c>
    </row>
    <row r="61" spans="1:17" x14ac:dyDescent="0.25">
      <c r="A61" s="39" t="s">
        <v>222</v>
      </c>
      <c r="B61" s="39"/>
      <c r="D61" s="39" t="s">
        <v>223</v>
      </c>
      <c r="E61" s="39"/>
      <c r="M61">
        <v>0.34384999999999999</v>
      </c>
      <c r="N61">
        <v>1.206E-4</v>
      </c>
      <c r="P61">
        <v>0.34384999999999999</v>
      </c>
      <c r="Q61">
        <v>1.421E-2</v>
      </c>
    </row>
    <row r="62" spans="1:17" x14ac:dyDescent="0.25">
      <c r="M62">
        <v>0.36935000000000001</v>
      </c>
      <c r="N62">
        <v>1.206E-4</v>
      </c>
      <c r="P62">
        <v>0.36935000000000001</v>
      </c>
      <c r="Q62">
        <v>1.421E-2</v>
      </c>
    </row>
    <row r="63" spans="1:17" x14ac:dyDescent="0.25">
      <c r="M63">
        <v>0.38624999999999998</v>
      </c>
      <c r="N63">
        <v>3.6190000000000001E-4</v>
      </c>
      <c r="P63">
        <v>0.38624999999999998</v>
      </c>
      <c r="Q63">
        <v>4.2630000000000001E-2</v>
      </c>
    </row>
    <row r="64" spans="1:17" x14ac:dyDescent="0.25">
      <c r="M64">
        <v>0.41175</v>
      </c>
      <c r="N64">
        <v>1.206E-4</v>
      </c>
      <c r="P64">
        <v>0.41175</v>
      </c>
      <c r="Q64">
        <v>1.421E-2</v>
      </c>
    </row>
    <row r="65" spans="13:17" x14ac:dyDescent="0.25">
      <c r="M65">
        <v>0.42025000000000001</v>
      </c>
      <c r="N65">
        <v>1.206E-4</v>
      </c>
      <c r="P65">
        <v>0.42025000000000001</v>
      </c>
      <c r="Q65">
        <v>1.421E-2</v>
      </c>
    </row>
    <row r="66" spans="13:17" x14ac:dyDescent="0.25">
      <c r="M66">
        <v>0.42875000000000002</v>
      </c>
      <c r="N66">
        <v>1.206E-4</v>
      </c>
      <c r="P66">
        <v>0.42875000000000002</v>
      </c>
      <c r="Q66">
        <v>1.421E-2</v>
      </c>
    </row>
    <row r="67" spans="13:17" x14ac:dyDescent="0.25">
      <c r="M67">
        <v>0.43725000000000003</v>
      </c>
      <c r="N67">
        <v>2.4130000000000001E-4</v>
      </c>
      <c r="P67">
        <v>0.43725000000000003</v>
      </c>
      <c r="Q67">
        <v>2.8420000000000001E-2</v>
      </c>
    </row>
    <row r="68" spans="13:17" x14ac:dyDescent="0.25">
      <c r="M68">
        <v>0.44574999999999998</v>
      </c>
      <c r="N68">
        <v>2.4130000000000001E-4</v>
      </c>
      <c r="P68">
        <v>0.44574999999999998</v>
      </c>
      <c r="Q68">
        <v>2.8420000000000001E-2</v>
      </c>
    </row>
    <row r="69" spans="13:17" x14ac:dyDescent="0.25">
      <c r="M69">
        <v>0.47115000000000001</v>
      </c>
      <c r="N69">
        <v>2.4130000000000001E-4</v>
      </c>
      <c r="P69">
        <v>0.47115000000000001</v>
      </c>
      <c r="Q69">
        <v>2.8420000000000001E-2</v>
      </c>
    </row>
    <row r="70" spans="13:17" x14ac:dyDescent="0.25">
      <c r="M70">
        <v>0.48814999999999997</v>
      </c>
      <c r="N70">
        <v>2.4130000000000001E-4</v>
      </c>
      <c r="P70">
        <v>0.48814999999999997</v>
      </c>
      <c r="Q70">
        <v>2.8420000000000001E-2</v>
      </c>
    </row>
    <row r="71" spans="13:17" x14ac:dyDescent="0.25">
      <c r="M71">
        <v>0.49664999999999998</v>
      </c>
      <c r="N71">
        <v>1.206E-4</v>
      </c>
      <c r="P71">
        <v>0.49664999999999998</v>
      </c>
      <c r="Q71">
        <v>1.421E-2</v>
      </c>
    </row>
    <row r="72" spans="13:17" x14ac:dyDescent="0.25">
      <c r="M72">
        <v>0.50514999999999999</v>
      </c>
      <c r="N72">
        <v>1.206E-4</v>
      </c>
      <c r="P72">
        <v>0.50514999999999999</v>
      </c>
      <c r="Q72">
        <v>1.421E-2</v>
      </c>
    </row>
    <row r="73" spans="13:17" x14ac:dyDescent="0.25">
      <c r="M73">
        <v>0.51365000000000005</v>
      </c>
      <c r="N73">
        <v>3.6190000000000001E-4</v>
      </c>
      <c r="P73">
        <v>0.51365000000000005</v>
      </c>
      <c r="Q73">
        <v>4.2630000000000001E-2</v>
      </c>
    </row>
    <row r="74" spans="13:17" x14ac:dyDescent="0.25">
      <c r="M74">
        <v>0.52215</v>
      </c>
      <c r="N74">
        <v>2.4130000000000001E-4</v>
      </c>
      <c r="P74">
        <v>0.52215</v>
      </c>
      <c r="Q74">
        <v>2.8420000000000001E-2</v>
      </c>
    </row>
    <row r="75" spans="13:17" x14ac:dyDescent="0.25">
      <c r="M75">
        <v>0.53064999999999996</v>
      </c>
      <c r="N75">
        <v>2.4130000000000001E-4</v>
      </c>
      <c r="P75">
        <v>0.53064999999999996</v>
      </c>
      <c r="Q75">
        <v>2.8420000000000001E-2</v>
      </c>
    </row>
    <row r="76" spans="13:17" x14ac:dyDescent="0.25">
      <c r="M76">
        <v>0.53915000000000002</v>
      </c>
      <c r="N76">
        <v>1.206E-4</v>
      </c>
      <c r="P76">
        <v>0.53915000000000002</v>
      </c>
      <c r="Q76">
        <v>1.421E-2</v>
      </c>
    </row>
    <row r="77" spans="13:17" x14ac:dyDescent="0.25">
      <c r="M77">
        <v>0.54764999999999997</v>
      </c>
      <c r="N77">
        <v>1.206E-4</v>
      </c>
      <c r="P77">
        <v>0.54764999999999997</v>
      </c>
      <c r="Q77">
        <v>1.421E-2</v>
      </c>
    </row>
    <row r="78" spans="13:17" x14ac:dyDescent="0.25">
      <c r="M78">
        <v>0.55605000000000004</v>
      </c>
      <c r="N78">
        <v>1.206E-4</v>
      </c>
      <c r="P78">
        <v>0.55605000000000004</v>
      </c>
      <c r="Q78">
        <v>1.421E-2</v>
      </c>
    </row>
    <row r="79" spans="13:17" x14ac:dyDescent="0.25">
      <c r="M79">
        <v>0.56455</v>
      </c>
      <c r="N79">
        <v>3.6190000000000001E-4</v>
      </c>
      <c r="P79">
        <v>0.56455</v>
      </c>
      <c r="Q79">
        <v>4.2630000000000001E-2</v>
      </c>
    </row>
    <row r="80" spans="13:17" x14ac:dyDescent="0.25">
      <c r="M80">
        <v>0.57304999999999995</v>
      </c>
      <c r="N80">
        <v>2.4130000000000001E-4</v>
      </c>
      <c r="P80">
        <v>0.57304999999999995</v>
      </c>
      <c r="Q80">
        <v>2.8420000000000001E-2</v>
      </c>
    </row>
    <row r="81" spans="13:17" x14ac:dyDescent="0.25">
      <c r="M81">
        <v>0.58155000000000001</v>
      </c>
      <c r="N81">
        <v>1.206E-4</v>
      </c>
      <c r="P81">
        <v>0.58155000000000001</v>
      </c>
      <c r="Q81">
        <v>1.421E-2</v>
      </c>
    </row>
    <row r="82" spans="13:17" x14ac:dyDescent="0.25">
      <c r="M82">
        <v>0.59004999999999996</v>
      </c>
      <c r="N82">
        <v>4.8260000000000002E-4</v>
      </c>
      <c r="P82">
        <v>0.59004999999999996</v>
      </c>
      <c r="Q82">
        <v>5.6840000000000002E-2</v>
      </c>
    </row>
    <row r="83" spans="13:17" x14ac:dyDescent="0.25">
      <c r="M83">
        <v>0.59855000000000003</v>
      </c>
      <c r="N83">
        <v>2.4130000000000001E-4</v>
      </c>
      <c r="P83">
        <v>0.59855000000000003</v>
      </c>
      <c r="Q83">
        <v>2.8420000000000001E-2</v>
      </c>
    </row>
    <row r="84" spans="13:17" x14ac:dyDescent="0.25">
      <c r="M84">
        <v>0.60704999999999998</v>
      </c>
      <c r="N84">
        <v>3.6190000000000001E-4</v>
      </c>
      <c r="P84">
        <v>0.60704999999999998</v>
      </c>
      <c r="Q84">
        <v>4.2630000000000001E-2</v>
      </c>
    </row>
    <row r="85" spans="13:17" x14ac:dyDescent="0.25">
      <c r="M85">
        <v>0.61555000000000004</v>
      </c>
      <c r="N85">
        <v>4.8260000000000002E-4</v>
      </c>
      <c r="P85">
        <v>0.61555000000000004</v>
      </c>
      <c r="Q85">
        <v>5.6840000000000002E-2</v>
      </c>
    </row>
    <row r="86" spans="13:17" x14ac:dyDescent="0.25">
      <c r="M86">
        <v>0.67495000000000005</v>
      </c>
      <c r="N86">
        <v>1.206E-4</v>
      </c>
      <c r="P86">
        <v>0.67495000000000005</v>
      </c>
      <c r="Q86">
        <v>1.421E-2</v>
      </c>
    </row>
    <row r="87" spans="13:17" x14ac:dyDescent="0.25">
      <c r="M87">
        <v>0.75985000000000003</v>
      </c>
      <c r="N87">
        <v>1.206E-4</v>
      </c>
      <c r="P87">
        <v>0.75985000000000003</v>
      </c>
      <c r="Q87">
        <v>1.421E-2</v>
      </c>
    </row>
    <row r="88" spans="13:17" x14ac:dyDescent="0.25">
      <c r="M88">
        <v>0.84475</v>
      </c>
      <c r="N88">
        <v>1.206E-4</v>
      </c>
      <c r="P88">
        <v>0.84475</v>
      </c>
      <c r="Q88">
        <v>1.421E-2</v>
      </c>
    </row>
    <row r="89" spans="13:17" x14ac:dyDescent="0.25">
      <c r="M89" s="39" t="s">
        <v>228</v>
      </c>
      <c r="N89" s="39"/>
      <c r="P89" s="39" t="s">
        <v>229</v>
      </c>
      <c r="Q89" s="39"/>
    </row>
  </sheetData>
  <mergeCells count="7">
    <mergeCell ref="A61:B61"/>
    <mergeCell ref="D61:E61"/>
    <mergeCell ref="M89:N89"/>
    <mergeCell ref="P89:Q89"/>
    <mergeCell ref="A1:AG1"/>
    <mergeCell ref="G45:H45"/>
    <mergeCell ref="J45:K4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6"/>
  <sheetViews>
    <sheetView topLeftCell="A8" workbookViewId="0">
      <selection activeCell="A20" sqref="A20:Q56"/>
    </sheetView>
  </sheetViews>
  <sheetFormatPr defaultRowHeight="15" x14ac:dyDescent="0.25"/>
  <sheetData>
    <row r="1" spans="1:30" x14ac:dyDescent="0.25">
      <c r="A1">
        <v>0.04</v>
      </c>
      <c r="B1">
        <v>8.3330000000000001E-2</v>
      </c>
      <c r="D1">
        <v>0.04</v>
      </c>
      <c r="E1">
        <v>0.1333</v>
      </c>
      <c r="G1">
        <v>1.2800000000000001E-2</v>
      </c>
      <c r="H1">
        <v>3.3329999999999999E-2</v>
      </c>
      <c r="J1">
        <v>5.8700000000000002E-2</v>
      </c>
      <c r="K1">
        <v>2.6669999999999999E-2</v>
      </c>
      <c r="N1">
        <v>0.02</v>
      </c>
      <c r="O1">
        <v>8.3330000000000001E-2</v>
      </c>
      <c r="Q1">
        <v>0.02</v>
      </c>
      <c r="R1">
        <v>0.1111</v>
      </c>
      <c r="T1">
        <v>0.13</v>
      </c>
      <c r="U1">
        <v>8.3330000000000001E-2</v>
      </c>
      <c r="W1">
        <f>0.125/2</f>
        <v>6.25E-2</v>
      </c>
      <c r="X1">
        <v>0.1111</v>
      </c>
      <c r="Z1">
        <v>0.17</v>
      </c>
      <c r="AA1">
        <v>0.1467</v>
      </c>
      <c r="AC1">
        <f>0.69/2</f>
        <v>0.34499999999999997</v>
      </c>
      <c r="AD1">
        <v>0.41670000000000001</v>
      </c>
    </row>
    <row r="2" spans="1:30" x14ac:dyDescent="0.25">
      <c r="A2">
        <v>0.12</v>
      </c>
      <c r="B2">
        <v>0.16109999999999999</v>
      </c>
      <c r="D2">
        <v>0.12</v>
      </c>
      <c r="E2">
        <v>9.6299999999999997E-2</v>
      </c>
      <c r="G2">
        <v>1.84E-2</v>
      </c>
      <c r="H2">
        <v>0.44619999999999999</v>
      </c>
      <c r="J2">
        <v>7.6100000000000001E-2</v>
      </c>
      <c r="K2">
        <v>0</v>
      </c>
      <c r="N2">
        <v>0.1</v>
      </c>
      <c r="O2">
        <v>7.7780000000000002E-2</v>
      </c>
      <c r="Q2">
        <f>Q1+0.04</f>
        <v>0.06</v>
      </c>
      <c r="R2">
        <v>2.222E-2</v>
      </c>
      <c r="T2">
        <f>T1+0.26</f>
        <v>0.39</v>
      </c>
      <c r="U2">
        <v>0.05</v>
      </c>
      <c r="W2">
        <f>W1+0.125</f>
        <v>0.1875</v>
      </c>
      <c r="X2">
        <v>7.4069999999999997E-2</v>
      </c>
      <c r="Z2">
        <f>Z1+0.34</f>
        <v>0.51</v>
      </c>
      <c r="AA2">
        <v>0.21329999999999999</v>
      </c>
      <c r="AC2">
        <f>1.27/2</f>
        <v>0.63500000000000001</v>
      </c>
      <c r="AD2">
        <v>8.3330000000000001E-2</v>
      </c>
    </row>
    <row r="3" spans="1:30" x14ac:dyDescent="0.25">
      <c r="A3">
        <v>0.2</v>
      </c>
      <c r="B3">
        <v>7.7780000000000002E-2</v>
      </c>
      <c r="D3">
        <v>0.2</v>
      </c>
      <c r="E3">
        <v>0.1037</v>
      </c>
      <c r="G3">
        <v>2.4E-2</v>
      </c>
      <c r="H3">
        <v>2.051E-2</v>
      </c>
      <c r="J3">
        <v>9.35E-2</v>
      </c>
      <c r="K3">
        <v>0.2</v>
      </c>
      <c r="N3">
        <f>N2+0.04</f>
        <v>0.14000000000000001</v>
      </c>
      <c r="O3">
        <v>8.3330000000000001E-2</v>
      </c>
      <c r="Q3">
        <f t="shared" ref="Q3:Q16" si="0">Q2+0.04</f>
        <v>0.1</v>
      </c>
      <c r="R3">
        <v>7.4069999999999997E-2</v>
      </c>
      <c r="T3">
        <f t="shared" ref="T3:T21" si="1">T2+0.26</f>
        <v>0.65</v>
      </c>
      <c r="U3">
        <v>0.1056</v>
      </c>
      <c r="W3">
        <f t="shared" ref="W3:W23" si="2">W2+0.125</f>
        <v>0.3125</v>
      </c>
      <c r="X3">
        <v>4.444E-2</v>
      </c>
      <c r="Z3">
        <f t="shared" ref="Z3:Z19" si="3">Z2+0.34</f>
        <v>0.85000000000000009</v>
      </c>
      <c r="AA3">
        <v>0.1333</v>
      </c>
      <c r="AC3">
        <f>1.85/2</f>
        <v>0.92500000000000004</v>
      </c>
      <c r="AD3">
        <v>1.6670000000000001E-2</v>
      </c>
    </row>
    <row r="4" spans="1:30" x14ac:dyDescent="0.25">
      <c r="A4">
        <v>0.28000000000000003</v>
      </c>
      <c r="B4">
        <v>8.8889999999999997E-2</v>
      </c>
      <c r="D4">
        <v>0.28000000000000003</v>
      </c>
      <c r="E4">
        <v>0.1037</v>
      </c>
      <c r="G4">
        <v>2.9600000000000001E-2</v>
      </c>
      <c r="H4">
        <v>1.538E-2</v>
      </c>
      <c r="J4">
        <v>0.1109</v>
      </c>
      <c r="K4">
        <v>0.08</v>
      </c>
      <c r="N4">
        <f t="shared" ref="N4:N19" si="4">N3+0.04</f>
        <v>0.18000000000000002</v>
      </c>
      <c r="O4">
        <v>5.5560000000000002E-3</v>
      </c>
      <c r="Q4">
        <f t="shared" si="0"/>
        <v>0.14000000000000001</v>
      </c>
      <c r="R4">
        <v>2.222E-2</v>
      </c>
      <c r="T4">
        <f t="shared" si="1"/>
        <v>0.91</v>
      </c>
      <c r="U4">
        <v>1.111E-2</v>
      </c>
      <c r="W4">
        <f t="shared" si="2"/>
        <v>0.4375</v>
      </c>
      <c r="X4">
        <v>6.6669999999999993E-2</v>
      </c>
      <c r="Z4">
        <f t="shared" si="3"/>
        <v>1.1900000000000002</v>
      </c>
      <c r="AA4">
        <v>0.17599999999999999</v>
      </c>
      <c r="AC4">
        <f>3.59/2</f>
        <v>1.7949999999999999</v>
      </c>
      <c r="AD4">
        <v>3.3329999999999999E-2</v>
      </c>
    </row>
    <row r="5" spans="1:30" x14ac:dyDescent="0.25">
      <c r="A5">
        <v>0.36</v>
      </c>
      <c r="B5">
        <v>8.3330000000000001E-2</v>
      </c>
      <c r="D5">
        <v>0.36</v>
      </c>
      <c r="E5">
        <v>8.1479999999999997E-2</v>
      </c>
      <c r="G5">
        <v>3.5200000000000002E-2</v>
      </c>
      <c r="H5">
        <v>7.4359999999999996E-2</v>
      </c>
      <c r="J5">
        <v>0.1283</v>
      </c>
      <c r="K5">
        <v>6.6669999999999993E-2</v>
      </c>
      <c r="N5">
        <f t="shared" si="4"/>
        <v>0.22000000000000003</v>
      </c>
      <c r="O5">
        <v>7.2220000000000006E-2</v>
      </c>
      <c r="Q5">
        <f t="shared" si="0"/>
        <v>0.18000000000000002</v>
      </c>
      <c r="R5">
        <v>6.6669999999999993E-2</v>
      </c>
      <c r="T5">
        <f t="shared" si="1"/>
        <v>1.17</v>
      </c>
      <c r="U5">
        <v>7.7780000000000002E-2</v>
      </c>
      <c r="W5">
        <f t="shared" si="2"/>
        <v>0.5625</v>
      </c>
      <c r="X5">
        <v>5.185E-2</v>
      </c>
      <c r="Z5">
        <f t="shared" si="3"/>
        <v>1.5300000000000002</v>
      </c>
      <c r="AA5">
        <v>5.067E-2</v>
      </c>
      <c r="AC5">
        <f>4.17/2</f>
        <v>2.085</v>
      </c>
      <c r="AD5">
        <v>3.3329999999999999E-2</v>
      </c>
    </row>
    <row r="6" spans="1:30" x14ac:dyDescent="0.25">
      <c r="A6">
        <v>0.44</v>
      </c>
      <c r="B6">
        <v>5.5560000000000002E-3</v>
      </c>
      <c r="D6">
        <v>0.44</v>
      </c>
      <c r="E6">
        <v>3.7039999999999997E-2</v>
      </c>
      <c r="G6">
        <v>4.0800000000000003E-2</v>
      </c>
      <c r="H6">
        <v>2.308E-2</v>
      </c>
      <c r="J6">
        <v>0.1457</v>
      </c>
      <c r="K6">
        <v>2.6669999999999999E-2</v>
      </c>
      <c r="N6">
        <f t="shared" si="4"/>
        <v>0.26</v>
      </c>
      <c r="O6">
        <v>1.111E-2</v>
      </c>
      <c r="Q6">
        <f t="shared" si="0"/>
        <v>0.22000000000000003</v>
      </c>
      <c r="R6">
        <v>3.7039999999999997E-2</v>
      </c>
      <c r="T6">
        <f t="shared" si="1"/>
        <v>1.43</v>
      </c>
      <c r="U6">
        <v>7.2220000000000006E-2</v>
      </c>
      <c r="W6">
        <f t="shared" si="2"/>
        <v>0.6875</v>
      </c>
      <c r="X6">
        <v>6.6669999999999993E-2</v>
      </c>
      <c r="Z6">
        <f t="shared" si="3"/>
        <v>1.8700000000000003</v>
      </c>
      <c r="AA6">
        <v>3.7330000000000002E-2</v>
      </c>
      <c r="AC6">
        <f>4.75/2</f>
        <v>2.375</v>
      </c>
      <c r="AD6">
        <v>0.1</v>
      </c>
    </row>
    <row r="7" spans="1:30" x14ac:dyDescent="0.25">
      <c r="A7">
        <v>0.52</v>
      </c>
      <c r="B7">
        <v>8.3330000000000001E-2</v>
      </c>
      <c r="D7">
        <v>0.52</v>
      </c>
      <c r="E7">
        <v>0</v>
      </c>
      <c r="G7">
        <v>4.6399999999999997E-2</v>
      </c>
      <c r="H7">
        <v>1.538E-2</v>
      </c>
      <c r="J7">
        <v>0.16309999999999999</v>
      </c>
      <c r="K7">
        <v>2.6669999999999999E-2</v>
      </c>
      <c r="N7">
        <f t="shared" si="4"/>
        <v>0.3</v>
      </c>
      <c r="O7">
        <v>7.7780000000000002E-2</v>
      </c>
      <c r="Q7">
        <f t="shared" si="0"/>
        <v>0.26</v>
      </c>
      <c r="R7">
        <v>6.6669999999999993E-2</v>
      </c>
      <c r="T7">
        <f t="shared" si="1"/>
        <v>1.69</v>
      </c>
      <c r="U7">
        <v>2.222E-2</v>
      </c>
      <c r="W7">
        <f t="shared" si="2"/>
        <v>0.8125</v>
      </c>
      <c r="X7">
        <v>4.444E-2</v>
      </c>
      <c r="Z7">
        <f t="shared" si="3"/>
        <v>2.2100000000000004</v>
      </c>
      <c r="AA7">
        <v>3.7330000000000002E-2</v>
      </c>
      <c r="AC7">
        <f>5.33/2</f>
        <v>2.665</v>
      </c>
      <c r="AD7">
        <v>0.1167</v>
      </c>
    </row>
    <row r="8" spans="1:30" x14ac:dyDescent="0.25">
      <c r="A8">
        <v>0.6</v>
      </c>
      <c r="B8">
        <v>8.3330000000000001E-2</v>
      </c>
      <c r="D8">
        <v>0.6</v>
      </c>
      <c r="E8">
        <v>8.8889999999999997E-2</v>
      </c>
      <c r="G8">
        <v>5.1999999999999998E-2</v>
      </c>
      <c r="H8">
        <v>0.12559999999999999</v>
      </c>
      <c r="J8">
        <v>0.21529999999999999</v>
      </c>
      <c r="K8">
        <v>1.333E-2</v>
      </c>
      <c r="N8">
        <f t="shared" si="4"/>
        <v>0.33999999999999997</v>
      </c>
      <c r="O8">
        <v>5.5560000000000002E-3</v>
      </c>
      <c r="Q8">
        <f t="shared" si="0"/>
        <v>0.3</v>
      </c>
      <c r="R8">
        <v>3.7039999999999997E-2</v>
      </c>
      <c r="T8">
        <f t="shared" si="1"/>
        <v>1.95</v>
      </c>
      <c r="U8">
        <v>6.6669999999999993E-2</v>
      </c>
      <c r="W8">
        <f t="shared" si="2"/>
        <v>0.9375</v>
      </c>
      <c r="X8">
        <v>5.185E-2</v>
      </c>
      <c r="Z8">
        <f t="shared" si="3"/>
        <v>2.5500000000000003</v>
      </c>
      <c r="AA8">
        <v>0.04</v>
      </c>
      <c r="AC8">
        <f>5.91/2</f>
        <v>2.9550000000000001</v>
      </c>
      <c r="AD8">
        <v>0.1333</v>
      </c>
    </row>
    <row r="9" spans="1:30" x14ac:dyDescent="0.25">
      <c r="A9">
        <v>0.68</v>
      </c>
      <c r="B9">
        <v>8.3330000000000001E-2</v>
      </c>
      <c r="D9">
        <v>0.68</v>
      </c>
      <c r="E9">
        <v>2.222E-2</v>
      </c>
      <c r="G9">
        <v>5.7599999999999998E-2</v>
      </c>
      <c r="H9">
        <v>0.12559999999999999</v>
      </c>
      <c r="J9">
        <v>0.23269999999999999</v>
      </c>
      <c r="K9">
        <v>9.3329999999999996E-2</v>
      </c>
      <c r="N9">
        <f t="shared" si="4"/>
        <v>0.37999999999999995</v>
      </c>
      <c r="O9">
        <v>7.7780000000000002E-2</v>
      </c>
      <c r="Q9">
        <f t="shared" si="0"/>
        <v>0.33999999999999997</v>
      </c>
      <c r="R9">
        <v>1.481E-2</v>
      </c>
      <c r="T9">
        <f t="shared" si="1"/>
        <v>2.21</v>
      </c>
      <c r="U9">
        <v>1.111E-2</v>
      </c>
      <c r="W9">
        <f t="shared" si="2"/>
        <v>1.0625</v>
      </c>
      <c r="X9">
        <v>3.7039999999999997E-2</v>
      </c>
      <c r="Z9">
        <f t="shared" si="3"/>
        <v>2.89</v>
      </c>
      <c r="AA9">
        <v>4.8000000000000001E-2</v>
      </c>
      <c r="AC9">
        <f>6.49/2</f>
        <v>3.2450000000000001</v>
      </c>
      <c r="AD9">
        <v>3.3329999999999999E-2</v>
      </c>
    </row>
    <row r="10" spans="1:30" x14ac:dyDescent="0.25">
      <c r="A10">
        <v>0.76</v>
      </c>
      <c r="B10">
        <v>6.6669999999999993E-2</v>
      </c>
      <c r="D10">
        <v>0.76</v>
      </c>
      <c r="E10">
        <v>2.963E-2</v>
      </c>
      <c r="G10">
        <v>6.3200000000000006E-2</v>
      </c>
      <c r="H10">
        <v>3.8460000000000001E-2</v>
      </c>
      <c r="J10">
        <v>0.25009999999999999</v>
      </c>
      <c r="K10">
        <v>0.16</v>
      </c>
      <c r="N10">
        <f t="shared" si="4"/>
        <v>0.41999999999999993</v>
      </c>
      <c r="O10">
        <v>5.5560000000000002E-3</v>
      </c>
      <c r="Q10">
        <f t="shared" si="0"/>
        <v>0.37999999999999995</v>
      </c>
      <c r="R10">
        <v>6.6669999999999993E-2</v>
      </c>
      <c r="T10">
        <f t="shared" si="1"/>
        <v>2.4699999999999998</v>
      </c>
      <c r="U10">
        <v>6.6669999999999993E-2</v>
      </c>
      <c r="W10">
        <f t="shared" si="2"/>
        <v>1.1875</v>
      </c>
      <c r="X10">
        <v>7.4070000000000004E-3</v>
      </c>
      <c r="Z10">
        <f t="shared" si="3"/>
        <v>3.23</v>
      </c>
      <c r="AA10">
        <v>4.5330000000000002E-2</v>
      </c>
      <c r="AC10">
        <f>7.07/2</f>
        <v>3.5350000000000001</v>
      </c>
      <c r="AD10">
        <v>1.6670000000000001E-2</v>
      </c>
    </row>
    <row r="11" spans="1:30" x14ac:dyDescent="0.25">
      <c r="A11">
        <v>0.84</v>
      </c>
      <c r="B11">
        <v>7.7780000000000002E-2</v>
      </c>
      <c r="D11">
        <v>0.84</v>
      </c>
      <c r="E11">
        <v>8.1479999999999997E-2</v>
      </c>
      <c r="G11">
        <v>6.88E-2</v>
      </c>
      <c r="H11">
        <v>2.051E-2</v>
      </c>
      <c r="J11">
        <v>0.26750000000000002</v>
      </c>
      <c r="K11">
        <v>0.1467</v>
      </c>
      <c r="N11">
        <v>0.5</v>
      </c>
      <c r="O11">
        <v>6.6669999999999993E-2</v>
      </c>
      <c r="Q11">
        <f t="shared" si="0"/>
        <v>0.41999999999999993</v>
      </c>
      <c r="R11">
        <v>3.7039999999999997E-2</v>
      </c>
      <c r="T11">
        <f t="shared" si="1"/>
        <v>2.7299999999999995</v>
      </c>
      <c r="U11">
        <v>2.7779999999999999E-2</v>
      </c>
      <c r="W11">
        <f t="shared" si="2"/>
        <v>1.3125</v>
      </c>
      <c r="X11">
        <v>2.222E-2</v>
      </c>
      <c r="Z11">
        <f t="shared" si="3"/>
        <v>3.57</v>
      </c>
      <c r="AA11">
        <v>1.6E-2</v>
      </c>
      <c r="AC11">
        <f>14.61/2</f>
        <v>7.3049999999999997</v>
      </c>
      <c r="AD11">
        <v>1.6670000000000001E-2</v>
      </c>
    </row>
    <row r="12" spans="1:30" x14ac:dyDescent="0.25">
      <c r="A12">
        <v>0.92</v>
      </c>
      <c r="B12">
        <v>2.222E-2</v>
      </c>
      <c r="D12">
        <v>0.92</v>
      </c>
      <c r="E12">
        <v>0.1111</v>
      </c>
      <c r="G12">
        <v>7.4399999999999994E-2</v>
      </c>
      <c r="H12">
        <v>2.308E-2</v>
      </c>
      <c r="J12">
        <v>0.28489999999999999</v>
      </c>
      <c r="K12">
        <v>0.08</v>
      </c>
      <c r="N12">
        <f>N11+0.04</f>
        <v>0.54</v>
      </c>
      <c r="O12">
        <v>1.6670000000000001E-2</v>
      </c>
      <c r="Q12">
        <v>0.57999999999999996</v>
      </c>
      <c r="R12">
        <v>2.963E-2</v>
      </c>
      <c r="T12">
        <f t="shared" si="1"/>
        <v>2.9899999999999993</v>
      </c>
      <c r="U12">
        <v>6.1109999999999998E-2</v>
      </c>
      <c r="W12">
        <f t="shared" si="2"/>
        <v>1.4375</v>
      </c>
      <c r="X12">
        <v>7.4070000000000004E-3</v>
      </c>
      <c r="Z12">
        <f t="shared" si="3"/>
        <v>3.9099999999999997</v>
      </c>
      <c r="AA12">
        <v>1.333E-2</v>
      </c>
      <c r="AC12" s="39" t="s">
        <v>220</v>
      </c>
      <c r="AD12" s="39"/>
    </row>
    <row r="13" spans="1:30" x14ac:dyDescent="0.25">
      <c r="A13">
        <v>1</v>
      </c>
      <c r="B13">
        <v>8.3330000000000001E-2</v>
      </c>
      <c r="D13">
        <v>1</v>
      </c>
      <c r="E13">
        <v>0.1111</v>
      </c>
      <c r="G13">
        <v>0.12479999999999999</v>
      </c>
      <c r="H13">
        <v>2.5639999999999999E-3</v>
      </c>
      <c r="J13">
        <v>0.30230000000000001</v>
      </c>
      <c r="K13">
        <v>5.3330000000000002E-2</v>
      </c>
      <c r="N13">
        <f t="shared" si="4"/>
        <v>0.58000000000000007</v>
      </c>
      <c r="O13">
        <v>7.2220000000000006E-2</v>
      </c>
      <c r="Q13">
        <f t="shared" si="0"/>
        <v>0.62</v>
      </c>
      <c r="R13">
        <v>5.926E-2</v>
      </c>
      <c r="T13">
        <f t="shared" si="1"/>
        <v>3.2499999999999991</v>
      </c>
      <c r="U13">
        <v>6.6669999999999993E-2</v>
      </c>
      <c r="W13">
        <f t="shared" si="2"/>
        <v>1.5625</v>
      </c>
      <c r="X13">
        <v>2.963E-2</v>
      </c>
      <c r="Z13">
        <f t="shared" si="3"/>
        <v>4.25</v>
      </c>
      <c r="AA13">
        <v>2.6670000000000001E-3</v>
      </c>
    </row>
    <row r="14" spans="1:30" x14ac:dyDescent="0.25">
      <c r="A14" s="39" t="s">
        <v>206</v>
      </c>
      <c r="B14" s="39"/>
      <c r="D14" s="39" t="s">
        <v>205</v>
      </c>
      <c r="E14" s="39"/>
      <c r="G14">
        <v>0.13039999999999999</v>
      </c>
      <c r="H14">
        <v>7.6920000000000001E-3</v>
      </c>
      <c r="J14">
        <v>0.31969999999999998</v>
      </c>
      <c r="K14">
        <v>1.333E-2</v>
      </c>
      <c r="N14">
        <f t="shared" si="4"/>
        <v>0.62000000000000011</v>
      </c>
      <c r="O14">
        <v>1.111E-2</v>
      </c>
      <c r="Q14">
        <f t="shared" si="0"/>
        <v>0.66</v>
      </c>
      <c r="R14">
        <v>2.222E-2</v>
      </c>
      <c r="T14">
        <f t="shared" si="1"/>
        <v>3.5099999999999989</v>
      </c>
      <c r="U14">
        <v>2.222E-2</v>
      </c>
      <c r="W14">
        <f t="shared" si="2"/>
        <v>1.6875</v>
      </c>
      <c r="X14">
        <v>5.926E-2</v>
      </c>
      <c r="Z14">
        <v>5.27</v>
      </c>
      <c r="AA14">
        <v>2.6670000000000001E-3</v>
      </c>
    </row>
    <row r="15" spans="1:30" x14ac:dyDescent="0.25">
      <c r="G15">
        <v>0.13600000000000001</v>
      </c>
      <c r="H15">
        <v>1.282E-2</v>
      </c>
      <c r="J15">
        <v>0.40670000000000001</v>
      </c>
      <c r="K15">
        <v>0</v>
      </c>
      <c r="N15">
        <f t="shared" si="4"/>
        <v>0.66000000000000014</v>
      </c>
      <c r="O15">
        <v>8.3330000000000001E-2</v>
      </c>
      <c r="Q15">
        <v>0.78</v>
      </c>
      <c r="R15">
        <v>2.963E-2</v>
      </c>
      <c r="T15">
        <f t="shared" si="1"/>
        <v>3.7699999999999987</v>
      </c>
      <c r="U15">
        <v>3.3329999999999999E-2</v>
      </c>
      <c r="W15">
        <f t="shared" si="2"/>
        <v>1.8125</v>
      </c>
      <c r="X15">
        <v>1.481E-2</v>
      </c>
      <c r="Z15">
        <v>6.29</v>
      </c>
      <c r="AA15">
        <v>1.0670000000000001E-2</v>
      </c>
    </row>
    <row r="16" spans="1:30" x14ac:dyDescent="0.25">
      <c r="G16">
        <v>0.1416</v>
      </c>
      <c r="H16">
        <v>1.026E-2</v>
      </c>
      <c r="J16">
        <v>0.4763</v>
      </c>
      <c r="K16">
        <v>1.333E-2</v>
      </c>
      <c r="N16">
        <v>0.78</v>
      </c>
      <c r="O16">
        <v>6.6669999999999993E-2</v>
      </c>
      <c r="Q16">
        <f t="shared" si="0"/>
        <v>0.82000000000000006</v>
      </c>
      <c r="R16">
        <v>8.1479999999999997E-2</v>
      </c>
      <c r="T16">
        <f t="shared" si="1"/>
        <v>4.0299999999999985</v>
      </c>
      <c r="U16">
        <v>4.444E-2</v>
      </c>
      <c r="W16">
        <f t="shared" si="2"/>
        <v>1.9375</v>
      </c>
      <c r="X16">
        <v>2.963E-2</v>
      </c>
      <c r="Z16">
        <f>Z15+0.34</f>
        <v>6.63</v>
      </c>
      <c r="AA16">
        <v>5.3330000000000001E-3</v>
      </c>
    </row>
    <row r="17" spans="1:27" x14ac:dyDescent="0.25">
      <c r="G17">
        <v>0.1472</v>
      </c>
      <c r="H17">
        <v>5.1279999999999997E-3</v>
      </c>
      <c r="J17" s="39" t="s">
        <v>203</v>
      </c>
      <c r="K17" s="39"/>
      <c r="N17">
        <f t="shared" si="4"/>
        <v>0.82000000000000006</v>
      </c>
      <c r="O17">
        <v>1.6670000000000001E-2</v>
      </c>
      <c r="Q17">
        <v>0.9</v>
      </c>
      <c r="R17">
        <v>0.1111</v>
      </c>
      <c r="T17">
        <f t="shared" si="1"/>
        <v>4.2899999999999983</v>
      </c>
      <c r="U17">
        <v>5.5559999999999998E-2</v>
      </c>
      <c r="W17">
        <f t="shared" si="2"/>
        <v>2.0625</v>
      </c>
      <c r="X17">
        <v>3.7039999999999997E-2</v>
      </c>
      <c r="Z17">
        <f t="shared" si="3"/>
        <v>6.97</v>
      </c>
      <c r="AA17">
        <v>5.3330000000000001E-3</v>
      </c>
    </row>
    <row r="18" spans="1:27" x14ac:dyDescent="0.25">
      <c r="G18" s="39" t="s">
        <v>204</v>
      </c>
      <c r="H18" s="39"/>
      <c r="J18" s="22"/>
      <c r="K18" s="22"/>
      <c r="N18">
        <f t="shared" si="4"/>
        <v>0.8600000000000001</v>
      </c>
      <c r="O18">
        <v>6.1109999999999998E-2</v>
      </c>
      <c r="Q18">
        <v>0.98</v>
      </c>
      <c r="R18">
        <v>0.1111</v>
      </c>
      <c r="T18">
        <f t="shared" si="1"/>
        <v>4.549999999999998</v>
      </c>
      <c r="U18">
        <v>3.3329999999999999E-2</v>
      </c>
      <c r="W18">
        <f t="shared" si="2"/>
        <v>2.1875</v>
      </c>
      <c r="X18">
        <v>5.926E-2</v>
      </c>
      <c r="Z18">
        <f t="shared" si="3"/>
        <v>7.31</v>
      </c>
      <c r="AA18">
        <v>1.0670000000000001E-2</v>
      </c>
    </row>
    <row r="19" spans="1:27" x14ac:dyDescent="0.25">
      <c r="N19">
        <f t="shared" si="4"/>
        <v>0.90000000000000013</v>
      </c>
      <c r="O19">
        <v>2.222E-2</v>
      </c>
      <c r="Q19" s="39" t="s">
        <v>208</v>
      </c>
      <c r="R19" s="39"/>
      <c r="T19">
        <f t="shared" si="1"/>
        <v>4.8099999999999978</v>
      </c>
      <c r="U19">
        <v>2.7779999999999999E-2</v>
      </c>
      <c r="W19">
        <f t="shared" si="2"/>
        <v>2.3125</v>
      </c>
      <c r="X19">
        <v>3.7039999999999997E-2</v>
      </c>
      <c r="Z19">
        <f t="shared" si="3"/>
        <v>7.6499999999999995</v>
      </c>
      <c r="AA19">
        <v>2.6670000000000001E-3</v>
      </c>
    </row>
    <row r="20" spans="1:27" x14ac:dyDescent="0.25">
      <c r="A20">
        <f>1.01/2</f>
        <v>0.505</v>
      </c>
      <c r="B20">
        <v>2.4150000000000001E-2</v>
      </c>
      <c r="D20">
        <f>1.01/2</f>
        <v>0.505</v>
      </c>
      <c r="E20">
        <v>0.115</v>
      </c>
      <c r="G20">
        <f>0.0887/2</f>
        <v>4.4350000000000001E-2</v>
      </c>
      <c r="H20">
        <v>8.2780000000000006E-2</v>
      </c>
      <c r="J20">
        <f>0.0887/2</f>
        <v>4.4350000000000001E-2</v>
      </c>
      <c r="K20">
        <v>0.93330000000000002</v>
      </c>
      <c r="N20">
        <v>0.98</v>
      </c>
      <c r="O20">
        <v>8.3330000000000001E-2</v>
      </c>
      <c r="T20">
        <f t="shared" si="1"/>
        <v>5.0699999999999976</v>
      </c>
      <c r="U20">
        <v>4.444E-2</v>
      </c>
      <c r="W20">
        <f t="shared" si="2"/>
        <v>2.4375</v>
      </c>
      <c r="X20">
        <v>4.444E-2</v>
      </c>
      <c r="Z20">
        <v>8.33</v>
      </c>
      <c r="AA20">
        <v>2.6670000000000001E-3</v>
      </c>
    </row>
    <row r="21" spans="1:27" x14ac:dyDescent="0.25">
      <c r="A21">
        <f>1.43/2</f>
        <v>0.71499999999999997</v>
      </c>
      <c r="B21">
        <v>4.8310000000000002E-3</v>
      </c>
      <c r="D21">
        <f>1.43/2</f>
        <v>0.71499999999999997</v>
      </c>
      <c r="E21">
        <v>2.3E-2</v>
      </c>
      <c r="G21">
        <f>G20+0.0887</f>
        <v>0.13305</v>
      </c>
      <c r="H21">
        <v>0.31519999999999998</v>
      </c>
      <c r="J21">
        <f>J20+0.0887</f>
        <v>0.13305</v>
      </c>
      <c r="K21">
        <v>3.5539999999999998</v>
      </c>
      <c r="N21" s="39" t="s">
        <v>207</v>
      </c>
      <c r="O21" s="39"/>
      <c r="T21">
        <f t="shared" si="1"/>
        <v>5.3299999999999974</v>
      </c>
      <c r="U21">
        <v>1.111E-2</v>
      </c>
      <c r="W21">
        <f t="shared" si="2"/>
        <v>2.5625</v>
      </c>
      <c r="X21">
        <v>4.444E-2</v>
      </c>
      <c r="Z21" s="39" t="s">
        <v>219</v>
      </c>
      <c r="AA21" s="39"/>
    </row>
    <row r="22" spans="1:27" x14ac:dyDescent="0.25">
      <c r="A22">
        <v>0.92500000000000004</v>
      </c>
      <c r="B22">
        <v>4.8310000000000002E-3</v>
      </c>
      <c r="D22">
        <v>0.92500000000000004</v>
      </c>
      <c r="E22">
        <v>2.3E-2</v>
      </c>
      <c r="G22">
        <f t="shared" ref="G22:G37" si="5">G21+0.0887</f>
        <v>0.22175</v>
      </c>
      <c r="H22">
        <v>0.18640000000000001</v>
      </c>
      <c r="J22">
        <f t="shared" ref="J22:J37" si="6">J21+0.0887</f>
        <v>0.22175</v>
      </c>
      <c r="K22">
        <v>2.101</v>
      </c>
      <c r="T22">
        <v>6.37</v>
      </c>
      <c r="U22">
        <v>5.5560000000000002E-3</v>
      </c>
      <c r="W22">
        <f t="shared" si="2"/>
        <v>2.6875</v>
      </c>
      <c r="X22">
        <v>2.963E-2</v>
      </c>
    </row>
    <row r="23" spans="1:27" x14ac:dyDescent="0.25">
      <c r="A23">
        <f>2.27/2</f>
        <v>1.135</v>
      </c>
      <c r="B23">
        <v>6.5699999999999995E-2</v>
      </c>
      <c r="D23">
        <f>2.27/2</f>
        <v>1.135</v>
      </c>
      <c r="E23">
        <v>0.31290000000000001</v>
      </c>
      <c r="G23">
        <f t="shared" si="5"/>
        <v>0.31045</v>
      </c>
      <c r="H23">
        <v>0.1208</v>
      </c>
      <c r="J23">
        <f t="shared" si="6"/>
        <v>0.31045</v>
      </c>
      <c r="K23">
        <v>1.3620000000000001</v>
      </c>
      <c r="T23" s="39" t="s">
        <v>215</v>
      </c>
      <c r="U23" s="39"/>
      <c r="W23">
        <f t="shared" si="2"/>
        <v>2.8125</v>
      </c>
      <c r="X23">
        <v>2.222E-2</v>
      </c>
    </row>
    <row r="24" spans="1:27" x14ac:dyDescent="0.25">
      <c r="A24">
        <f>A23+0.21</f>
        <v>1.345</v>
      </c>
      <c r="B24">
        <v>2.6089999999999999E-2</v>
      </c>
      <c r="D24">
        <f>D23+0.21</f>
        <v>1.345</v>
      </c>
      <c r="E24">
        <v>0.1242</v>
      </c>
      <c r="G24">
        <f t="shared" si="5"/>
        <v>0.39915</v>
      </c>
      <c r="H24">
        <v>0.10489999999999999</v>
      </c>
      <c r="J24">
        <f t="shared" si="6"/>
        <v>0.39915</v>
      </c>
      <c r="K24">
        <v>1.1819999999999999</v>
      </c>
      <c r="W24">
        <v>3.0625</v>
      </c>
      <c r="X24">
        <v>7.4070000000000004E-3</v>
      </c>
    </row>
    <row r="25" spans="1:27" x14ac:dyDescent="0.25">
      <c r="A25">
        <f t="shared" ref="A25:A43" si="7">A24+0.21</f>
        <v>1.5549999999999999</v>
      </c>
      <c r="B25">
        <v>6.2799999999999995E-2</v>
      </c>
      <c r="D25">
        <f t="shared" ref="D25:D43" si="8">D24+0.21</f>
        <v>1.5549999999999999</v>
      </c>
      <c r="E25">
        <v>0.29909999999999998</v>
      </c>
      <c r="G25">
        <f t="shared" si="5"/>
        <v>0.48785000000000001</v>
      </c>
      <c r="H25">
        <v>6.6710000000000005E-2</v>
      </c>
      <c r="J25">
        <f t="shared" si="6"/>
        <v>0.48785000000000001</v>
      </c>
      <c r="K25">
        <v>0.75209999999999999</v>
      </c>
      <c r="W25" s="39" t="s">
        <v>216</v>
      </c>
      <c r="X25" s="39"/>
    </row>
    <row r="26" spans="1:27" x14ac:dyDescent="0.25">
      <c r="A26">
        <f t="shared" si="7"/>
        <v>1.7649999999999999</v>
      </c>
      <c r="B26">
        <v>0.10340000000000001</v>
      </c>
      <c r="D26">
        <f t="shared" si="8"/>
        <v>1.7649999999999999</v>
      </c>
      <c r="E26">
        <v>0.49230000000000002</v>
      </c>
      <c r="G26">
        <f t="shared" si="5"/>
        <v>0.57655000000000001</v>
      </c>
      <c r="H26">
        <v>5.3080000000000002E-2</v>
      </c>
      <c r="J26">
        <f t="shared" si="6"/>
        <v>0.57655000000000001</v>
      </c>
      <c r="K26">
        <v>0.59850000000000003</v>
      </c>
    </row>
    <row r="27" spans="1:27" x14ac:dyDescent="0.25">
      <c r="A27">
        <f t="shared" si="7"/>
        <v>1.9749999999999999</v>
      </c>
      <c r="B27">
        <v>0.1208</v>
      </c>
      <c r="D27">
        <f t="shared" si="8"/>
        <v>1.9749999999999999</v>
      </c>
      <c r="E27">
        <v>0.57509999999999994</v>
      </c>
      <c r="G27">
        <f t="shared" si="5"/>
        <v>0.66525000000000001</v>
      </c>
      <c r="H27">
        <v>3.0269999999999998E-2</v>
      </c>
      <c r="J27">
        <f t="shared" si="6"/>
        <v>0.66525000000000001</v>
      </c>
      <c r="K27">
        <v>0.34129999999999999</v>
      </c>
    </row>
    <row r="28" spans="1:27" x14ac:dyDescent="0.25">
      <c r="A28">
        <f t="shared" si="7"/>
        <v>2.1850000000000001</v>
      </c>
      <c r="B28">
        <v>0.1159</v>
      </c>
      <c r="D28">
        <f t="shared" si="8"/>
        <v>2.1850000000000001</v>
      </c>
      <c r="E28">
        <v>0.55210000000000004</v>
      </c>
      <c r="G28">
        <f t="shared" si="5"/>
        <v>0.75395000000000001</v>
      </c>
      <c r="H28">
        <v>1.234E-2</v>
      </c>
      <c r="J28">
        <f t="shared" si="6"/>
        <v>0.75395000000000001</v>
      </c>
      <c r="K28">
        <v>0.1391</v>
      </c>
    </row>
    <row r="29" spans="1:27" x14ac:dyDescent="0.25">
      <c r="A29">
        <f t="shared" si="7"/>
        <v>2.395</v>
      </c>
      <c r="B29">
        <v>0.1217</v>
      </c>
      <c r="D29">
        <f t="shared" si="8"/>
        <v>2.395</v>
      </c>
      <c r="E29">
        <v>0.57969999999999999</v>
      </c>
      <c r="G29">
        <f t="shared" si="5"/>
        <v>0.84265000000000001</v>
      </c>
      <c r="H29">
        <v>8.4650000000000003E-3</v>
      </c>
      <c r="J29">
        <f t="shared" si="6"/>
        <v>0.84265000000000001</v>
      </c>
      <c r="K29">
        <v>9.5430000000000001E-2</v>
      </c>
    </row>
    <row r="30" spans="1:27" x14ac:dyDescent="0.25">
      <c r="A30">
        <f t="shared" si="7"/>
        <v>2.605</v>
      </c>
      <c r="B30">
        <v>0.1217</v>
      </c>
      <c r="D30">
        <f t="shared" si="8"/>
        <v>2.605</v>
      </c>
      <c r="E30">
        <v>0.57969999999999999</v>
      </c>
      <c r="G30">
        <f t="shared" si="5"/>
        <v>0.93135000000000001</v>
      </c>
      <c r="H30">
        <v>3.8739999999999998E-3</v>
      </c>
      <c r="J30">
        <f t="shared" si="6"/>
        <v>0.93135000000000001</v>
      </c>
      <c r="K30">
        <v>4.367E-2</v>
      </c>
    </row>
    <row r="31" spans="1:27" x14ac:dyDescent="0.25">
      <c r="A31">
        <f t="shared" si="7"/>
        <v>2.8149999999999999</v>
      </c>
      <c r="B31">
        <v>4.1549999999999997E-2</v>
      </c>
      <c r="D31">
        <f t="shared" si="8"/>
        <v>2.8149999999999999</v>
      </c>
      <c r="E31">
        <v>0.1978</v>
      </c>
      <c r="G31">
        <f t="shared" si="5"/>
        <v>1.0200499999999999</v>
      </c>
      <c r="H31">
        <v>5.3080000000000002E-3</v>
      </c>
      <c r="J31">
        <f t="shared" si="6"/>
        <v>1.0200499999999999</v>
      </c>
      <c r="K31">
        <v>5.985E-2</v>
      </c>
    </row>
    <row r="32" spans="1:27" x14ac:dyDescent="0.25">
      <c r="A32">
        <f t="shared" si="7"/>
        <v>3.0249999999999999</v>
      </c>
      <c r="B32">
        <v>4.1549999999999997E-2</v>
      </c>
      <c r="D32">
        <f t="shared" si="8"/>
        <v>3.0249999999999999</v>
      </c>
      <c r="E32">
        <v>0.1978</v>
      </c>
      <c r="G32">
        <f t="shared" si="5"/>
        <v>1.1087499999999999</v>
      </c>
      <c r="H32">
        <v>4.1609999999999998E-3</v>
      </c>
      <c r="J32">
        <f t="shared" si="6"/>
        <v>1.1087499999999999</v>
      </c>
      <c r="K32">
        <v>4.691E-2</v>
      </c>
    </row>
    <row r="33" spans="1:11" x14ac:dyDescent="0.25">
      <c r="A33">
        <f t="shared" si="7"/>
        <v>3.2349999999999999</v>
      </c>
      <c r="B33">
        <v>2.512E-2</v>
      </c>
      <c r="D33">
        <f t="shared" si="8"/>
        <v>3.2349999999999999</v>
      </c>
      <c r="E33">
        <v>0.1196</v>
      </c>
      <c r="G33">
        <f t="shared" si="5"/>
        <v>1.1974499999999999</v>
      </c>
      <c r="H33">
        <v>2.2959999999999999E-3</v>
      </c>
      <c r="J33">
        <f t="shared" si="6"/>
        <v>1.1974499999999999</v>
      </c>
      <c r="K33">
        <v>2.588E-2</v>
      </c>
    </row>
    <row r="34" spans="1:11" x14ac:dyDescent="0.25">
      <c r="A34">
        <f t="shared" si="7"/>
        <v>3.4449999999999998</v>
      </c>
      <c r="B34">
        <v>2.222E-2</v>
      </c>
      <c r="D34">
        <f t="shared" si="8"/>
        <v>3.4449999999999998</v>
      </c>
      <c r="E34">
        <v>0.10580000000000001</v>
      </c>
      <c r="G34">
        <f t="shared" si="5"/>
        <v>1.2861499999999999</v>
      </c>
      <c r="H34">
        <v>1.1479999999999999E-3</v>
      </c>
      <c r="J34">
        <f t="shared" si="6"/>
        <v>1.2861499999999999</v>
      </c>
      <c r="K34">
        <v>1.294E-2</v>
      </c>
    </row>
    <row r="35" spans="1:11" x14ac:dyDescent="0.25">
      <c r="A35">
        <f t="shared" si="7"/>
        <v>3.6549999999999998</v>
      </c>
      <c r="B35">
        <v>1.932E-2</v>
      </c>
      <c r="D35">
        <f t="shared" si="8"/>
        <v>3.6549999999999998</v>
      </c>
      <c r="E35">
        <v>9.2020000000000005E-2</v>
      </c>
      <c r="G35">
        <f t="shared" si="5"/>
        <v>1.3748499999999999</v>
      </c>
      <c r="H35">
        <v>8.608E-4</v>
      </c>
      <c r="J35">
        <f t="shared" si="6"/>
        <v>1.3748499999999999</v>
      </c>
      <c r="K35">
        <v>9.7050000000000001E-3</v>
      </c>
    </row>
    <row r="36" spans="1:11" x14ac:dyDescent="0.25">
      <c r="A36">
        <f t="shared" si="7"/>
        <v>3.8649999999999998</v>
      </c>
      <c r="B36">
        <v>1.159E-2</v>
      </c>
      <c r="D36">
        <f t="shared" si="8"/>
        <v>3.8649999999999998</v>
      </c>
      <c r="E36">
        <v>5.5210000000000002E-2</v>
      </c>
      <c r="G36">
        <f t="shared" si="5"/>
        <v>1.4635499999999999</v>
      </c>
      <c r="H36">
        <v>7.1739999999999998E-4</v>
      </c>
      <c r="J36">
        <f t="shared" si="6"/>
        <v>1.4635499999999999</v>
      </c>
      <c r="K36">
        <v>8.0870000000000004E-3</v>
      </c>
    </row>
    <row r="37" spans="1:11" x14ac:dyDescent="0.25">
      <c r="A37">
        <f t="shared" si="7"/>
        <v>4.0750000000000002</v>
      </c>
      <c r="B37">
        <v>9.6620000000000004E-3</v>
      </c>
      <c r="D37">
        <f t="shared" si="8"/>
        <v>4.0750000000000002</v>
      </c>
      <c r="E37">
        <v>4.6010000000000002E-2</v>
      </c>
      <c r="G37">
        <f t="shared" si="5"/>
        <v>1.5522499999999999</v>
      </c>
      <c r="H37">
        <v>4.304E-4</v>
      </c>
      <c r="J37">
        <f t="shared" si="6"/>
        <v>1.5522499999999999</v>
      </c>
      <c r="K37">
        <v>4.8520000000000004E-3</v>
      </c>
    </row>
    <row r="38" spans="1:11" x14ac:dyDescent="0.25">
      <c r="A38">
        <f t="shared" si="7"/>
        <v>4.2850000000000001</v>
      </c>
      <c r="B38">
        <v>1.9319999999999999E-3</v>
      </c>
      <c r="D38">
        <f t="shared" si="8"/>
        <v>4.2850000000000001</v>
      </c>
      <c r="E38">
        <v>9.2020000000000001E-3</v>
      </c>
      <c r="G38">
        <v>1.7296499999999999</v>
      </c>
      <c r="H38">
        <v>1.4349999999999999E-4</v>
      </c>
      <c r="J38">
        <v>1.7296499999999999</v>
      </c>
      <c r="K38">
        <v>1.6169999999999999E-3</v>
      </c>
    </row>
    <row r="39" spans="1:11" x14ac:dyDescent="0.25">
      <c r="A39">
        <f t="shared" si="7"/>
        <v>4.4950000000000001</v>
      </c>
      <c r="B39">
        <v>2.8990000000000001E-3</v>
      </c>
      <c r="D39">
        <f t="shared" si="8"/>
        <v>4.4950000000000001</v>
      </c>
      <c r="E39">
        <v>1.38E-2</v>
      </c>
      <c r="G39">
        <v>8.8249999999999993</v>
      </c>
      <c r="H39">
        <v>1.4349999999999999E-4</v>
      </c>
      <c r="J39">
        <v>8.8249999999999993</v>
      </c>
      <c r="K39">
        <v>1.6169999999999999E-3</v>
      </c>
    </row>
    <row r="40" spans="1:11" x14ac:dyDescent="0.25">
      <c r="A40">
        <f t="shared" si="7"/>
        <v>4.7050000000000001</v>
      </c>
      <c r="B40">
        <v>2.8990000000000001E-3</v>
      </c>
      <c r="D40">
        <f t="shared" si="8"/>
        <v>4.7050000000000001</v>
      </c>
      <c r="E40">
        <v>1.38E-2</v>
      </c>
      <c r="G40" s="39" t="s">
        <v>226</v>
      </c>
      <c r="H40" s="39"/>
      <c r="J40" s="39" t="s">
        <v>227</v>
      </c>
      <c r="K40" s="39"/>
    </row>
    <row r="41" spans="1:11" x14ac:dyDescent="0.25">
      <c r="A41">
        <f t="shared" si="7"/>
        <v>4.915</v>
      </c>
      <c r="B41">
        <v>6.7629999999999999E-3</v>
      </c>
      <c r="D41">
        <f t="shared" si="8"/>
        <v>4.915</v>
      </c>
      <c r="E41">
        <v>3.2210000000000003E-2</v>
      </c>
    </row>
    <row r="42" spans="1:11" x14ac:dyDescent="0.25">
      <c r="A42">
        <f t="shared" si="7"/>
        <v>5.125</v>
      </c>
      <c r="B42">
        <v>1.0630000000000001E-2</v>
      </c>
      <c r="D42">
        <f t="shared" si="8"/>
        <v>5.125</v>
      </c>
      <c r="E42">
        <v>5.0610000000000002E-2</v>
      </c>
    </row>
    <row r="43" spans="1:11" x14ac:dyDescent="0.25">
      <c r="A43">
        <f t="shared" si="7"/>
        <v>5.335</v>
      </c>
      <c r="B43">
        <v>9.6619999999999996E-4</v>
      </c>
      <c r="D43">
        <f t="shared" si="8"/>
        <v>5.335</v>
      </c>
      <c r="E43">
        <v>4.6010000000000001E-3</v>
      </c>
    </row>
    <row r="44" spans="1:11" x14ac:dyDescent="0.25">
      <c r="A44">
        <v>5.7549999999999999</v>
      </c>
      <c r="B44">
        <v>9.6619999999999996E-4</v>
      </c>
      <c r="D44">
        <v>5.7549999999999999</v>
      </c>
      <c r="E44">
        <v>4.6010000000000001E-3</v>
      </c>
    </row>
    <row r="45" spans="1:11" x14ac:dyDescent="0.25">
      <c r="A45">
        <v>6.3849999999999998</v>
      </c>
      <c r="B45">
        <v>9.6619999999999996E-4</v>
      </c>
      <c r="D45">
        <v>6.3849999999999998</v>
      </c>
      <c r="E45">
        <v>4.6010000000000001E-3</v>
      </c>
    </row>
    <row r="46" spans="1:11" x14ac:dyDescent="0.25">
      <c r="A46">
        <v>6.8049999999999997</v>
      </c>
      <c r="B46">
        <v>9.6619999999999996E-4</v>
      </c>
      <c r="D46">
        <v>6.8049999999999997</v>
      </c>
      <c r="E46">
        <v>4.6010000000000001E-3</v>
      </c>
    </row>
    <row r="47" spans="1:11" x14ac:dyDescent="0.25">
      <c r="A47">
        <f>A46+0.21</f>
        <v>7.0149999999999997</v>
      </c>
      <c r="B47">
        <v>9.6619999999999996E-4</v>
      </c>
      <c r="D47">
        <f>D46+0.21</f>
        <v>7.0149999999999997</v>
      </c>
      <c r="E47">
        <v>4.6010000000000001E-3</v>
      </c>
    </row>
    <row r="48" spans="1:11" x14ac:dyDescent="0.25">
      <c r="A48">
        <f t="shared" ref="A48:A54" si="9">A47+0.21</f>
        <v>7.2249999999999996</v>
      </c>
      <c r="B48">
        <v>2.8990000000000001E-3</v>
      </c>
      <c r="D48">
        <f t="shared" ref="D48:D54" si="10">D47+0.21</f>
        <v>7.2249999999999996</v>
      </c>
      <c r="E48">
        <v>1.38E-2</v>
      </c>
    </row>
    <row r="49" spans="1:17" x14ac:dyDescent="0.25">
      <c r="A49">
        <f t="shared" si="9"/>
        <v>7.4349999999999996</v>
      </c>
      <c r="B49">
        <v>3.8649999999999999E-3</v>
      </c>
      <c r="D49">
        <f t="shared" si="10"/>
        <v>7.4349999999999996</v>
      </c>
      <c r="E49">
        <v>1.84E-2</v>
      </c>
    </row>
    <row r="50" spans="1:17" x14ac:dyDescent="0.25">
      <c r="A50">
        <f t="shared" si="9"/>
        <v>7.6449999999999996</v>
      </c>
      <c r="B50">
        <v>9.6619999999999996E-4</v>
      </c>
      <c r="D50">
        <f t="shared" si="10"/>
        <v>7.6449999999999996</v>
      </c>
      <c r="E50">
        <v>4.6010000000000001E-3</v>
      </c>
    </row>
    <row r="51" spans="1:17" x14ac:dyDescent="0.25">
      <c r="A51">
        <f t="shared" si="9"/>
        <v>7.8549999999999995</v>
      </c>
      <c r="B51">
        <v>9.6619999999999996E-4</v>
      </c>
      <c r="D51">
        <f t="shared" si="10"/>
        <v>7.8549999999999995</v>
      </c>
      <c r="E51">
        <v>4.6010000000000001E-3</v>
      </c>
    </row>
    <row r="52" spans="1:17" x14ac:dyDescent="0.25">
      <c r="A52">
        <f t="shared" si="9"/>
        <v>8.0649999999999995</v>
      </c>
      <c r="B52">
        <v>8.6960000000000006E-3</v>
      </c>
      <c r="D52">
        <f t="shared" si="10"/>
        <v>8.0649999999999995</v>
      </c>
      <c r="E52">
        <v>4.1410000000000002E-2</v>
      </c>
    </row>
    <row r="53" spans="1:17" x14ac:dyDescent="0.25">
      <c r="A53">
        <f t="shared" si="9"/>
        <v>8.2750000000000004</v>
      </c>
      <c r="B53">
        <v>4.8310000000000002E-3</v>
      </c>
      <c r="D53">
        <f t="shared" si="10"/>
        <v>8.2750000000000004</v>
      </c>
      <c r="E53">
        <v>2.3E-2</v>
      </c>
    </row>
    <row r="54" spans="1:17" x14ac:dyDescent="0.25">
      <c r="A54">
        <f t="shared" si="9"/>
        <v>8.4850000000000012</v>
      </c>
      <c r="B54">
        <v>3.6849999999999999E-3</v>
      </c>
      <c r="D54">
        <f t="shared" si="10"/>
        <v>8.4850000000000012</v>
      </c>
      <c r="E54">
        <v>1.84E-2</v>
      </c>
    </row>
    <row r="55" spans="1:17" x14ac:dyDescent="0.25">
      <c r="A55">
        <v>10.795</v>
      </c>
      <c r="B55">
        <v>9.6619999999999996E-4</v>
      </c>
      <c r="D55">
        <v>10.795</v>
      </c>
      <c r="E55">
        <v>4.6010000000000001E-3</v>
      </c>
    </row>
    <row r="56" spans="1:17" x14ac:dyDescent="0.25">
      <c r="A56" s="39" t="s">
        <v>222</v>
      </c>
      <c r="B56" s="39"/>
      <c r="D56" s="39" t="s">
        <v>223</v>
      </c>
      <c r="E56" s="39"/>
      <c r="M56" s="39" t="s">
        <v>228</v>
      </c>
      <c r="N56" s="39"/>
      <c r="P56" s="39" t="s">
        <v>229</v>
      </c>
      <c r="Q56" s="39"/>
    </row>
  </sheetData>
  <mergeCells count="16">
    <mergeCell ref="P56:Q56"/>
    <mergeCell ref="A56:B56"/>
    <mergeCell ref="D56:E56"/>
    <mergeCell ref="N21:O21"/>
    <mergeCell ref="A14:B14"/>
    <mergeCell ref="D14:E14"/>
    <mergeCell ref="G18:H18"/>
    <mergeCell ref="J17:K17"/>
    <mergeCell ref="G40:H40"/>
    <mergeCell ref="J40:K40"/>
    <mergeCell ref="M56:N56"/>
    <mergeCell ref="T23:U23"/>
    <mergeCell ref="W25:X25"/>
    <mergeCell ref="Z21:AA21"/>
    <mergeCell ref="AC12:AD12"/>
    <mergeCell ref="Q19:R1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2"/>
  <sheetViews>
    <sheetView topLeftCell="C1" workbookViewId="0">
      <selection activeCell="S35" sqref="S35"/>
    </sheetView>
  </sheetViews>
  <sheetFormatPr defaultRowHeight="15" x14ac:dyDescent="0.25"/>
  <sheetData>
    <row r="1" spans="1:27" x14ac:dyDescent="0.25">
      <c r="A1">
        <v>0</v>
      </c>
      <c r="B1">
        <v>3.7710879139503384E-2</v>
      </c>
      <c r="C1">
        <v>0.10947883361963638</v>
      </c>
      <c r="D1">
        <v>0.14370260242605537</v>
      </c>
      <c r="E1">
        <v>0.19971765847915868</v>
      </c>
      <c r="F1">
        <v>0.21821645951505925</v>
      </c>
      <c r="G1">
        <v>0.27529972414949777</v>
      </c>
      <c r="H1">
        <v>0.32569601274614812</v>
      </c>
      <c r="I1">
        <v>0.34179312637898662</v>
      </c>
      <c r="J1">
        <v>0.37904626688148946</v>
      </c>
      <c r="K1">
        <v>0.39529849172143233</v>
      </c>
      <c r="L1">
        <v>0.4150668729160667</v>
      </c>
      <c r="M1">
        <v>0.56459859244179433</v>
      </c>
      <c r="N1">
        <v>0.61794479063955321</v>
      </c>
      <c r="O1">
        <v>0.63634204298609576</v>
      </c>
      <c r="P1">
        <v>0.65147970544891243</v>
      </c>
      <c r="Q1">
        <v>0.71118937409220406</v>
      </c>
      <c r="R1">
        <v>0.76539118219550772</v>
      </c>
      <c r="S1">
        <v>0.78174453202013794</v>
      </c>
      <c r="T1">
        <v>0.80082635191228635</v>
      </c>
      <c r="U1">
        <v>0.85590702152401765</v>
      </c>
      <c r="V1">
        <v>0.87140988298248989</v>
      </c>
      <c r="W1">
        <v>0.89017255239725179</v>
      </c>
      <c r="X1">
        <v>0.90724714187529498</v>
      </c>
      <c r="Y1">
        <v>0.92834602375760444</v>
      </c>
      <c r="Z1">
        <v>0.98256571286901417</v>
      </c>
      <c r="AA1">
        <v>1</v>
      </c>
    </row>
    <row r="2" spans="1:27" x14ac:dyDescent="0.25">
      <c r="A2">
        <v>0</v>
      </c>
      <c r="B2">
        <v>3.0375479878303635E-2</v>
      </c>
      <c r="C2">
        <v>0.1057052138942763</v>
      </c>
      <c r="D2">
        <v>0.14249455886556248</v>
      </c>
      <c r="E2">
        <v>0.19782996492127466</v>
      </c>
      <c r="F2">
        <v>0.21399287138749318</v>
      </c>
      <c r="G2">
        <v>0.2761831173663773</v>
      </c>
      <c r="H2">
        <v>0.32679202369332078</v>
      </c>
      <c r="I2">
        <v>0.34561339162730659</v>
      </c>
      <c r="J2">
        <v>0.39589694487718669</v>
      </c>
      <c r="K2">
        <v>0.41109366224582328</v>
      </c>
      <c r="L2">
        <v>0.43019763210196471</v>
      </c>
      <c r="M2">
        <v>0.57165706783823445</v>
      </c>
      <c r="N2">
        <v>0.62573565379331519</v>
      </c>
      <c r="O2">
        <v>0.64175086588608499</v>
      </c>
      <c r="P2">
        <v>0.65914391832681041</v>
      </c>
      <c r="Q2">
        <v>0.71360365612903087</v>
      </c>
      <c r="R2">
        <v>0.76413513293050139</v>
      </c>
      <c r="S2">
        <v>0.78230080077489972</v>
      </c>
      <c r="T2">
        <v>0.80130649439166435</v>
      </c>
      <c r="U2">
        <v>0.85920796276260192</v>
      </c>
      <c r="V2">
        <v>0.87471622017992712</v>
      </c>
      <c r="W2">
        <v>0.89273146968592176</v>
      </c>
      <c r="X2">
        <v>0.91124789612909629</v>
      </c>
      <c r="Y2">
        <v>0.93089943224016425</v>
      </c>
      <c r="Z2">
        <v>0.98254219918172814</v>
      </c>
      <c r="AA2">
        <v>1</v>
      </c>
    </row>
    <row r="3" spans="1:27" x14ac:dyDescent="0.25">
      <c r="A3">
        <v>0</v>
      </c>
      <c r="B3">
        <v>3.4515774194609418E-2</v>
      </c>
      <c r="C3">
        <v>0.10450066660186921</v>
      </c>
      <c r="D3">
        <v>0.1427739704080872</v>
      </c>
      <c r="E3">
        <v>0.19857775443744091</v>
      </c>
      <c r="F3">
        <v>0.21565744131026665</v>
      </c>
      <c r="G3">
        <v>0.28211369275321241</v>
      </c>
      <c r="H3">
        <v>0.33482398531315949</v>
      </c>
      <c r="I3">
        <v>0.35298585367878565</v>
      </c>
      <c r="J3">
        <v>0.38916258966374595</v>
      </c>
      <c r="K3">
        <v>0.40683126078335113</v>
      </c>
      <c r="L3">
        <v>0.42596585563007922</v>
      </c>
      <c r="M3">
        <v>0.56495976898597655</v>
      </c>
      <c r="N3">
        <v>0.62099234778629431</v>
      </c>
      <c r="O3">
        <v>0.63620473675243117</v>
      </c>
      <c r="P3">
        <v>0.65305965533307475</v>
      </c>
      <c r="Q3">
        <v>0.70930848656868872</v>
      </c>
      <c r="R3">
        <v>0.76282734217888259</v>
      </c>
      <c r="S3">
        <v>0.78110102879172816</v>
      </c>
      <c r="T3">
        <v>0.80028015343677039</v>
      </c>
      <c r="U3">
        <v>0.85124369479609763</v>
      </c>
      <c r="V3">
        <v>0.86880924479570099</v>
      </c>
      <c r="W3">
        <v>0.886677336875069</v>
      </c>
      <c r="X3">
        <v>0.90599585288105378</v>
      </c>
      <c r="Y3">
        <v>0.92598832358796312</v>
      </c>
      <c r="Z3">
        <v>0.98197512218602423</v>
      </c>
      <c r="AA3">
        <v>1</v>
      </c>
    </row>
    <row r="4" spans="1:27" x14ac:dyDescent="0.25">
      <c r="A4">
        <v>0</v>
      </c>
      <c r="B4">
        <v>3.4876451504067867E-2</v>
      </c>
      <c r="C4">
        <v>0.10528782127034361</v>
      </c>
      <c r="D4">
        <v>0.1421996157507836</v>
      </c>
      <c r="E4">
        <v>0.1954927741572843</v>
      </c>
      <c r="F4">
        <v>0.21401455767050151</v>
      </c>
      <c r="G4">
        <v>0.27852610229005648</v>
      </c>
      <c r="H4">
        <v>0.32414193102500166</v>
      </c>
      <c r="I4">
        <v>0.34228026420632618</v>
      </c>
      <c r="J4">
        <v>0.38061745138607345</v>
      </c>
      <c r="K4">
        <v>0.39632192352256046</v>
      </c>
      <c r="L4">
        <v>0.41562454170360325</v>
      </c>
      <c r="M4">
        <v>0.55115916380888952</v>
      </c>
      <c r="N4">
        <v>0.60905263129077458</v>
      </c>
      <c r="O4">
        <v>0.62533100344558612</v>
      </c>
      <c r="P4">
        <v>0.6418520643151534</v>
      </c>
      <c r="Q4">
        <v>0.69592227787741889</v>
      </c>
      <c r="R4">
        <v>0.75100136289241282</v>
      </c>
      <c r="S4">
        <v>0.76859213290649986</v>
      </c>
      <c r="T4">
        <v>0.78599521862758037</v>
      </c>
      <c r="U4">
        <v>0.84823788426455737</v>
      </c>
      <c r="V4">
        <v>0.86493118386052414</v>
      </c>
      <c r="W4">
        <v>0.88333508456583898</v>
      </c>
      <c r="X4">
        <v>0.9016398359032658</v>
      </c>
      <c r="Y4">
        <v>0.92191358725802242</v>
      </c>
      <c r="Z4">
        <v>0.98208470219052157</v>
      </c>
      <c r="AA4">
        <v>1</v>
      </c>
    </row>
    <row r="5" spans="1:27" x14ac:dyDescent="0.25">
      <c r="A5">
        <v>0</v>
      </c>
      <c r="B5">
        <v>3.4131893707546296E-2</v>
      </c>
      <c r="C5">
        <v>0.10683031866821449</v>
      </c>
      <c r="D5">
        <v>0.14075802053292677</v>
      </c>
      <c r="E5">
        <v>0.19663227107002515</v>
      </c>
      <c r="F5">
        <v>0.21209005163156497</v>
      </c>
      <c r="G5">
        <v>0.27609701394025887</v>
      </c>
      <c r="H5">
        <v>0.32627874935342532</v>
      </c>
      <c r="I5">
        <v>0.34522506707783285</v>
      </c>
      <c r="J5">
        <v>0.38305293055771283</v>
      </c>
      <c r="K5">
        <v>0.39807002461211305</v>
      </c>
      <c r="L5">
        <v>0.41947729768263181</v>
      </c>
      <c r="M5">
        <v>0.55445883810518548</v>
      </c>
      <c r="N5">
        <v>0.61188303121437793</v>
      </c>
      <c r="O5">
        <v>0.62867755959513238</v>
      </c>
      <c r="P5">
        <v>0.64633721341797801</v>
      </c>
      <c r="Q5">
        <v>0.70313017687671464</v>
      </c>
      <c r="R5">
        <v>0.75747043709259543</v>
      </c>
      <c r="S5">
        <v>0.77408570316520087</v>
      </c>
      <c r="T5">
        <v>0.79314137767366821</v>
      </c>
      <c r="U5">
        <v>0.84937632171588062</v>
      </c>
      <c r="V5">
        <v>0.86558190134016832</v>
      </c>
      <c r="W5">
        <v>0.88370532314008132</v>
      </c>
      <c r="X5">
        <v>0.90349010427281051</v>
      </c>
      <c r="Y5">
        <v>0.92411285439465785</v>
      </c>
      <c r="Z5">
        <v>0.97998685470376468</v>
      </c>
      <c r="AA5">
        <v>1</v>
      </c>
    </row>
    <row r="6" spans="1:27" x14ac:dyDescent="0.25">
      <c r="A6">
        <v>0</v>
      </c>
      <c r="B6">
        <v>2.9802696606300243E-2</v>
      </c>
      <c r="C6">
        <v>0.10205044451436454</v>
      </c>
      <c r="D6">
        <v>0.1318275583003444</v>
      </c>
      <c r="E6">
        <v>0.19244480587997601</v>
      </c>
      <c r="F6">
        <v>0.20949387134397365</v>
      </c>
      <c r="G6">
        <v>0.27800957196463372</v>
      </c>
      <c r="H6">
        <v>0.33034010384067736</v>
      </c>
      <c r="I6">
        <v>0.34773831596173954</v>
      </c>
      <c r="J6">
        <v>0.38021847146731985</v>
      </c>
      <c r="K6">
        <v>0.39854233739265482</v>
      </c>
      <c r="L6">
        <v>0.41585130673650456</v>
      </c>
      <c r="M6">
        <v>0.55949507445059887</v>
      </c>
      <c r="N6">
        <v>0.61336015406864131</v>
      </c>
      <c r="O6">
        <v>0.62845864148485553</v>
      </c>
      <c r="P6">
        <v>0.64777718545801177</v>
      </c>
      <c r="Q6">
        <v>0.70742493723731592</v>
      </c>
      <c r="R6">
        <v>0.76014507771527984</v>
      </c>
      <c r="S6">
        <v>0.78009426145610417</v>
      </c>
      <c r="T6">
        <v>0.79852404555108158</v>
      </c>
      <c r="U6">
        <v>0.85435548984919585</v>
      </c>
      <c r="V6">
        <v>0.87056270488376353</v>
      </c>
      <c r="W6">
        <v>0.88882278562095074</v>
      </c>
      <c r="X6">
        <v>0.90774422824876078</v>
      </c>
      <c r="Y6">
        <v>0.92700308710676649</v>
      </c>
      <c r="Z6">
        <v>0.98359833118089079</v>
      </c>
      <c r="AA6">
        <v>1</v>
      </c>
    </row>
    <row r="7" spans="1:27" x14ac:dyDescent="0.25">
      <c r="A7">
        <v>0</v>
      </c>
      <c r="B7">
        <v>3.3648194725449637E-2</v>
      </c>
      <c r="C7">
        <v>0.10948681049813723</v>
      </c>
      <c r="D7">
        <v>0.14218804592277745</v>
      </c>
      <c r="E7">
        <v>0.19515480149197717</v>
      </c>
      <c r="F7">
        <v>0.21264382644750712</v>
      </c>
      <c r="G7">
        <v>0.27343224787757725</v>
      </c>
      <c r="H7">
        <v>0.32386201375968193</v>
      </c>
      <c r="I7">
        <v>0.34117605493662356</v>
      </c>
      <c r="J7">
        <v>0.38255199673590129</v>
      </c>
      <c r="K7">
        <v>0.40056284676336856</v>
      </c>
      <c r="L7">
        <v>0.41977845767448763</v>
      </c>
      <c r="M7">
        <v>0.56086401521651563</v>
      </c>
      <c r="N7">
        <v>0.61401484269919426</v>
      </c>
      <c r="O7">
        <v>0.6296864007155839</v>
      </c>
      <c r="P7">
        <v>0.64794768577470629</v>
      </c>
      <c r="Q7">
        <v>0.7051380319634053</v>
      </c>
      <c r="R7">
        <v>0.75374959672980779</v>
      </c>
      <c r="S7">
        <v>0.77405841820609844</v>
      </c>
      <c r="T7">
        <v>0.79191553631828882</v>
      </c>
      <c r="U7">
        <v>0.84916180967766963</v>
      </c>
      <c r="V7">
        <v>0.86575918874523261</v>
      </c>
      <c r="W7">
        <v>0.88421810197507344</v>
      </c>
      <c r="X7">
        <v>0.90263591628041884</v>
      </c>
      <c r="Y7">
        <v>0.92269107475571699</v>
      </c>
      <c r="Z7">
        <v>0.98161694314446735</v>
      </c>
      <c r="AA7">
        <v>1</v>
      </c>
    </row>
    <row r="8" spans="1:27" x14ac:dyDescent="0.25">
      <c r="A8">
        <v>0</v>
      </c>
      <c r="B8">
        <v>3.369592870793614E-2</v>
      </c>
      <c r="C8">
        <v>0.10812551502109606</v>
      </c>
      <c r="D8">
        <v>0.1438721590475103</v>
      </c>
      <c r="E8">
        <v>0.19954611255775734</v>
      </c>
      <c r="F8">
        <v>0.21678369468048805</v>
      </c>
      <c r="G8">
        <v>0.28066650611896043</v>
      </c>
      <c r="H8">
        <v>0.32855148364910763</v>
      </c>
      <c r="I8">
        <v>0.34717411739243365</v>
      </c>
      <c r="J8">
        <v>0.38210375354176296</v>
      </c>
      <c r="K8">
        <v>0.39976678760946016</v>
      </c>
      <c r="L8">
        <v>0.42018588925946809</v>
      </c>
      <c r="M8">
        <v>0.55206571838500162</v>
      </c>
      <c r="N8">
        <v>0.60546892293910892</v>
      </c>
      <c r="O8">
        <v>0.62269938218761078</v>
      </c>
      <c r="P8">
        <v>0.64029098976853127</v>
      </c>
      <c r="Q8">
        <v>0.69673531815213396</v>
      </c>
      <c r="R8">
        <v>0.75015877109626161</v>
      </c>
      <c r="S8">
        <v>0.76477572254017179</v>
      </c>
      <c r="T8">
        <v>0.7852005340022703</v>
      </c>
      <c r="U8">
        <v>0.84541817492540527</v>
      </c>
      <c r="V8">
        <v>0.86182771147184656</v>
      </c>
      <c r="W8">
        <v>0.88105280683381093</v>
      </c>
      <c r="X8">
        <v>0.89931198150572911</v>
      </c>
      <c r="Y8">
        <v>0.91996404480790317</v>
      </c>
      <c r="Z8">
        <v>0.97846065446451591</v>
      </c>
      <c r="AA8">
        <v>1</v>
      </c>
    </row>
    <row r="9" spans="1:27" x14ac:dyDescent="0.25">
      <c r="A9">
        <v>0</v>
      </c>
      <c r="B9">
        <v>3.8209036124399458E-2</v>
      </c>
      <c r="C9">
        <v>0.10669032157909648</v>
      </c>
      <c r="D9">
        <v>0.14056772357835187</v>
      </c>
      <c r="E9">
        <v>0.19517067766252111</v>
      </c>
      <c r="F9">
        <v>0.21219686164476981</v>
      </c>
      <c r="G9">
        <v>0.27628464094583532</v>
      </c>
      <c r="H9">
        <v>0.3272398313630861</v>
      </c>
      <c r="I9">
        <v>0.34607217757150671</v>
      </c>
      <c r="J9">
        <v>0.38134825656207438</v>
      </c>
      <c r="K9">
        <v>0.3980968196878017</v>
      </c>
      <c r="L9">
        <v>0.41659767332011455</v>
      </c>
      <c r="M9">
        <v>0.55167001272615956</v>
      </c>
      <c r="N9">
        <v>0.60537799068743414</v>
      </c>
      <c r="O9">
        <v>0.62415934403960949</v>
      </c>
      <c r="P9">
        <v>0.64269513989362204</v>
      </c>
      <c r="Q9">
        <v>0.69522315159105053</v>
      </c>
      <c r="R9">
        <v>0.75291602918031775</v>
      </c>
      <c r="S9">
        <v>0.77049609156972099</v>
      </c>
      <c r="T9">
        <v>0.79004055646727123</v>
      </c>
      <c r="U9">
        <v>0.84976970824506204</v>
      </c>
      <c r="V9">
        <v>0.86751706806769013</v>
      </c>
      <c r="W9">
        <v>0.88605152629752859</v>
      </c>
      <c r="X9">
        <v>0.90555132936857663</v>
      </c>
      <c r="Y9">
        <v>0.92499343238502263</v>
      </c>
      <c r="Z9">
        <v>0.98231458851582398</v>
      </c>
      <c r="AA9">
        <v>1</v>
      </c>
    </row>
    <row r="10" spans="1:27" x14ac:dyDescent="0.25">
      <c r="A10">
        <v>0</v>
      </c>
      <c r="B10">
        <v>3.1638733426381307E-2</v>
      </c>
      <c r="C10">
        <v>0.10394340391381678</v>
      </c>
      <c r="D10">
        <v>0.13942996128515181</v>
      </c>
      <c r="E10">
        <v>0.19037743205263444</v>
      </c>
      <c r="F10">
        <v>0.20956166123822392</v>
      </c>
      <c r="G10">
        <v>0.27178910020491259</v>
      </c>
      <c r="H10">
        <v>0.32221030512684407</v>
      </c>
      <c r="I10">
        <v>0.33938688216600493</v>
      </c>
      <c r="J10">
        <v>0.37869406979475417</v>
      </c>
      <c r="K10">
        <v>0.39535466742773695</v>
      </c>
      <c r="L10">
        <v>0.41553393669614314</v>
      </c>
      <c r="M10">
        <v>0.55034033976238939</v>
      </c>
      <c r="N10">
        <v>0.60620454460177986</v>
      </c>
      <c r="O10">
        <v>0.62434721259717441</v>
      </c>
      <c r="P10">
        <v>0.64217224048099319</v>
      </c>
      <c r="Q10">
        <v>0.69917262995857976</v>
      </c>
      <c r="R10">
        <v>0.75455480568516098</v>
      </c>
      <c r="S10">
        <v>0.77309757269867962</v>
      </c>
      <c r="T10">
        <v>0.79088151950155139</v>
      </c>
      <c r="U10">
        <v>0.84717818622428842</v>
      </c>
      <c r="V10">
        <v>0.86319292714150142</v>
      </c>
      <c r="W10">
        <v>0.88281655546398663</v>
      </c>
      <c r="X10">
        <v>0.90125840073686359</v>
      </c>
      <c r="Y10">
        <v>0.92137702906495289</v>
      </c>
      <c r="Z10">
        <v>0.98310054970860261</v>
      </c>
      <c r="AA10">
        <v>1</v>
      </c>
    </row>
    <row r="11" spans="1:27" x14ac:dyDescent="0.25">
      <c r="A11">
        <v>0</v>
      </c>
      <c r="B11">
        <v>3.3650800086405225E-2</v>
      </c>
      <c r="C11">
        <v>0.10983856183415595</v>
      </c>
      <c r="D11">
        <v>0.14344239160335595</v>
      </c>
      <c r="E11">
        <v>0.19658626375682375</v>
      </c>
      <c r="F11">
        <v>0.21550946950665337</v>
      </c>
      <c r="G11">
        <v>0.27596699962558874</v>
      </c>
      <c r="H11">
        <v>0.32773843650983847</v>
      </c>
      <c r="I11">
        <v>0.3455089574803733</v>
      </c>
      <c r="J11">
        <v>0.38635068141408546</v>
      </c>
      <c r="K11">
        <v>0.40484948740354149</v>
      </c>
      <c r="L11">
        <v>0.42486169767731269</v>
      </c>
      <c r="M11">
        <v>0.55418456158209173</v>
      </c>
      <c r="N11">
        <v>0.60874096107051812</v>
      </c>
      <c r="O11">
        <v>0.62470215801248463</v>
      </c>
      <c r="P11">
        <v>0.64422757517077378</v>
      </c>
      <c r="Q11">
        <v>0.69705911376364116</v>
      </c>
      <c r="R11">
        <v>0.7539106200986857</v>
      </c>
      <c r="S11">
        <v>0.7723617029272164</v>
      </c>
      <c r="T11">
        <v>0.79021863646821167</v>
      </c>
      <c r="U11">
        <v>0.84706147583782709</v>
      </c>
      <c r="V11">
        <v>0.86401789109224814</v>
      </c>
      <c r="W11">
        <v>0.88259091665139611</v>
      </c>
      <c r="X11">
        <v>0.90195803728788881</v>
      </c>
      <c r="Y11">
        <v>0.92379937616719721</v>
      </c>
      <c r="Z11">
        <v>0.97943236209193629</v>
      </c>
      <c r="AA11">
        <v>1</v>
      </c>
    </row>
    <row r="12" spans="1:27" x14ac:dyDescent="0.25">
      <c r="A12">
        <v>0</v>
      </c>
      <c r="B12">
        <v>3.4796011655415508E-2</v>
      </c>
      <c r="C12">
        <v>0.1047729202010183</v>
      </c>
      <c r="D12">
        <v>0.14449680570536635</v>
      </c>
      <c r="E12">
        <v>0.19992069982158181</v>
      </c>
      <c r="F12">
        <v>0.21895330344633185</v>
      </c>
      <c r="G12">
        <v>0.28427164322266679</v>
      </c>
      <c r="H12">
        <v>0.33804377248489031</v>
      </c>
      <c r="I12">
        <v>0.35591748655156502</v>
      </c>
      <c r="J12">
        <v>0.38982091562853216</v>
      </c>
      <c r="K12">
        <v>0.40891716592254373</v>
      </c>
      <c r="L12">
        <v>0.42939349551727823</v>
      </c>
      <c r="M12">
        <v>0.55912741388430154</v>
      </c>
      <c r="N12">
        <v>0.61678018567381399</v>
      </c>
      <c r="O12">
        <v>0.63237470157990106</v>
      </c>
      <c r="P12">
        <v>0.65128635309375971</v>
      </c>
      <c r="Q12">
        <v>0.70609502783237743</v>
      </c>
      <c r="R12">
        <v>0.7595067460457734</v>
      </c>
      <c r="S12">
        <v>0.77635363795247359</v>
      </c>
      <c r="T12">
        <v>0.79727546850882636</v>
      </c>
      <c r="U12">
        <v>0.84696350160907208</v>
      </c>
      <c r="V12">
        <v>0.86506529297065848</v>
      </c>
      <c r="W12">
        <v>0.88303663642562402</v>
      </c>
      <c r="X12">
        <v>0.90143588159587285</v>
      </c>
      <c r="Y12">
        <v>0.92301506989659099</v>
      </c>
      <c r="Z12">
        <v>0.98044429781793663</v>
      </c>
      <c r="AA12">
        <v>1</v>
      </c>
    </row>
    <row r="13" spans="1:27" x14ac:dyDescent="0.25">
      <c r="A13">
        <v>0</v>
      </c>
      <c r="B13">
        <v>4.0235286156792179E-2</v>
      </c>
      <c r="C13">
        <v>0.10850736635872893</v>
      </c>
      <c r="D13">
        <v>0.14327368874307983</v>
      </c>
      <c r="E13">
        <v>0.1957152532248132</v>
      </c>
      <c r="F13">
        <v>0.21526355163869448</v>
      </c>
      <c r="G13">
        <v>0.27753782367195762</v>
      </c>
      <c r="H13">
        <v>0.32467963051552945</v>
      </c>
      <c r="I13">
        <v>0.34487296124839961</v>
      </c>
      <c r="J13">
        <v>0.37832833394226789</v>
      </c>
      <c r="K13">
        <v>0.3973428291077174</v>
      </c>
      <c r="L13">
        <v>0.42034985472879133</v>
      </c>
      <c r="M13">
        <v>0.54288893765618595</v>
      </c>
      <c r="N13">
        <v>0.59838110429689184</v>
      </c>
      <c r="O13">
        <v>0.61776536933542781</v>
      </c>
      <c r="P13">
        <v>0.63961272023069926</v>
      </c>
      <c r="Q13">
        <v>0.69430652110890478</v>
      </c>
      <c r="R13">
        <v>0.75287758661369886</v>
      </c>
      <c r="S13">
        <v>0.77137611602781775</v>
      </c>
      <c r="T13">
        <v>0.78990574923351498</v>
      </c>
      <c r="U13">
        <v>0.84593310919280418</v>
      </c>
      <c r="V13">
        <v>0.86144665254410113</v>
      </c>
      <c r="W13">
        <v>0.88225322337828926</v>
      </c>
      <c r="X13">
        <v>0.90229670925191552</v>
      </c>
      <c r="Y13">
        <v>0.92615295335074577</v>
      </c>
      <c r="Z13">
        <v>0.98161596766149961</v>
      </c>
      <c r="AA13">
        <v>1</v>
      </c>
    </row>
    <row r="14" spans="1:27" x14ac:dyDescent="0.25">
      <c r="A14">
        <v>0</v>
      </c>
      <c r="B14">
        <v>3.1850790240605928E-2</v>
      </c>
      <c r="C14">
        <v>0.10188604743220622</v>
      </c>
      <c r="D14">
        <v>0.13292035392659948</v>
      </c>
      <c r="E14">
        <v>0.18730617121526122</v>
      </c>
      <c r="F14">
        <v>0.20574551960679172</v>
      </c>
      <c r="G14">
        <v>0.27087793443264518</v>
      </c>
      <c r="H14">
        <v>0.32367310522666204</v>
      </c>
      <c r="I14">
        <v>0.34375169763709007</v>
      </c>
      <c r="J14">
        <v>0.38101696854265121</v>
      </c>
      <c r="K14">
        <v>0.40064764586949264</v>
      </c>
      <c r="L14">
        <v>0.42114712205146498</v>
      </c>
      <c r="M14">
        <v>0.56575427957438595</v>
      </c>
      <c r="N14">
        <v>0.62087411867127063</v>
      </c>
      <c r="O14">
        <v>0.6375999554250531</v>
      </c>
      <c r="P14">
        <v>0.6568236246700665</v>
      </c>
      <c r="Q14">
        <v>0.71115028733926133</v>
      </c>
      <c r="R14">
        <v>0.76291578675650662</v>
      </c>
      <c r="S14">
        <v>0.78165309496461188</v>
      </c>
      <c r="T14">
        <v>0.8013239004137257</v>
      </c>
      <c r="U14">
        <v>0.8517667758092442</v>
      </c>
      <c r="V14">
        <v>0.86990486539410816</v>
      </c>
      <c r="W14">
        <v>0.88893852338298507</v>
      </c>
      <c r="X14">
        <v>0.90750107043606754</v>
      </c>
      <c r="Y14">
        <v>0.92806495722818272</v>
      </c>
      <c r="Z14">
        <v>0.98241785259979431</v>
      </c>
      <c r="AA14">
        <v>1</v>
      </c>
    </row>
    <row r="15" spans="1:27" x14ac:dyDescent="0.25">
      <c r="A15">
        <v>0</v>
      </c>
      <c r="B15">
        <v>3.4813555657270366E-2</v>
      </c>
      <c r="C15">
        <v>0.10871860219820045</v>
      </c>
      <c r="D15">
        <v>0.14511965532940513</v>
      </c>
      <c r="E15">
        <v>0.19657252355757923</v>
      </c>
      <c r="F15">
        <v>0.21647885341546569</v>
      </c>
      <c r="G15">
        <v>0.28181349353568746</v>
      </c>
      <c r="H15">
        <v>0.3301939229745523</v>
      </c>
      <c r="I15">
        <v>0.34945767902946206</v>
      </c>
      <c r="J15">
        <v>0.39012455238044019</v>
      </c>
      <c r="K15">
        <v>0.40446812710372104</v>
      </c>
      <c r="L15">
        <v>0.42649391702871264</v>
      </c>
      <c r="M15">
        <v>0.5647624882254817</v>
      </c>
      <c r="N15">
        <v>0.61830587619312993</v>
      </c>
      <c r="O15">
        <v>0.636574824033597</v>
      </c>
      <c r="P15">
        <v>0.65559557984953276</v>
      </c>
      <c r="Q15">
        <v>0.71259082963388809</v>
      </c>
      <c r="R15">
        <v>0.76019812653925611</v>
      </c>
      <c r="S15">
        <v>0.77814569560412072</v>
      </c>
      <c r="T15">
        <v>0.79755303078463091</v>
      </c>
      <c r="U15">
        <v>0.85505050260665105</v>
      </c>
      <c r="V15">
        <v>0.86867578146073199</v>
      </c>
      <c r="W15">
        <v>0.88722640396198227</v>
      </c>
      <c r="X15">
        <v>0.90841941651924751</v>
      </c>
      <c r="Y15">
        <v>0.92856198396966738</v>
      </c>
      <c r="Z15">
        <v>0.98128759601504456</v>
      </c>
      <c r="AA15">
        <v>1</v>
      </c>
    </row>
    <row r="16" spans="1:27" s="17" customFormat="1" x14ac:dyDescent="0.25">
      <c r="A16" s="17">
        <v>0</v>
      </c>
      <c r="B16" s="17">
        <v>3.426343412073244E-2</v>
      </c>
      <c r="C16" s="17">
        <v>0.10638818984034408</v>
      </c>
      <c r="D16" s="17">
        <v>0.14127114076169053</v>
      </c>
      <c r="E16" s="17">
        <v>0.19580301095240724</v>
      </c>
      <c r="F16" s="17">
        <v>0.213773466298919</v>
      </c>
      <c r="G16" s="17">
        <v>0.2772579741399912</v>
      </c>
      <c r="H16" s="17">
        <v>0.3276176871721283</v>
      </c>
      <c r="I16" s="17">
        <v>0.34593026886296241</v>
      </c>
      <c r="J16" s="17">
        <v>0.38388894555839992</v>
      </c>
      <c r="K16" s="17">
        <v>0.40107760514488788</v>
      </c>
      <c r="L16" s="17">
        <v>0.42110170338164149</v>
      </c>
      <c r="M16" s="17">
        <v>0.55786575150954609</v>
      </c>
      <c r="N16" s="17">
        <v>0.61287447704173981</v>
      </c>
      <c r="O16" s="17">
        <v>0.62977827987177526</v>
      </c>
      <c r="P16" s="17">
        <v>0.64802011008217497</v>
      </c>
      <c r="Q16" s="17">
        <v>0.70386998800830758</v>
      </c>
      <c r="R16" s="17">
        <v>0.75745057358337664</v>
      </c>
      <c r="S16" s="17">
        <v>0.7753491007736989</v>
      </c>
      <c r="T16" s="17">
        <v>0.79429257155275612</v>
      </c>
      <c r="U16" s="17">
        <v>0.85044210793602504</v>
      </c>
      <c r="V16" s="17">
        <v>0.86689456779537954</v>
      </c>
      <c r="W16" s="17">
        <v>0.88557528311038591</v>
      </c>
      <c r="X16" s="17">
        <v>0.90451558681952415</v>
      </c>
      <c r="Y16" s="17">
        <v>0.92512554866474384</v>
      </c>
      <c r="Z16" s="17">
        <v>0.98156291562210429</v>
      </c>
      <c r="AA16" s="17">
        <v>1</v>
      </c>
    </row>
    <row r="18" spans="1:52" x14ac:dyDescent="0.25">
      <c r="A18">
        <f t="shared" ref="A18:Z18" si="0">B1-A1</f>
        <v>3.7710879139503384E-2</v>
      </c>
      <c r="B18">
        <f t="shared" si="0"/>
        <v>7.1767954480132998E-2</v>
      </c>
      <c r="C18">
        <f t="shared" si="0"/>
        <v>3.4223768806418989E-2</v>
      </c>
      <c r="D18">
        <f t="shared" si="0"/>
        <v>5.6015056053103307E-2</v>
      </c>
      <c r="E18">
        <f t="shared" si="0"/>
        <v>1.8498801035900569E-2</v>
      </c>
      <c r="F18">
        <f t="shared" si="0"/>
        <v>5.7083264634438524E-2</v>
      </c>
      <c r="G18">
        <f t="shared" si="0"/>
        <v>5.0396288596650352E-2</v>
      </c>
      <c r="H18">
        <f t="shared" si="0"/>
        <v>1.60971136328385E-2</v>
      </c>
      <c r="I18">
        <f t="shared" si="0"/>
        <v>3.7253140502502835E-2</v>
      </c>
      <c r="J18">
        <f t="shared" si="0"/>
        <v>1.6252224839942875E-2</v>
      </c>
      <c r="K18">
        <f t="shared" si="0"/>
        <v>1.9768381194634366E-2</v>
      </c>
      <c r="L18">
        <f t="shared" si="0"/>
        <v>0.14953171952572764</v>
      </c>
      <c r="M18">
        <f t="shared" si="0"/>
        <v>5.3346198197758876E-2</v>
      </c>
      <c r="N18">
        <f t="shared" si="0"/>
        <v>1.8397252346542547E-2</v>
      </c>
      <c r="O18">
        <f t="shared" si="0"/>
        <v>1.513766246281667E-2</v>
      </c>
      <c r="P18">
        <f t="shared" si="0"/>
        <v>5.9709668643291636E-2</v>
      </c>
      <c r="Q18">
        <f t="shared" si="0"/>
        <v>5.4201808103303661E-2</v>
      </c>
      <c r="R18">
        <f t="shared" si="0"/>
        <v>1.6353349824630214E-2</v>
      </c>
      <c r="S18">
        <f t="shared" si="0"/>
        <v>1.9081819892148411E-2</v>
      </c>
      <c r="T18">
        <f t="shared" si="0"/>
        <v>5.5080669611731303E-2</v>
      </c>
      <c r="U18">
        <f t="shared" si="0"/>
        <v>1.5502861458472239E-2</v>
      </c>
      <c r="V18">
        <f t="shared" si="0"/>
        <v>1.8762669414761901E-2</v>
      </c>
      <c r="W18">
        <f t="shared" si="0"/>
        <v>1.7074589478043189E-2</v>
      </c>
      <c r="X18">
        <f t="shared" si="0"/>
        <v>2.1098881882309461E-2</v>
      </c>
      <c r="Y18">
        <f t="shared" si="0"/>
        <v>5.421968911140973E-2</v>
      </c>
      <c r="Z18">
        <f t="shared" si="0"/>
        <v>1.7434287130985826E-2</v>
      </c>
      <c r="AB18">
        <f>B18/A18</f>
        <v>1.9031100870028168</v>
      </c>
      <c r="AC18">
        <f t="shared" ref="AC18:AZ18" si="1">C18/B18</f>
        <v>0.47686699522546522</v>
      </c>
      <c r="AD18">
        <f t="shared" si="1"/>
        <v>1.6367296182352997</v>
      </c>
      <c r="AE18">
        <f t="shared" si="1"/>
        <v>0.33024694322118264</v>
      </c>
      <c r="AF18">
        <f t="shared" si="1"/>
        <v>3.0857818581678456</v>
      </c>
      <c r="AG18">
        <f t="shared" si="1"/>
        <v>0.88285575324726784</v>
      </c>
      <c r="AH18">
        <f t="shared" si="1"/>
        <v>0.31941069632473718</v>
      </c>
      <c r="AI18">
        <f t="shared" si="1"/>
        <v>2.3142745558126352</v>
      </c>
      <c r="AJ18">
        <f t="shared" si="1"/>
        <v>0.43626455704723677</v>
      </c>
      <c r="AK18">
        <f t="shared" si="1"/>
        <v>1.2163492315248974</v>
      </c>
      <c r="AL18">
        <f t="shared" si="1"/>
        <v>7.5641863667781912</v>
      </c>
      <c r="AM18">
        <f t="shared" si="1"/>
        <v>0.35675506418944386</v>
      </c>
      <c r="AN18">
        <f t="shared" si="1"/>
        <v>0.3448652943990943</v>
      </c>
      <c r="AO18">
        <f t="shared" si="1"/>
        <v>0.82282191806003779</v>
      </c>
      <c r="AP18">
        <f t="shared" si="1"/>
        <v>3.944444447084166</v>
      </c>
      <c r="AQ18">
        <f t="shared" si="1"/>
        <v>0.90775596875453801</v>
      </c>
      <c r="AR18">
        <f t="shared" si="1"/>
        <v>0.30171225641517779</v>
      </c>
      <c r="AS18">
        <f t="shared" si="1"/>
        <v>1.1668447196921559</v>
      </c>
      <c r="AT18">
        <f t="shared" si="1"/>
        <v>2.8865522221177304</v>
      </c>
      <c r="AU18">
        <f t="shared" si="1"/>
        <v>0.28145738909409296</v>
      </c>
      <c r="AV18">
        <f t="shared" si="1"/>
        <v>1.2102713724831871</v>
      </c>
      <c r="AW18">
        <f t="shared" si="1"/>
        <v>0.91002986305399691</v>
      </c>
      <c r="AX18">
        <f t="shared" si="1"/>
        <v>1.2356889698250872</v>
      </c>
      <c r="AY18">
        <f t="shared" si="1"/>
        <v>2.5697896890389575</v>
      </c>
      <c r="AZ18">
        <f t="shared" si="1"/>
        <v>0.32154900584476126</v>
      </c>
    </row>
    <row r="19" spans="1:52" x14ac:dyDescent="0.25">
      <c r="A19">
        <f t="shared" ref="A19:Z19" si="2">B2-A2</f>
        <v>3.0375479878303635E-2</v>
      </c>
      <c r="B19">
        <f t="shared" si="2"/>
        <v>7.5329734015972663E-2</v>
      </c>
      <c r="C19">
        <f t="shared" si="2"/>
        <v>3.6789344971286178E-2</v>
      </c>
      <c r="D19">
        <f t="shared" si="2"/>
        <v>5.5335406055712189E-2</v>
      </c>
      <c r="E19">
        <f t="shared" si="2"/>
        <v>1.6162906466218513E-2</v>
      </c>
      <c r="F19">
        <f t="shared" si="2"/>
        <v>6.2190245978884118E-2</v>
      </c>
      <c r="G19">
        <f t="shared" si="2"/>
        <v>5.0608906326943481E-2</v>
      </c>
      <c r="H19">
        <f t="shared" si="2"/>
        <v>1.8821367933985811E-2</v>
      </c>
      <c r="I19">
        <f t="shared" si="2"/>
        <v>5.0283553249880097E-2</v>
      </c>
      <c r="J19">
        <f t="shared" si="2"/>
        <v>1.5196717368636592E-2</v>
      </c>
      <c r="K19">
        <f t="shared" si="2"/>
        <v>1.9103969856141434E-2</v>
      </c>
      <c r="L19">
        <f t="shared" si="2"/>
        <v>0.14145943573626973</v>
      </c>
      <c r="M19">
        <f t="shared" si="2"/>
        <v>5.4078585955080749E-2</v>
      </c>
      <c r="N19">
        <f t="shared" si="2"/>
        <v>1.6015212092769793E-2</v>
      </c>
      <c r="O19">
        <f t="shared" si="2"/>
        <v>1.7393052440725421E-2</v>
      </c>
      <c r="P19">
        <f t="shared" si="2"/>
        <v>5.4459737802220465E-2</v>
      </c>
      <c r="Q19">
        <f t="shared" si="2"/>
        <v>5.0531476801470521E-2</v>
      </c>
      <c r="R19">
        <f t="shared" si="2"/>
        <v>1.8165667844398325E-2</v>
      </c>
      <c r="S19">
        <f t="shared" si="2"/>
        <v>1.900569361676463E-2</v>
      </c>
      <c r="T19">
        <f t="shared" si="2"/>
        <v>5.790146837093757E-2</v>
      </c>
      <c r="U19">
        <f t="shared" si="2"/>
        <v>1.55082574173252E-2</v>
      </c>
      <c r="V19">
        <f t="shared" si="2"/>
        <v>1.8015249505994646E-2</v>
      </c>
      <c r="W19">
        <f t="shared" si="2"/>
        <v>1.8516426443174527E-2</v>
      </c>
      <c r="X19">
        <f t="shared" si="2"/>
        <v>1.9651536111067958E-2</v>
      </c>
      <c r="Y19">
        <f t="shared" si="2"/>
        <v>5.1642766941563889E-2</v>
      </c>
      <c r="Z19">
        <f t="shared" si="2"/>
        <v>1.7457800818271862E-2</v>
      </c>
      <c r="AB19">
        <f t="shared" ref="AB19:AB32" si="3">B19/A19</f>
        <v>2.4799520638940953</v>
      </c>
      <c r="AC19">
        <f t="shared" ref="AC19:AC32" si="4">C19/B19</f>
        <v>0.48837747075391891</v>
      </c>
      <c r="AD19">
        <f t="shared" ref="AD19:AD32" si="5">D19/C19</f>
        <v>1.504115012074857</v>
      </c>
      <c r="AE19">
        <f t="shared" ref="AE19:AE32" si="6">E19/D19</f>
        <v>0.29208977792528623</v>
      </c>
      <c r="AF19">
        <f t="shared" ref="AF19:AF32" si="7">F19/E19</f>
        <v>3.8477142776805415</v>
      </c>
      <c r="AG19">
        <f t="shared" ref="AG19:AG32" si="8">G19/F19</f>
        <v>0.81377562558808769</v>
      </c>
      <c r="AH19">
        <f t="shared" ref="AH19:AH32" si="9">H19/G19</f>
        <v>0.37189833371217457</v>
      </c>
      <c r="AI19">
        <f t="shared" ref="AI19:AI32" si="10">I19/H19</f>
        <v>2.671620544598297</v>
      </c>
      <c r="AJ19">
        <f t="shared" ref="AJ19:AJ32" si="11">J19/I19</f>
        <v>0.30222043563862167</v>
      </c>
      <c r="AK19">
        <f t="shared" ref="AK19:AK32" si="12">K19/J19</f>
        <v>1.2571116111936607</v>
      </c>
      <c r="AL19">
        <f t="shared" ref="AL19:AL32" si="13">L19/K19</f>
        <v>7.4047141406472736</v>
      </c>
      <c r="AM19">
        <f t="shared" ref="AM19:AM32" si="14">M19/L19</f>
        <v>0.38229041190226648</v>
      </c>
      <c r="AN19">
        <f t="shared" ref="AN19:AN32" si="15">N19/M19</f>
        <v>0.29614702030250006</v>
      </c>
      <c r="AO19">
        <f t="shared" ref="AO19:AO32" si="16">O19/N19</f>
        <v>1.0860332251595759</v>
      </c>
      <c r="AP19">
        <f t="shared" ref="AP19:AP32" si="17">P19/O19</f>
        <v>3.1311201980110335</v>
      </c>
      <c r="AQ19">
        <f t="shared" ref="AQ19:AQ32" si="18">Q19/P19</f>
        <v>0.92786852894855876</v>
      </c>
      <c r="AR19">
        <f t="shared" ref="AR19:AR32" si="19">R19/Q19</f>
        <v>0.35949212242040957</v>
      </c>
      <c r="AS19">
        <f t="shared" ref="AS19:AS32" si="20">S19/R19</f>
        <v>1.0462424932329333</v>
      </c>
      <c r="AT19">
        <f t="shared" ref="AT19:AT32" si="21">T19/S19</f>
        <v>3.0465327674157376</v>
      </c>
      <c r="AU19">
        <f t="shared" ref="AU19:AU32" si="22">U19/T19</f>
        <v>0.2678387587336083</v>
      </c>
      <c r="AV19">
        <f t="shared" ref="AV19:AV32" si="23">V19/U19</f>
        <v>1.1616553053774266</v>
      </c>
      <c r="AW19">
        <f t="shared" ref="AW19:AW32" si="24">W19/V19</f>
        <v>1.0278195945614359</v>
      </c>
      <c r="AX19">
        <f t="shared" ref="AX19:AX32" si="25">X19/W19</f>
        <v>1.0613028475757453</v>
      </c>
      <c r="AY19">
        <f t="shared" ref="AY19:AY32" si="26">Y19/X19</f>
        <v>2.6279251988081547</v>
      </c>
      <c r="AZ19">
        <f t="shared" ref="AZ19:AZ32" si="27">Z19/Y19</f>
        <v>0.33804929232444397</v>
      </c>
    </row>
    <row r="20" spans="1:52" x14ac:dyDescent="0.25">
      <c r="A20">
        <f t="shared" ref="A20:Z20" si="28">B3-A3</f>
        <v>3.4515774194609418E-2</v>
      </c>
      <c r="B20">
        <f t="shared" si="28"/>
        <v>6.9984892407259802E-2</v>
      </c>
      <c r="C20">
        <f t="shared" si="28"/>
        <v>3.827330380621799E-2</v>
      </c>
      <c r="D20">
        <f t="shared" si="28"/>
        <v>5.5803784029353709E-2</v>
      </c>
      <c r="E20">
        <f t="shared" si="28"/>
        <v>1.7079686872825739E-2</v>
      </c>
      <c r="F20">
        <f t="shared" si="28"/>
        <v>6.6456251442945757E-2</v>
      </c>
      <c r="G20">
        <f t="shared" si="28"/>
        <v>5.2710292559947081E-2</v>
      </c>
      <c r="H20">
        <f t="shared" si="28"/>
        <v>1.8161868365626166E-2</v>
      </c>
      <c r="I20">
        <f t="shared" si="28"/>
        <v>3.6176735984960295E-2</v>
      </c>
      <c r="J20">
        <f t="shared" si="28"/>
        <v>1.7668671119605184E-2</v>
      </c>
      <c r="K20">
        <f t="shared" si="28"/>
        <v>1.9134594846728081E-2</v>
      </c>
      <c r="L20">
        <f t="shared" si="28"/>
        <v>0.13899391335589734</v>
      </c>
      <c r="M20">
        <f t="shared" si="28"/>
        <v>5.6032578800317756E-2</v>
      </c>
      <c r="N20">
        <f t="shared" si="28"/>
        <v>1.5212388966136858E-2</v>
      </c>
      <c r="O20">
        <f t="shared" si="28"/>
        <v>1.6854918580643585E-2</v>
      </c>
      <c r="P20">
        <f t="shared" si="28"/>
        <v>5.6248831235613972E-2</v>
      </c>
      <c r="Q20">
        <f t="shared" si="28"/>
        <v>5.3518855610193872E-2</v>
      </c>
      <c r="R20">
        <f t="shared" si="28"/>
        <v>1.8273686612845563E-2</v>
      </c>
      <c r="S20">
        <f t="shared" si="28"/>
        <v>1.9179124645042234E-2</v>
      </c>
      <c r="T20">
        <f t="shared" si="28"/>
        <v>5.0963541359327236E-2</v>
      </c>
      <c r="U20">
        <f t="shared" si="28"/>
        <v>1.7565549999603358E-2</v>
      </c>
      <c r="V20">
        <f t="shared" si="28"/>
        <v>1.7868092079368014E-2</v>
      </c>
      <c r="W20">
        <f t="shared" si="28"/>
        <v>1.9318516005984776E-2</v>
      </c>
      <c r="X20">
        <f t="shared" si="28"/>
        <v>1.9992470706909349E-2</v>
      </c>
      <c r="Y20">
        <f t="shared" si="28"/>
        <v>5.5986798598061105E-2</v>
      </c>
      <c r="Z20">
        <f t="shared" si="28"/>
        <v>1.802487781397577E-2</v>
      </c>
      <c r="AB20">
        <f t="shared" si="3"/>
        <v>2.0276205312001911</v>
      </c>
      <c r="AC20">
        <f t="shared" si="4"/>
        <v>0.54687951198804374</v>
      </c>
      <c r="AD20">
        <f t="shared" si="5"/>
        <v>1.4580341512165895</v>
      </c>
      <c r="AE20">
        <f t="shared" si="6"/>
        <v>0.30606682270581403</v>
      </c>
      <c r="AF20">
        <f t="shared" si="7"/>
        <v>3.8909525647498562</v>
      </c>
      <c r="AG20">
        <f t="shared" si="8"/>
        <v>0.7931577754607495</v>
      </c>
      <c r="AH20">
        <f t="shared" si="9"/>
        <v>0.3445601889796151</v>
      </c>
      <c r="AI20">
        <f t="shared" si="10"/>
        <v>1.9919060779798263</v>
      </c>
      <c r="AJ20">
        <f t="shared" si="11"/>
        <v>0.48839870813526559</v>
      </c>
      <c r="AK20">
        <f t="shared" si="12"/>
        <v>1.0829674012946173</v>
      </c>
      <c r="AL20">
        <f t="shared" si="13"/>
        <v>7.2640113087978238</v>
      </c>
      <c r="AM20">
        <f t="shared" si="14"/>
        <v>0.40312973026987853</v>
      </c>
      <c r="AN20">
        <f t="shared" si="15"/>
        <v>0.27149185869793646</v>
      </c>
      <c r="AO20">
        <f t="shared" si="16"/>
        <v>1.107973153865776</v>
      </c>
      <c r="AP20">
        <f t="shared" si="17"/>
        <v>3.3372354168599121</v>
      </c>
      <c r="AQ20">
        <f t="shared" si="18"/>
        <v>0.95146609155335449</v>
      </c>
      <c r="AR20">
        <f t="shared" si="19"/>
        <v>0.34144389681914139</v>
      </c>
      <c r="AS20">
        <f t="shared" si="20"/>
        <v>1.0495487337273361</v>
      </c>
      <c r="AT20">
        <f t="shared" si="21"/>
        <v>2.657240218338182</v>
      </c>
      <c r="AU20">
        <f t="shared" si="22"/>
        <v>0.34466894432932788</v>
      </c>
      <c r="AV20">
        <f t="shared" si="23"/>
        <v>1.0172236041439913</v>
      </c>
      <c r="AW20">
        <f t="shared" si="24"/>
        <v>1.0811739675492014</v>
      </c>
      <c r="AX20">
        <f t="shared" si="25"/>
        <v>1.0348864633658086</v>
      </c>
      <c r="AY20">
        <f t="shared" si="26"/>
        <v>2.8003941793303317</v>
      </c>
      <c r="AZ20">
        <f t="shared" si="27"/>
        <v>0.32194871407775039</v>
      </c>
    </row>
    <row r="21" spans="1:52" x14ac:dyDescent="0.25">
      <c r="A21">
        <f t="shared" ref="A21:Z21" si="29">B4-A4</f>
        <v>3.4876451504067867E-2</v>
      </c>
      <c r="B21">
        <f t="shared" si="29"/>
        <v>7.0411369766275739E-2</v>
      </c>
      <c r="C21">
        <f t="shared" si="29"/>
        <v>3.6911794480439991E-2</v>
      </c>
      <c r="D21">
        <f t="shared" si="29"/>
        <v>5.3293158406500701E-2</v>
      </c>
      <c r="E21">
        <f t="shared" si="29"/>
        <v>1.8521783513217205E-2</v>
      </c>
      <c r="F21">
        <f t="shared" si="29"/>
        <v>6.4511544619554967E-2</v>
      </c>
      <c r="G21">
        <f t="shared" si="29"/>
        <v>4.5615828734945185E-2</v>
      </c>
      <c r="H21">
        <f t="shared" si="29"/>
        <v>1.8138333181324517E-2</v>
      </c>
      <c r="I21">
        <f t="shared" si="29"/>
        <v>3.8337187179747267E-2</v>
      </c>
      <c r="J21">
        <f t="shared" si="29"/>
        <v>1.5704472136487013E-2</v>
      </c>
      <c r="K21">
        <f t="shared" si="29"/>
        <v>1.9302618181042785E-2</v>
      </c>
      <c r="L21">
        <f t="shared" si="29"/>
        <v>0.13553462210528627</v>
      </c>
      <c r="M21">
        <f t="shared" si="29"/>
        <v>5.7893467481885064E-2</v>
      </c>
      <c r="N21">
        <f t="shared" si="29"/>
        <v>1.6278372154811538E-2</v>
      </c>
      <c r="O21">
        <f t="shared" si="29"/>
        <v>1.6521060869567283E-2</v>
      </c>
      <c r="P21">
        <f t="shared" si="29"/>
        <v>5.407021356226549E-2</v>
      </c>
      <c r="Q21">
        <f t="shared" si="29"/>
        <v>5.5079085014993923E-2</v>
      </c>
      <c r="R21">
        <f t="shared" si="29"/>
        <v>1.7590770014087043E-2</v>
      </c>
      <c r="S21">
        <f t="shared" si="29"/>
        <v>1.7403085721080513E-2</v>
      </c>
      <c r="T21">
        <f t="shared" si="29"/>
        <v>6.2242665636977001E-2</v>
      </c>
      <c r="U21">
        <f t="shared" si="29"/>
        <v>1.6693299595966771E-2</v>
      </c>
      <c r="V21">
        <f t="shared" si="29"/>
        <v>1.8403900705314835E-2</v>
      </c>
      <c r="W21">
        <f t="shared" si="29"/>
        <v>1.8304751337426817E-2</v>
      </c>
      <c r="X21">
        <f t="shared" si="29"/>
        <v>2.0273751354756619E-2</v>
      </c>
      <c r="Y21">
        <f t="shared" si="29"/>
        <v>6.0171114932499159E-2</v>
      </c>
      <c r="Z21">
        <f t="shared" si="29"/>
        <v>1.7915297809478425E-2</v>
      </c>
      <c r="AB21">
        <f t="shared" si="3"/>
        <v>2.0188799814701106</v>
      </c>
      <c r="AC21">
        <f t="shared" si="4"/>
        <v>0.5242305980265034</v>
      </c>
      <c r="AD21">
        <f t="shared" si="5"/>
        <v>1.4437975491747332</v>
      </c>
      <c r="AE21">
        <f t="shared" si="6"/>
        <v>0.34754523970862866</v>
      </c>
      <c r="AF21">
        <f t="shared" si="7"/>
        <v>3.4830093210796531</v>
      </c>
      <c r="AG21">
        <f t="shared" si="8"/>
        <v>0.70709559047076287</v>
      </c>
      <c r="AH21">
        <f t="shared" si="9"/>
        <v>0.3976324377820451</v>
      </c>
      <c r="AI21">
        <f t="shared" si="10"/>
        <v>2.1136003400367445</v>
      </c>
      <c r="AJ21">
        <f t="shared" si="11"/>
        <v>0.40964069854304169</v>
      </c>
      <c r="AK21">
        <f t="shared" si="12"/>
        <v>1.2291160131511847</v>
      </c>
      <c r="AL21">
        <f t="shared" si="13"/>
        <v>7.0215667550423611</v>
      </c>
      <c r="AM21">
        <f t="shared" si="14"/>
        <v>0.42714892019923989</v>
      </c>
      <c r="AN21">
        <f t="shared" si="15"/>
        <v>0.28117804759068993</v>
      </c>
      <c r="AO21">
        <f t="shared" si="16"/>
        <v>1.0149086599352635</v>
      </c>
      <c r="AP21">
        <f t="shared" si="17"/>
        <v>3.2728051781387624</v>
      </c>
      <c r="AQ21">
        <f t="shared" si="18"/>
        <v>1.0186585438869526</v>
      </c>
      <c r="AR21">
        <f t="shared" si="19"/>
        <v>0.31937295271514388</v>
      </c>
      <c r="AS21">
        <f t="shared" si="20"/>
        <v>0.98933052431154367</v>
      </c>
      <c r="AT21">
        <f t="shared" si="21"/>
        <v>3.5765304288297508</v>
      </c>
      <c r="AU21">
        <f t="shared" si="22"/>
        <v>0.26819705462694143</v>
      </c>
      <c r="AV21">
        <f t="shared" si="23"/>
        <v>1.102472318280405</v>
      </c>
      <c r="AW21">
        <f t="shared" si="24"/>
        <v>0.99461258950069287</v>
      </c>
      <c r="AX21">
        <f t="shared" si="25"/>
        <v>1.1075677009227591</v>
      </c>
      <c r="AY21">
        <f t="shared" si="26"/>
        <v>2.9679319766532419</v>
      </c>
      <c r="AZ21">
        <f t="shared" si="27"/>
        <v>0.29773916985876148</v>
      </c>
    </row>
    <row r="22" spans="1:52" x14ac:dyDescent="0.25">
      <c r="A22">
        <f t="shared" ref="A22:Z22" si="30">B5-A5</f>
        <v>3.4131893707546296E-2</v>
      </c>
      <c r="B22">
        <f t="shared" si="30"/>
        <v>7.2698424960668195E-2</v>
      </c>
      <c r="C22">
        <f t="shared" si="30"/>
        <v>3.3927701864712279E-2</v>
      </c>
      <c r="D22">
        <f t="shared" si="30"/>
        <v>5.587425053709838E-2</v>
      </c>
      <c r="E22">
        <f t="shared" si="30"/>
        <v>1.5457780561539819E-2</v>
      </c>
      <c r="F22">
        <f t="shared" si="30"/>
        <v>6.4006962308693904E-2</v>
      </c>
      <c r="G22">
        <f t="shared" si="30"/>
        <v>5.0181735413166451E-2</v>
      </c>
      <c r="H22">
        <f t="shared" si="30"/>
        <v>1.8946317724407524E-2</v>
      </c>
      <c r="I22">
        <f t="shared" si="30"/>
        <v>3.7827863479879986E-2</v>
      </c>
      <c r="J22">
        <f t="shared" si="30"/>
        <v>1.5017094054400215E-2</v>
      </c>
      <c r="K22">
        <f t="shared" si="30"/>
        <v>2.1407273070518762E-2</v>
      </c>
      <c r="L22">
        <f t="shared" si="30"/>
        <v>0.13498154042255367</v>
      </c>
      <c r="M22">
        <f t="shared" si="30"/>
        <v>5.7424193109192445E-2</v>
      </c>
      <c r="N22">
        <f t="shared" si="30"/>
        <v>1.6794528380754459E-2</v>
      </c>
      <c r="O22">
        <f t="shared" si="30"/>
        <v>1.7659653822845622E-2</v>
      </c>
      <c r="P22">
        <f t="shared" si="30"/>
        <v>5.6792963458736634E-2</v>
      </c>
      <c r="Q22">
        <f t="shared" si="30"/>
        <v>5.4340260215880787E-2</v>
      </c>
      <c r="R22">
        <f t="shared" si="30"/>
        <v>1.6615266072605439E-2</v>
      </c>
      <c r="S22">
        <f t="shared" si="30"/>
        <v>1.9055674508467346E-2</v>
      </c>
      <c r="T22">
        <f t="shared" si="30"/>
        <v>5.6234944042212409E-2</v>
      </c>
      <c r="U22">
        <f t="shared" si="30"/>
        <v>1.6205579624287703E-2</v>
      </c>
      <c r="V22">
        <f t="shared" si="30"/>
        <v>1.8123421799912998E-2</v>
      </c>
      <c r="W22">
        <f t="shared" si="30"/>
        <v>1.978478113272919E-2</v>
      </c>
      <c r="X22">
        <f t="shared" si="30"/>
        <v>2.0622750121847333E-2</v>
      </c>
      <c r="Y22">
        <f t="shared" si="30"/>
        <v>5.587400030910683E-2</v>
      </c>
      <c r="Z22">
        <f t="shared" si="30"/>
        <v>2.0013145296235324E-2</v>
      </c>
      <c r="AB22">
        <f t="shared" si="3"/>
        <v>2.1299265016929061</v>
      </c>
      <c r="AC22">
        <f t="shared" si="4"/>
        <v>0.46669101680081898</v>
      </c>
      <c r="AD22">
        <f t="shared" si="5"/>
        <v>1.6468622236748784</v>
      </c>
      <c r="AE22">
        <f t="shared" si="6"/>
        <v>0.27665302734175273</v>
      </c>
      <c r="AF22">
        <f t="shared" si="7"/>
        <v>4.1407601857118017</v>
      </c>
      <c r="AG22">
        <f t="shared" si="8"/>
        <v>0.78400432707849954</v>
      </c>
      <c r="AH22">
        <f t="shared" si="9"/>
        <v>0.37755405564225419</v>
      </c>
      <c r="AI22">
        <f t="shared" si="10"/>
        <v>1.9965812898380977</v>
      </c>
      <c r="AJ22">
        <f t="shared" si="11"/>
        <v>0.3969849912984792</v>
      </c>
      <c r="AK22">
        <f t="shared" si="12"/>
        <v>1.4255270022928395</v>
      </c>
      <c r="AL22">
        <f t="shared" si="13"/>
        <v>6.3054056431150416</v>
      </c>
      <c r="AM22">
        <f t="shared" si="14"/>
        <v>0.42542256466646167</v>
      </c>
      <c r="AN22">
        <f t="shared" si="15"/>
        <v>0.29246433378383851</v>
      </c>
      <c r="AO22">
        <f t="shared" si="16"/>
        <v>1.0515123391665195</v>
      </c>
      <c r="AP22">
        <f t="shared" si="17"/>
        <v>3.2159726361830341</v>
      </c>
      <c r="AQ22">
        <f t="shared" si="18"/>
        <v>0.95681325478572932</v>
      </c>
      <c r="AR22">
        <f t="shared" si="19"/>
        <v>0.30576346168746676</v>
      </c>
      <c r="AS22">
        <f t="shared" si="20"/>
        <v>1.1468774815400369</v>
      </c>
      <c r="AT22">
        <f t="shared" si="21"/>
        <v>2.951086513218125</v>
      </c>
      <c r="AU22">
        <f t="shared" si="22"/>
        <v>0.28817632702049256</v>
      </c>
      <c r="AV22">
        <f t="shared" si="23"/>
        <v>1.1183445591017909</v>
      </c>
      <c r="AW22">
        <f t="shared" si="24"/>
        <v>1.0916691864901675</v>
      </c>
      <c r="AX22">
        <f t="shared" si="25"/>
        <v>1.0423542208274381</v>
      </c>
      <c r="AY22">
        <f t="shared" si="26"/>
        <v>2.7093379873674084</v>
      </c>
      <c r="AZ22">
        <f t="shared" si="27"/>
        <v>0.35818350548588529</v>
      </c>
    </row>
    <row r="23" spans="1:52" x14ac:dyDescent="0.25">
      <c r="A23">
        <f t="shared" ref="A23:Z23" si="31">B6-A6</f>
        <v>2.9802696606300243E-2</v>
      </c>
      <c r="B23">
        <f t="shared" si="31"/>
        <v>7.2247747908064291E-2</v>
      </c>
      <c r="C23">
        <f t="shared" si="31"/>
        <v>2.9777113785979858E-2</v>
      </c>
      <c r="D23">
        <f t="shared" si="31"/>
        <v>6.0617247579631606E-2</v>
      </c>
      <c r="E23">
        <f t="shared" si="31"/>
        <v>1.7049065463997648E-2</v>
      </c>
      <c r="F23">
        <f t="shared" si="31"/>
        <v>6.8515700620660064E-2</v>
      </c>
      <c r="G23">
        <f t="shared" si="31"/>
        <v>5.233053187604364E-2</v>
      </c>
      <c r="H23">
        <f t="shared" si="31"/>
        <v>1.7398212121062184E-2</v>
      </c>
      <c r="I23">
        <f t="shared" si="31"/>
        <v>3.248015550558031E-2</v>
      </c>
      <c r="J23">
        <f t="shared" si="31"/>
        <v>1.832386592533497E-2</v>
      </c>
      <c r="K23">
        <f t="shared" si="31"/>
        <v>1.7308969343849734E-2</v>
      </c>
      <c r="L23">
        <f t="shared" si="31"/>
        <v>0.14364376771409432</v>
      </c>
      <c r="M23">
        <f t="shared" si="31"/>
        <v>5.3865079618042433E-2</v>
      </c>
      <c r="N23">
        <f t="shared" si="31"/>
        <v>1.5098487416214224E-2</v>
      </c>
      <c r="O23">
        <f t="shared" si="31"/>
        <v>1.9318543973156244E-2</v>
      </c>
      <c r="P23">
        <f t="shared" si="31"/>
        <v>5.9647751779304148E-2</v>
      </c>
      <c r="Q23">
        <f t="shared" si="31"/>
        <v>5.2720140477963917E-2</v>
      </c>
      <c r="R23">
        <f t="shared" si="31"/>
        <v>1.9949183740824328E-2</v>
      </c>
      <c r="S23">
        <f t="shared" si="31"/>
        <v>1.8429784094977419E-2</v>
      </c>
      <c r="T23">
        <f t="shared" si="31"/>
        <v>5.5831444298114263E-2</v>
      </c>
      <c r="U23">
        <f t="shared" si="31"/>
        <v>1.6207215034567679E-2</v>
      </c>
      <c r="V23">
        <f t="shared" si="31"/>
        <v>1.8260080737187212E-2</v>
      </c>
      <c r="W23">
        <f t="shared" si="31"/>
        <v>1.8921442627810037E-2</v>
      </c>
      <c r="X23">
        <f t="shared" si="31"/>
        <v>1.9258858858005712E-2</v>
      </c>
      <c r="Y23">
        <f t="shared" si="31"/>
        <v>5.6595244074124307E-2</v>
      </c>
      <c r="Z23">
        <f t="shared" si="31"/>
        <v>1.6401668819109205E-2</v>
      </c>
      <c r="AB23">
        <f t="shared" si="3"/>
        <v>2.4242017043783628</v>
      </c>
      <c r="AC23">
        <f t="shared" si="4"/>
        <v>0.41215283033972799</v>
      </c>
      <c r="AD23">
        <f t="shared" si="5"/>
        <v>2.035699229123153</v>
      </c>
      <c r="AE23">
        <f t="shared" si="6"/>
        <v>0.2812576641920379</v>
      </c>
      <c r="AF23">
        <f t="shared" si="7"/>
        <v>4.0187364383897775</v>
      </c>
      <c r="AG23">
        <f t="shared" si="8"/>
        <v>0.76377430869128426</v>
      </c>
      <c r="AH23">
        <f t="shared" si="9"/>
        <v>0.33246771048063628</v>
      </c>
      <c r="AI23">
        <f t="shared" si="10"/>
        <v>1.866867427501933</v>
      </c>
      <c r="AJ23">
        <f t="shared" si="11"/>
        <v>0.5641557326345561</v>
      </c>
      <c r="AK23">
        <f t="shared" si="12"/>
        <v>0.94461340278188688</v>
      </c>
      <c r="AL23">
        <f t="shared" si="13"/>
        <v>8.2988053685087948</v>
      </c>
      <c r="AM23">
        <f t="shared" si="14"/>
        <v>0.37499071818593904</v>
      </c>
      <c r="AN23">
        <f t="shared" si="15"/>
        <v>0.28030196044037581</v>
      </c>
      <c r="AO23">
        <f t="shared" si="16"/>
        <v>1.2795019421886005</v>
      </c>
      <c r="AP23">
        <f t="shared" si="17"/>
        <v>3.0875904448175118</v>
      </c>
      <c r="AQ23">
        <f t="shared" si="18"/>
        <v>0.88385796455544052</v>
      </c>
      <c r="AR23">
        <f t="shared" si="19"/>
        <v>0.3783977728428613</v>
      </c>
      <c r="AS23">
        <f t="shared" si="20"/>
        <v>0.92383650050114152</v>
      </c>
      <c r="AT23">
        <f t="shared" si="21"/>
        <v>3.0294139101352653</v>
      </c>
      <c r="AU23">
        <f t="shared" si="22"/>
        <v>0.29028829969055781</v>
      </c>
      <c r="AV23">
        <f t="shared" si="23"/>
        <v>1.126663692574021</v>
      </c>
      <c r="AW23">
        <f t="shared" si="24"/>
        <v>1.0362190014459214</v>
      </c>
      <c r="AX23">
        <f t="shared" si="25"/>
        <v>1.0178324790996514</v>
      </c>
      <c r="AY23">
        <f t="shared" si="26"/>
        <v>2.9386603064801133</v>
      </c>
      <c r="AZ23">
        <f t="shared" si="27"/>
        <v>0.28980648617094928</v>
      </c>
    </row>
    <row r="24" spans="1:52" x14ac:dyDescent="0.25">
      <c r="A24">
        <f t="shared" ref="A24:Z24" si="32">B7-A7</f>
        <v>3.3648194725449637E-2</v>
      </c>
      <c r="B24">
        <f t="shared" si="32"/>
        <v>7.5838615772687593E-2</v>
      </c>
      <c r="C24">
        <f t="shared" si="32"/>
        <v>3.2701235424640221E-2</v>
      </c>
      <c r="D24">
        <f t="shared" si="32"/>
        <v>5.2966755569199719E-2</v>
      </c>
      <c r="E24">
        <f t="shared" si="32"/>
        <v>1.7489024955529953E-2</v>
      </c>
      <c r="F24">
        <f t="shared" si="32"/>
        <v>6.0788421430070128E-2</v>
      </c>
      <c r="G24">
        <f t="shared" si="32"/>
        <v>5.0429765882104682E-2</v>
      </c>
      <c r="H24">
        <f t="shared" si="32"/>
        <v>1.731404117694163E-2</v>
      </c>
      <c r="I24">
        <f t="shared" si="32"/>
        <v>4.1375941799277727E-2</v>
      </c>
      <c r="J24">
        <f t="shared" si="32"/>
        <v>1.8010850027467273E-2</v>
      </c>
      <c r="K24">
        <f t="shared" si="32"/>
        <v>1.9215610911119063E-2</v>
      </c>
      <c r="L24">
        <f t="shared" si="32"/>
        <v>0.14108555754202801</v>
      </c>
      <c r="M24">
        <f t="shared" si="32"/>
        <v>5.3150827482678631E-2</v>
      </c>
      <c r="N24">
        <f t="shared" si="32"/>
        <v>1.5671558016389642E-2</v>
      </c>
      <c r="O24">
        <f t="shared" si="32"/>
        <v>1.826128505912239E-2</v>
      </c>
      <c r="P24">
        <f t="shared" si="32"/>
        <v>5.7190346188699004E-2</v>
      </c>
      <c r="Q24">
        <f t="shared" si="32"/>
        <v>4.8611564766402493E-2</v>
      </c>
      <c r="R24">
        <f t="shared" si="32"/>
        <v>2.030882147629065E-2</v>
      </c>
      <c r="S24">
        <f t="shared" si="32"/>
        <v>1.7857118112190373E-2</v>
      </c>
      <c r="T24">
        <f t="shared" si="32"/>
        <v>5.7246273359380817E-2</v>
      </c>
      <c r="U24">
        <f t="shared" si="32"/>
        <v>1.6597379067562978E-2</v>
      </c>
      <c r="V24">
        <f t="shared" si="32"/>
        <v>1.8458913229840834E-2</v>
      </c>
      <c r="W24">
        <f t="shared" si="32"/>
        <v>1.8417814305345392E-2</v>
      </c>
      <c r="X24">
        <f t="shared" si="32"/>
        <v>2.0055158475298152E-2</v>
      </c>
      <c r="Y24">
        <f t="shared" si="32"/>
        <v>5.8925868388750358E-2</v>
      </c>
      <c r="Z24">
        <f t="shared" si="32"/>
        <v>1.8383056855532653E-2</v>
      </c>
      <c r="AB24">
        <f t="shared" si="3"/>
        <v>2.253868785279213</v>
      </c>
      <c r="AC24">
        <f t="shared" si="4"/>
        <v>0.43119504610495801</v>
      </c>
      <c r="AD24">
        <f t="shared" si="5"/>
        <v>1.6197172639321611</v>
      </c>
      <c r="AE24">
        <f t="shared" si="6"/>
        <v>0.33018871493235008</v>
      </c>
      <c r="AF24">
        <f t="shared" si="7"/>
        <v>3.4758039161496592</v>
      </c>
      <c r="AG24">
        <f t="shared" si="8"/>
        <v>0.82959492442352945</v>
      </c>
      <c r="AH24">
        <f t="shared" si="9"/>
        <v>0.34332979489570914</v>
      </c>
      <c r="AI24">
        <f t="shared" si="10"/>
        <v>2.3897333601343793</v>
      </c>
      <c r="AJ24">
        <f t="shared" si="11"/>
        <v>0.43529764506246665</v>
      </c>
      <c r="AK24">
        <f t="shared" si="12"/>
        <v>1.0668908397890429</v>
      </c>
      <c r="AL24">
        <f t="shared" si="13"/>
        <v>7.3422363824191095</v>
      </c>
      <c r="AM24">
        <f t="shared" si="14"/>
        <v>0.37672762831762935</v>
      </c>
      <c r="AN24">
        <f t="shared" si="15"/>
        <v>0.29485068734812941</v>
      </c>
      <c r="AO24">
        <f t="shared" si="16"/>
        <v>1.1652501327579783</v>
      </c>
      <c r="AP24">
        <f t="shared" si="17"/>
        <v>3.1317810331277687</v>
      </c>
      <c r="AQ24">
        <f t="shared" si="18"/>
        <v>0.849995987190025</v>
      </c>
      <c r="AR24">
        <f t="shared" si="19"/>
        <v>0.41777757152814254</v>
      </c>
      <c r="AS24">
        <f t="shared" si="20"/>
        <v>0.8792788952838797</v>
      </c>
      <c r="AT24">
        <f t="shared" si="21"/>
        <v>3.2057957504520829</v>
      </c>
      <c r="AU24">
        <f t="shared" si="22"/>
        <v>0.28992942411059502</v>
      </c>
      <c r="AV24">
        <f t="shared" si="23"/>
        <v>1.1121583205818284</v>
      </c>
      <c r="AW24">
        <f t="shared" si="24"/>
        <v>0.9977734916468971</v>
      </c>
      <c r="AX24">
        <f t="shared" si="25"/>
        <v>1.0889000259644031</v>
      </c>
      <c r="AY24">
        <f t="shared" si="26"/>
        <v>2.9381901150932856</v>
      </c>
      <c r="AZ24">
        <f t="shared" si="27"/>
        <v>0.31196921417015883</v>
      </c>
    </row>
    <row r="25" spans="1:52" x14ac:dyDescent="0.25">
      <c r="A25">
        <f t="shared" ref="A25:Z25" si="33">B8-A8</f>
        <v>3.369592870793614E-2</v>
      </c>
      <c r="B25">
        <f t="shared" si="33"/>
        <v>7.4429586313159921E-2</v>
      </c>
      <c r="C25">
        <f t="shared" si="33"/>
        <v>3.574664402641424E-2</v>
      </c>
      <c r="D25">
        <f t="shared" si="33"/>
        <v>5.5673953510247037E-2</v>
      </c>
      <c r="E25">
        <f t="shared" si="33"/>
        <v>1.7237582122730716E-2</v>
      </c>
      <c r="F25">
        <f t="shared" si="33"/>
        <v>6.3882811438472381E-2</v>
      </c>
      <c r="G25">
        <f t="shared" si="33"/>
        <v>4.7884977530147199E-2</v>
      </c>
      <c r="H25">
        <f t="shared" si="33"/>
        <v>1.8622633743326011E-2</v>
      </c>
      <c r="I25">
        <f t="shared" si="33"/>
        <v>3.4929636149329313E-2</v>
      </c>
      <c r="J25">
        <f t="shared" si="33"/>
        <v>1.7663034067697203E-2</v>
      </c>
      <c r="K25">
        <f t="shared" si="33"/>
        <v>2.0419101650007931E-2</v>
      </c>
      <c r="L25">
        <f t="shared" si="33"/>
        <v>0.13187982912553353</v>
      </c>
      <c r="M25">
        <f t="shared" si="33"/>
        <v>5.3403204554107297E-2</v>
      </c>
      <c r="N25">
        <f t="shared" si="33"/>
        <v>1.7230459248501862E-2</v>
      </c>
      <c r="O25">
        <f t="shared" si="33"/>
        <v>1.7591607580920487E-2</v>
      </c>
      <c r="P25">
        <f t="shared" si="33"/>
        <v>5.6444328383602693E-2</v>
      </c>
      <c r="Q25">
        <f t="shared" si="33"/>
        <v>5.3423452944127647E-2</v>
      </c>
      <c r="R25">
        <f t="shared" si="33"/>
        <v>1.4616951443910176E-2</v>
      </c>
      <c r="S25">
        <f t="shared" si="33"/>
        <v>2.0424811462098513E-2</v>
      </c>
      <c r="T25">
        <f t="shared" si="33"/>
        <v>6.0217640923134974E-2</v>
      </c>
      <c r="U25">
        <f t="shared" si="33"/>
        <v>1.6409536546441283E-2</v>
      </c>
      <c r="V25">
        <f t="shared" si="33"/>
        <v>1.9225095361964373E-2</v>
      </c>
      <c r="W25">
        <f t="shared" si="33"/>
        <v>1.8259174671918177E-2</v>
      </c>
      <c r="X25">
        <f t="shared" si="33"/>
        <v>2.0652063302174062E-2</v>
      </c>
      <c r="Y25">
        <f t="shared" si="33"/>
        <v>5.8496609656612741E-2</v>
      </c>
      <c r="Z25">
        <f t="shared" si="33"/>
        <v>2.1539345535484089E-2</v>
      </c>
      <c r="AB25">
        <f t="shared" si="3"/>
        <v>2.2088599177155221</v>
      </c>
      <c r="AC25">
        <f t="shared" si="4"/>
        <v>0.48027465685502357</v>
      </c>
      <c r="AD25">
        <f t="shared" si="5"/>
        <v>1.5574595889087637</v>
      </c>
      <c r="AE25">
        <f t="shared" si="6"/>
        <v>0.3096166346361241</v>
      </c>
      <c r="AF25">
        <f t="shared" si="7"/>
        <v>3.7060192655576625</v>
      </c>
      <c r="AG25">
        <f t="shared" si="8"/>
        <v>0.74957529970744607</v>
      </c>
      <c r="AH25">
        <f t="shared" si="9"/>
        <v>0.3889034662614525</v>
      </c>
      <c r="AI25">
        <f t="shared" si="10"/>
        <v>1.8756550029797698</v>
      </c>
      <c r="AJ25">
        <f t="shared" si="11"/>
        <v>0.50567472252459611</v>
      </c>
      <c r="AK25">
        <f t="shared" si="12"/>
        <v>1.1560359093317452</v>
      </c>
      <c r="AL25">
        <f t="shared" si="13"/>
        <v>6.4586499144776193</v>
      </c>
      <c r="AM25">
        <f t="shared" si="14"/>
        <v>0.40493838146600836</v>
      </c>
      <c r="AN25">
        <f t="shared" si="15"/>
        <v>0.32264841393636273</v>
      </c>
      <c r="AO25">
        <f t="shared" si="16"/>
        <v>1.0209598785041105</v>
      </c>
      <c r="AP25">
        <f t="shared" si="17"/>
        <v>3.2085941051130029</v>
      </c>
      <c r="AQ25">
        <f t="shared" si="18"/>
        <v>0.94648044319094737</v>
      </c>
      <c r="AR25">
        <f t="shared" si="19"/>
        <v>0.27360551664822486</v>
      </c>
      <c r="AS25">
        <f t="shared" si="20"/>
        <v>1.3973372998107654</v>
      </c>
      <c r="AT25">
        <f t="shared" si="21"/>
        <v>2.9482593283604301</v>
      </c>
      <c r="AU25">
        <f t="shared" si="22"/>
        <v>0.27250380942998575</v>
      </c>
      <c r="AV25">
        <f t="shared" si="23"/>
        <v>1.1715806419976984</v>
      </c>
      <c r="AW25">
        <f t="shared" si="24"/>
        <v>0.94975730045234474</v>
      </c>
      <c r="AX25">
        <f t="shared" si="25"/>
        <v>1.1310513028793161</v>
      </c>
      <c r="AY25">
        <f t="shared" si="26"/>
        <v>2.8324825854303262</v>
      </c>
      <c r="AZ25">
        <f t="shared" si="27"/>
        <v>0.36821528054231734</v>
      </c>
    </row>
    <row r="26" spans="1:52" x14ac:dyDescent="0.25">
      <c r="A26">
        <f t="shared" ref="A26:Z26" si="34">B9-A9</f>
        <v>3.8209036124399458E-2</v>
      </c>
      <c r="B26">
        <f t="shared" si="34"/>
        <v>6.8481285454697033E-2</v>
      </c>
      <c r="C26">
        <f t="shared" si="34"/>
        <v>3.3877401999255388E-2</v>
      </c>
      <c r="D26">
        <f t="shared" si="34"/>
        <v>5.4602954084169236E-2</v>
      </c>
      <c r="E26">
        <f t="shared" si="34"/>
        <v>1.7026183982248699E-2</v>
      </c>
      <c r="F26">
        <f t="shared" si="34"/>
        <v>6.4087779301065517E-2</v>
      </c>
      <c r="G26">
        <f t="shared" si="34"/>
        <v>5.0955190417250773E-2</v>
      </c>
      <c r="H26">
        <f t="shared" si="34"/>
        <v>1.8832346208420614E-2</v>
      </c>
      <c r="I26">
        <f t="shared" si="34"/>
        <v>3.5276078990567672E-2</v>
      </c>
      <c r="J26">
        <f t="shared" si="34"/>
        <v>1.6748563125727312E-2</v>
      </c>
      <c r="K26">
        <f t="shared" si="34"/>
        <v>1.8500853632312853E-2</v>
      </c>
      <c r="L26">
        <f t="shared" si="34"/>
        <v>0.13507233940604502</v>
      </c>
      <c r="M26">
        <f t="shared" si="34"/>
        <v>5.3707977961274578E-2</v>
      </c>
      <c r="N26">
        <f t="shared" si="34"/>
        <v>1.8781353352175345E-2</v>
      </c>
      <c r="O26">
        <f t="shared" si="34"/>
        <v>1.8535795854012549E-2</v>
      </c>
      <c r="P26">
        <f t="shared" si="34"/>
        <v>5.2528011697428489E-2</v>
      </c>
      <c r="Q26">
        <f t="shared" si="34"/>
        <v>5.7692877589267222E-2</v>
      </c>
      <c r="R26">
        <f t="shared" si="34"/>
        <v>1.7580062389403239E-2</v>
      </c>
      <c r="S26">
        <f t="shared" si="34"/>
        <v>1.954446489755024E-2</v>
      </c>
      <c r="T26">
        <f t="shared" si="34"/>
        <v>5.9729151777790812E-2</v>
      </c>
      <c r="U26">
        <f t="shared" si="34"/>
        <v>1.7747359822628095E-2</v>
      </c>
      <c r="V26">
        <f t="shared" si="34"/>
        <v>1.8534458229838457E-2</v>
      </c>
      <c r="W26">
        <f t="shared" si="34"/>
        <v>1.9499803071048039E-2</v>
      </c>
      <c r="X26">
        <f t="shared" si="34"/>
        <v>1.9442103016446E-2</v>
      </c>
      <c r="Y26">
        <f t="shared" si="34"/>
        <v>5.7321156130801354E-2</v>
      </c>
      <c r="Z26">
        <f t="shared" si="34"/>
        <v>1.7685411484176017E-2</v>
      </c>
      <c r="AB26">
        <f t="shared" si="3"/>
        <v>1.7922798479327873</v>
      </c>
      <c r="AC26">
        <f t="shared" si="4"/>
        <v>0.49469576650494645</v>
      </c>
      <c r="AD26">
        <f t="shared" si="5"/>
        <v>1.6117810357880864</v>
      </c>
      <c r="AE26">
        <f t="shared" si="6"/>
        <v>0.31181800083569133</v>
      </c>
      <c r="AF26">
        <f t="shared" si="7"/>
        <v>3.7640718183171691</v>
      </c>
      <c r="AG26">
        <f t="shared" si="8"/>
        <v>0.79508435107227371</v>
      </c>
      <c r="AH26">
        <f t="shared" si="9"/>
        <v>0.36958641610816084</v>
      </c>
      <c r="AI26">
        <f t="shared" si="10"/>
        <v>1.8731643205876536</v>
      </c>
      <c r="AJ26">
        <f t="shared" si="11"/>
        <v>0.47478528240640472</v>
      </c>
      <c r="AK26">
        <f t="shared" si="12"/>
        <v>1.104623333561902</v>
      </c>
      <c r="AL26">
        <f t="shared" si="13"/>
        <v>7.3008706565913837</v>
      </c>
      <c r="AM26">
        <f t="shared" si="14"/>
        <v>0.39762380808272973</v>
      </c>
      <c r="AN26">
        <f t="shared" si="15"/>
        <v>0.34969392006746913</v>
      </c>
      <c r="AO26">
        <f t="shared" si="16"/>
        <v>0.98692546306124662</v>
      </c>
      <c r="AP26">
        <f t="shared" si="17"/>
        <v>2.8338686998463816</v>
      </c>
      <c r="AQ26">
        <f t="shared" si="18"/>
        <v>1.0983259355330135</v>
      </c>
      <c r="AR26">
        <f t="shared" si="19"/>
        <v>0.30471807134601503</v>
      </c>
      <c r="AS26">
        <f t="shared" si="20"/>
        <v>1.1117403604512284</v>
      </c>
      <c r="AT26">
        <f t="shared" si="21"/>
        <v>3.056064829141341</v>
      </c>
      <c r="AU26">
        <f t="shared" si="22"/>
        <v>0.29713061870781704</v>
      </c>
      <c r="AV26">
        <f t="shared" si="23"/>
        <v>1.0443501689872092</v>
      </c>
      <c r="AW26">
        <f t="shared" si="24"/>
        <v>1.0520837905936458</v>
      </c>
      <c r="AX26">
        <f t="shared" si="25"/>
        <v>0.99704099295814386</v>
      </c>
      <c r="AY26">
        <f t="shared" si="26"/>
        <v>2.9483001958334247</v>
      </c>
      <c r="AZ26">
        <f t="shared" si="27"/>
        <v>0.30853200943504372</v>
      </c>
    </row>
    <row r="27" spans="1:52" x14ac:dyDescent="0.25">
      <c r="A27">
        <f t="shared" ref="A27:Z27" si="35">B10-A10</f>
        <v>3.1638733426381307E-2</v>
      </c>
      <c r="B27">
        <f t="shared" si="35"/>
        <v>7.2304670487435468E-2</v>
      </c>
      <c r="C27">
        <f t="shared" si="35"/>
        <v>3.5486557371335034E-2</v>
      </c>
      <c r="D27">
        <f t="shared" si="35"/>
        <v>5.0947470767482628E-2</v>
      </c>
      <c r="E27">
        <f t="shared" si="35"/>
        <v>1.9184229185589485E-2</v>
      </c>
      <c r="F27">
        <f t="shared" si="35"/>
        <v>6.222743896668867E-2</v>
      </c>
      <c r="G27">
        <f t="shared" si="35"/>
        <v>5.0421204921931473E-2</v>
      </c>
      <c r="H27">
        <f t="shared" si="35"/>
        <v>1.7176577039160867E-2</v>
      </c>
      <c r="I27">
        <f t="shared" si="35"/>
        <v>3.9307187628749241E-2</v>
      </c>
      <c r="J27">
        <f t="shared" si="35"/>
        <v>1.6660597632982777E-2</v>
      </c>
      <c r="K27">
        <f t="shared" si="35"/>
        <v>2.0179269268406186E-2</v>
      </c>
      <c r="L27">
        <f t="shared" si="35"/>
        <v>0.13480640306624625</v>
      </c>
      <c r="M27">
        <f t="shared" si="35"/>
        <v>5.5864204839390474E-2</v>
      </c>
      <c r="N27">
        <f t="shared" si="35"/>
        <v>1.8142667995394546E-2</v>
      </c>
      <c r="O27">
        <f t="shared" si="35"/>
        <v>1.7825027883818789E-2</v>
      </c>
      <c r="P27">
        <f t="shared" si="35"/>
        <v>5.7000389477586566E-2</v>
      </c>
      <c r="Q27">
        <f t="shared" si="35"/>
        <v>5.5382175726581218E-2</v>
      </c>
      <c r="R27">
        <f t="shared" si="35"/>
        <v>1.8542767013518646E-2</v>
      </c>
      <c r="S27">
        <f t="shared" si="35"/>
        <v>1.7783946802871764E-2</v>
      </c>
      <c r="T27">
        <f t="shared" si="35"/>
        <v>5.6296666722737032E-2</v>
      </c>
      <c r="U27">
        <f t="shared" si="35"/>
        <v>1.6014740917213E-2</v>
      </c>
      <c r="V27">
        <f t="shared" si="35"/>
        <v>1.9623628322485209E-2</v>
      </c>
      <c r="W27">
        <f t="shared" si="35"/>
        <v>1.8441845272876956E-2</v>
      </c>
      <c r="X27">
        <f t="shared" si="35"/>
        <v>2.0118628328089305E-2</v>
      </c>
      <c r="Y27">
        <f t="shared" si="35"/>
        <v>6.1723520643649721E-2</v>
      </c>
      <c r="Z27">
        <f t="shared" si="35"/>
        <v>1.6899450291397389E-2</v>
      </c>
      <c r="AB27">
        <f t="shared" si="3"/>
        <v>2.2853212710198352</v>
      </c>
      <c r="AC27">
        <f t="shared" si="4"/>
        <v>0.49079204886911981</v>
      </c>
      <c r="AD27">
        <f t="shared" si="5"/>
        <v>1.4356836656304242</v>
      </c>
      <c r="AE27">
        <f t="shared" si="6"/>
        <v>0.3765491965861017</v>
      </c>
      <c r="AF27">
        <f t="shared" si="7"/>
        <v>3.2436767912172213</v>
      </c>
      <c r="AG27">
        <f t="shared" si="8"/>
        <v>0.81027285967726781</v>
      </c>
      <c r="AH27">
        <f t="shared" si="9"/>
        <v>0.34066177247758817</v>
      </c>
      <c r="AI27">
        <f t="shared" si="10"/>
        <v>2.2884179740313106</v>
      </c>
      <c r="AJ27">
        <f t="shared" si="11"/>
        <v>0.42385626237979007</v>
      </c>
      <c r="AK27">
        <f t="shared" si="12"/>
        <v>1.21119720390207</v>
      </c>
      <c r="AL27">
        <f t="shared" si="13"/>
        <v>6.680440271308874</v>
      </c>
      <c r="AM27">
        <f t="shared" si="14"/>
        <v>0.41440320020954657</v>
      </c>
      <c r="AN27">
        <f t="shared" si="15"/>
        <v>0.32476373820328591</v>
      </c>
      <c r="AO27">
        <f t="shared" si="16"/>
        <v>0.98249209478691957</v>
      </c>
      <c r="AP27">
        <f t="shared" si="17"/>
        <v>3.1977728084975623</v>
      </c>
      <c r="AQ27">
        <f t="shared" si="18"/>
        <v>0.97161047905397813</v>
      </c>
      <c r="AR27">
        <f t="shared" si="19"/>
        <v>0.33481470834701904</v>
      </c>
      <c r="AS27">
        <f t="shared" si="20"/>
        <v>0.95907729358333293</v>
      </c>
      <c r="AT27">
        <f t="shared" si="21"/>
        <v>3.1655890195109113</v>
      </c>
      <c r="AU27">
        <f t="shared" si="22"/>
        <v>0.2844704997559826</v>
      </c>
      <c r="AV27">
        <f t="shared" si="23"/>
        <v>1.2253478482061047</v>
      </c>
      <c r="AW27">
        <f t="shared" si="24"/>
        <v>0.93977754622196241</v>
      </c>
      <c r="AX27">
        <f t="shared" si="25"/>
        <v>1.0909227374160031</v>
      </c>
      <c r="AY27">
        <f t="shared" si="26"/>
        <v>3.0679785737416467</v>
      </c>
      <c r="AZ27">
        <f t="shared" si="27"/>
        <v>0.27379271491922019</v>
      </c>
    </row>
    <row r="28" spans="1:52" x14ac:dyDescent="0.25">
      <c r="A28">
        <f t="shared" ref="A28:Z28" si="36">B11-A11</f>
        <v>3.3650800086405225E-2</v>
      </c>
      <c r="B28">
        <f t="shared" si="36"/>
        <v>7.6187761747750729E-2</v>
      </c>
      <c r="C28">
        <f t="shared" si="36"/>
        <v>3.3603829769199997E-2</v>
      </c>
      <c r="D28">
        <f t="shared" si="36"/>
        <v>5.3143872153467803E-2</v>
      </c>
      <c r="E28">
        <f t="shared" si="36"/>
        <v>1.8923205749829614E-2</v>
      </c>
      <c r="F28">
        <f t="shared" si="36"/>
        <v>6.0457530118935371E-2</v>
      </c>
      <c r="G28">
        <f t="shared" si="36"/>
        <v>5.1771436884249733E-2</v>
      </c>
      <c r="H28">
        <f t="shared" si="36"/>
        <v>1.7770520970534831E-2</v>
      </c>
      <c r="I28">
        <f t="shared" si="36"/>
        <v>4.084172393371216E-2</v>
      </c>
      <c r="J28">
        <f t="shared" si="36"/>
        <v>1.8498805989456024E-2</v>
      </c>
      <c r="K28">
        <f t="shared" si="36"/>
        <v>2.0012210273771203E-2</v>
      </c>
      <c r="L28">
        <f t="shared" si="36"/>
        <v>0.12932286390477904</v>
      </c>
      <c r="M28">
        <f t="shared" si="36"/>
        <v>5.4556399488426388E-2</v>
      </c>
      <c r="N28">
        <f t="shared" si="36"/>
        <v>1.5961196941966516E-2</v>
      </c>
      <c r="O28">
        <f t="shared" si="36"/>
        <v>1.9525417158289149E-2</v>
      </c>
      <c r="P28">
        <f t="shared" si="36"/>
        <v>5.2831538592867378E-2</v>
      </c>
      <c r="Q28">
        <f t="shared" si="36"/>
        <v>5.6851506335044544E-2</v>
      </c>
      <c r="R28">
        <f t="shared" si="36"/>
        <v>1.8451082828530696E-2</v>
      </c>
      <c r="S28">
        <f t="shared" si="36"/>
        <v>1.7856933540995268E-2</v>
      </c>
      <c r="T28">
        <f t="shared" si="36"/>
        <v>5.6842839369615428E-2</v>
      </c>
      <c r="U28">
        <f t="shared" si="36"/>
        <v>1.6956415254421042E-2</v>
      </c>
      <c r="V28">
        <f t="shared" si="36"/>
        <v>1.8573025559147971E-2</v>
      </c>
      <c r="W28">
        <f t="shared" si="36"/>
        <v>1.9367120636492707E-2</v>
      </c>
      <c r="X28">
        <f t="shared" si="36"/>
        <v>2.1841338879308392E-2</v>
      </c>
      <c r="Y28">
        <f t="shared" si="36"/>
        <v>5.5632985924739087E-2</v>
      </c>
      <c r="Z28">
        <f t="shared" si="36"/>
        <v>2.0567637908063707E-2</v>
      </c>
      <c r="AB28">
        <f t="shared" si="3"/>
        <v>2.2640698453565222</v>
      </c>
      <c r="AC28">
        <f t="shared" si="4"/>
        <v>0.44106597960520966</v>
      </c>
      <c r="AD28">
        <f t="shared" si="5"/>
        <v>1.5814826023841329</v>
      </c>
      <c r="AE28">
        <f t="shared" si="6"/>
        <v>0.35607502771313992</v>
      </c>
      <c r="AF28">
        <f t="shared" si="7"/>
        <v>3.1948883776988861</v>
      </c>
      <c r="AG28">
        <f t="shared" si="8"/>
        <v>0.85632735545765959</v>
      </c>
      <c r="AH28">
        <f t="shared" si="9"/>
        <v>0.34324952213063076</v>
      </c>
      <c r="AI28">
        <f t="shared" si="10"/>
        <v>2.2982851207025119</v>
      </c>
      <c r="AJ28">
        <f t="shared" si="11"/>
        <v>0.45293891167474631</v>
      </c>
      <c r="AK28">
        <f t="shared" si="12"/>
        <v>1.0818109171574528</v>
      </c>
      <c r="AL28">
        <f t="shared" si="13"/>
        <v>6.4621979349414849</v>
      </c>
      <c r="AM28">
        <f t="shared" si="14"/>
        <v>0.42186198048162998</v>
      </c>
      <c r="AN28">
        <f t="shared" si="15"/>
        <v>0.29256323899000208</v>
      </c>
      <c r="AO28">
        <f t="shared" si="16"/>
        <v>1.2233053216047531</v>
      </c>
      <c r="AP28">
        <f t="shared" si="17"/>
        <v>2.7057828349874073</v>
      </c>
      <c r="AQ28">
        <f t="shared" si="18"/>
        <v>1.0760903022937873</v>
      </c>
      <c r="AR28">
        <f t="shared" si="19"/>
        <v>0.32454870623466725</v>
      </c>
      <c r="AS28">
        <f t="shared" si="20"/>
        <v>0.96779867647568618</v>
      </c>
      <c r="AT28">
        <f t="shared" si="21"/>
        <v>3.183236317653185</v>
      </c>
      <c r="AU28">
        <f t="shared" si="22"/>
        <v>0.29830345286173132</v>
      </c>
      <c r="AV28">
        <f t="shared" si="23"/>
        <v>1.0953391551498735</v>
      </c>
      <c r="AW28">
        <f t="shared" si="24"/>
        <v>1.0427552891054743</v>
      </c>
      <c r="AX28">
        <f t="shared" si="25"/>
        <v>1.1277535411306114</v>
      </c>
      <c r="AY28">
        <f t="shared" si="26"/>
        <v>2.5471417403556496</v>
      </c>
      <c r="AZ28">
        <f t="shared" si="27"/>
        <v>0.36970221112862489</v>
      </c>
    </row>
    <row r="29" spans="1:52" x14ac:dyDescent="0.25">
      <c r="A29">
        <f t="shared" ref="A29:Z29" si="37">B12-A12</f>
        <v>3.4796011655415508E-2</v>
      </c>
      <c r="B29">
        <f t="shared" si="37"/>
        <v>6.997690854560279E-2</v>
      </c>
      <c r="C29">
        <f t="shared" si="37"/>
        <v>3.972388550434805E-2</v>
      </c>
      <c r="D29">
        <f t="shared" si="37"/>
        <v>5.5423894116215455E-2</v>
      </c>
      <c r="E29">
        <f t="shared" si="37"/>
        <v>1.9032603624750039E-2</v>
      </c>
      <c r="F29">
        <f t="shared" si="37"/>
        <v>6.5318339776334944E-2</v>
      </c>
      <c r="G29">
        <f t="shared" si="37"/>
        <v>5.3772129262223523E-2</v>
      </c>
      <c r="H29">
        <f t="shared" si="37"/>
        <v>1.7873714066674706E-2</v>
      </c>
      <c r="I29">
        <f t="shared" si="37"/>
        <v>3.390342907696714E-2</v>
      </c>
      <c r="J29">
        <f t="shared" si="37"/>
        <v>1.9096250294011574E-2</v>
      </c>
      <c r="K29">
        <f t="shared" si="37"/>
        <v>2.0476329594734499E-2</v>
      </c>
      <c r="L29">
        <f t="shared" si="37"/>
        <v>0.1297339183670233</v>
      </c>
      <c r="M29">
        <f t="shared" si="37"/>
        <v>5.7652771789512447E-2</v>
      </c>
      <c r="N29">
        <f t="shared" si="37"/>
        <v>1.559451590608707E-2</v>
      </c>
      <c r="O29">
        <f t="shared" si="37"/>
        <v>1.8911651513858652E-2</v>
      </c>
      <c r="P29">
        <f t="shared" si="37"/>
        <v>5.4808674738617724E-2</v>
      </c>
      <c r="Q29">
        <f t="shared" si="37"/>
        <v>5.3411718213395964E-2</v>
      </c>
      <c r="R29">
        <f t="shared" si="37"/>
        <v>1.684689190670019E-2</v>
      </c>
      <c r="S29">
        <f t="shared" si="37"/>
        <v>2.0921830556352772E-2</v>
      </c>
      <c r="T29">
        <f t="shared" si="37"/>
        <v>4.9688033100245721E-2</v>
      </c>
      <c r="U29">
        <f t="shared" si="37"/>
        <v>1.8101791361586406E-2</v>
      </c>
      <c r="V29">
        <f t="shared" si="37"/>
        <v>1.7971343454965538E-2</v>
      </c>
      <c r="W29">
        <f t="shared" si="37"/>
        <v>1.8399245170248824E-2</v>
      </c>
      <c r="X29">
        <f t="shared" si="37"/>
        <v>2.1579188300718144E-2</v>
      </c>
      <c r="Y29">
        <f t="shared" si="37"/>
        <v>5.7429227921345638E-2</v>
      </c>
      <c r="Z29">
        <f t="shared" si="37"/>
        <v>1.9555702182063373E-2</v>
      </c>
      <c r="AB29">
        <f t="shared" si="3"/>
        <v>2.011061188235689</v>
      </c>
      <c r="AC29">
        <f t="shared" si="4"/>
        <v>0.56767134087469229</v>
      </c>
      <c r="AD29">
        <f t="shared" si="5"/>
        <v>1.3952284227117948</v>
      </c>
      <c r="AE29">
        <f t="shared" si="6"/>
        <v>0.34340069257568895</v>
      </c>
      <c r="AF29">
        <f t="shared" si="7"/>
        <v>3.4319182527079395</v>
      </c>
      <c r="AG29">
        <f t="shared" si="8"/>
        <v>0.82323172092786945</v>
      </c>
      <c r="AH29">
        <f t="shared" si="9"/>
        <v>0.33239736480421483</v>
      </c>
      <c r="AI29">
        <f t="shared" si="10"/>
        <v>1.8968317916744353</v>
      </c>
      <c r="AJ29">
        <f t="shared" si="11"/>
        <v>0.5632542434176645</v>
      </c>
      <c r="AK29">
        <f t="shared" si="12"/>
        <v>1.0722696487255252</v>
      </c>
      <c r="AL29">
        <f t="shared" si="13"/>
        <v>6.3357994784565523</v>
      </c>
      <c r="AM29">
        <f t="shared" si="14"/>
        <v>0.44439243426233427</v>
      </c>
      <c r="AN29">
        <f t="shared" si="15"/>
        <v>0.27049030639883043</v>
      </c>
      <c r="AO29">
        <f t="shared" si="16"/>
        <v>1.2127116755497869</v>
      </c>
      <c r="AP29">
        <f t="shared" si="17"/>
        <v>2.898143226595169</v>
      </c>
      <c r="AQ29">
        <f t="shared" si="18"/>
        <v>0.97451212728853898</v>
      </c>
      <c r="AR29">
        <f t="shared" si="19"/>
        <v>0.31541565166265129</v>
      </c>
      <c r="AS29">
        <f t="shared" si="20"/>
        <v>1.2418807381337762</v>
      </c>
      <c r="AT29">
        <f t="shared" si="21"/>
        <v>2.374937172271395</v>
      </c>
      <c r="AU29">
        <f t="shared" si="22"/>
        <v>0.36430887342765211</v>
      </c>
      <c r="AV29">
        <f t="shared" si="23"/>
        <v>0.99279364655049063</v>
      </c>
      <c r="AW29">
        <f t="shared" si="24"/>
        <v>1.023810224113493</v>
      </c>
      <c r="AX29">
        <f t="shared" si="25"/>
        <v>1.1728300862913235</v>
      </c>
      <c r="AY29">
        <f t="shared" si="26"/>
        <v>2.6613247505437645</v>
      </c>
      <c r="AZ29">
        <f t="shared" si="27"/>
        <v>0.34051828467634321</v>
      </c>
    </row>
    <row r="30" spans="1:52" x14ac:dyDescent="0.25">
      <c r="A30">
        <f t="shared" ref="A30:Z30" si="38">B13-A13</f>
        <v>4.0235286156792179E-2</v>
      </c>
      <c r="B30">
        <f t="shared" si="38"/>
        <v>6.8272080201936758E-2</v>
      </c>
      <c r="C30">
        <f t="shared" si="38"/>
        <v>3.4766322384350901E-2</v>
      </c>
      <c r="D30">
        <f t="shared" si="38"/>
        <v>5.2441564481733371E-2</v>
      </c>
      <c r="E30">
        <f t="shared" si="38"/>
        <v>1.9548298413881282E-2</v>
      </c>
      <c r="F30">
        <f t="shared" si="38"/>
        <v>6.2274272033263134E-2</v>
      </c>
      <c r="G30">
        <f t="shared" si="38"/>
        <v>4.7141806843571832E-2</v>
      </c>
      <c r="H30">
        <f t="shared" si="38"/>
        <v>2.0193330732870163E-2</v>
      </c>
      <c r="I30">
        <f t="shared" si="38"/>
        <v>3.3455372693868279E-2</v>
      </c>
      <c r="J30">
        <f t="shared" si="38"/>
        <v>1.9014495165449508E-2</v>
      </c>
      <c r="K30">
        <f t="shared" si="38"/>
        <v>2.3007025621073929E-2</v>
      </c>
      <c r="L30">
        <f t="shared" si="38"/>
        <v>0.12253908292739463</v>
      </c>
      <c r="M30">
        <f t="shared" si="38"/>
        <v>5.5492166640705887E-2</v>
      </c>
      <c r="N30">
        <f t="shared" si="38"/>
        <v>1.9384265038535964E-2</v>
      </c>
      <c r="O30">
        <f t="shared" si="38"/>
        <v>2.1847350895271456E-2</v>
      </c>
      <c r="P30">
        <f t="shared" si="38"/>
        <v>5.4693800878205523E-2</v>
      </c>
      <c r="Q30">
        <f t="shared" si="38"/>
        <v>5.8571065504794073E-2</v>
      </c>
      <c r="R30">
        <f t="shared" si="38"/>
        <v>1.8498529414118892E-2</v>
      </c>
      <c r="S30">
        <f t="shared" si="38"/>
        <v>1.8529633205697227E-2</v>
      </c>
      <c r="T30">
        <f t="shared" si="38"/>
        <v>5.6027359959289202E-2</v>
      </c>
      <c r="U30">
        <f t="shared" si="38"/>
        <v>1.5513543351296954E-2</v>
      </c>
      <c r="V30">
        <f t="shared" si="38"/>
        <v>2.0806570834188132E-2</v>
      </c>
      <c r="W30">
        <f t="shared" si="38"/>
        <v>2.0043485873626254E-2</v>
      </c>
      <c r="X30">
        <f t="shared" si="38"/>
        <v>2.3856244098830248E-2</v>
      </c>
      <c r="Y30">
        <f t="shared" si="38"/>
        <v>5.5463014310753844E-2</v>
      </c>
      <c r="Z30">
        <f t="shared" si="38"/>
        <v>1.8384032338500389E-2</v>
      </c>
      <c r="AB30">
        <f t="shared" si="3"/>
        <v>1.6968210425020587</v>
      </c>
      <c r="AC30">
        <f t="shared" si="4"/>
        <v>0.50923191854588667</v>
      </c>
      <c r="AD30">
        <f t="shared" si="5"/>
        <v>1.5084012597587397</v>
      </c>
      <c r="AE30">
        <f t="shared" si="6"/>
        <v>0.37276344836528308</v>
      </c>
      <c r="AF30">
        <f t="shared" si="7"/>
        <v>3.1856620312815593</v>
      </c>
      <c r="AG30">
        <f t="shared" si="8"/>
        <v>0.7570029372385364</v>
      </c>
      <c r="AH30">
        <f t="shared" si="9"/>
        <v>0.42835292248930179</v>
      </c>
      <c r="AI30">
        <f t="shared" si="10"/>
        <v>1.6567535656418739</v>
      </c>
      <c r="AJ30">
        <f t="shared" si="11"/>
        <v>0.56835400817204151</v>
      </c>
      <c r="AK30">
        <f t="shared" si="12"/>
        <v>1.2099729927555001</v>
      </c>
      <c r="AL30">
        <f t="shared" si="13"/>
        <v>5.3261592761104906</v>
      </c>
      <c r="AM30">
        <f t="shared" si="14"/>
        <v>0.45285279859312666</v>
      </c>
      <c r="AN30">
        <f t="shared" si="15"/>
        <v>0.34931533965943173</v>
      </c>
      <c r="AO30">
        <f t="shared" si="16"/>
        <v>1.1270662494471093</v>
      </c>
      <c r="AP30">
        <f t="shared" si="17"/>
        <v>2.5034523013974757</v>
      </c>
      <c r="AQ30">
        <f t="shared" si="18"/>
        <v>1.0708903854610983</v>
      </c>
      <c r="AR30">
        <f t="shared" si="19"/>
        <v>0.31583050871090568</v>
      </c>
      <c r="AS30">
        <f t="shared" si="20"/>
        <v>1.0016814196892103</v>
      </c>
      <c r="AT30">
        <f t="shared" si="21"/>
        <v>3.023662656315437</v>
      </c>
      <c r="AU30">
        <f t="shared" si="22"/>
        <v>0.27689227838986985</v>
      </c>
      <c r="AV30">
        <f t="shared" si="23"/>
        <v>1.3411875264749669</v>
      </c>
      <c r="AW30">
        <f t="shared" si="24"/>
        <v>0.96332480894410433</v>
      </c>
      <c r="AX30">
        <f t="shared" si="25"/>
        <v>1.1902243077498271</v>
      </c>
      <c r="AY30">
        <f t="shared" si="26"/>
        <v>2.3248845912619323</v>
      </c>
      <c r="AZ30">
        <f t="shared" si="27"/>
        <v>0.33146471692822993</v>
      </c>
    </row>
    <row r="31" spans="1:52" x14ac:dyDescent="0.25">
      <c r="A31">
        <f t="shared" ref="A31:Z31" si="39">B14-A14</f>
        <v>3.1850790240605928E-2</v>
      </c>
      <c r="B31">
        <f t="shared" si="39"/>
        <v>7.0035257191600295E-2</v>
      </c>
      <c r="C31">
        <f t="shared" si="39"/>
        <v>3.103430649439326E-2</v>
      </c>
      <c r="D31">
        <f t="shared" si="39"/>
        <v>5.4385817288661736E-2</v>
      </c>
      <c r="E31">
        <f t="shared" si="39"/>
        <v>1.8439348391530497E-2</v>
      </c>
      <c r="F31">
        <f t="shared" si="39"/>
        <v>6.5132414825853469E-2</v>
      </c>
      <c r="G31">
        <f t="shared" si="39"/>
        <v>5.2795170794016855E-2</v>
      </c>
      <c r="H31">
        <f t="shared" si="39"/>
        <v>2.0078592410428031E-2</v>
      </c>
      <c r="I31">
        <f t="shared" si="39"/>
        <v>3.7265270905561143E-2</v>
      </c>
      <c r="J31">
        <f t="shared" si="39"/>
        <v>1.9630677326841428E-2</v>
      </c>
      <c r="K31">
        <f t="shared" si="39"/>
        <v>2.0499476181972343E-2</v>
      </c>
      <c r="L31">
        <f t="shared" si="39"/>
        <v>0.14460715752292097</v>
      </c>
      <c r="M31">
        <f t="shared" si="39"/>
        <v>5.5119839096884671E-2</v>
      </c>
      <c r="N31">
        <f t="shared" si="39"/>
        <v>1.6725836753782475E-2</v>
      </c>
      <c r="O31">
        <f t="shared" si="39"/>
        <v>1.9223669245013397E-2</v>
      </c>
      <c r="P31">
        <f t="shared" si="39"/>
        <v>5.4326662669194836E-2</v>
      </c>
      <c r="Q31">
        <f t="shared" si="39"/>
        <v>5.1765499417245286E-2</v>
      </c>
      <c r="R31">
        <f t="shared" si="39"/>
        <v>1.8737308208105263E-2</v>
      </c>
      <c r="S31">
        <f t="shared" si="39"/>
        <v>1.9670805449113815E-2</v>
      </c>
      <c r="T31">
        <f t="shared" si="39"/>
        <v>5.0442875395518505E-2</v>
      </c>
      <c r="U31">
        <f t="shared" si="39"/>
        <v>1.8138089584863959E-2</v>
      </c>
      <c r="V31">
        <f t="shared" si="39"/>
        <v>1.9033657988876906E-2</v>
      </c>
      <c r="W31">
        <f t="shared" si="39"/>
        <v>1.8562547053082468E-2</v>
      </c>
      <c r="X31">
        <f t="shared" si="39"/>
        <v>2.0563886792115182E-2</v>
      </c>
      <c r="Y31">
        <f t="shared" si="39"/>
        <v>5.4352895371611587E-2</v>
      </c>
      <c r="Z31">
        <f t="shared" si="39"/>
        <v>1.7582147400205694E-2</v>
      </c>
      <c r="AB31">
        <f t="shared" si="3"/>
        <v>2.1988546175006283</v>
      </c>
      <c r="AC31">
        <f t="shared" si="4"/>
        <v>0.4431240455002623</v>
      </c>
      <c r="AD31">
        <f t="shared" si="5"/>
        <v>1.7524418436251257</v>
      </c>
      <c r="AE31">
        <f t="shared" si="6"/>
        <v>0.33904700362707801</v>
      </c>
      <c r="AF31">
        <f t="shared" si="7"/>
        <v>3.5322514355100467</v>
      </c>
      <c r="AG31">
        <f t="shared" si="8"/>
        <v>0.81058211852235051</v>
      </c>
      <c r="AH31">
        <f t="shared" si="9"/>
        <v>0.38031115551772188</v>
      </c>
      <c r="AI31">
        <f t="shared" si="10"/>
        <v>1.8559702863536902</v>
      </c>
      <c r="AJ31">
        <f t="shared" si="11"/>
        <v>0.52678209093367723</v>
      </c>
      <c r="AK31">
        <f t="shared" si="12"/>
        <v>1.0442572021670891</v>
      </c>
      <c r="AL31">
        <f t="shared" si="13"/>
        <v>7.0541879333527291</v>
      </c>
      <c r="AM31">
        <f t="shared" si="14"/>
        <v>0.38116950807326322</v>
      </c>
      <c r="AN31">
        <f t="shared" si="15"/>
        <v>0.30344494882111883</v>
      </c>
      <c r="AO31">
        <f t="shared" si="16"/>
        <v>1.1493397626678408</v>
      </c>
      <c r="AP31">
        <f t="shared" si="17"/>
        <v>2.8260298269169986</v>
      </c>
      <c r="AQ31">
        <f t="shared" si="18"/>
        <v>0.9528562380585579</v>
      </c>
      <c r="AR31">
        <f t="shared" si="19"/>
        <v>0.3619651779475167</v>
      </c>
      <c r="AS31">
        <f t="shared" si="20"/>
        <v>1.0498202426218695</v>
      </c>
      <c r="AT31">
        <f t="shared" si="21"/>
        <v>2.5643523101282564</v>
      </c>
      <c r="AU31">
        <f t="shared" si="22"/>
        <v>0.35957683701899756</v>
      </c>
      <c r="AV31">
        <f t="shared" si="23"/>
        <v>1.0493750127224142</v>
      </c>
      <c r="AW31">
        <f t="shared" si="24"/>
        <v>0.9752485341456828</v>
      </c>
      <c r="AX31">
        <f t="shared" si="25"/>
        <v>1.1078160089404527</v>
      </c>
      <c r="AY31">
        <f t="shared" si="26"/>
        <v>2.6431236429706537</v>
      </c>
      <c r="AZ31">
        <f t="shared" si="27"/>
        <v>0.32348133949435959</v>
      </c>
    </row>
    <row r="32" spans="1:52" x14ac:dyDescent="0.25">
      <c r="A32">
        <f t="shared" ref="A32:Z32" si="40">B15-A15</f>
        <v>3.4813555657270366E-2</v>
      </c>
      <c r="B32">
        <f t="shared" si="40"/>
        <v>7.3905046540930081E-2</v>
      </c>
      <c r="C32">
        <f t="shared" si="40"/>
        <v>3.6401053131204675E-2</v>
      </c>
      <c r="D32">
        <f t="shared" si="40"/>
        <v>5.1452868228174103E-2</v>
      </c>
      <c r="E32">
        <f t="shared" si="40"/>
        <v>1.9906329857886457E-2</v>
      </c>
      <c r="F32">
        <f t="shared" si="40"/>
        <v>6.5334640120221776E-2</v>
      </c>
      <c r="G32">
        <f t="shared" si="40"/>
        <v>4.8380429438864836E-2</v>
      </c>
      <c r="H32">
        <f t="shared" si="40"/>
        <v>1.9263756054909764E-2</v>
      </c>
      <c r="I32">
        <f t="shared" si="40"/>
        <v>4.0666873350978128E-2</v>
      </c>
      <c r="J32">
        <f t="shared" si="40"/>
        <v>1.434357472328085E-2</v>
      </c>
      <c r="K32">
        <f t="shared" si="40"/>
        <v>2.2025789924991601E-2</v>
      </c>
      <c r="L32">
        <f t="shared" si="40"/>
        <v>0.13826857119676905</v>
      </c>
      <c r="M32">
        <f t="shared" si="40"/>
        <v>5.3543387967648237E-2</v>
      </c>
      <c r="N32">
        <f t="shared" si="40"/>
        <v>1.8268947840467065E-2</v>
      </c>
      <c r="O32">
        <f t="shared" si="40"/>
        <v>1.9020755815935764E-2</v>
      </c>
      <c r="P32">
        <f t="shared" si="40"/>
        <v>5.6995249784355329E-2</v>
      </c>
      <c r="Q32">
        <f t="shared" si="40"/>
        <v>4.7607296905368024E-2</v>
      </c>
      <c r="R32">
        <f t="shared" si="40"/>
        <v>1.794756906486461E-2</v>
      </c>
      <c r="S32">
        <f t="shared" si="40"/>
        <v>1.9407335180510188E-2</v>
      </c>
      <c r="T32">
        <f t="shared" si="40"/>
        <v>5.7497471822020141E-2</v>
      </c>
      <c r="U32">
        <f t="shared" si="40"/>
        <v>1.3625278854080936E-2</v>
      </c>
      <c r="V32">
        <f t="shared" si="40"/>
        <v>1.855062250125028E-2</v>
      </c>
      <c r="W32">
        <f t="shared" si="40"/>
        <v>2.1193012557265245E-2</v>
      </c>
      <c r="X32">
        <f t="shared" si="40"/>
        <v>2.0142567450419868E-2</v>
      </c>
      <c r="Y32">
        <f t="shared" si="40"/>
        <v>5.2725612045377179E-2</v>
      </c>
      <c r="Z32">
        <f t="shared" si="40"/>
        <v>1.8712403984955439E-2</v>
      </c>
      <c r="AB32">
        <f t="shared" si="3"/>
        <v>2.1228813071696675</v>
      </c>
      <c r="AC32">
        <f t="shared" si="4"/>
        <v>0.49253812608107961</v>
      </c>
      <c r="AD32">
        <f t="shared" si="5"/>
        <v>1.4134994403243326</v>
      </c>
      <c r="AE32">
        <f t="shared" si="6"/>
        <v>0.38688474604776896</v>
      </c>
      <c r="AF32">
        <f t="shared" si="7"/>
        <v>3.2821037623034064</v>
      </c>
      <c r="AG32">
        <f t="shared" si="8"/>
        <v>0.74050196572354843</v>
      </c>
      <c r="AH32">
        <f t="shared" si="9"/>
        <v>0.39817248995799231</v>
      </c>
      <c r="AI32">
        <f t="shared" si="10"/>
        <v>2.1110562880395976</v>
      </c>
      <c r="AJ32">
        <f t="shared" si="11"/>
        <v>0.35270906124224705</v>
      </c>
      <c r="AK32">
        <f t="shared" si="12"/>
        <v>1.535585818034737</v>
      </c>
      <c r="AL32">
        <f t="shared" si="13"/>
        <v>6.2775760446113384</v>
      </c>
      <c r="AM32">
        <f t="shared" si="14"/>
        <v>0.38724192710034594</v>
      </c>
      <c r="AN32">
        <f t="shared" si="15"/>
        <v>0.3411989516148185</v>
      </c>
      <c r="AO32">
        <f t="shared" si="16"/>
        <v>1.0411522317559738</v>
      </c>
      <c r="AP32">
        <f t="shared" si="17"/>
        <v>2.9964766035534818</v>
      </c>
      <c r="AQ32">
        <f t="shared" si="18"/>
        <v>0.83528534545410116</v>
      </c>
      <c r="AR32">
        <f t="shared" si="19"/>
        <v>0.37699197878300267</v>
      </c>
      <c r="AS32">
        <f t="shared" si="20"/>
        <v>1.0813350326370001</v>
      </c>
      <c r="AT32">
        <f t="shared" si="21"/>
        <v>2.962667016735093</v>
      </c>
      <c r="AU32">
        <f t="shared" si="22"/>
        <v>0.23697179062511028</v>
      </c>
      <c r="AV32">
        <f t="shared" si="23"/>
        <v>1.3614857134240701</v>
      </c>
      <c r="AW32">
        <f t="shared" si="24"/>
        <v>1.1424421232137558</v>
      </c>
      <c r="AX32">
        <f t="shared" si="25"/>
        <v>0.95043436585492558</v>
      </c>
      <c r="AY32">
        <f t="shared" si="26"/>
        <v>2.6176212230719438</v>
      </c>
      <c r="AZ32">
        <f t="shared" si="27"/>
        <v>0.35490159827544543</v>
      </c>
    </row>
    <row r="33" spans="1:52" x14ac:dyDescent="0.25">
      <c r="A33" s="40" t="s">
        <v>211</v>
      </c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B33" s="43" t="s">
        <v>217</v>
      </c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</row>
    <row r="34" spans="1:52" x14ac:dyDescent="0.25">
      <c r="A34" s="41" t="s">
        <v>210</v>
      </c>
      <c r="B34" s="42"/>
      <c r="C34" s="42"/>
      <c r="D34" s="42"/>
      <c r="E34" s="42"/>
      <c r="F34" s="42"/>
      <c r="I34" s="41" t="s">
        <v>209</v>
      </c>
      <c r="J34" s="41"/>
      <c r="K34" s="41"/>
      <c r="L34" s="41"/>
      <c r="M34" s="41"/>
      <c r="P34" s="41" t="s">
        <v>218</v>
      </c>
      <c r="Q34" s="42"/>
      <c r="R34" s="42"/>
      <c r="S34" s="42"/>
    </row>
    <row r="35" spans="1:52" x14ac:dyDescent="0.25">
      <c r="A35">
        <v>0</v>
      </c>
      <c r="B35">
        <v>0.25499555978708899</v>
      </c>
      <c r="C35">
        <v>0.37838587822609204</v>
      </c>
      <c r="D35">
        <v>0.64918220832122353</v>
      </c>
      <c r="E35">
        <v>0.77218398373936226</v>
      </c>
      <c r="F35">
        <v>1</v>
      </c>
      <c r="I35">
        <f>B35-A35</f>
        <v>0.25499555978708899</v>
      </c>
      <c r="J35">
        <f t="shared" ref="J35:M35" si="41">C35-B35</f>
        <v>0.12339031843900305</v>
      </c>
      <c r="K35">
        <f t="shared" si="41"/>
        <v>0.27079633009513149</v>
      </c>
      <c r="L35">
        <f t="shared" si="41"/>
        <v>0.12300177541813873</v>
      </c>
      <c r="M35">
        <f t="shared" si="41"/>
        <v>0.22781601626063774</v>
      </c>
      <c r="P35">
        <f>J35/I35</f>
        <v>0.48389202753973048</v>
      </c>
      <c r="Q35">
        <f t="shared" ref="Q35:S35" si="42">K35/J35</f>
        <v>2.194631908896461</v>
      </c>
      <c r="R35">
        <f t="shared" si="42"/>
        <v>0.45422246075095579</v>
      </c>
      <c r="S35">
        <f t="shared" si="42"/>
        <v>1.8521359995511282</v>
      </c>
    </row>
    <row r="36" spans="1:52" x14ac:dyDescent="0.25">
      <c r="A36">
        <v>0</v>
      </c>
      <c r="B36">
        <v>0.25378725784231498</v>
      </c>
      <c r="C36">
        <v>0.38214461155821794</v>
      </c>
      <c r="D36">
        <v>0.66668031472617406</v>
      </c>
      <c r="E36">
        <v>0.82957336959719619</v>
      </c>
      <c r="F36">
        <v>1</v>
      </c>
      <c r="I36">
        <f t="shared" ref="I36:I49" si="43">B36-A36</f>
        <v>0.25378725784231498</v>
      </c>
      <c r="J36">
        <f t="shared" ref="J36:J49" si="44">C36-B36</f>
        <v>0.12835735371590296</v>
      </c>
      <c r="K36">
        <f t="shared" ref="K36:K49" si="45">D36-C36</f>
        <v>0.28453570316795612</v>
      </c>
      <c r="L36">
        <f t="shared" ref="L36:L49" si="46">E36-D36</f>
        <v>0.16289305487102212</v>
      </c>
      <c r="M36">
        <f t="shared" ref="M36:M49" si="47">F36-E36</f>
        <v>0.17042663040280381</v>
      </c>
      <c r="P36">
        <f t="shared" ref="P36:P49" si="48">J36/I36</f>
        <v>0.50576752673554204</v>
      </c>
      <c r="Q36">
        <f t="shared" ref="Q36:Q49" si="49">K36/J36</f>
        <v>2.2167464109436787</v>
      </c>
      <c r="R36">
        <f t="shared" ref="R36:R49" si="50">L36/K36</f>
        <v>0.57248722412480302</v>
      </c>
      <c r="S36">
        <f t="shared" ref="S36:S49" si="51">M36/L36</f>
        <v>1.0462485987370471</v>
      </c>
    </row>
    <row r="37" spans="1:52" x14ac:dyDescent="0.25">
      <c r="A37">
        <v>0</v>
      </c>
      <c r="B37">
        <v>0.25142883163247343</v>
      </c>
      <c r="C37">
        <v>0.35786161569200209</v>
      </c>
      <c r="D37">
        <v>0.59538213661677053</v>
      </c>
      <c r="E37">
        <v>0.74200462020417468</v>
      </c>
      <c r="F37">
        <v>1</v>
      </c>
      <c r="I37">
        <f t="shared" si="43"/>
        <v>0.25142883163247343</v>
      </c>
      <c r="J37">
        <f t="shared" si="44"/>
        <v>0.10643278405952866</v>
      </c>
      <c r="K37">
        <f t="shared" si="45"/>
        <v>0.23752052092476844</v>
      </c>
      <c r="L37">
        <f t="shared" si="46"/>
        <v>0.14662248358740415</v>
      </c>
      <c r="M37">
        <f t="shared" si="47"/>
        <v>0.25799537979582532</v>
      </c>
      <c r="P37">
        <f t="shared" si="48"/>
        <v>0.42331177124152169</v>
      </c>
      <c r="Q37">
        <f t="shared" si="49"/>
        <v>2.2316481056431017</v>
      </c>
      <c r="R37">
        <f t="shared" si="50"/>
        <v>0.61730448811976513</v>
      </c>
      <c r="S37">
        <f t="shared" si="51"/>
        <v>1.759589480981816</v>
      </c>
    </row>
    <row r="38" spans="1:52" x14ac:dyDescent="0.25">
      <c r="A38">
        <v>0</v>
      </c>
      <c r="B38">
        <v>0.25073514027423077</v>
      </c>
      <c r="C38">
        <v>0.30644661342984963</v>
      </c>
      <c r="D38">
        <v>0.44853181393810404</v>
      </c>
      <c r="E38">
        <v>0.51542747030774039</v>
      </c>
      <c r="F38">
        <v>1</v>
      </c>
      <c r="I38">
        <f t="shared" si="43"/>
        <v>0.25073514027423077</v>
      </c>
      <c r="J38">
        <f t="shared" si="44"/>
        <v>5.5711473155618862E-2</v>
      </c>
      <c r="K38">
        <f t="shared" si="45"/>
        <v>0.14208520050825441</v>
      </c>
      <c r="L38">
        <f t="shared" si="46"/>
        <v>6.6895656369636347E-2</v>
      </c>
      <c r="M38">
        <f t="shared" si="47"/>
        <v>0.48457252969225961</v>
      </c>
      <c r="P38">
        <f t="shared" si="48"/>
        <v>0.22219252193644193</v>
      </c>
      <c r="Q38">
        <f t="shared" si="49"/>
        <v>2.5503759362343157</v>
      </c>
      <c r="R38">
        <f t="shared" si="50"/>
        <v>0.47081368172296073</v>
      </c>
      <c r="S38">
        <f t="shared" si="51"/>
        <v>7.2437069309062796</v>
      </c>
    </row>
    <row r="39" spans="1:52" x14ac:dyDescent="0.25">
      <c r="A39">
        <v>0</v>
      </c>
      <c r="B39">
        <v>0.22569853298144621</v>
      </c>
      <c r="C39">
        <v>0.31914409598028159</v>
      </c>
      <c r="D39">
        <v>0.58612568231690887</v>
      </c>
      <c r="E39">
        <v>0.68388020542149008</v>
      </c>
      <c r="F39">
        <v>1</v>
      </c>
      <c r="I39">
        <f t="shared" si="43"/>
        <v>0.22569853298144621</v>
      </c>
      <c r="J39">
        <f t="shared" si="44"/>
        <v>9.3445562998835385E-2</v>
      </c>
      <c r="K39">
        <f t="shared" si="45"/>
        <v>0.26698158633662727</v>
      </c>
      <c r="L39">
        <f t="shared" si="46"/>
        <v>9.7754523104581215E-2</v>
      </c>
      <c r="M39">
        <f t="shared" si="47"/>
        <v>0.31611979457850992</v>
      </c>
      <c r="P39">
        <f t="shared" si="48"/>
        <v>0.41402822501516739</v>
      </c>
      <c r="Q39">
        <f t="shared" si="49"/>
        <v>2.8570814682763981</v>
      </c>
      <c r="R39">
        <f t="shared" si="50"/>
        <v>0.36614706072397862</v>
      </c>
      <c r="S39">
        <f t="shared" si="51"/>
        <v>3.233812457356207</v>
      </c>
    </row>
    <row r="40" spans="1:52" x14ac:dyDescent="0.25">
      <c r="A40">
        <v>0</v>
      </c>
      <c r="B40">
        <v>0.25691541469872081</v>
      </c>
      <c r="C40">
        <v>0.34849550949734381</v>
      </c>
      <c r="D40">
        <v>0.6100602900367883</v>
      </c>
      <c r="E40">
        <v>0.70646910269544205</v>
      </c>
      <c r="F40">
        <v>1</v>
      </c>
      <c r="I40">
        <f t="shared" si="43"/>
        <v>0.25691541469872081</v>
      </c>
      <c r="J40">
        <f t="shared" si="44"/>
        <v>9.1580094798623002E-2</v>
      </c>
      <c r="K40">
        <f t="shared" si="45"/>
        <v>0.26156478053944449</v>
      </c>
      <c r="L40">
        <f t="shared" si="46"/>
        <v>9.6408812658653753E-2</v>
      </c>
      <c r="M40">
        <f t="shared" si="47"/>
        <v>0.29353089730455795</v>
      </c>
      <c r="P40">
        <f t="shared" si="48"/>
        <v>0.35646010149300311</v>
      </c>
      <c r="Q40">
        <f t="shared" si="49"/>
        <v>2.8561313581800025</v>
      </c>
      <c r="R40">
        <f t="shared" si="50"/>
        <v>0.36858483951785365</v>
      </c>
      <c r="S40">
        <f t="shared" si="51"/>
        <v>3.044647986111364</v>
      </c>
    </row>
    <row r="41" spans="1:52" x14ac:dyDescent="0.25">
      <c r="A41">
        <v>0</v>
      </c>
      <c r="B41">
        <v>0.23653189234564076</v>
      </c>
      <c r="C41">
        <v>0.32952063573793366</v>
      </c>
      <c r="D41">
        <v>0.60967687743002541</v>
      </c>
      <c r="E41">
        <v>0.69720557769977431</v>
      </c>
      <c r="F41">
        <v>1</v>
      </c>
      <c r="I41">
        <f t="shared" si="43"/>
        <v>0.23653189234564076</v>
      </c>
      <c r="J41">
        <f t="shared" si="44"/>
        <v>9.2988743392292905E-2</v>
      </c>
      <c r="K41">
        <f t="shared" si="45"/>
        <v>0.28015624169209175</v>
      </c>
      <c r="L41">
        <f t="shared" si="46"/>
        <v>8.7528700269748905E-2</v>
      </c>
      <c r="M41">
        <f t="shared" si="47"/>
        <v>0.30279442230022569</v>
      </c>
      <c r="P41">
        <f t="shared" si="48"/>
        <v>0.39313406099338921</v>
      </c>
      <c r="Q41">
        <f t="shared" si="49"/>
        <v>3.0127973717226473</v>
      </c>
      <c r="R41">
        <f t="shared" si="50"/>
        <v>0.31242816415972668</v>
      </c>
      <c r="S41">
        <f t="shared" si="51"/>
        <v>3.4593729984229586</v>
      </c>
    </row>
    <row r="42" spans="1:52" x14ac:dyDescent="0.25">
      <c r="A42">
        <v>0</v>
      </c>
      <c r="B42">
        <v>0.23372511767945917</v>
      </c>
      <c r="C42">
        <v>0.3332278023171526</v>
      </c>
      <c r="D42">
        <v>0.64024430481661654</v>
      </c>
      <c r="E42">
        <v>0.74117165990749989</v>
      </c>
      <c r="F42">
        <v>1</v>
      </c>
      <c r="I42">
        <f t="shared" si="43"/>
        <v>0.23372511767945917</v>
      </c>
      <c r="J42">
        <f t="shared" si="44"/>
        <v>9.9502684637693434E-2</v>
      </c>
      <c r="K42">
        <f t="shared" si="45"/>
        <v>0.30701650249946394</v>
      </c>
      <c r="L42">
        <f t="shared" si="46"/>
        <v>0.10092735509088335</v>
      </c>
      <c r="M42">
        <f t="shared" si="47"/>
        <v>0.25882834009250011</v>
      </c>
      <c r="P42">
        <f t="shared" si="48"/>
        <v>0.42572525206364753</v>
      </c>
      <c r="Q42">
        <f t="shared" si="49"/>
        <v>3.0855097389318127</v>
      </c>
      <c r="R42">
        <f t="shared" si="50"/>
        <v>0.32873592875047353</v>
      </c>
      <c r="S42">
        <f t="shared" si="51"/>
        <v>2.5645013669428831</v>
      </c>
    </row>
    <row r="43" spans="1:52" x14ac:dyDescent="0.25">
      <c r="A43">
        <v>0</v>
      </c>
      <c r="B43">
        <v>0.25917827270037208</v>
      </c>
      <c r="C43">
        <v>0.35164345381776113</v>
      </c>
      <c r="D43">
        <v>0.64335654602868964</v>
      </c>
      <c r="E43">
        <v>0.73587743768531122</v>
      </c>
      <c r="F43">
        <v>1</v>
      </c>
      <c r="I43">
        <f t="shared" si="43"/>
        <v>0.25917827270037208</v>
      </c>
      <c r="J43">
        <f t="shared" si="44"/>
        <v>9.246518111738905E-2</v>
      </c>
      <c r="K43">
        <f t="shared" si="45"/>
        <v>0.2917130922109285</v>
      </c>
      <c r="L43">
        <f t="shared" si="46"/>
        <v>9.2520891656621584E-2</v>
      </c>
      <c r="M43">
        <f t="shared" si="47"/>
        <v>0.26412256231468878</v>
      </c>
      <c r="P43">
        <f t="shared" si="48"/>
        <v>0.35676285729508339</v>
      </c>
      <c r="Q43">
        <f t="shared" si="49"/>
        <v>3.1548425978918977</v>
      </c>
      <c r="R43">
        <f t="shared" si="50"/>
        <v>0.31716400164077196</v>
      </c>
      <c r="S43">
        <f t="shared" si="51"/>
        <v>2.8547342939035101</v>
      </c>
    </row>
    <row r="44" spans="1:52" x14ac:dyDescent="0.25">
      <c r="A44">
        <v>0</v>
      </c>
      <c r="B44">
        <v>0.25104476195404535</v>
      </c>
      <c r="C44">
        <v>0.35145511301813726</v>
      </c>
      <c r="D44">
        <v>0.65690297601469183</v>
      </c>
      <c r="E44">
        <v>0.74993706293994356</v>
      </c>
      <c r="F44">
        <v>1</v>
      </c>
      <c r="I44">
        <f t="shared" si="43"/>
        <v>0.25104476195404535</v>
      </c>
      <c r="J44">
        <f t="shared" si="44"/>
        <v>0.10041035106409191</v>
      </c>
      <c r="K44">
        <f t="shared" si="45"/>
        <v>0.30544786299655458</v>
      </c>
      <c r="L44">
        <f t="shared" si="46"/>
        <v>9.3034086925251724E-2</v>
      </c>
      <c r="M44">
        <f t="shared" si="47"/>
        <v>0.25006293706005644</v>
      </c>
      <c r="P44">
        <f t="shared" si="48"/>
        <v>0.39996991087379224</v>
      </c>
      <c r="Q44">
        <f t="shared" si="49"/>
        <v>3.0419957679620824</v>
      </c>
      <c r="R44">
        <f t="shared" si="50"/>
        <v>0.30458254319592715</v>
      </c>
      <c r="S44">
        <f t="shared" si="51"/>
        <v>2.6878636134836214</v>
      </c>
    </row>
    <row r="45" spans="1:52" x14ac:dyDescent="0.25">
      <c r="A45">
        <v>0</v>
      </c>
      <c r="B45">
        <v>0.22990572050525879</v>
      </c>
      <c r="C45">
        <v>0.33562373522475475</v>
      </c>
      <c r="D45">
        <v>0.61047192952268714</v>
      </c>
      <c r="E45">
        <v>0.72993235297566372</v>
      </c>
      <c r="F45">
        <v>1</v>
      </c>
      <c r="I45">
        <f t="shared" si="43"/>
        <v>0.22990572050525879</v>
      </c>
      <c r="J45">
        <f t="shared" si="44"/>
        <v>0.10571801471949596</v>
      </c>
      <c r="K45">
        <f t="shared" si="45"/>
        <v>0.27484819429793239</v>
      </c>
      <c r="L45">
        <f t="shared" si="46"/>
        <v>0.11946042345297658</v>
      </c>
      <c r="M45">
        <f t="shared" si="47"/>
        <v>0.27006764702433628</v>
      </c>
      <c r="P45">
        <f t="shared" si="48"/>
        <v>0.4598320323964179</v>
      </c>
      <c r="Q45">
        <f t="shared" si="49"/>
        <v>2.5998236443163769</v>
      </c>
      <c r="R45">
        <f t="shared" si="50"/>
        <v>0.43464147093316108</v>
      </c>
      <c r="S45">
        <f t="shared" si="51"/>
        <v>2.2607290282261849</v>
      </c>
    </row>
    <row r="46" spans="1:52" x14ac:dyDescent="0.25">
      <c r="A46">
        <v>0</v>
      </c>
      <c r="B46">
        <v>0.28738613192775725</v>
      </c>
      <c r="C46">
        <v>0.38584810696857408</v>
      </c>
      <c r="D46">
        <v>0.63920931087013755</v>
      </c>
      <c r="E46">
        <v>0.74178730881773858</v>
      </c>
      <c r="F46">
        <v>1</v>
      </c>
      <c r="I46">
        <f t="shared" si="43"/>
        <v>0.28738613192775725</v>
      </c>
      <c r="J46">
        <f t="shared" si="44"/>
        <v>9.8461975040816829E-2</v>
      </c>
      <c r="K46">
        <f t="shared" si="45"/>
        <v>0.25336120390156347</v>
      </c>
      <c r="L46">
        <f t="shared" si="46"/>
        <v>0.10257799794760103</v>
      </c>
      <c r="M46">
        <f t="shared" si="47"/>
        <v>0.25821269118226142</v>
      </c>
      <c r="P46">
        <f t="shared" si="48"/>
        <v>0.3426121308649927</v>
      </c>
      <c r="Q46">
        <f t="shared" si="49"/>
        <v>2.573188317586907</v>
      </c>
      <c r="R46">
        <f t="shared" si="50"/>
        <v>0.40486860801093638</v>
      </c>
      <c r="S46">
        <f t="shared" si="51"/>
        <v>2.5172327043676739</v>
      </c>
    </row>
    <row r="47" spans="1:52" x14ac:dyDescent="0.25">
      <c r="A47">
        <v>0</v>
      </c>
      <c r="B47">
        <v>0.22935404184115388</v>
      </c>
      <c r="C47">
        <v>0.31996287802583195</v>
      </c>
      <c r="D47">
        <v>0.5693521313551877</v>
      </c>
      <c r="E47">
        <v>0.69631914432023756</v>
      </c>
      <c r="F47">
        <v>1</v>
      </c>
      <c r="I47">
        <f t="shared" si="43"/>
        <v>0.22935404184115388</v>
      </c>
      <c r="J47">
        <f t="shared" si="44"/>
        <v>9.0608836184678077E-2</v>
      </c>
      <c r="K47">
        <f t="shared" si="45"/>
        <v>0.24938925332935574</v>
      </c>
      <c r="L47">
        <f t="shared" si="46"/>
        <v>0.12696701296504986</v>
      </c>
      <c r="M47">
        <f t="shared" si="47"/>
        <v>0.30368085567976244</v>
      </c>
      <c r="P47">
        <f t="shared" si="48"/>
        <v>0.39506099590532606</v>
      </c>
      <c r="Q47">
        <f t="shared" si="49"/>
        <v>2.7523723273638887</v>
      </c>
      <c r="R47">
        <f t="shared" si="50"/>
        <v>0.50911180522029542</v>
      </c>
      <c r="S47">
        <f t="shared" si="51"/>
        <v>2.3918090895259265</v>
      </c>
    </row>
    <row r="48" spans="1:52" x14ac:dyDescent="0.25">
      <c r="A48">
        <v>0</v>
      </c>
      <c r="B48">
        <v>0.25081741760459431</v>
      </c>
      <c r="C48">
        <v>0.34482042794507095</v>
      </c>
      <c r="D48">
        <v>0.62054961598077274</v>
      </c>
      <c r="E48">
        <v>0.72398536467160102</v>
      </c>
      <c r="F48">
        <v>1</v>
      </c>
      <c r="I48">
        <f t="shared" si="43"/>
        <v>0.25081741760459431</v>
      </c>
      <c r="J48">
        <f t="shared" si="44"/>
        <v>9.4003010340476645E-2</v>
      </c>
      <c r="K48">
        <f t="shared" si="45"/>
        <v>0.27572918803570179</v>
      </c>
      <c r="L48">
        <f t="shared" si="46"/>
        <v>0.10343574869082828</v>
      </c>
      <c r="M48">
        <f t="shared" si="47"/>
        <v>0.27601463532839898</v>
      </c>
      <c r="P48">
        <f t="shared" si="48"/>
        <v>0.37478661266128416</v>
      </c>
      <c r="Q48">
        <f t="shared" si="49"/>
        <v>2.9331952991400732</v>
      </c>
      <c r="R48">
        <f t="shared" si="50"/>
        <v>0.37513528918612443</v>
      </c>
      <c r="S48">
        <f t="shared" si="51"/>
        <v>2.6684646152019722</v>
      </c>
    </row>
    <row r="49" spans="1:19" x14ac:dyDescent="0.25">
      <c r="A49">
        <v>0</v>
      </c>
      <c r="B49">
        <v>0.20945914003036237</v>
      </c>
      <c r="C49">
        <v>0.32552423910937739</v>
      </c>
      <c r="D49">
        <v>0.58646983754708382</v>
      </c>
      <c r="E49">
        <v>0.70678871354997996</v>
      </c>
      <c r="F49">
        <v>1</v>
      </c>
      <c r="I49">
        <f t="shared" si="43"/>
        <v>0.20945914003036237</v>
      </c>
      <c r="J49">
        <f t="shared" si="44"/>
        <v>0.11606509907901502</v>
      </c>
      <c r="K49">
        <f t="shared" si="45"/>
        <v>0.26094559843770643</v>
      </c>
      <c r="L49">
        <f t="shared" si="46"/>
        <v>0.12031887600289615</v>
      </c>
      <c r="M49">
        <f t="shared" si="47"/>
        <v>0.29321128645002004</v>
      </c>
      <c r="P49">
        <f t="shared" si="48"/>
        <v>0.55411809225508457</v>
      </c>
      <c r="Q49">
        <f t="shared" si="49"/>
        <v>2.2482692946314495</v>
      </c>
      <c r="R49">
        <f t="shared" si="50"/>
        <v>0.4610879689990976</v>
      </c>
      <c r="S49">
        <f t="shared" si="51"/>
        <v>2.4369516753378102</v>
      </c>
    </row>
    <row r="50" spans="1:19" s="17" customFormat="1" x14ac:dyDescent="0.25">
      <c r="A50" s="17">
        <v>0</v>
      </c>
      <c r="B50" s="17">
        <v>0.24539754892032792</v>
      </c>
      <c r="C50" s="17">
        <v>0.34467364776989201</v>
      </c>
      <c r="D50" s="17">
        <v>0.60881306503479071</v>
      </c>
      <c r="E50" s="17">
        <v>0.71816955830221041</v>
      </c>
      <c r="F50" s="17">
        <v>1</v>
      </c>
      <c r="I50" s="41"/>
      <c r="J50" s="41"/>
      <c r="K50" s="41"/>
      <c r="L50" s="41"/>
      <c r="M50" s="41"/>
    </row>
    <row r="52" spans="1:19" s="3" customFormat="1" x14ac:dyDescent="0.25">
      <c r="A52" s="23"/>
      <c r="B52" s="23"/>
      <c r="C52" s="23"/>
      <c r="D52" s="23"/>
      <c r="E52" s="23"/>
      <c r="F52" s="23"/>
      <c r="G52" s="23"/>
      <c r="J52" s="23"/>
      <c r="K52" s="23"/>
      <c r="L52" s="23"/>
      <c r="M52" s="23"/>
      <c r="N52" s="23"/>
      <c r="O52" s="23"/>
      <c r="P52" s="23"/>
      <c r="Q52" s="23"/>
      <c r="R52" s="23"/>
    </row>
  </sheetData>
  <mergeCells count="6">
    <mergeCell ref="A33:Z33"/>
    <mergeCell ref="I50:M50"/>
    <mergeCell ref="I34:M34"/>
    <mergeCell ref="A34:F34"/>
    <mergeCell ref="AB33:AZ33"/>
    <mergeCell ref="P34:S3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"/>
  <sheetViews>
    <sheetView workbookViewId="0">
      <selection activeCell="A36" sqref="A36"/>
    </sheetView>
  </sheetViews>
  <sheetFormatPr defaultColWidth="11.42578125" defaultRowHeight="15" x14ac:dyDescent="0.25"/>
  <sheetData>
    <row r="1" spans="1:14" x14ac:dyDescent="0.25">
      <c r="A1">
        <v>1</v>
      </c>
      <c r="C1">
        <v>0</v>
      </c>
      <c r="D1">
        <v>0.10775977772816872</v>
      </c>
      <c r="E1">
        <v>0.22441166977091703</v>
      </c>
      <c r="F1">
        <v>0.50477741123720676</v>
      </c>
      <c r="G1">
        <v>0.7686289564244948</v>
      </c>
      <c r="H1">
        <v>1</v>
      </c>
    </row>
    <row r="2" spans="1:14" x14ac:dyDescent="0.25">
      <c r="A2">
        <f>A1+1</f>
        <v>2</v>
      </c>
      <c r="C2">
        <v>0</v>
      </c>
      <c r="D2">
        <v>0.33282412797866595</v>
      </c>
      <c r="E2">
        <v>0.64065552496928269</v>
      </c>
      <c r="F2">
        <v>0.75041630924395109</v>
      </c>
      <c r="G2">
        <v>0.80559207681829603</v>
      </c>
      <c r="H2">
        <v>0.89200306704917365</v>
      </c>
      <c r="I2">
        <v>1</v>
      </c>
    </row>
    <row r="3" spans="1:14" x14ac:dyDescent="0.25">
      <c r="A3">
        <f t="shared" ref="A3:A33" si="0">A2+1</f>
        <v>3</v>
      </c>
      <c r="C3">
        <v>0</v>
      </c>
      <c r="D3">
        <v>0.19170918196903655</v>
      </c>
      <c r="E3">
        <v>0.29965243843775968</v>
      </c>
      <c r="F3">
        <v>0.39939375749140521</v>
      </c>
      <c r="G3">
        <v>0.61561578279841622</v>
      </c>
      <c r="H3">
        <v>0.79097432747692964</v>
      </c>
      <c r="I3">
        <v>0.89823331905128823</v>
      </c>
      <c r="J3">
        <v>1</v>
      </c>
    </row>
    <row r="4" spans="1:14" x14ac:dyDescent="0.25">
      <c r="A4">
        <f t="shared" si="0"/>
        <v>4</v>
      </c>
      <c r="C4">
        <v>0</v>
      </c>
      <c r="D4">
        <v>0.23594136184452583</v>
      </c>
      <c r="E4">
        <v>0.42504996668722045</v>
      </c>
      <c r="F4">
        <v>0.6309002691340887</v>
      </c>
      <c r="G4">
        <v>0.83143051191816464</v>
      </c>
      <c r="H4">
        <v>1</v>
      </c>
    </row>
    <row r="5" spans="1:14" x14ac:dyDescent="0.25">
      <c r="A5">
        <f t="shared" si="0"/>
        <v>5</v>
      </c>
      <c r="C5">
        <v>0</v>
      </c>
      <c r="D5">
        <v>0.22266718181513581</v>
      </c>
      <c r="E5">
        <v>0.44570959810659361</v>
      </c>
      <c r="F5">
        <v>0.68497171772950238</v>
      </c>
      <c r="G5">
        <v>0.76431650245469163</v>
      </c>
      <c r="H5">
        <v>1</v>
      </c>
    </row>
    <row r="6" spans="1:14" x14ac:dyDescent="0.25">
      <c r="A6">
        <f t="shared" si="0"/>
        <v>6</v>
      </c>
      <c r="C6">
        <v>0</v>
      </c>
      <c r="D6">
        <v>0.11716864592826708</v>
      </c>
      <c r="E6">
        <v>0.23305252588832101</v>
      </c>
      <c r="F6">
        <v>0.4827505078017062</v>
      </c>
      <c r="G6">
        <v>0.60295644286691663</v>
      </c>
      <c r="H6">
        <v>0.7236448019366597</v>
      </c>
      <c r="I6">
        <v>1</v>
      </c>
    </row>
    <row r="7" spans="1:14" x14ac:dyDescent="0.25">
      <c r="A7">
        <f t="shared" si="0"/>
        <v>7</v>
      </c>
      <c r="C7">
        <v>0</v>
      </c>
      <c r="D7">
        <v>7.8156764883687765E-2</v>
      </c>
      <c r="E7">
        <v>0.24830040528447248</v>
      </c>
      <c r="F7">
        <v>0.36672665287416706</v>
      </c>
      <c r="G7">
        <v>0.55464384843199421</v>
      </c>
      <c r="H7">
        <v>0.72513320177651919</v>
      </c>
      <c r="I7">
        <v>1</v>
      </c>
    </row>
    <row r="8" spans="1:14" x14ac:dyDescent="0.25">
      <c r="A8">
        <f t="shared" si="0"/>
        <v>8</v>
      </c>
      <c r="C8">
        <v>0</v>
      </c>
      <c r="D8">
        <v>0.12194107990508245</v>
      </c>
      <c r="E8">
        <v>0.24212257811635601</v>
      </c>
      <c r="F8">
        <v>0.3603599206273892</v>
      </c>
      <c r="G8">
        <v>0.48128445885497151</v>
      </c>
      <c r="H8">
        <v>1</v>
      </c>
    </row>
    <row r="9" spans="1:14" x14ac:dyDescent="0.25">
      <c r="A9">
        <f t="shared" si="0"/>
        <v>9</v>
      </c>
      <c r="C9">
        <v>0</v>
      </c>
      <c r="D9">
        <v>0.29103013228943092</v>
      </c>
      <c r="E9">
        <v>0.41859672976183393</v>
      </c>
      <c r="F9">
        <v>0.64555555236750728</v>
      </c>
      <c r="G9">
        <v>0.8737480691192373</v>
      </c>
      <c r="H9">
        <v>1</v>
      </c>
    </row>
    <row r="10" spans="1:14" x14ac:dyDescent="0.25">
      <c r="A10">
        <f t="shared" si="0"/>
        <v>10</v>
      </c>
      <c r="C10">
        <v>0</v>
      </c>
      <c r="D10">
        <v>0.23953158252416193</v>
      </c>
      <c r="E10">
        <v>0.30713582245640753</v>
      </c>
      <c r="F10">
        <v>0.6262698258659225</v>
      </c>
      <c r="G10">
        <v>0.9336474135146301</v>
      </c>
      <c r="H10">
        <v>1</v>
      </c>
    </row>
    <row r="11" spans="1:14" x14ac:dyDescent="0.25">
      <c r="A11">
        <f t="shared" si="0"/>
        <v>11</v>
      </c>
      <c r="C11">
        <v>0</v>
      </c>
      <c r="D11">
        <v>0.10310056587260268</v>
      </c>
      <c r="E11">
        <v>0.14428877687721353</v>
      </c>
      <c r="F11">
        <v>0.22663122894445598</v>
      </c>
      <c r="G11">
        <v>0.30001428559955817</v>
      </c>
      <c r="H11">
        <v>0.37665044286957422</v>
      </c>
      <c r="I11">
        <v>0.50938669613677967</v>
      </c>
      <c r="J11">
        <v>0.58701717547240562</v>
      </c>
      <c r="K11">
        <v>0.66113723371185296</v>
      </c>
      <c r="L11">
        <v>0.79175981360035164</v>
      </c>
      <c r="M11">
        <v>0.87283320439788181</v>
      </c>
      <c r="N11">
        <v>1</v>
      </c>
    </row>
    <row r="12" spans="1:14" x14ac:dyDescent="0.25">
      <c r="A12">
        <f t="shared" si="0"/>
        <v>12</v>
      </c>
      <c r="C12">
        <v>0</v>
      </c>
      <c r="D12">
        <v>0.12526305704028895</v>
      </c>
      <c r="E12">
        <v>0.25337993987400004</v>
      </c>
      <c r="F12">
        <v>0.3370802963360609</v>
      </c>
      <c r="G12">
        <v>0.468592372324659</v>
      </c>
      <c r="H12">
        <v>0.60484735778614185</v>
      </c>
      <c r="I12">
        <v>0.73795951039182284</v>
      </c>
      <c r="J12">
        <v>0.82040201433037696</v>
      </c>
      <c r="K12">
        <v>0.90007777836807001</v>
      </c>
      <c r="L12">
        <v>1</v>
      </c>
    </row>
    <row r="13" spans="1:14" x14ac:dyDescent="0.25">
      <c r="A13">
        <f t="shared" si="0"/>
        <v>13</v>
      </c>
      <c r="C13">
        <v>0</v>
      </c>
      <c r="D13">
        <v>0.11299396615976395</v>
      </c>
      <c r="E13">
        <v>0.2339094891528134</v>
      </c>
      <c r="F13">
        <v>0.53128488871263391</v>
      </c>
      <c r="G13">
        <v>0.66158635676527477</v>
      </c>
      <c r="H13">
        <v>1</v>
      </c>
    </row>
    <row r="14" spans="1:14" x14ac:dyDescent="0.25">
      <c r="A14">
        <f t="shared" si="0"/>
        <v>14</v>
      </c>
      <c r="C14">
        <v>0</v>
      </c>
      <c r="D14">
        <v>0.24539754892032792</v>
      </c>
      <c r="E14">
        <v>0.34467364776989201</v>
      </c>
      <c r="F14">
        <v>0.60881306503479071</v>
      </c>
      <c r="G14">
        <v>0.71816955830221041</v>
      </c>
      <c r="H14">
        <v>1</v>
      </c>
    </row>
    <row r="15" spans="1:14" x14ac:dyDescent="0.25">
      <c r="A15">
        <f t="shared" si="0"/>
        <v>15</v>
      </c>
      <c r="C15">
        <v>0</v>
      </c>
      <c r="D15">
        <v>7.0842016196451876E-2</v>
      </c>
      <c r="E15">
        <v>0.14376600858934963</v>
      </c>
      <c r="F15">
        <v>0.32343132802605346</v>
      </c>
      <c r="G15">
        <v>0.39532852493255094</v>
      </c>
      <c r="H15">
        <v>0.47081515705737009</v>
      </c>
      <c r="I15">
        <v>0.65802987682453362</v>
      </c>
      <c r="J15">
        <v>0.82593639844212374</v>
      </c>
      <c r="K15">
        <v>1</v>
      </c>
    </row>
    <row r="16" spans="1:14" x14ac:dyDescent="0.25">
      <c r="A16">
        <f t="shared" si="0"/>
        <v>16</v>
      </c>
      <c r="C16">
        <v>0</v>
      </c>
      <c r="D16">
        <v>0.29714624060347078</v>
      </c>
      <c r="E16">
        <v>0.39172035561904872</v>
      </c>
      <c r="F16">
        <v>0.71311728757599757</v>
      </c>
      <c r="G16">
        <v>0.81571978732557471</v>
      </c>
      <c r="H16">
        <v>0.90858018396617557</v>
      </c>
      <c r="I16">
        <v>1</v>
      </c>
    </row>
    <row r="17" spans="1:12" x14ac:dyDescent="0.25">
      <c r="A17">
        <f t="shared" si="0"/>
        <v>17</v>
      </c>
      <c r="C17">
        <v>0</v>
      </c>
      <c r="D17">
        <v>0.13223778313064047</v>
      </c>
      <c r="E17">
        <v>0.20876880776561413</v>
      </c>
      <c r="F17">
        <v>0.28326089519275643</v>
      </c>
      <c r="G17">
        <v>0.42367309641391843</v>
      </c>
      <c r="H17">
        <v>0.57462764348981432</v>
      </c>
      <c r="I17">
        <v>0.70679538262938679</v>
      </c>
      <c r="J17">
        <v>0.85692164089870781</v>
      </c>
      <c r="K17">
        <v>1</v>
      </c>
    </row>
    <row r="18" spans="1:12" x14ac:dyDescent="0.25">
      <c r="A18">
        <f t="shared" si="0"/>
        <v>18</v>
      </c>
      <c r="C18">
        <v>0</v>
      </c>
      <c r="D18">
        <v>0.18537312459847885</v>
      </c>
      <c r="E18">
        <v>0.32514021809771843</v>
      </c>
      <c r="F18">
        <v>0.72987701232800983</v>
      </c>
      <c r="G18">
        <v>0.8635921524128054</v>
      </c>
      <c r="H18">
        <v>1</v>
      </c>
    </row>
    <row r="19" spans="1:12" x14ac:dyDescent="0.25">
      <c r="A19">
        <f t="shared" si="0"/>
        <v>19</v>
      </c>
      <c r="C19">
        <v>0</v>
      </c>
      <c r="D19">
        <v>0.16700663205643498</v>
      </c>
      <c r="E19">
        <v>0.33409582059502119</v>
      </c>
      <c r="F19">
        <v>0.50460526609994172</v>
      </c>
      <c r="G19">
        <v>0.85091080313970158</v>
      </c>
      <c r="H19">
        <v>1</v>
      </c>
    </row>
    <row r="20" spans="1:12" x14ac:dyDescent="0.25">
      <c r="A20">
        <f t="shared" si="0"/>
        <v>20</v>
      </c>
      <c r="C20">
        <v>0</v>
      </c>
      <c r="D20">
        <v>9.1988430741808097E-2</v>
      </c>
      <c r="E20">
        <v>0.30040483079932284</v>
      </c>
      <c r="F20">
        <v>0.40511043424829918</v>
      </c>
      <c r="G20">
        <v>0.59372731282090385</v>
      </c>
      <c r="H20">
        <v>0.78750837471723256</v>
      </c>
      <c r="I20">
        <v>1</v>
      </c>
    </row>
    <row r="21" spans="1:12" x14ac:dyDescent="0.25">
      <c r="A21">
        <f t="shared" si="0"/>
        <v>21</v>
      </c>
      <c r="C21">
        <v>0</v>
      </c>
      <c r="D21">
        <v>9.5686988977412693E-2</v>
      </c>
      <c r="E21">
        <v>0.18878854458057986</v>
      </c>
      <c r="F21">
        <v>0.27751631818646311</v>
      </c>
      <c r="G21">
        <v>0.387621554324239</v>
      </c>
      <c r="H21">
        <v>0.61617027593888285</v>
      </c>
      <c r="I21">
        <v>0.80571038093189873</v>
      </c>
      <c r="J21">
        <v>0.89772584671694111</v>
      </c>
      <c r="K21">
        <v>1</v>
      </c>
    </row>
    <row r="22" spans="1:12" x14ac:dyDescent="0.25">
      <c r="A22">
        <f t="shared" si="0"/>
        <v>22</v>
      </c>
      <c r="C22">
        <v>0</v>
      </c>
      <c r="D22">
        <v>0.27260353925585185</v>
      </c>
      <c r="E22">
        <v>0.39423478573385434</v>
      </c>
      <c r="F22">
        <v>0.50807369529318103</v>
      </c>
      <c r="G22">
        <v>0.61827184964191884</v>
      </c>
      <c r="H22">
        <v>1</v>
      </c>
    </row>
    <row r="23" spans="1:12" x14ac:dyDescent="0.25">
      <c r="A23">
        <f>A22+1</f>
        <v>23</v>
      </c>
      <c r="C23">
        <v>0</v>
      </c>
      <c r="D23">
        <v>7.4832676200556406E-2</v>
      </c>
      <c r="E23">
        <v>0.15451719221031551</v>
      </c>
      <c r="F23">
        <v>0.23575033917257887</v>
      </c>
      <c r="G23">
        <v>0.32471489498645972</v>
      </c>
      <c r="H23">
        <v>0.48112856599161752</v>
      </c>
      <c r="I23">
        <v>0.56828012350021317</v>
      </c>
      <c r="J23">
        <v>0.656319017750708</v>
      </c>
      <c r="K23">
        <v>0.82410390803801681</v>
      </c>
      <c r="L23">
        <v>1</v>
      </c>
    </row>
    <row r="24" spans="1:12" x14ac:dyDescent="0.25">
      <c r="A24">
        <f t="shared" si="0"/>
        <v>24</v>
      </c>
      <c r="C24">
        <v>0</v>
      </c>
      <c r="D24">
        <v>0.19915926753303598</v>
      </c>
      <c r="E24">
        <v>0.29882123567571489</v>
      </c>
      <c r="F24">
        <v>0.40406155456492082</v>
      </c>
      <c r="G24">
        <v>0.50919093639562096</v>
      </c>
      <c r="H24">
        <v>0.62429552929267906</v>
      </c>
      <c r="I24">
        <v>0.80974196113802832</v>
      </c>
      <c r="J24">
        <v>1</v>
      </c>
    </row>
    <row r="25" spans="1:12" x14ac:dyDescent="0.25">
      <c r="A25">
        <f t="shared" si="0"/>
        <v>25</v>
      </c>
      <c r="C25">
        <v>0</v>
      </c>
      <c r="D25">
        <v>8.8365862495176986E-2</v>
      </c>
      <c r="E25">
        <v>0.33334602432212235</v>
      </c>
      <c r="F25">
        <v>0.43038594636411592</v>
      </c>
      <c r="G25">
        <v>0.71503398191313505</v>
      </c>
      <c r="H25">
        <v>1</v>
      </c>
    </row>
    <row r="26" spans="1:12" x14ac:dyDescent="0.25">
      <c r="A26">
        <f t="shared" si="0"/>
        <v>26</v>
      </c>
      <c r="C26">
        <v>0</v>
      </c>
      <c r="D26">
        <v>0.12769425188492142</v>
      </c>
      <c r="E26">
        <v>0.30586859611660866</v>
      </c>
      <c r="F26">
        <v>0.51104015380462264</v>
      </c>
      <c r="G26">
        <v>0.57661987874340959</v>
      </c>
      <c r="H26">
        <v>0.67252009362441867</v>
      </c>
      <c r="I26">
        <v>0.73704871101495806</v>
      </c>
      <c r="J26">
        <v>1</v>
      </c>
    </row>
    <row r="27" spans="1:12" x14ac:dyDescent="0.25">
      <c r="A27">
        <f t="shared" si="0"/>
        <v>27</v>
      </c>
      <c r="C27">
        <v>0</v>
      </c>
      <c r="D27">
        <v>0.3103638084983355</v>
      </c>
      <c r="E27">
        <v>0.40469801989964244</v>
      </c>
      <c r="F27">
        <v>0.68868910031183894</v>
      </c>
      <c r="G27">
        <v>0.78745102694559377</v>
      </c>
      <c r="H27">
        <v>1</v>
      </c>
    </row>
    <row r="28" spans="1:12" x14ac:dyDescent="0.25">
      <c r="A28">
        <f t="shared" si="0"/>
        <v>28</v>
      </c>
      <c r="C28">
        <v>0</v>
      </c>
      <c r="D28">
        <v>0.15879299103156252</v>
      </c>
      <c r="E28">
        <v>0.31714801213884203</v>
      </c>
      <c r="F28">
        <v>0.49137496004501763</v>
      </c>
      <c r="G28">
        <v>0.81233949901968172</v>
      </c>
      <c r="H28">
        <v>1</v>
      </c>
    </row>
    <row r="29" spans="1:12" x14ac:dyDescent="0.25">
      <c r="A29">
        <f t="shared" si="0"/>
        <v>29</v>
      </c>
      <c r="C29">
        <v>0</v>
      </c>
      <c r="D29">
        <v>6.3375879200113991E-2</v>
      </c>
      <c r="E29">
        <v>0.14104782457752865</v>
      </c>
      <c r="F29">
        <v>0.34183999040257618</v>
      </c>
      <c r="G29">
        <v>0.41776504535843983</v>
      </c>
      <c r="H29">
        <v>0.58557298199202856</v>
      </c>
      <c r="I29">
        <v>0.65025927424597518</v>
      </c>
      <c r="J29">
        <v>0.73098978040713891</v>
      </c>
      <c r="K29">
        <v>0.92431181592093603</v>
      </c>
      <c r="L29">
        <v>1</v>
      </c>
    </row>
    <row r="30" spans="1:12" x14ac:dyDescent="0.25">
      <c r="A30">
        <f>A29+1</f>
        <v>30</v>
      </c>
      <c r="C30">
        <v>0</v>
      </c>
      <c r="D30">
        <v>0.33722942545607215</v>
      </c>
      <c r="E30">
        <v>0.44659488478644138</v>
      </c>
      <c r="F30">
        <v>0.77520137164957792</v>
      </c>
      <c r="G30">
        <v>0.88931989085332519</v>
      </c>
      <c r="H30">
        <v>1</v>
      </c>
    </row>
    <row r="31" spans="1:12" x14ac:dyDescent="0.25">
      <c r="A31">
        <f t="shared" si="0"/>
        <v>31</v>
      </c>
      <c r="C31">
        <v>0</v>
      </c>
      <c r="D31">
        <v>0.21187546865293669</v>
      </c>
      <c r="E31">
        <v>0.37693445592419178</v>
      </c>
      <c r="F31">
        <v>0.47030070384700812</v>
      </c>
      <c r="G31">
        <v>0.74769033668941698</v>
      </c>
      <c r="H31">
        <v>0.87194040159279884</v>
      </c>
      <c r="I31">
        <v>1</v>
      </c>
    </row>
    <row r="32" spans="1:12" x14ac:dyDescent="0.25">
      <c r="A32">
        <f t="shared" si="0"/>
        <v>32</v>
      </c>
      <c r="C32">
        <v>0</v>
      </c>
      <c r="D32">
        <v>0.19107107129922488</v>
      </c>
      <c r="E32">
        <v>0.38591958452051311</v>
      </c>
      <c r="F32">
        <v>0.57793184836427414</v>
      </c>
      <c r="G32">
        <v>0.77127350488573898</v>
      </c>
      <c r="H32">
        <v>1</v>
      </c>
    </row>
    <row r="33" spans="1:29" x14ac:dyDescent="0.25">
      <c r="A33">
        <f t="shared" si="0"/>
        <v>33</v>
      </c>
      <c r="C33">
        <v>0</v>
      </c>
      <c r="D33">
        <v>3.426343412073244E-2</v>
      </c>
      <c r="E33">
        <v>0.10638818984034408</v>
      </c>
      <c r="F33">
        <v>0.14127114076169053</v>
      </c>
      <c r="G33">
        <v>0.19580301095240724</v>
      </c>
      <c r="H33">
        <v>0.213773466298919</v>
      </c>
      <c r="I33">
        <v>0.2772579741399912</v>
      </c>
      <c r="J33">
        <v>0.3276176871721283</v>
      </c>
      <c r="K33">
        <v>0.34593026886296241</v>
      </c>
      <c r="L33">
        <v>0.38388894555839992</v>
      </c>
      <c r="M33">
        <v>0.40107760514488788</v>
      </c>
      <c r="N33">
        <v>0.42110170338164149</v>
      </c>
      <c r="O33">
        <v>0.55786575150954609</v>
      </c>
      <c r="P33">
        <v>0.61287447704173981</v>
      </c>
      <c r="Q33">
        <v>0.62977827987177526</v>
      </c>
      <c r="R33">
        <v>0.64802011008217497</v>
      </c>
      <c r="S33">
        <v>0.70386998800830758</v>
      </c>
      <c r="T33">
        <v>0.75745057358337664</v>
      </c>
      <c r="U33">
        <v>0.7753491007736989</v>
      </c>
      <c r="V33">
        <v>0.79429257155275612</v>
      </c>
      <c r="W33">
        <v>0.85044210793602504</v>
      </c>
      <c r="X33">
        <v>0.86689456779537954</v>
      </c>
      <c r="Y33">
        <v>0.88557528311038591</v>
      </c>
      <c r="Z33">
        <v>0.90451558681952415</v>
      </c>
      <c r="AA33">
        <v>0.92512554866474384</v>
      </c>
      <c r="AB33">
        <v>0.98156291562210429</v>
      </c>
      <c r="AC33">
        <v>1</v>
      </c>
    </row>
    <row r="34" spans="1:29" x14ac:dyDescent="0.25">
      <c r="A34" s="24" t="s">
        <v>213</v>
      </c>
      <c r="C34" s="39" t="s">
        <v>214</v>
      </c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</row>
  </sheetData>
  <mergeCells count="1">
    <mergeCell ref="C34:AC3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/>
  </sheetViews>
  <sheetFormatPr defaultColWidth="8.85546875" defaultRowHeight="15" x14ac:dyDescent="0.25"/>
  <cols>
    <col min="1" max="1" width="12.140625" bestFit="1" customWidth="1"/>
    <col min="2" max="2" width="16.140625" bestFit="1" customWidth="1"/>
    <col min="3" max="4" width="25.140625" bestFit="1" customWidth="1"/>
    <col min="5" max="5" width="2" bestFit="1" customWidth="1"/>
    <col min="6" max="8" width="3" bestFit="1" customWidth="1"/>
    <col min="9" max="9" width="10.7109375" bestFit="1" customWidth="1"/>
  </cols>
  <sheetData>
    <row r="1" spans="1:3" x14ac:dyDescent="0.25">
      <c r="A1" s="4" t="s">
        <v>53</v>
      </c>
      <c r="B1" t="s">
        <v>177</v>
      </c>
    </row>
    <row r="3" spans="1:3" x14ac:dyDescent="0.25">
      <c r="A3" s="4" t="s">
        <v>28</v>
      </c>
      <c r="B3" t="s">
        <v>181</v>
      </c>
      <c r="C3" t="s">
        <v>179</v>
      </c>
    </row>
    <row r="4" spans="1:3" x14ac:dyDescent="0.25">
      <c r="A4" s="5" t="s">
        <v>23</v>
      </c>
      <c r="B4" s="6">
        <v>21</v>
      </c>
      <c r="C4" s="6">
        <v>12</v>
      </c>
    </row>
    <row r="5" spans="1:3" x14ac:dyDescent="0.25">
      <c r="A5" s="5" t="s">
        <v>49</v>
      </c>
      <c r="B5" s="6">
        <v>25</v>
      </c>
      <c r="C5" s="6">
        <v>6</v>
      </c>
    </row>
    <row r="6" spans="1:3" x14ac:dyDescent="0.25">
      <c r="A6" s="5" t="s">
        <v>16</v>
      </c>
      <c r="B6" s="6">
        <v>29</v>
      </c>
      <c r="C6" s="6">
        <v>7</v>
      </c>
    </row>
    <row r="7" spans="1:3" x14ac:dyDescent="0.25">
      <c r="A7" s="5" t="s">
        <v>52</v>
      </c>
      <c r="B7" s="6">
        <v>29</v>
      </c>
      <c r="C7" s="6">
        <v>27</v>
      </c>
    </row>
    <row r="8" spans="1:3" x14ac:dyDescent="0.25">
      <c r="A8" s="5" t="s">
        <v>46</v>
      </c>
      <c r="B8" s="6">
        <v>29</v>
      </c>
      <c r="C8" s="6">
        <v>6</v>
      </c>
    </row>
    <row r="9" spans="1:3" x14ac:dyDescent="0.25">
      <c r="A9" s="5" t="s">
        <v>18</v>
      </c>
      <c r="B9" s="6">
        <v>29</v>
      </c>
      <c r="C9" s="6">
        <v>7</v>
      </c>
    </row>
    <row r="10" spans="1:3" x14ac:dyDescent="0.25">
      <c r="A10" s="5" t="s">
        <v>13</v>
      </c>
      <c r="B10" s="6">
        <v>29</v>
      </c>
      <c r="C10" s="6">
        <v>8</v>
      </c>
    </row>
    <row r="11" spans="1:3" x14ac:dyDescent="0.25">
      <c r="A11" s="5" t="s">
        <v>51</v>
      </c>
      <c r="B11" s="6">
        <v>30</v>
      </c>
      <c r="C11" s="6">
        <v>6</v>
      </c>
    </row>
    <row r="12" spans="1:3" x14ac:dyDescent="0.25">
      <c r="A12" s="5" t="s">
        <v>27</v>
      </c>
      <c r="B12" s="6">
        <v>30</v>
      </c>
      <c r="C12" s="6">
        <v>6</v>
      </c>
    </row>
    <row r="13" spans="1:3" x14ac:dyDescent="0.25">
      <c r="A13" s="5" t="s">
        <v>42</v>
      </c>
      <c r="B13" s="6">
        <v>30</v>
      </c>
      <c r="C13" s="6">
        <v>6</v>
      </c>
    </row>
    <row r="14" spans="1:3" x14ac:dyDescent="0.25">
      <c r="A14" s="5" t="s">
        <v>21</v>
      </c>
      <c r="B14" s="6">
        <v>30</v>
      </c>
      <c r="C14" s="6">
        <v>6</v>
      </c>
    </row>
    <row r="15" spans="1:3" x14ac:dyDescent="0.25">
      <c r="A15" s="5" t="s">
        <v>12</v>
      </c>
      <c r="B15" s="6">
        <v>30</v>
      </c>
      <c r="C15" s="6">
        <v>7</v>
      </c>
    </row>
    <row r="16" spans="1:3" x14ac:dyDescent="0.25">
      <c r="A16" s="5" t="s">
        <v>22</v>
      </c>
      <c r="B16" s="6">
        <v>30</v>
      </c>
      <c r="C16" s="6">
        <v>6</v>
      </c>
    </row>
    <row r="17" spans="1:3" x14ac:dyDescent="0.25">
      <c r="A17" s="5" t="s">
        <v>36</v>
      </c>
      <c r="B17" s="6">
        <v>30</v>
      </c>
      <c r="C17" s="6">
        <v>7</v>
      </c>
    </row>
    <row r="18" spans="1:3" x14ac:dyDescent="0.25">
      <c r="A18" s="5" t="s">
        <v>14</v>
      </c>
      <c r="B18" s="6">
        <v>30</v>
      </c>
      <c r="C18" s="6">
        <v>6</v>
      </c>
    </row>
    <row r="19" spans="1:3" x14ac:dyDescent="0.25">
      <c r="A19" s="5" t="s">
        <v>19</v>
      </c>
      <c r="B19" s="6">
        <v>30</v>
      </c>
      <c r="C19" s="6">
        <v>6</v>
      </c>
    </row>
    <row r="20" spans="1:3" x14ac:dyDescent="0.25">
      <c r="A20" s="5" t="s">
        <v>30</v>
      </c>
      <c r="B20" s="6">
        <v>30</v>
      </c>
      <c r="C20" s="6">
        <v>6</v>
      </c>
    </row>
    <row r="21" spans="1:3" x14ac:dyDescent="0.25">
      <c r="A21" s="5" t="s">
        <v>15</v>
      </c>
      <c r="B21" s="6">
        <v>30</v>
      </c>
      <c r="C21" s="6">
        <v>6</v>
      </c>
    </row>
    <row r="22" spans="1:3" x14ac:dyDescent="0.25">
      <c r="A22" s="5" t="s">
        <v>33</v>
      </c>
      <c r="B22" s="6">
        <v>30</v>
      </c>
      <c r="C22" s="6">
        <v>9</v>
      </c>
    </row>
    <row r="23" spans="1:3" x14ac:dyDescent="0.25">
      <c r="A23" s="5" t="s">
        <v>5</v>
      </c>
      <c r="B23" s="6">
        <v>30</v>
      </c>
      <c r="C23" s="6">
        <v>6</v>
      </c>
    </row>
    <row r="24" spans="1:3" x14ac:dyDescent="0.25">
      <c r="A24" s="5" t="s">
        <v>50</v>
      </c>
      <c r="B24" s="6">
        <v>30</v>
      </c>
      <c r="C24" s="6">
        <v>7</v>
      </c>
    </row>
    <row r="25" spans="1:3" x14ac:dyDescent="0.25">
      <c r="A25" s="5" t="s">
        <v>31</v>
      </c>
      <c r="B25" s="6">
        <v>30</v>
      </c>
      <c r="C25" s="6">
        <v>9</v>
      </c>
    </row>
    <row r="26" spans="1:3" x14ac:dyDescent="0.25">
      <c r="A26" s="5" t="s">
        <v>37</v>
      </c>
      <c r="B26" s="6">
        <v>30</v>
      </c>
      <c r="C26" s="6">
        <v>9</v>
      </c>
    </row>
    <row r="27" spans="1:3" x14ac:dyDescent="0.25">
      <c r="A27" s="5" t="s">
        <v>48</v>
      </c>
      <c r="B27" s="6">
        <v>30</v>
      </c>
      <c r="C27" s="6">
        <v>10</v>
      </c>
    </row>
    <row r="28" spans="1:3" x14ac:dyDescent="0.25">
      <c r="A28" s="5" t="s">
        <v>43</v>
      </c>
      <c r="B28" s="6">
        <v>30</v>
      </c>
      <c r="C28" s="6">
        <v>8</v>
      </c>
    </row>
    <row r="29" spans="1:3" x14ac:dyDescent="0.25">
      <c r="A29" s="5" t="s">
        <v>34</v>
      </c>
      <c r="B29" s="6">
        <v>31</v>
      </c>
      <c r="C29" s="6">
        <v>6</v>
      </c>
    </row>
    <row r="30" spans="1:3" x14ac:dyDescent="0.25">
      <c r="A30" s="5" t="s">
        <v>35</v>
      </c>
      <c r="B30" s="6">
        <v>31</v>
      </c>
      <c r="C30" s="6">
        <v>6</v>
      </c>
    </row>
    <row r="31" spans="1:3" x14ac:dyDescent="0.25">
      <c r="A31" s="5" t="s">
        <v>26</v>
      </c>
      <c r="B31" s="6">
        <v>34</v>
      </c>
      <c r="C31" s="6">
        <v>10</v>
      </c>
    </row>
    <row r="32" spans="1:3" x14ac:dyDescent="0.25">
      <c r="A32" s="5" t="s">
        <v>39</v>
      </c>
      <c r="B32" s="6">
        <v>35</v>
      </c>
      <c r="C32" s="6">
        <v>10</v>
      </c>
    </row>
    <row r="33" spans="1:3" x14ac:dyDescent="0.25">
      <c r="A33" s="5" t="s">
        <v>41</v>
      </c>
      <c r="B33" s="6">
        <v>39</v>
      </c>
      <c r="C33" s="6">
        <v>8</v>
      </c>
    </row>
    <row r="34" spans="1:3" x14ac:dyDescent="0.25">
      <c r="A34" s="5" t="s">
        <v>38</v>
      </c>
      <c r="B34" s="6">
        <v>39</v>
      </c>
      <c r="C34" s="6">
        <v>6</v>
      </c>
    </row>
    <row r="35" spans="1:3" x14ac:dyDescent="0.25">
      <c r="A35" s="5" t="s">
        <v>45</v>
      </c>
      <c r="B35" s="6">
        <v>45</v>
      </c>
      <c r="C35" s="6">
        <v>6</v>
      </c>
    </row>
    <row r="36" spans="1:3" x14ac:dyDescent="0.25">
      <c r="A36" s="5" t="s">
        <v>32</v>
      </c>
      <c r="B36" s="6">
        <v>50</v>
      </c>
      <c r="C36" s="6">
        <v>7</v>
      </c>
    </row>
    <row r="37" spans="1:3" x14ac:dyDescent="0.25">
      <c r="A37" s="5" t="s">
        <v>176</v>
      </c>
      <c r="B37" s="6">
        <v>1035</v>
      </c>
      <c r="C37" s="6">
        <v>7.7342995169082123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4" sqref="A4"/>
    </sheetView>
  </sheetViews>
  <sheetFormatPr defaultColWidth="8.85546875" defaultRowHeight="15" x14ac:dyDescent="0.25"/>
  <sheetData>
    <row r="1" spans="1:1" x14ac:dyDescent="0.25">
      <c r="A1" t="s">
        <v>178</v>
      </c>
    </row>
    <row r="2" spans="1:1" x14ac:dyDescent="0.25">
      <c r="A2" t="s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UserTrials</vt:lpstr>
      <vt:lpstr>SetupData</vt:lpstr>
      <vt:lpstr>NormalData</vt:lpstr>
      <vt:lpstr>Action Durations</vt:lpstr>
      <vt:lpstr>Distribution Plots</vt:lpstr>
      <vt:lpstr>TapIntervals</vt:lpstr>
      <vt:lpstr>Password Sequences</vt:lpstr>
      <vt:lpstr>Entries &amp; Lengths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2017-08-05T00:03:58Z</dcterms:modified>
</cp:coreProperties>
</file>